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Migraciones/"/>
    </mc:Choice>
  </mc:AlternateContent>
  <xr:revisionPtr revIDLastSave="1" documentId="11_B0A254C94DD2512BA0DF92E65E8600B60226D53B" xr6:coauthVersionLast="47" xr6:coauthVersionMax="47" xr10:uidLastSave="{CE406B4C-D30E-4BE6-A144-E9E1C0A2112E}"/>
  <bookViews>
    <workbookView xWindow="-21720" yWindow="-120" windowWidth="21840" windowHeight="13140" tabRatio="880" activeTab="1" xr2:uid="{00000000-000D-0000-FFFF-FFFF00000000}"/>
  </bookViews>
  <sheets>
    <sheet name="DISPAZ" sheetId="1" r:id="rId1"/>
    <sheet name="AG. ACHUMANI" sheetId="2" r:id="rId2"/>
    <sheet name="AG. MURILLO" sheetId="3" r:id="rId3"/>
    <sheet name="AG. MAX PAREDES" sheetId="4" r:id="rId4"/>
    <sheet name="DISALTO" sheetId="5" r:id="rId5"/>
    <sheet name="AG. SATELITE" sheetId="6" r:id="rId6"/>
    <sheet name="DISCRUZ" sheetId="7" r:id="rId7"/>
    <sheet name="AG. MUTUALISTA" sheetId="8" r:id="rId8"/>
    <sheet name="AG. MONTERO" sheetId="9" r:id="rId9"/>
    <sheet name="AG. WARNES" sheetId="10" r:id="rId10"/>
    <sheet name="DISTAR" sheetId="11" r:id="rId11"/>
    <sheet name="AG. TARIJEÑITA" sheetId="12" r:id="rId12"/>
    <sheet name="COCHABAMBA" sheetId="13" r:id="rId13"/>
    <sheet name="AG. HONDURAS" sheetId="14" r:id="rId14"/>
    <sheet name="AG. CALAMA" sheetId="15" r:id="rId15"/>
    <sheet name="SUCRE" sheetId="16" r:id="rId16"/>
    <sheet name="AG. SUCRE 1" sheetId="17" r:id="rId17"/>
    <sheet name="AG. SUCRE 2" sheetId="18" r:id="rId18"/>
    <sheet name="POTOSI" sheetId="19" r:id="rId19"/>
    <sheet name="AG. POTOSI 1" sheetId="20" r:id="rId20"/>
    <sheet name="ORURO" sheetId="21" r:id="rId21"/>
    <sheet name="AG. ORURO 1 " sheetId="22" r:id="rId22"/>
    <sheet name="TRINIDAD" sheetId="23" r:id="rId23"/>
    <sheet name="AG. TRINIDAD 1" sheetId="24" r:id="rId24"/>
    <sheet name="PANDO" sheetId="25" r:id="rId25"/>
    <sheet name="RIBERALTA" sheetId="26" r:id="rId26"/>
    <sheet name="IVSA" sheetId="27" r:id="rId27"/>
    <sheet name="OPAL" sheetId="28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93" i="26" l="1"/>
  <c r="F482" i="26"/>
  <c r="F462" i="26"/>
  <c r="F436" i="26"/>
  <c r="F425" i="26"/>
  <c r="F415" i="26"/>
  <c r="F394" i="26"/>
  <c r="F374" i="26"/>
  <c r="F364" i="26"/>
  <c r="F356" i="26"/>
  <c r="F335" i="26"/>
  <c r="F316" i="26"/>
  <c r="F306" i="26"/>
  <c r="F295" i="26"/>
  <c r="F276" i="26"/>
  <c r="F254" i="26"/>
  <c r="F244" i="26"/>
  <c r="F233" i="26"/>
  <c r="F213" i="26"/>
  <c r="F203" i="26"/>
  <c r="F193" i="26"/>
  <c r="F182" i="26"/>
  <c r="F171" i="26"/>
  <c r="F141" i="26"/>
  <c r="F131" i="26"/>
  <c r="F121" i="26"/>
  <c r="F111" i="26"/>
  <c r="F98" i="26"/>
  <c r="F87" i="26"/>
  <c r="F76" i="26"/>
  <c r="F66" i="26"/>
  <c r="F56" i="26"/>
  <c r="F25" i="26"/>
  <c r="F514" i="25"/>
  <c r="F485" i="25"/>
  <c r="F475" i="25"/>
  <c r="F465" i="25"/>
  <c r="F445" i="25"/>
  <c r="F432" i="25"/>
  <c r="F396" i="25"/>
  <c r="F386" i="25"/>
  <c r="F376" i="25"/>
  <c r="F365" i="25"/>
  <c r="F355" i="25"/>
  <c r="F349" i="25"/>
  <c r="F339" i="25"/>
  <c r="F329" i="25"/>
  <c r="F319" i="25"/>
  <c r="F261" i="25"/>
  <c r="F242" i="25"/>
  <c r="F218" i="25"/>
  <c r="F208" i="25"/>
  <c r="F198" i="25"/>
  <c r="F188" i="25"/>
  <c r="F178" i="25"/>
  <c r="F168" i="25"/>
  <c r="F158" i="25"/>
  <c r="F139" i="25"/>
  <c r="F133" i="25"/>
  <c r="F96" i="25"/>
  <c r="F86" i="25"/>
  <c r="F75" i="25"/>
  <c r="F65" i="25"/>
  <c r="F27" i="25"/>
  <c r="F7" i="25"/>
  <c r="F608" i="23"/>
  <c r="F592" i="23"/>
  <c r="F563" i="23"/>
  <c r="F549" i="23"/>
  <c r="D537" i="23"/>
  <c r="F526" i="23"/>
  <c r="F512" i="23"/>
  <c r="F499" i="23"/>
  <c r="D499" i="23"/>
  <c r="F474" i="23"/>
  <c r="F462" i="23"/>
  <c r="F450" i="23"/>
  <c r="D450" i="23"/>
  <c r="F434" i="23"/>
  <c r="F421" i="23"/>
  <c r="D421" i="23"/>
  <c r="F397" i="23"/>
  <c r="F386" i="23"/>
  <c r="F372" i="23"/>
  <c r="F361" i="23"/>
  <c r="F349" i="23"/>
  <c r="D349" i="23"/>
  <c r="F333" i="23"/>
  <c r="F322" i="23"/>
  <c r="F312" i="23"/>
  <c r="F302" i="23"/>
  <c r="F288" i="23"/>
  <c r="F276" i="23"/>
  <c r="D276" i="23"/>
  <c r="F257" i="23"/>
  <c r="F245" i="23"/>
  <c r="F231" i="23"/>
  <c r="F220" i="23"/>
  <c r="D220" i="23"/>
  <c r="F210" i="23"/>
  <c r="F198" i="23"/>
  <c r="D198" i="23"/>
  <c r="F174" i="23"/>
  <c r="F159" i="23"/>
  <c r="D159" i="23"/>
  <c r="F144" i="23"/>
  <c r="F133" i="23"/>
  <c r="F110" i="23"/>
  <c r="F100" i="23"/>
  <c r="F84" i="23"/>
  <c r="F73" i="23"/>
  <c r="F61" i="23"/>
  <c r="F49" i="23"/>
  <c r="F39" i="23"/>
  <c r="F27" i="23"/>
  <c r="F7" i="23"/>
  <c r="F724" i="21"/>
  <c r="F711" i="21"/>
  <c r="F674" i="21"/>
  <c r="F661" i="21"/>
  <c r="F642" i="21"/>
  <c r="F625" i="21"/>
  <c r="F611" i="21"/>
  <c r="D611" i="21"/>
  <c r="F582" i="21"/>
  <c r="F566" i="21"/>
  <c r="F550" i="21"/>
  <c r="F535" i="21"/>
  <c r="F520" i="21"/>
  <c r="D520" i="21"/>
  <c r="F502" i="21"/>
  <c r="F486" i="21"/>
  <c r="F473" i="21"/>
  <c r="F458" i="21"/>
  <c r="F444" i="21"/>
  <c r="D444" i="21"/>
  <c r="F414" i="21"/>
  <c r="F387" i="21"/>
  <c r="F367" i="21"/>
  <c r="F348" i="21"/>
  <c r="F320" i="21"/>
  <c r="F307" i="21"/>
  <c r="F291" i="21"/>
  <c r="F263" i="21"/>
  <c r="F234" i="21"/>
  <c r="F216" i="21"/>
  <c r="F200" i="21"/>
  <c r="F185" i="21"/>
  <c r="F172" i="21"/>
  <c r="F141" i="21"/>
  <c r="F121" i="21"/>
  <c r="F102" i="21"/>
  <c r="F88" i="21"/>
  <c r="F74" i="21"/>
  <c r="F41" i="21"/>
  <c r="F28" i="21"/>
  <c r="F618" i="19"/>
  <c r="F603" i="19"/>
  <c r="D603" i="19"/>
  <c r="F567" i="19"/>
  <c r="F551" i="19"/>
  <c r="F537" i="19"/>
  <c r="F522" i="19"/>
  <c r="F506" i="19"/>
  <c r="F487" i="19"/>
  <c r="F473" i="19"/>
  <c r="F462" i="19"/>
  <c r="F450" i="19"/>
  <c r="D450" i="19"/>
  <c r="F439" i="19"/>
  <c r="F424" i="19"/>
  <c r="F411" i="19"/>
  <c r="F398" i="19"/>
  <c r="F387" i="19"/>
  <c r="F375" i="19"/>
  <c r="F355" i="19"/>
  <c r="F331" i="19"/>
  <c r="F314" i="19"/>
  <c r="F300" i="19"/>
  <c r="D300" i="19"/>
  <c r="F274" i="19"/>
  <c r="F262" i="19"/>
  <c r="F248" i="19"/>
  <c r="F235" i="19"/>
  <c r="D235" i="19"/>
  <c r="F221" i="19"/>
  <c r="F196" i="19"/>
  <c r="D196" i="19"/>
  <c r="F181" i="19"/>
  <c r="F164" i="19"/>
  <c r="F152" i="19"/>
  <c r="F138" i="19"/>
  <c r="F114" i="19"/>
  <c r="F93" i="19"/>
  <c r="F81" i="19"/>
  <c r="F68" i="19"/>
  <c r="F48" i="19"/>
  <c r="F32" i="19"/>
  <c r="F754" i="16"/>
  <c r="F738" i="16"/>
  <c r="F697" i="16"/>
  <c r="F681" i="16"/>
  <c r="F664" i="16"/>
  <c r="F650" i="16"/>
  <c r="F636" i="16"/>
  <c r="F607" i="16"/>
  <c r="F590" i="16"/>
  <c r="F572" i="16"/>
  <c r="F556" i="16"/>
  <c r="F539" i="16"/>
  <c r="F520" i="16"/>
  <c r="F503" i="16"/>
  <c r="F487" i="16"/>
  <c r="F467" i="16"/>
  <c r="F455" i="16"/>
  <c r="F429" i="16"/>
  <c r="F416" i="16"/>
  <c r="F402" i="16"/>
  <c r="F384" i="16"/>
  <c r="F368" i="16"/>
  <c r="F337" i="16"/>
  <c r="F321" i="16"/>
  <c r="F298" i="16"/>
  <c r="F287" i="16"/>
  <c r="F267" i="16"/>
  <c r="F260" i="16"/>
  <c r="F233" i="16"/>
  <c r="F215" i="16"/>
  <c r="F198" i="16"/>
  <c r="F183" i="16"/>
  <c r="F169" i="16"/>
  <c r="F145" i="16"/>
  <c r="F128" i="16"/>
  <c r="F112" i="16"/>
  <c r="F91" i="16"/>
  <c r="F73" i="16"/>
  <c r="F46" i="16"/>
  <c r="F11" i="16"/>
  <c r="F1866" i="13"/>
  <c r="D1866" i="13"/>
  <c r="F1817" i="13"/>
  <c r="D1817" i="13"/>
  <c r="F1752" i="13"/>
  <c r="F1735" i="13"/>
  <c r="D1735" i="13"/>
  <c r="F1699" i="13"/>
  <c r="F1655" i="13"/>
  <c r="D1655" i="13"/>
  <c r="F1612" i="13"/>
  <c r="F1573" i="13"/>
  <c r="D1573" i="13"/>
  <c r="F1528" i="13"/>
  <c r="D1528" i="13"/>
  <c r="F1502" i="13"/>
  <c r="D1502" i="13"/>
  <c r="F1457" i="13"/>
  <c r="D1457" i="13"/>
  <c r="F1405" i="13"/>
  <c r="D1405" i="13"/>
  <c r="F1369" i="13"/>
  <c r="D1369" i="13"/>
  <c r="F1328" i="13"/>
  <c r="F1289" i="13"/>
  <c r="F1274" i="13"/>
  <c r="F1236" i="13"/>
  <c r="D1236" i="13"/>
  <c r="F1194" i="13"/>
  <c r="D1194" i="13"/>
  <c r="F1156" i="13"/>
  <c r="D1156" i="13"/>
  <c r="F1114" i="13"/>
  <c r="D1114" i="13"/>
  <c r="F1051" i="13"/>
  <c r="F1017" i="13"/>
  <c r="F974" i="13"/>
  <c r="D974" i="13"/>
  <c r="F918" i="13"/>
  <c r="D918" i="13"/>
  <c r="F862" i="13"/>
  <c r="D862" i="13"/>
  <c r="F803" i="13"/>
  <c r="D803" i="13"/>
  <c r="F765" i="13"/>
  <c r="D765" i="13"/>
  <c r="F721" i="13"/>
  <c r="D721" i="13"/>
  <c r="F684" i="13"/>
  <c r="D684" i="13"/>
  <c r="F648" i="13"/>
  <c r="D648" i="13"/>
  <c r="F591" i="13"/>
  <c r="F555" i="13"/>
  <c r="D555" i="13"/>
  <c r="F492" i="13"/>
  <c r="D492" i="13"/>
  <c r="F452" i="13"/>
  <c r="D452" i="13"/>
  <c r="F422" i="13"/>
  <c r="D422" i="13"/>
  <c r="F380" i="13"/>
  <c r="F365" i="13"/>
  <c r="D365" i="13"/>
  <c r="E365" i="13" s="1"/>
  <c r="F316" i="13"/>
  <c r="D316" i="13"/>
  <c r="F279" i="13"/>
  <c r="D279" i="13"/>
  <c r="F243" i="13"/>
  <c r="D243" i="13"/>
  <c r="F200" i="13"/>
  <c r="D200" i="13"/>
  <c r="F122" i="13"/>
  <c r="D122" i="13"/>
  <c r="F69" i="13"/>
  <c r="D69" i="13"/>
  <c r="F30" i="13"/>
  <c r="D30" i="13"/>
  <c r="F703" i="11"/>
  <c r="F684" i="11"/>
  <c r="F664" i="11"/>
  <c r="F648" i="11"/>
  <c r="F631" i="11"/>
  <c r="D631" i="11"/>
  <c r="F618" i="11"/>
  <c r="F603" i="11"/>
  <c r="F587" i="11"/>
  <c r="F575" i="11"/>
  <c r="F555" i="11"/>
  <c r="F542" i="11"/>
  <c r="F525" i="11"/>
  <c r="F512" i="11"/>
  <c r="F498" i="11"/>
  <c r="F487" i="11"/>
  <c r="F475" i="11"/>
  <c r="F460" i="11"/>
  <c r="F441" i="11"/>
  <c r="F428" i="11"/>
  <c r="F414" i="11"/>
  <c r="F395" i="11"/>
  <c r="F369" i="11"/>
  <c r="F359" i="11"/>
  <c r="F342" i="11"/>
  <c r="F327" i="11"/>
  <c r="F313" i="11"/>
  <c r="F301" i="11"/>
  <c r="F286" i="11"/>
  <c r="F270" i="11"/>
  <c r="F257" i="11"/>
  <c r="F242" i="11"/>
  <c r="F220" i="11"/>
  <c r="F204" i="11"/>
  <c r="F189" i="11"/>
  <c r="F174" i="11"/>
  <c r="F161" i="11"/>
  <c r="F137" i="11"/>
  <c r="F124" i="11"/>
  <c r="F111" i="11"/>
  <c r="F99" i="11"/>
  <c r="F86" i="11"/>
  <c r="F73" i="11"/>
  <c r="F62" i="11"/>
  <c r="F49" i="11"/>
  <c r="F38" i="11"/>
  <c r="F31" i="11"/>
  <c r="D316" i="8"/>
  <c r="F4163" i="7"/>
  <c r="F4121" i="7"/>
  <c r="F4109" i="7"/>
  <c r="D4109" i="7"/>
  <c r="F3968" i="7"/>
  <c r="D3968" i="7"/>
  <c r="F3793" i="7"/>
  <c r="D3793" i="7"/>
  <c r="F3775" i="7"/>
  <c r="D3775" i="7"/>
  <c r="F3704" i="7"/>
  <c r="D3704" i="7"/>
  <c r="F3683" i="7"/>
  <c r="D3683" i="7"/>
  <c r="F3590" i="7"/>
  <c r="D3590" i="7"/>
  <c r="F3569" i="7"/>
  <c r="D3569" i="7"/>
  <c r="F3485" i="7"/>
  <c r="D3485" i="7"/>
  <c r="F3470" i="7"/>
  <c r="D3470" i="7"/>
  <c r="F3395" i="7"/>
  <c r="D3395" i="7"/>
  <c r="F3381" i="7"/>
  <c r="D3381" i="7"/>
  <c r="F3321" i="7"/>
  <c r="D3321" i="7"/>
  <c r="F3258" i="7"/>
  <c r="F3242" i="7"/>
  <c r="D3242" i="7"/>
  <c r="F3158" i="7"/>
  <c r="D3158" i="7"/>
  <c r="F3136" i="7"/>
  <c r="D3136" i="7"/>
  <c r="F3066" i="7"/>
  <c r="F3048" i="7"/>
  <c r="F2994" i="7"/>
  <c r="F2978" i="7"/>
  <c r="F2909" i="7"/>
  <c r="F2893" i="7"/>
  <c r="F2816" i="7"/>
  <c r="F2785" i="7"/>
  <c r="F2771" i="7"/>
  <c r="F2752" i="7"/>
  <c r="F2694" i="7"/>
  <c r="F2673" i="7"/>
  <c r="F2630" i="7"/>
  <c r="F2462" i="7"/>
  <c r="D2462" i="7"/>
  <c r="F2410" i="7"/>
  <c r="F2364" i="7"/>
  <c r="F2290" i="7"/>
  <c r="D2290" i="7"/>
  <c r="F2270" i="7"/>
  <c r="D2270" i="7"/>
  <c r="F2235" i="7"/>
  <c r="D2235" i="7"/>
  <c r="F2184" i="7"/>
  <c r="D2184" i="7"/>
  <c r="F2143" i="7"/>
  <c r="F2104" i="7"/>
  <c r="D2104" i="7"/>
  <c r="F2084" i="7"/>
  <c r="D2084" i="7"/>
  <c r="F2038" i="7"/>
  <c r="D2038" i="7"/>
  <c r="F1926" i="7"/>
  <c r="D1926" i="7"/>
  <c r="F1890" i="7"/>
  <c r="F1810" i="7"/>
  <c r="D1810" i="7"/>
  <c r="F1774" i="7"/>
  <c r="F1594" i="7"/>
  <c r="D1594" i="7"/>
  <c r="F1456" i="7"/>
  <c r="D1456" i="7"/>
  <c r="F1430" i="7"/>
  <c r="F1394" i="7"/>
  <c r="D1394" i="7"/>
  <c r="F1330" i="7"/>
  <c r="D1330" i="7"/>
  <c r="F1261" i="7"/>
  <c r="D1261" i="7"/>
  <c r="F1199" i="7"/>
  <c r="D1199" i="7"/>
  <c r="F1148" i="7"/>
  <c r="D1148" i="7"/>
  <c r="F1031" i="7"/>
  <c r="D1031" i="7"/>
  <c r="F971" i="7"/>
  <c r="D971" i="7"/>
  <c r="F859" i="7"/>
  <c r="D859" i="7"/>
  <c r="F789" i="7"/>
  <c r="D789" i="7"/>
  <c r="F722" i="7"/>
  <c r="D722" i="7"/>
  <c r="F633" i="7"/>
  <c r="D633" i="7"/>
  <c r="F561" i="7"/>
  <c r="D561" i="7"/>
  <c r="F528" i="7"/>
  <c r="F489" i="7"/>
  <c r="D489" i="7"/>
  <c r="F462" i="7"/>
  <c r="D462" i="7"/>
  <c r="F409" i="7"/>
  <c r="D409" i="7"/>
  <c r="F359" i="7"/>
  <c r="D359" i="7"/>
  <c r="F328" i="7"/>
  <c r="F285" i="7"/>
  <c r="F268" i="7"/>
  <c r="F239" i="7"/>
  <c r="D239" i="7"/>
  <c r="F188" i="7"/>
  <c r="F157" i="7"/>
  <c r="D157" i="7"/>
  <c r="F137" i="7"/>
  <c r="D137" i="7"/>
  <c r="F112" i="7"/>
  <c r="F77" i="7"/>
  <c r="D77" i="7"/>
  <c r="F54" i="7"/>
  <c r="D54" i="7"/>
  <c r="F19" i="7"/>
  <c r="F1552" i="5"/>
  <c r="F1537" i="5"/>
  <c r="F1515" i="5"/>
  <c r="D1515" i="5"/>
  <c r="F1499" i="5"/>
  <c r="F1468" i="5"/>
  <c r="F1442" i="5"/>
  <c r="F1428" i="5"/>
  <c r="F1407" i="5"/>
  <c r="D1407" i="5"/>
  <c r="F1394" i="5"/>
  <c r="F1375" i="5"/>
  <c r="F1363" i="5"/>
  <c r="F1343" i="5"/>
  <c r="F1328" i="5"/>
  <c r="F1307" i="5"/>
  <c r="F1290" i="5"/>
  <c r="F1274" i="5"/>
  <c r="F1250" i="5"/>
  <c r="F1234" i="5"/>
  <c r="F1213" i="5"/>
  <c r="F1204" i="5"/>
  <c r="F1183" i="5"/>
  <c r="F1167" i="5"/>
  <c r="F1148" i="5"/>
  <c r="F1136" i="5"/>
  <c r="F1118" i="5"/>
  <c r="F1098" i="5"/>
  <c r="F1079" i="5"/>
  <c r="F1059" i="5"/>
  <c r="F1043" i="5"/>
  <c r="F1025" i="5"/>
  <c r="F1014" i="5"/>
  <c r="F981" i="5"/>
  <c r="F960" i="5"/>
  <c r="F951" i="5"/>
  <c r="F935" i="5"/>
  <c r="F922" i="5"/>
  <c r="F903" i="5"/>
  <c r="F884" i="5"/>
  <c r="F864" i="5"/>
  <c r="F827" i="5"/>
  <c r="F792" i="5"/>
  <c r="F772" i="5"/>
  <c r="F760" i="5"/>
  <c r="F734" i="5"/>
  <c r="F717" i="5"/>
  <c r="D717" i="5"/>
  <c r="F696" i="5"/>
  <c r="F654" i="5"/>
  <c r="F634" i="5"/>
  <c r="F621" i="5"/>
  <c r="F605" i="5"/>
  <c r="F590" i="5"/>
  <c r="F569" i="5"/>
  <c r="F551" i="5"/>
  <c r="F521" i="5"/>
  <c r="F501" i="5"/>
  <c r="F475" i="5"/>
  <c r="F461" i="5"/>
  <c r="F427" i="5"/>
  <c r="F394" i="5"/>
  <c r="F372" i="5"/>
  <c r="F356" i="5"/>
  <c r="F334" i="5"/>
  <c r="F319" i="5"/>
  <c r="F296" i="5"/>
  <c r="F270" i="5"/>
  <c r="F261" i="5"/>
  <c r="D261" i="5"/>
  <c r="F244" i="5"/>
  <c r="F228" i="5"/>
  <c r="F193" i="5"/>
  <c r="F173" i="5"/>
  <c r="F163" i="5"/>
  <c r="F146" i="5"/>
  <c r="F129" i="5"/>
  <c r="F110" i="5"/>
  <c r="F91" i="5"/>
  <c r="F71" i="5"/>
  <c r="F57" i="5"/>
  <c r="F40" i="5"/>
  <c r="F2149" i="1"/>
  <c r="F2114" i="1"/>
  <c r="F2092" i="1"/>
  <c r="F2073" i="1"/>
  <c r="F2044" i="1"/>
  <c r="F2008" i="1"/>
  <c r="F1983" i="1"/>
  <c r="F1957" i="1"/>
  <c r="D1957" i="1"/>
  <c r="F1928" i="1"/>
  <c r="F1908" i="1"/>
  <c r="F1879" i="1"/>
  <c r="F1858" i="1"/>
  <c r="F1830" i="1"/>
  <c r="F1814" i="1"/>
  <c r="F1788" i="1"/>
  <c r="F1771" i="1"/>
  <c r="F1739" i="1"/>
  <c r="F1709" i="1"/>
  <c r="F1687" i="1"/>
  <c r="F1660" i="1"/>
  <c r="F1641" i="1"/>
  <c r="F1604" i="1"/>
  <c r="F1591" i="1"/>
  <c r="F1564" i="1"/>
  <c r="F1546" i="1"/>
  <c r="F1513" i="1"/>
  <c r="F1488" i="1"/>
  <c r="F1466" i="1"/>
  <c r="F1434" i="1"/>
  <c r="F1416" i="1"/>
  <c r="F1393" i="1"/>
  <c r="F1376" i="1"/>
  <c r="F1337" i="1"/>
  <c r="F1316" i="1"/>
  <c r="F1302" i="1"/>
  <c r="F1245" i="1"/>
  <c r="D1245" i="1"/>
  <c r="F1221" i="1"/>
  <c r="F1203" i="1"/>
  <c r="F1147" i="1"/>
  <c r="F1129" i="1"/>
  <c r="F1094" i="1"/>
  <c r="F1044" i="1"/>
  <c r="F1026" i="1"/>
  <c r="F991" i="1"/>
  <c r="F973" i="1"/>
  <c r="F948" i="1"/>
  <c r="F925" i="1"/>
  <c r="F894" i="1"/>
  <c r="F859" i="1"/>
  <c r="F842" i="1"/>
  <c r="F813" i="1"/>
  <c r="F796" i="1"/>
  <c r="F779" i="1"/>
  <c r="F758" i="1"/>
  <c r="F726" i="1"/>
  <c r="F711" i="1"/>
  <c r="F681" i="1"/>
  <c r="F658" i="1"/>
  <c r="F628" i="1"/>
  <c r="F597" i="1"/>
  <c r="F577" i="1"/>
  <c r="F557" i="1"/>
  <c r="F542" i="1"/>
  <c r="F512" i="1"/>
  <c r="F492" i="1"/>
  <c r="F462" i="1"/>
  <c r="F438" i="1"/>
  <c r="F420" i="1"/>
  <c r="F399" i="1"/>
  <c r="F357" i="1"/>
  <c r="F338" i="1"/>
  <c r="F318" i="1"/>
  <c r="F291" i="1"/>
  <c r="F273" i="1"/>
  <c r="F252" i="1"/>
  <c r="F235" i="1"/>
  <c r="F216" i="1"/>
  <c r="F204" i="1"/>
  <c r="F164" i="1"/>
  <c r="F143" i="1"/>
  <c r="F120" i="1"/>
  <c r="F86" i="1"/>
  <c r="F70" i="1"/>
  <c r="F42" i="1"/>
</calcChain>
</file>

<file path=xl/sharedStrings.xml><?xml version="1.0" encoding="utf-8"?>
<sst xmlns="http://schemas.openxmlformats.org/spreadsheetml/2006/main" count="68586" uniqueCount="1965">
  <si>
    <t>Cierre Caja</t>
  </si>
  <si>
    <t>Del 01/11/2022</t>
  </si>
  <si>
    <t>Fecha</t>
  </si>
  <si>
    <t>Cajero</t>
  </si>
  <si>
    <t>Nro Voucher</t>
  </si>
  <si>
    <t>Nro Cuenta</t>
  </si>
  <si>
    <t>Tipo Ingreso</t>
  </si>
  <si>
    <t>TIPO DE INGRESO</t>
  </si>
  <si>
    <t>Cobrador</t>
  </si>
  <si>
    <t>EFECTIVO</t>
  </si>
  <si>
    <t>CHEQUE</t>
  </si>
  <si>
    <t>TRANSFERENCIA</t>
  </si>
  <si>
    <t>CCAJ-LP02/471/2022</t>
  </si>
  <si>
    <t>3884 RIBANA RUTH REA RUEDA</t>
  </si>
  <si>
    <t>BANCO UNION-10000020161539</t>
  </si>
  <si>
    <t>DEPÓSITO BANCARIO</t>
  </si>
  <si>
    <t>2464 LUIS FERNANDO GUEVARA PECA</t>
  </si>
  <si>
    <t>BISA-100070022</t>
  </si>
  <si>
    <t>4190 JESUS FELCY MENDOZA CAHUANA</t>
  </si>
  <si>
    <t>4276 CARLOS MARCELO REQUENA TERAN</t>
  </si>
  <si>
    <t>4868 SERGIO HUGO CAMPOS AVALOS</t>
  </si>
  <si>
    <t>SAP</t>
  </si>
  <si>
    <t>FECHA</t>
  </si>
  <si>
    <t>CIERRE DE CAJA</t>
  </si>
  <si>
    <t>IMPORTE</t>
  </si>
  <si>
    <t>Del 02/11/2022</t>
  </si>
  <si>
    <t>NO HUBO CIERRES DE CAJA, FERIADO NACIONAL TODOSANTOS.</t>
  </si>
  <si>
    <t>Del 03/11/2022</t>
  </si>
  <si>
    <t>CCAJ-LP02/472/2022</t>
  </si>
  <si>
    <t>108 GREGORIO RAMIREZ APAZA</t>
  </si>
  <si>
    <t>331 CARLOS ALFREDO GUTIERREZ HUANCA</t>
  </si>
  <si>
    <t>584 FREDDY FEDERICO FLORES MARIN</t>
  </si>
  <si>
    <t>883 FRANKLIN CARDOZO RIVERA</t>
  </si>
  <si>
    <t>1116 VLADIMIR FRANZ ATAHUACHI RODRIGUEZ</t>
  </si>
  <si>
    <t>1180 JAIME RAMIRO CHACON PAREDES</t>
  </si>
  <si>
    <t>3052 JUAN JOSE MACHACA TORREZ</t>
  </si>
  <si>
    <t>2597 JOSE MAIDANA LP - T04</t>
  </si>
  <si>
    <t>CCAJ-LP02/473/20</t>
  </si>
  <si>
    <t>CCAJ-LP02/473/2022</t>
  </si>
  <si>
    <t>2597 JOSE MAIDANA LP - T06</t>
  </si>
  <si>
    <t>136 OSCAR REYNALDO LIMACHI SURCO</t>
  </si>
  <si>
    <t>266 SANTIAGO MACHACA CALCINA</t>
  </si>
  <si>
    <t>304 ALFREDO MENDOZA APAZA</t>
  </si>
  <si>
    <t>2597 JOSE MAIDANA LP - T01</t>
  </si>
  <si>
    <t>2597 JOSE MAIDANA LP - T02</t>
  </si>
  <si>
    <t>2597 JOSE MAIDANA LP - T03</t>
  </si>
  <si>
    <t>2597 JOSE MAIDANA LP - T05</t>
  </si>
  <si>
    <t>Del 04/11/2022</t>
  </si>
  <si>
    <t>CCAJ-LP02/474/2022</t>
  </si>
  <si>
    <t>CCAJ-LP02/475/2022</t>
  </si>
  <si>
    <t>MERCANTIL SANTA CRUZ-4010374232</t>
  </si>
  <si>
    <t>CCAJ-LP02/475/20</t>
  </si>
  <si>
    <t>Del 05/11/2022</t>
  </si>
  <si>
    <t>CCAJ-LP02/476/2022</t>
  </si>
  <si>
    <t>667 WILLIAMS EDSON SANCHEZ SILVA</t>
  </si>
  <si>
    <t>Del 07/11/2022</t>
  </si>
  <si>
    <t>CCAJ-LP02/477/2022</t>
  </si>
  <si>
    <t>CCAJ-LP02/477/20</t>
  </si>
  <si>
    <t>CCAJ-LP02/478/20</t>
  </si>
  <si>
    <t>CCAJ-LP02/478/2022</t>
  </si>
  <si>
    <t>MERCANTIL SANTA CRUZ-4010678183</t>
  </si>
  <si>
    <t>MERCANTIL SANTA CRUZ-4010395865</t>
  </si>
  <si>
    <t>Del 08/11/2022</t>
  </si>
  <si>
    <t>CCAJ-LP02/479/2022</t>
  </si>
  <si>
    <t>CCAJ-LP02/480/2022</t>
  </si>
  <si>
    <t>Del 09/11/2022</t>
  </si>
  <si>
    <t>CCAJ-LP02/481/2022</t>
  </si>
  <si>
    <t>CCAJ-LP02/482/2022</t>
  </si>
  <si>
    <t>Del 10/11/2022</t>
  </si>
  <si>
    <t>CCAJ-LP02/483/2022</t>
  </si>
  <si>
    <t>CCAJ-LP02/484/2022</t>
  </si>
  <si>
    <t>BANCO INDUSTRIAL-100070049</t>
  </si>
  <si>
    <t>Del 11/11/2022</t>
  </si>
  <si>
    <t>CCAJ-LP02/485/2022</t>
  </si>
  <si>
    <t>2309 FERNANDO POMA ESCOBAR</t>
  </si>
  <si>
    <t>CCAJ-LP02/486/2022</t>
  </si>
  <si>
    <t>CCAJ-LP02/486/20</t>
  </si>
  <si>
    <t>Del 12/11/2022</t>
  </si>
  <si>
    <t>CCAJ-LP02/487/2022</t>
  </si>
  <si>
    <t>CCAJ-LP02/487/20</t>
  </si>
  <si>
    <t>Del 14/11/2022</t>
  </si>
  <si>
    <t>CCAJ-LP02/488/2022</t>
  </si>
  <si>
    <t>CCAJ-LP02/489/2022</t>
  </si>
  <si>
    <t>Del 15/11/2022</t>
  </si>
  <si>
    <t>CCAJ-LP02/490/2022</t>
  </si>
  <si>
    <t>CCAJ-LP02/491/2022</t>
  </si>
  <si>
    <t>Del 16/11/2022</t>
  </si>
  <si>
    <t>CCAJ-LP02/492/2022</t>
  </si>
  <si>
    <t>CCAJ-LP02/493/20</t>
  </si>
  <si>
    <t>CCAJ-LP02/493/2022</t>
  </si>
  <si>
    <t>Del 17/11/2022</t>
  </si>
  <si>
    <t>CCAJ-LP02/494/20</t>
  </si>
  <si>
    <t>CCAJ-LP02/494/2022</t>
  </si>
  <si>
    <t>CCAJ-LP02/495/2022</t>
  </si>
  <si>
    <t>Del 18/11/2022</t>
  </si>
  <si>
    <t>CCAJ-LP02/496/2022</t>
  </si>
  <si>
    <t>CCAJ-LP02/497/20</t>
  </si>
  <si>
    <t>CCAJ-LP02/497/2022</t>
  </si>
  <si>
    <t>Del 19/11/2022</t>
  </si>
  <si>
    <t>CCAJ-LP02/498/2022</t>
  </si>
  <si>
    <t>Del 21/11/2022</t>
  </si>
  <si>
    <t>CCAJ-LP02/499/2022</t>
  </si>
  <si>
    <t>CCAJ-LP02/499/20</t>
  </si>
  <si>
    <t>CCAJ-LP02/500/2022</t>
  </si>
  <si>
    <t>Del 22/11/2022</t>
  </si>
  <si>
    <t>CCAJ-LP02/501/2022</t>
  </si>
  <si>
    <t>CCAJ-LP02/502/2022</t>
  </si>
  <si>
    <t>Del 23/11/2022</t>
  </si>
  <si>
    <t>CCAJ-LP02/503/2022</t>
  </si>
  <si>
    <t>CCAJ-LP02/504/2022</t>
  </si>
  <si>
    <t>Del 24/11/2022</t>
  </si>
  <si>
    <t>CCAJ-LP02/505/20</t>
  </si>
  <si>
    <t>CCAJ-LP02/505/2022</t>
  </si>
  <si>
    <t>CCAJ-LP02/506/20</t>
  </si>
  <si>
    <t>CCAJ-LP02/506/2022</t>
  </si>
  <si>
    <t>Del 25/11/2022</t>
  </si>
  <si>
    <t>CCAJ-LP02/507/2022</t>
  </si>
  <si>
    <t>CCAJ-LP02/508/2022</t>
  </si>
  <si>
    <t>CCAJ-LP02/508/20</t>
  </si>
  <si>
    <t>Del 26/11/2022</t>
  </si>
  <si>
    <t>CCAJ-LP02/509/2022</t>
  </si>
  <si>
    <t>CCAJ-LP02/509/20</t>
  </si>
  <si>
    <t>Del 28/11/2022</t>
  </si>
  <si>
    <t>CCAJ-LP02/510/20</t>
  </si>
  <si>
    <t>CCAJ-LP02/510/2022</t>
  </si>
  <si>
    <t>CCAJ-LP02/511/2022</t>
  </si>
  <si>
    <t>Del 29/11/2022</t>
  </si>
  <si>
    <t>CCAJ-LP02/512/2022</t>
  </si>
  <si>
    <t>CCAJ-LP02/513/20</t>
  </si>
  <si>
    <t>CCAJ-LP02/513/2022</t>
  </si>
  <si>
    <t>BISA-100072017</t>
  </si>
  <si>
    <t>Del 30/11/2022</t>
  </si>
  <si>
    <t>CCAJ-LP02/514/2022</t>
  </si>
  <si>
    <t>CCAJ-LP02/514/20</t>
  </si>
  <si>
    <t>CCAJ-LP02/515/20</t>
  </si>
  <si>
    <t>CCAJ-LP02/515/2022</t>
  </si>
  <si>
    <t>Del 01/12/2022</t>
  </si>
  <si>
    <t>CCAJ-LP02/516/20</t>
  </si>
  <si>
    <t>CCAJ-LP02/516/2022</t>
  </si>
  <si>
    <t>Del 02/12/2022</t>
  </si>
  <si>
    <t>CCAJ-LP02/517/2022</t>
  </si>
  <si>
    <t>CCAJ-LP02/518/20</t>
  </si>
  <si>
    <t>CCAJ-LP02/518/2022</t>
  </si>
  <si>
    <t>Del 03/12/2022</t>
  </si>
  <si>
    <t>CCAJ-LP02/519/2022</t>
  </si>
  <si>
    <t>CCAJ-LP02/519/20</t>
  </si>
  <si>
    <t>Del 05/12/2022</t>
  </si>
  <si>
    <t>CCAJ-LP02/520/2022</t>
  </si>
  <si>
    <t>Se realizo el cierre la diferencia con cargo a cajero s/g correo del 05/12/22</t>
  </si>
  <si>
    <t>CCAJ-LP02/521/2022</t>
  </si>
  <si>
    <t xml:space="preserve">NO HUBO CIERRE DE CAJA DEBIDO A QUE TODOS FUERON DEP. Y </t>
  </si>
  <si>
    <t>TRANSF. SI MIGRO A LA CUENTA DE DISPAZ BISA 0022</t>
  </si>
  <si>
    <t>Del 06/12/2022</t>
  </si>
  <si>
    <t>CCAJ-LP02/522/2022</t>
  </si>
  <si>
    <t>CCAJ-LP02/523/2022</t>
  </si>
  <si>
    <t>Del 07/12/2022</t>
  </si>
  <si>
    <t>CCAJ-LP02/524/2022</t>
  </si>
  <si>
    <t>CCAJ-LP02/525/2022</t>
  </si>
  <si>
    <t>CCAJ-LP02/525/20</t>
  </si>
  <si>
    <t>Del 08/12/2022</t>
  </si>
  <si>
    <t>CCAJ-LP02/526/2022</t>
  </si>
  <si>
    <t>CCAJ-LP02/527/2022</t>
  </si>
  <si>
    <t>Del 09/12/2022 al 11/12/2022</t>
  </si>
  <si>
    <t>CCAJ-LP02/528/2022</t>
  </si>
  <si>
    <t>CCAJ-LP02/529/2022</t>
  </si>
  <si>
    <t>CCAJ-LP02/530/20</t>
  </si>
  <si>
    <t>CCAJ-LP02/530/2022</t>
  </si>
  <si>
    <t>Del 12/12/2022</t>
  </si>
  <si>
    <t>CCAJ-LP02/531/20</t>
  </si>
  <si>
    <t>CCAJ-LP02/531/2022</t>
  </si>
  <si>
    <t>CCAJ-LP02/532/2022</t>
  </si>
  <si>
    <t>Del 13/12/2022</t>
  </si>
  <si>
    <t>CCAJ-LP02/533/2022</t>
  </si>
  <si>
    <t>CCAJ-LP02/534/2022</t>
  </si>
  <si>
    <t>Del 14/12/2022</t>
  </si>
  <si>
    <t>CCAJ-LP02/535/2022</t>
  </si>
  <si>
    <t>CCAJ-LP02/536/2022</t>
  </si>
  <si>
    <t>CCAJ-LP02/536/20</t>
  </si>
  <si>
    <t>Del 15/12/2022</t>
  </si>
  <si>
    <t>CCAJ-LP02/537/2022</t>
  </si>
  <si>
    <t>CCAJ-LP02/538/2022</t>
  </si>
  <si>
    <t>Del 16/12/2022</t>
  </si>
  <si>
    <t>CCAJ-LP02/539/2022</t>
  </si>
  <si>
    <t>CCAJ-LP02/540/2022</t>
  </si>
  <si>
    <t>BISA-100070031</t>
  </si>
  <si>
    <t>Del 17/12/2022</t>
  </si>
  <si>
    <t>CCAJ-LP02/541/2022</t>
  </si>
  <si>
    <t>CCAJ-LP02/541/20</t>
  </si>
  <si>
    <t>Del 19/12/2022</t>
  </si>
  <si>
    <t>CCAJ-LP02/542/2022</t>
  </si>
  <si>
    <t>CCAJ-LP02/543/2022</t>
  </si>
  <si>
    <t>Del 20/12/2022</t>
  </si>
  <si>
    <t>CCAJ-LP02/544/2022</t>
  </si>
  <si>
    <t>CCAJ-LP02/545/2022</t>
  </si>
  <si>
    <t>Del 21/12/2022</t>
  </si>
  <si>
    <t>CCAJ-LP02/546/2022</t>
  </si>
  <si>
    <t>CCAJ-LP02/547/2022</t>
  </si>
  <si>
    <t>Del 22/12/2022</t>
  </si>
  <si>
    <t>CCAJ-LP02/548/2022</t>
  </si>
  <si>
    <t>CCAJ-LP02/549/20</t>
  </si>
  <si>
    <t>CCAJ-LP02/549/2022</t>
  </si>
  <si>
    <t>CORRECTO</t>
  </si>
  <si>
    <t>ANULADO</t>
  </si>
  <si>
    <t>REV</t>
  </si>
  <si>
    <t>Nro de doc. de anulacion</t>
  </si>
  <si>
    <t>INCORRECTO</t>
  </si>
  <si>
    <t>REVERSION</t>
  </si>
  <si>
    <t>REVERSION POR MALA APROP DE Bs. A Sus S/G CORREO DEL 27/12/22</t>
  </si>
  <si>
    <t>Del 23/12/2022</t>
  </si>
  <si>
    <t>CCAJ-LP02/550/2022</t>
  </si>
  <si>
    <t>CCAJ-LP02/551/2022</t>
  </si>
  <si>
    <t>Del 24/12/2022</t>
  </si>
  <si>
    <t>CCAJ-LP02/552/2022</t>
  </si>
  <si>
    <t>Del 26/12/2022</t>
  </si>
  <si>
    <t>NO HUBO CIERRES DE CAJA, FERIADO POR NAVIDAD</t>
  </si>
  <si>
    <t>Del 27/12/2022</t>
  </si>
  <si>
    <t>CCAJ-LP02/553/2022</t>
  </si>
  <si>
    <t>CCAJ-LP02/554/2022</t>
  </si>
  <si>
    <t>MERCANTIL SANTA CRUZ-4010501329</t>
  </si>
  <si>
    <t>Del 28/12/2022</t>
  </si>
  <si>
    <t>CCAJ-LP02/555/2022</t>
  </si>
  <si>
    <t>CCAJ-LP02/556/2022</t>
  </si>
  <si>
    <t>CCAJ-LP08/251/22</t>
  </si>
  <si>
    <t>199 IBANA SOLIZ CUENTAS</t>
  </si>
  <si>
    <t>TARJETA DE DÉBITO/CRÉDITO</t>
  </si>
  <si>
    <t>CCAJ-LP08/252/22</t>
  </si>
  <si>
    <t>CÓDIGO QR</t>
  </si>
  <si>
    <t>CCAJ-LP08/253/22</t>
  </si>
  <si>
    <t>CCAJ-LP08/254/22</t>
  </si>
  <si>
    <t>CCAJ-LP08/255/22</t>
  </si>
  <si>
    <t>CCAJ-LP08/256/22</t>
  </si>
  <si>
    <t>CCAJ-LP08/257/22</t>
  </si>
  <si>
    <t>CCAJ-LP08/258/22</t>
  </si>
  <si>
    <t>CCAJ-LP08/259/22</t>
  </si>
  <si>
    <t>CCAJ-LP08/260/22</t>
  </si>
  <si>
    <t>CCAJ-LP08/261/22</t>
  </si>
  <si>
    <t>CCAJ-LP08/262/22</t>
  </si>
  <si>
    <t>CCAJ-LP08/263/22</t>
  </si>
  <si>
    <t>CCAJ-LP08/264/22</t>
  </si>
  <si>
    <t>CCAJ-LP08/265/22</t>
  </si>
  <si>
    <t>CCAJ-LP08/266/22</t>
  </si>
  <si>
    <t>CCAJ-LP08/267/22</t>
  </si>
  <si>
    <t>CCAJ-LP08/268/22</t>
  </si>
  <si>
    <t>CCAJ-LP08/269/22</t>
  </si>
  <si>
    <t>CCAJ-LP08/270/22</t>
  </si>
  <si>
    <t>CCAJ-LP08/271/22</t>
  </si>
  <si>
    <t>CCAJ-LP08/272/22</t>
  </si>
  <si>
    <t>CCAJ-LP08/273/22</t>
  </si>
  <si>
    <t>CCAJ-LP08/274/22</t>
  </si>
  <si>
    <t>CCAJ-LP08/275/22</t>
  </si>
  <si>
    <t>CCAJ-LP08/276/22</t>
  </si>
  <si>
    <t>CCAJ-LP08/277/22</t>
  </si>
  <si>
    <t>TARJETA DE DÉBITO/CRÉDI</t>
  </si>
  <si>
    <t>CCAJ-LP08/278/22</t>
  </si>
  <si>
    <t>CCAJ-LP08/279/22</t>
  </si>
  <si>
    <t>CCAJ-LP08/280/22</t>
  </si>
  <si>
    <t>CCAJ-LP08/281/22</t>
  </si>
  <si>
    <t>CCAJ-LP08/282/22</t>
  </si>
  <si>
    <t>CCAJ-LP08/283/22</t>
  </si>
  <si>
    <t>CCAJ-LP08/284/22</t>
  </si>
  <si>
    <t>CCAJ-LP08/285/22</t>
  </si>
  <si>
    <t>CCAJ-LP08/286/22</t>
  </si>
  <si>
    <t>CCAJ-LP08/287/22</t>
  </si>
  <si>
    <t>CCAJ-LP08/288/22</t>
  </si>
  <si>
    <t>CCAJ-LP08/289/22</t>
  </si>
  <si>
    <t>CCAJ-LP08/290/22</t>
  </si>
  <si>
    <t>CCAJ-LP08/291/22</t>
  </si>
  <si>
    <t>CCAJ-LP08/292/22</t>
  </si>
  <si>
    <t>CCAJ-LP08/293/22</t>
  </si>
  <si>
    <t>CCAJ-LP08/294/22</t>
  </si>
  <si>
    <t>CCAJ-LP08/295/22</t>
  </si>
  <si>
    <t>CCAJ-LP08/296/22</t>
  </si>
  <si>
    <t>CCAJ-LP08/297/22</t>
  </si>
  <si>
    <t>CCAJ-LP08/298/22</t>
  </si>
  <si>
    <t>CCAJ-LP01/472/22</t>
  </si>
  <si>
    <t>3825 ABEL URBANO ALARCON ARROYO</t>
  </si>
  <si>
    <t>CCAJ-LP01/473/22</t>
  </si>
  <si>
    <t>2936 JUAN CARLOS CAPCHA ORELLANA</t>
  </si>
  <si>
    <t>CCAJ-LP01/474/22</t>
  </si>
  <si>
    <t>CCAJ-LP01/475/22</t>
  </si>
  <si>
    <t>CCAJ-LP01/476/22</t>
  </si>
  <si>
    <t>CCAJ-LP01/477/22</t>
  </si>
  <si>
    <t>CCAJ-LP01/478/22</t>
  </si>
  <si>
    <t>CCAJ-LP01/479/22</t>
  </si>
  <si>
    <t>CCAJ-LP01/480/22</t>
  </si>
  <si>
    <t>CCAJ-LP01/481/22</t>
  </si>
  <si>
    <t>CCAJ-LP01/482/22</t>
  </si>
  <si>
    <t>CCAJ-LP01/483/22</t>
  </si>
  <si>
    <t>CCAJ-LP01/484/22</t>
  </si>
  <si>
    <t>CCAJ-LP01/485/22</t>
  </si>
  <si>
    <t>CCAJ-LP01/486/22</t>
  </si>
  <si>
    <t>CCAJ-LP01/487/22</t>
  </si>
  <si>
    <t>CCAJ-LP01/488/22</t>
  </si>
  <si>
    <t>CCAJ-LP01/489/22</t>
  </si>
  <si>
    <t>CCAJ-LP01/490/22</t>
  </si>
  <si>
    <t>CCAJ-LP01/491/22</t>
  </si>
  <si>
    <t>CCAJ-LP01/492/22</t>
  </si>
  <si>
    <t xml:space="preserve">3825 ABEL URBANO ALARCON ARROYO </t>
  </si>
  <si>
    <t>CCAJ-LP01/493/22</t>
  </si>
  <si>
    <t>CCAJ-LP01/494/22</t>
  </si>
  <si>
    <t>CCAJ-LP01/495/22</t>
  </si>
  <si>
    <t>CCAJ-LP01/496/22</t>
  </si>
  <si>
    <t>CCAJ-LP01/497/22</t>
  </si>
  <si>
    <t>CCAJ-LP01/498/22</t>
  </si>
  <si>
    <t>CCAJ-LP01/499/22</t>
  </si>
  <si>
    <t>CCAJ-LP01/500/22</t>
  </si>
  <si>
    <t>CCAJ-LP01/501/22</t>
  </si>
  <si>
    <t>CCAJ-LP01/502/22</t>
  </si>
  <si>
    <t>CCAJ-LP01/503/22</t>
  </si>
  <si>
    <t>CCAJ-LP01/504/22</t>
  </si>
  <si>
    <t>CCAJ-LP01/505/22</t>
  </si>
  <si>
    <t>CCAJ-LP01/506/22</t>
  </si>
  <si>
    <t>CCAJ-LP01/507/22</t>
  </si>
  <si>
    <t>CCAJ-LP01/508/22</t>
  </si>
  <si>
    <t>CCAJ-LP01/509/22</t>
  </si>
  <si>
    <t>CCAJ-LP01/510/22</t>
  </si>
  <si>
    <t>CCAJ-LP01/511/22</t>
  </si>
  <si>
    <t>CCAJ-LP01/512/22</t>
  </si>
  <si>
    <t>CCAJ-LP01/513/22</t>
  </si>
  <si>
    <t>CCAJ-LP01/514/22</t>
  </si>
  <si>
    <t>CCAJ-LP01/515/22</t>
  </si>
  <si>
    <t>CCAJ-LP01/516/22</t>
  </si>
  <si>
    <t>CCAJ-LP01/517/22</t>
  </si>
  <si>
    <t>CCAJ-LP01/518/22</t>
  </si>
  <si>
    <t>CCAJ-LP01/519/22</t>
  </si>
  <si>
    <t>CCAJ-LP01/520/22</t>
  </si>
  <si>
    <t>CCAJ-LP01/521/22</t>
  </si>
  <si>
    <t>CCAJ-LP01/522/22</t>
  </si>
  <si>
    <t>CCAJ-LP01/523/22</t>
  </si>
  <si>
    <t>CCAJ-LP01/524/22</t>
  </si>
  <si>
    <t>CCAJ-LP01/525/22</t>
  </si>
  <si>
    <t>CCAJ-LP01/526/22</t>
  </si>
  <si>
    <t>CCAJ-LP01/527/22</t>
  </si>
  <si>
    <t>CCAJ-LP01/528/22</t>
  </si>
  <si>
    <t>CCAJ-LP01/529/22</t>
  </si>
  <si>
    <t>CCAJ-LP01/530/22</t>
  </si>
  <si>
    <t>CCAJ-LP01/531/22</t>
  </si>
  <si>
    <t>CCAJ-LP01/532/22</t>
  </si>
  <si>
    <t>CCAJ-LP01/533/22</t>
  </si>
  <si>
    <t>CCAJ-LP01/534/22</t>
  </si>
  <si>
    <t>CCAJ-LP01/535/22</t>
  </si>
  <si>
    <t>CCAJ-LP01/536/22</t>
  </si>
  <si>
    <t>CCAJ-LP01/537/22</t>
  </si>
  <si>
    <t>CCAJ-LP01/538/22</t>
  </si>
  <si>
    <t>CCAJ-LP01/539/22</t>
  </si>
  <si>
    <t>CCAJ-LP01/540/22</t>
  </si>
  <si>
    <t>CCAJ-LP01/541/22</t>
  </si>
  <si>
    <t>CCAJ-LP01/542/22</t>
  </si>
  <si>
    <t>CCAJ-LP01/543/22</t>
  </si>
  <si>
    <t>CCAJ-LP01/544/22</t>
  </si>
  <si>
    <t>CCAJ-LP01/545/22</t>
  </si>
  <si>
    <t>V</t>
  </si>
  <si>
    <t>CCAJ-LP01/546/22</t>
  </si>
  <si>
    <t>CCAJ-LP01/547/22</t>
  </si>
  <si>
    <t>CCAJ-LP01/548/22</t>
  </si>
  <si>
    <t>Anulado</t>
  </si>
  <si>
    <t>CCAJ-LP01/549/22</t>
  </si>
  <si>
    <t>CCAJ-LP01/550/22</t>
  </si>
  <si>
    <t>CCAJ-LP01/551/22</t>
  </si>
  <si>
    <t>CCAJ-LP01/552/22</t>
  </si>
  <si>
    <t>CCAJ-LP01/553/22</t>
  </si>
  <si>
    <t>CCAJ-LP01/554/22</t>
  </si>
  <si>
    <t>No se pudo realizar el cierre d ecaja s/g correo del 21/12/2022</t>
  </si>
  <si>
    <t>CCAJ-LP01/555/22</t>
  </si>
  <si>
    <t>CCAJ-LP01/556/22</t>
  </si>
  <si>
    <t>CCAJ-LP01/557/22</t>
  </si>
  <si>
    <t>CCAJ-LP01/558/22</t>
  </si>
  <si>
    <t>CCAJ-LP01/559/22</t>
  </si>
  <si>
    <t>CCAJ-LP01/560/22</t>
  </si>
  <si>
    <t>CCAJ-LP01/561/22</t>
  </si>
  <si>
    <t>CCAJ-LP01/562/22</t>
  </si>
  <si>
    <t>CCAJ-LP01/563/22</t>
  </si>
  <si>
    <t>CCAJ-LP01/564/22</t>
  </si>
  <si>
    <t>CCAJ-LP01/565/22</t>
  </si>
  <si>
    <t>CCAJ-LP01/566/22</t>
  </si>
  <si>
    <t>CCAJ-LP07/251/22</t>
  </si>
  <si>
    <t>312 JHONNY IGNACIO FLORES LOPEZ</t>
  </si>
  <si>
    <t>CCAJ-LP07/252/22</t>
  </si>
  <si>
    <t>CCAJ-LP07/253/22</t>
  </si>
  <si>
    <t>CCAJ-LP07/254/22</t>
  </si>
  <si>
    <t>CCAJ-LP07/255/22</t>
  </si>
  <si>
    <t>CCAJ-LP07/256/22</t>
  </si>
  <si>
    <t>CCAJ-LP07/257/22</t>
  </si>
  <si>
    <t>CCAJ-LP07/258/22</t>
  </si>
  <si>
    <t>CCAJ-LP07/259/22</t>
  </si>
  <si>
    <t>CCAJ-LP07/260/22</t>
  </si>
  <si>
    <t>CCAJ-LP07/261/22</t>
  </si>
  <si>
    <t>CCAJ-LP07/262/22</t>
  </si>
  <si>
    <t>CCAJ-LP07/263/22</t>
  </si>
  <si>
    <t>CCAJ-LP07/264/22</t>
  </si>
  <si>
    <t xml:space="preserve">312 JHONNY IGNACIO FLORES </t>
  </si>
  <si>
    <t>CCAJ-LP07/265/22</t>
  </si>
  <si>
    <t>CCAJ-LP07/266/22</t>
  </si>
  <si>
    <t>CCAJ-LP07/267/22</t>
  </si>
  <si>
    <t>CCAJ-LP07/268/22</t>
  </si>
  <si>
    <t>CCAJ-LP07/269/22</t>
  </si>
  <si>
    <t>CCAJ-LP07/270/22</t>
  </si>
  <si>
    <t>CCAJ-LP07/271/22</t>
  </si>
  <si>
    <t>CCAJ-LP07/272/22</t>
  </si>
  <si>
    <t>CCAJ-LP07/273/22</t>
  </si>
  <si>
    <t>CCAJ-LP07/274/22</t>
  </si>
  <si>
    <t>CCAJ-LP07/275/22</t>
  </si>
  <si>
    <t>NO HUBO CIERRES DE CAJA DEBIDO A QUE NO SE PUDO ANULAR 2 FACTURAS S/G CORREO DEL 02/12/2022.</t>
  </si>
  <si>
    <t>CCAJ-LP07/276/22</t>
  </si>
  <si>
    <t>CCAJ-LP07/277/22</t>
  </si>
  <si>
    <t>CCAJ-LP07/278/22</t>
  </si>
  <si>
    <t>CCAJ-LP07/279/22</t>
  </si>
  <si>
    <t>CCAJ-LP07/280/22</t>
  </si>
  <si>
    <t>CCAJ-LP07/281/22</t>
  </si>
  <si>
    <t>CCAJ-LP07/282/22</t>
  </si>
  <si>
    <t>CCAJ-LP07/283/22</t>
  </si>
  <si>
    <t>CCAJ-LP07/284/22</t>
  </si>
  <si>
    <t>CCAJ-LP07/285/22</t>
  </si>
  <si>
    <t xml:space="preserve">No existe cierre de caja </t>
  </si>
  <si>
    <t>CCAJ-LP07/286/22</t>
  </si>
  <si>
    <t>CCAJ-LP07/287/22</t>
  </si>
  <si>
    <t>CCAJ-LP07/288/22</t>
  </si>
  <si>
    <t>CCAJ-LP07/289/22</t>
  </si>
  <si>
    <t>CCAJ-LP07/290/22</t>
  </si>
  <si>
    <t>CCAJ-LP07/291/22</t>
  </si>
  <si>
    <t>CCAJ-LP07/292/22</t>
  </si>
  <si>
    <t>CCAJ-LP07/293/22</t>
  </si>
  <si>
    <t>CCAJ-LP07/294/22</t>
  </si>
  <si>
    <t>CCAJ-LP07/295/22</t>
  </si>
  <si>
    <t>CCAJ-LP07/296/22</t>
  </si>
  <si>
    <t>CCAJ-LP07/297/22</t>
  </si>
  <si>
    <t>CCAJ-LP07/298/22</t>
  </si>
  <si>
    <t>CCAJ-EA10/467/2022</t>
  </si>
  <si>
    <t>1431 GRACIELA CASTILLO CATARI</t>
  </si>
  <si>
    <t>3622 JULIO CESAR PORTILLO HUARACHI</t>
  </si>
  <si>
    <t>4764 CARLOS ERIK CASTRO HURTADO</t>
  </si>
  <si>
    <t>1056 ALEX JESUS ZABALA TICONA</t>
  </si>
  <si>
    <t xml:space="preserve">NO HUBO CIERRE DE CAJA DEBIDO A QUE TODOS FUERON DEP. Y TRANSF. SI MIGRO A </t>
  </si>
  <si>
    <t>LA CUENTA DE DISALTO 0022</t>
  </si>
  <si>
    <t>CCAJ-EA10/468/2022</t>
  </si>
  <si>
    <t>191 ELIAS MENDOZA YUJRA</t>
  </si>
  <si>
    <t>375 VICTOR ERNESTO QUISPE TICONA</t>
  </si>
  <si>
    <t>596 VICENTE MENDOZA SIRPA</t>
  </si>
  <si>
    <t>716 JUAN CARLOS MAMANI ORTIZ</t>
  </si>
  <si>
    <t>980 RUBEN QUISPE CHURA</t>
  </si>
  <si>
    <t>2307 RAMIRO POMA QUISPE</t>
  </si>
  <si>
    <t>3051 EFRAIN ARMANDO CHIPANA MARTINEZ</t>
  </si>
  <si>
    <t>2597 JOSE MAIDANA EA - T01</t>
  </si>
  <si>
    <t>2597 JOSE MAIDANA EA - T03</t>
  </si>
  <si>
    <t>2597 JOSE MAIDANA EA - T04</t>
  </si>
  <si>
    <t>2597 JOSE MAIDANA EA - T05</t>
  </si>
  <si>
    <t>CCAJ-EA10/469/2022</t>
  </si>
  <si>
    <t>841 JAEL ARRATIA - EL ALTO</t>
  </si>
  <si>
    <t>480 WALTER AMARRO MAMANI</t>
  </si>
  <si>
    <t>CCAJ-EA10/470/2022</t>
  </si>
  <si>
    <t>CCAJ-EA10/471/2022</t>
  </si>
  <si>
    <t>835 JAVIER DAVID VILLA MAMANI</t>
  </si>
  <si>
    <t>2597 JOSE MAIDANA EA - T02</t>
  </si>
  <si>
    <t>CCAJ-EA10/472/20</t>
  </si>
  <si>
    <t>CCAJ-EA10/472/2022</t>
  </si>
  <si>
    <t>CCAJ-EA10/473/2022</t>
  </si>
  <si>
    <t>CCAJ-EA10/474/2022</t>
  </si>
  <si>
    <t>CCAJ-EA10/474/20</t>
  </si>
  <si>
    <t>CCAJ-EA10/475/2022</t>
  </si>
  <si>
    <t>CCAJ-EA10/476/2022</t>
  </si>
  <si>
    <t>CCAJ-EA10/477/2022</t>
  </si>
  <si>
    <t>CCAJ-EA10/478/2022</t>
  </si>
  <si>
    <t>MERCANTIL SANTA CRUZ-4010066211</t>
  </si>
  <si>
    <t>CCAJ-EA10/479/2022</t>
  </si>
  <si>
    <t>CCAJ-EA10/480/2022</t>
  </si>
  <si>
    <t>CCAJ-EA10/481/20</t>
  </si>
  <si>
    <t>CCAJ-EA10/481/2022</t>
  </si>
  <si>
    <t>CCAJ-EA10/482/2022</t>
  </si>
  <si>
    <t>CCAJ-EA10/483/2022</t>
  </si>
  <si>
    <t>CCAJ-EA10/484/2022</t>
  </si>
  <si>
    <t>CCAJ-EA10/484/20</t>
  </si>
  <si>
    <t>CCAJ-EA10/485/2022</t>
  </si>
  <si>
    <t>CCAJ-EA10/486/2022</t>
  </si>
  <si>
    <t>CCAJ-EA10/486/20</t>
  </si>
  <si>
    <t>CCAJ-EA10/487/2022</t>
  </si>
  <si>
    <t>CCAJ-EA10/488/2022</t>
  </si>
  <si>
    <t>CCAJ-EA10/488/20</t>
  </si>
  <si>
    <t>CCAJ-EA10/489/2022</t>
  </si>
  <si>
    <t>CCAJ-EA10/490/2022</t>
  </si>
  <si>
    <t>CCAJ-EA10/491/2022</t>
  </si>
  <si>
    <t>CCAJ-EA10/492/2022</t>
  </si>
  <si>
    <t>CCAJ-EA10/493/2022</t>
  </si>
  <si>
    <t>CCAJ-EA10/494/2022</t>
  </si>
  <si>
    <t>CCAJ-EA10/495/2022</t>
  </si>
  <si>
    <t>CCAJ-EA10/496/2022</t>
  </si>
  <si>
    <t>CCAJ-EA10/497/2022</t>
  </si>
  <si>
    <t>CCAJ-EA10/498/2022</t>
  </si>
  <si>
    <t>CCAJ-EA10/499/2022</t>
  </si>
  <si>
    <t>CCAJ-EA10/500/2022</t>
  </si>
  <si>
    <t>CCAJ-EA10/501/2022</t>
  </si>
  <si>
    <t>CCAJ-EA10/502/2022</t>
  </si>
  <si>
    <t>CCAJ-EA10/503/2022</t>
  </si>
  <si>
    <t>CCAJ-EA10/504/2022</t>
  </si>
  <si>
    <t>CCAJ-EA10/505/2022</t>
  </si>
  <si>
    <t>CCAJ-EA10/506/2022</t>
  </si>
  <si>
    <t>CCAJ-EA10/507/2022</t>
  </si>
  <si>
    <t>SE ANULÓ S/G CORREO DEL 30/11/2022</t>
  </si>
  <si>
    <t>CCAJ-EA10/509/2022</t>
  </si>
  <si>
    <t>CCAJ-EA10/510/2022</t>
  </si>
  <si>
    <t>CCAJ-EA10/511/2022</t>
  </si>
  <si>
    <t>CCAJ-EA10/512/20</t>
  </si>
  <si>
    <t>CCAJ-EA10/512/2022</t>
  </si>
  <si>
    <t>CCAJ-EA10/513/2022</t>
  </si>
  <si>
    <t>CCAJ-EA10/514/2022</t>
  </si>
  <si>
    <t>CCAJ-EA10/515/2022</t>
  </si>
  <si>
    <t>CCAJ-EA10/516/2022</t>
  </si>
  <si>
    <t>CCAJ-EA10/517/2022</t>
  </si>
  <si>
    <t>CCAJ-EA10/518/2022</t>
  </si>
  <si>
    <t>CCAJ-EA10/519/2022</t>
  </si>
  <si>
    <t>CCAJ-EA10/520/2022</t>
  </si>
  <si>
    <t>CCAJ-EA10/521/2022</t>
  </si>
  <si>
    <t>CCAJ-EA10/522/20</t>
  </si>
  <si>
    <t>CCAJ-EA10/522/2022</t>
  </si>
  <si>
    <t>NO HUBO CIERRE DE CAJA DEBIDO A QUE TODOS FUERON DEP.</t>
  </si>
  <si>
    <t xml:space="preserve"> Y TRANSF. SI MIGRO A LA CUENTA DE DISALTO BISA 0022.</t>
  </si>
  <si>
    <t>CCAJ-EA10/523/2022</t>
  </si>
  <si>
    <t>CCAJ-EA10/524/2022</t>
  </si>
  <si>
    <t>CCAJ-EA10/525/2022</t>
  </si>
  <si>
    <t>CCAJ-EA10/526/2022</t>
  </si>
  <si>
    <t>CCAJ-EA10/527/2022</t>
  </si>
  <si>
    <t>CCAJ-EA10/528/2022</t>
  </si>
  <si>
    <t>CCAJ-EA10/529/2022</t>
  </si>
  <si>
    <t>CCAJ-EA10/530/2022</t>
  </si>
  <si>
    <t>CCAJ-EA10/531/2022</t>
  </si>
  <si>
    <t>CCAJ-EA10/532/2022</t>
  </si>
  <si>
    <t>CCAJ-EA10/533/2022</t>
  </si>
  <si>
    <t>CCAJ-EA10/534/2022</t>
  </si>
  <si>
    <t>CCAJ-EA10/535/2022</t>
  </si>
  <si>
    <t>CCAJ-EA10/536/2022</t>
  </si>
  <si>
    <t>CCAJ-EA10/537/2022</t>
  </si>
  <si>
    <t>CCAJ-EA10/538/2022</t>
  </si>
  <si>
    <t>CCAJ-EA10/538/20</t>
  </si>
  <si>
    <t>CCAJ-EA10/539/20</t>
  </si>
  <si>
    <t>CCAJ-EA10/539/2022</t>
  </si>
  <si>
    <t>CCAJ-EA10/540/20</t>
  </si>
  <si>
    <t>CCAJ-EA10/540/2022</t>
  </si>
  <si>
    <t>CCAJ-EA10/541/2022</t>
  </si>
  <si>
    <t>CCAJ-EA10/542/2022</t>
  </si>
  <si>
    <t>CCAJ-EA10/543/2022</t>
  </si>
  <si>
    <t>CCAJ-EA10/544/2022</t>
  </si>
  <si>
    <t>CCAJ-EA10/545/2022</t>
  </si>
  <si>
    <t>CCAJ-EA10/546/2022</t>
  </si>
  <si>
    <t>CCAJ-EA10/547/2022</t>
  </si>
  <si>
    <t>CCAJ-EA10/548/2022</t>
  </si>
  <si>
    <t>CCAJ-EA10/549/2022</t>
  </si>
  <si>
    <t>CCAJ-EA10/550/20</t>
  </si>
  <si>
    <t>CCAJ-EA10/550/2022</t>
  </si>
  <si>
    <t>CCAJ-EA10/551/2022</t>
  </si>
  <si>
    <t>CCAJ-EA10/552/2022</t>
  </si>
  <si>
    <t>CCAJ-EA10/553/2022</t>
  </si>
  <si>
    <t>CCAJ-EA58/251/22</t>
  </si>
  <si>
    <t>261 ALICIA VIRGINIA QUISBERT MAMANI</t>
  </si>
  <si>
    <t>CCAJ-EA58/252/22</t>
  </si>
  <si>
    <t>CCAJ-EA58/253/22</t>
  </si>
  <si>
    <t>CCAJ-EA58/254/22</t>
  </si>
  <si>
    <t>CCAJ-EA58/255/22</t>
  </si>
  <si>
    <t>CCAJ-EA58/256/22</t>
  </si>
  <si>
    <t>CCAJ-EA58/257/22</t>
  </si>
  <si>
    <t>CCAJ-EA58/258/22</t>
  </si>
  <si>
    <t>CCAJ-EA58/259/22</t>
  </si>
  <si>
    <t>CCAJ-EA58/260/22</t>
  </si>
  <si>
    <t>CCAJ-EA58/261/22</t>
  </si>
  <si>
    <t>CCAJ-EA58/262/22</t>
  </si>
  <si>
    <t>CCAJ-EA58/263/22</t>
  </si>
  <si>
    <t>CCAJ-EA58/264/22</t>
  </si>
  <si>
    <t>CCAJ-EA58/265/22</t>
  </si>
  <si>
    <t>CCAJ-EA58/266/22</t>
  </si>
  <si>
    <t>CCAJ-EA58/267/22</t>
  </si>
  <si>
    <t>CCAJ-EA58/268/22</t>
  </si>
  <si>
    <t>CCAJ-EA58/269/22</t>
  </si>
  <si>
    <t>CCAJ-EA58/270/22</t>
  </si>
  <si>
    <t>CCAJ-EA58/271/22</t>
  </si>
  <si>
    <t>CCAJ-EA58/272/22</t>
  </si>
  <si>
    <t>CCAJ-EA58/273/22</t>
  </si>
  <si>
    <t>CCAJ-EA58/274/22</t>
  </si>
  <si>
    <t>CCAJ-EA58/275/22</t>
  </si>
  <si>
    <t>CCAJ-EA58/276/22</t>
  </si>
  <si>
    <t>CCAJ-EA58/277/22</t>
  </si>
  <si>
    <t>CCAJ-EA58/278/22</t>
  </si>
  <si>
    <t>CCAJ-EA58/279/22</t>
  </si>
  <si>
    <t>CCAJ-EA58/280/22</t>
  </si>
  <si>
    <t>CCAJ-EA58/281/22</t>
  </si>
  <si>
    <t>CCAJ-EA58/282/22</t>
  </si>
  <si>
    <t>CCAJ-EA58/283/22</t>
  </si>
  <si>
    <t>CCAJ-EA58/284/22</t>
  </si>
  <si>
    <t>CCAJ-EA58/285/22</t>
  </si>
  <si>
    <t>CCAJ-EA58/286/22</t>
  </si>
  <si>
    <t>CCAJ-EA58/287/22</t>
  </si>
  <si>
    <t>CCAJ-EA58/288/22</t>
  </si>
  <si>
    <t>CCAJ-EA58/289/22</t>
  </si>
  <si>
    <t>CCAJ-EA58/290/22</t>
  </si>
  <si>
    <t>CCAJ-EA58/291/22</t>
  </si>
  <si>
    <t>CCAJ-EA58/292/22</t>
  </si>
  <si>
    <t>CCAJ-EA58/293/22</t>
  </si>
  <si>
    <t>CCAJ-EA58/294/22</t>
  </si>
  <si>
    <t>CCAJ-EA58/295/22</t>
  </si>
  <si>
    <t>CCAJ-EA58/296/22</t>
  </si>
  <si>
    <t>CCAJ-EA58/297/22</t>
  </si>
  <si>
    <t xml:space="preserve">261 ALICIA VIRGINIA QUISBERT </t>
  </si>
  <si>
    <t>CCAJ-EA58/298/22</t>
  </si>
  <si>
    <t>CCAJ-SC39/517/2022</t>
  </si>
  <si>
    <t>1386 EINAR CHOQUETIJLLA - COBRADOR</t>
  </si>
  <si>
    <t>1271 SANDRA SALAZAR ESCOBAR</t>
  </si>
  <si>
    <t>4309 RODRIGO RAMOS - T09</t>
  </si>
  <si>
    <t>4309 RODRIGO RAMOS - T16</t>
  </si>
  <si>
    <t>CCAJ-SC39/518/2022</t>
  </si>
  <si>
    <t>1974 JOEL EGUEZ BARBA</t>
  </si>
  <si>
    <t>4307 PEDRO GALARZA TERCEROS</t>
  </si>
  <si>
    <t>4863 MOISES MENACHO MONTAÑO</t>
  </si>
  <si>
    <t>1972 FLAVIA GALEAN MALLON</t>
  </si>
  <si>
    <t>CCAJ-SC39/518/20</t>
  </si>
  <si>
    <t xml:space="preserve">1386 EINAR CHOQUETIJLLA - </t>
  </si>
  <si>
    <t>2552 ALVARO JAVIER LOAYZA CACERES</t>
  </si>
  <si>
    <t>2551 EDMUNDO CAYANI M.</t>
  </si>
  <si>
    <t>2917 MILAN HUANCOLLO JUCUMARI</t>
  </si>
  <si>
    <t>2932 EUGENIO LOPEZ CESPEDES</t>
  </si>
  <si>
    <t>2994 CRISTIAN DEIBY PARDO VILLEGAS</t>
  </si>
  <si>
    <t>4309 RODRIGO RAMOS - T03</t>
  </si>
  <si>
    <t>4309 RODRIGO RAMOS - T04</t>
  </si>
  <si>
    <t>4309 RODRIGO RAMOS - T05</t>
  </si>
  <si>
    <t>4309 RODRIGO RAMOS - T06</t>
  </si>
  <si>
    <t>4309 RODRIGO RAMOS - T07</t>
  </si>
  <si>
    <t>4309 RODRIGO RAMOS - T10</t>
  </si>
  <si>
    <t>4309 RODRIGO RAMOS - T11</t>
  </si>
  <si>
    <t>4309 RODRIGO RAMOS - T14</t>
  </si>
  <si>
    <t>4309 RODRIGO RAMOS - T15</t>
  </si>
  <si>
    <t>4309 RODRIGO RAMOS - T17</t>
  </si>
  <si>
    <t>CCAJ-SC39/519/2022</t>
  </si>
  <si>
    <t>901 FELIX GARCIA ROCHA</t>
  </si>
  <si>
    <t>CCAJ-SC39/520/2022</t>
  </si>
  <si>
    <t>3046 CLAUDIA ELEN CASTRO DELGADILLO</t>
  </si>
  <si>
    <t>1973 BASILIA CRUZ AJARACHI</t>
  </si>
  <si>
    <t>PAGO EXPRESS M/N-101020101</t>
  </si>
  <si>
    <t>CCAJ-SC39/520/20</t>
  </si>
  <si>
    <t>3020 VICTOR HUGO GUERRA ROMERO</t>
  </si>
  <si>
    <t>CCAJ-SC39/521/2022</t>
  </si>
  <si>
    <t>3323 JORGE SUBIRANA SANCHEZ</t>
  </si>
  <si>
    <t>CCAJ-SC39/522/2022</t>
  </si>
  <si>
    <t>CCAJ-SC39/522/20</t>
  </si>
  <si>
    <t>4309 RODRIGO RAMOS - T19</t>
  </si>
  <si>
    <t>4309 RODRIGO RAMOS - T20</t>
  </si>
  <si>
    <t>Cheque Post-Fechado al 07/11</t>
  </si>
  <si>
    <t>Se tiene un Cheque post-fechado por Bs. 3585,30 s/g correo del 07/11/2022</t>
  </si>
  <si>
    <t>CCAJ-SC39/523/2022</t>
  </si>
  <si>
    <t>CCAJ-SC39/524/2022</t>
  </si>
  <si>
    <t>BANCO DE CREDITO-7015054675359</t>
  </si>
  <si>
    <t>LA  CUENTA DE DISCRUZ 0049, MCSC 8183 , BCP 5359, Y CUENTA DE PAGO EXPRES M.N.</t>
  </si>
  <si>
    <t>CCAJ-SC39/525/2022</t>
  </si>
  <si>
    <t>CCAJ-SC39/526/2022</t>
  </si>
  <si>
    <t>PAGO EXPRESS M/E-101020203</t>
  </si>
  <si>
    <t>CCAJ-SC39/527/2022</t>
  </si>
  <si>
    <t>4309 RODRIGO RAMOS - T21</t>
  </si>
  <si>
    <t>CCAJ-SC39/528/2022</t>
  </si>
  <si>
    <t>CCAJ-SC39/528/20</t>
  </si>
  <si>
    <t>BANCO UNION-120271437</t>
  </si>
  <si>
    <t>4309 RODRIGO RAMOS - T22</t>
  </si>
  <si>
    <t>CCAJ-SC39/529/2022</t>
  </si>
  <si>
    <t>CCAJ-SC39/529/20</t>
  </si>
  <si>
    <t>1970 CARLOS CAMPOS ORTIZ</t>
  </si>
  <si>
    <t>3211 PEDRO CAYALO COCA</t>
  </si>
  <si>
    <t>4309 RODRIGO RAMOS - T18</t>
  </si>
  <si>
    <t>CCAJ-SC39/530/2022</t>
  </si>
  <si>
    <t>3834 MARIBEL CAÑARI MAMANI</t>
  </si>
  <si>
    <t>LA  CUENTA DE DISCRUZ 0049, BCP 5359, Y CUENTA DE PAGO EXPRES M.N.</t>
  </si>
  <si>
    <t>CCAJ-SC39/531/2022</t>
  </si>
  <si>
    <t>2913 MARSOLINI APURANI VACA</t>
  </si>
  <si>
    <t>CCAJ-SC39/532/2022</t>
  </si>
  <si>
    <t>CCAJ-SC39/532/20</t>
  </si>
  <si>
    <t>2194 PAULO CESAR VISCARRA VILLARROEL</t>
  </si>
  <si>
    <t>CCAJ-SC39/533/2022</t>
  </si>
  <si>
    <t>CCAJ-SC39/534/2022</t>
  </si>
  <si>
    <t xml:space="preserve">3834 MARIBEL CAÑARI MAMANI </t>
  </si>
  <si>
    <t>CCAJ-SC39/535/2022</t>
  </si>
  <si>
    <t>4309 RODRIGO RAMOS - T25</t>
  </si>
  <si>
    <t>4309 RODRIGO RAMOS - T23</t>
  </si>
  <si>
    <t>4309 RODRIGO RAMOS - T24</t>
  </si>
  <si>
    <t>CCAJ-SC39/536/2022</t>
  </si>
  <si>
    <t>CCAJ-SC39/536/20</t>
  </si>
  <si>
    <t xml:space="preserve">NO HUBO CIERRE DE CAJA DEBIDO A QUE TODOS FUERON DEP. Y TRANSF. SI MIGRO A LA  CUENTA </t>
  </si>
  <si>
    <t>DE DISCRUZ 0049, BCP 5359, MCSC 8183 , BISA 017 Y CUENTA DE PAGO EXPRES M.N. y M.E.</t>
  </si>
  <si>
    <t>CCAJ-SC39/537/2022</t>
  </si>
  <si>
    <t>CCAJ-SC39/538/2022</t>
  </si>
  <si>
    <t xml:space="preserve">DEPÓSITO BANCARIO </t>
  </si>
  <si>
    <t>ANULADO, S/G CORREO DEL 15/11/2022</t>
  </si>
  <si>
    <t>CCAJ-SC39/539/2022</t>
  </si>
  <si>
    <t xml:space="preserve">NO HUBO CIERRE DE CAJA DEBIDO A QUE TODOS FUERON DEP. Y TRANSF. SI MIGRO A LA  </t>
  </si>
  <si>
    <t>CUENTA DE DISCRUZ 0049, BCP 5359, MCSC 8183 Y CUENTA DE PAGO EXPRES M.N. y M.E.</t>
  </si>
  <si>
    <t>CCAJ-SC39/540/2022</t>
  </si>
  <si>
    <t>REVERSION M.N.</t>
  </si>
  <si>
    <t>REVERSION M.E.</t>
  </si>
  <si>
    <t>CCAJ-SC39/541/2022</t>
  </si>
  <si>
    <t>REVERSION.</t>
  </si>
  <si>
    <t>El deposito del 15/11/22 ingreso el 16/11/22 debido a paro civico s/g correo del 16/11/22 se realizo la reversion s/g correo del 17/11/22</t>
  </si>
  <si>
    <t>CCAJ-SC39/542/20</t>
  </si>
  <si>
    <t>CCAJ-SC39/542/2022</t>
  </si>
  <si>
    <t>CCAJ-SC39/543/2022</t>
  </si>
  <si>
    <t>CCAJ-SC39/544/2022</t>
  </si>
  <si>
    <t>CCAJ-SC39/544/20</t>
  </si>
  <si>
    <t>CCAJ-SC39/545/2022</t>
  </si>
  <si>
    <t>CCAJ-SC39/546/2022</t>
  </si>
  <si>
    <t>ANULADO S/G CORREO DEL 18/11/2022</t>
  </si>
  <si>
    <t>CCAJ-SC39/547/2022</t>
  </si>
  <si>
    <t>CCAJ-SC39/547/20</t>
  </si>
  <si>
    <t>NO HUBO CIERRE DE CAJA DEBIDO A QUE TODOS FUERON DEP. Y TRANSF. SI MIGRO A LA CUENTA</t>
  </si>
  <si>
    <t xml:space="preserve">DE DISCRUZ BISA 0049, BCP 5359, MCSC 8183 B. U. 1437 Y CUENTA DE PAGO EXPRES M.N. </t>
  </si>
  <si>
    <t>CCAJ-SC39/548/2022</t>
  </si>
  <si>
    <t>CCAJ-SC39/548/20</t>
  </si>
  <si>
    <t>CCAJ-SC39/549/2022</t>
  </si>
  <si>
    <t>CCAJ-SC39/549/20</t>
  </si>
  <si>
    <t xml:space="preserve">DE DISCRUZ BISA 0049 Y 017, BCP 5359, MCSC 8183 B. U. 1437 Y 1539 Y CUENTA DE PAGO EXPRES M.N. </t>
  </si>
  <si>
    <t>CCAJ-SC39/550/2022</t>
  </si>
  <si>
    <t>CCAJ-SC39/551/20</t>
  </si>
  <si>
    <t>CCAJ-SC39/551/2022</t>
  </si>
  <si>
    <t>CCAJ-SC39/552/22 ANULADO S/G CORREO DEL 21/11/2022</t>
  </si>
  <si>
    <t>CCAJ-SC39/552/22</t>
  </si>
  <si>
    <t>CCAJ-SC39/553/20</t>
  </si>
  <si>
    <t>CCAJ-SC39/553/2022</t>
  </si>
  <si>
    <t>CCAJ-SC39/554/2022</t>
  </si>
  <si>
    <t>CCAJ-SC39/555/2022</t>
  </si>
  <si>
    <t>LA CUENTA DE DISCRUZ BISA 0049, BCP 5359, Y CUENTA DE PAGO EXPRES M.N. Y M.E.</t>
  </si>
  <si>
    <t>CCAJ-SC39/556/20</t>
  </si>
  <si>
    <t>CCAJ-SC39/556/2022</t>
  </si>
  <si>
    <t>se realizo el traslado un dia despues el 23/11/22 por problemas de salud, s/g correo del 23/11/22</t>
  </si>
  <si>
    <t>CCAJ-SC39/557/2022</t>
  </si>
  <si>
    <t xml:space="preserve">3046 CLAUDIA ELEN CASTRO DELGADILLO </t>
  </si>
  <si>
    <t>DE DISCRUZ BISA 0049 Y 017, BCP 5359, MCSC 8183 Y CUENTA DE PAGO EXPRES M.N. Y M.E.</t>
  </si>
  <si>
    <t>CCAJ-SC39/558/2022</t>
  </si>
  <si>
    <t>CCAJ-SC39/558/20</t>
  </si>
  <si>
    <t>CCAJ-SC39/559/2022</t>
  </si>
  <si>
    <t>CCAJ-SC39/559/20</t>
  </si>
  <si>
    <t>CCAJ-SC39/560/2022</t>
  </si>
  <si>
    <t>CCAJ-SC39/561/2022</t>
  </si>
  <si>
    <t xml:space="preserve">DE DISCRUZ BISA 0049 Y 017,B.U. 1437, MCSC 8183 Y CUENTA DE PAGO EXPRES M.N. </t>
  </si>
  <si>
    <t>CCAJ-SC39/562/2022</t>
  </si>
  <si>
    <t>CCAJ-SC39/562/20</t>
  </si>
  <si>
    <t>CCAJ-SC39/563/2022</t>
  </si>
  <si>
    <t>MERCANTIL SANTA CRUZ-4010542984</t>
  </si>
  <si>
    <t>CCAJ-SC39/564/2022</t>
  </si>
  <si>
    <t>CCAJ-SC39/565/2022</t>
  </si>
  <si>
    <t>LA CUENTA DE DISCRUZ BISA 0049, MCSC 8183 Y CUENTA DE PAGO EXPRES M.N. Y M.E.</t>
  </si>
  <si>
    <t>CCAJ-SC39/566/2022</t>
  </si>
  <si>
    <t>CCAJ-SC39/566/20</t>
  </si>
  <si>
    <t>CCAJ-SC39/567/20</t>
  </si>
  <si>
    <t>CCAJ-SC39/567/2022</t>
  </si>
  <si>
    <t>CCAJ-SC39/568/2022</t>
  </si>
  <si>
    <t>4309 RODRIGO RAMOS - T02</t>
  </si>
  <si>
    <t>CCAJ-SC39/569/2022</t>
  </si>
  <si>
    <t>CCAJ-SC39/569/20</t>
  </si>
  <si>
    <t>CCAJ-SC39/570/2022</t>
  </si>
  <si>
    <t>CCAJ-SC39/571/2022</t>
  </si>
  <si>
    <t>CCAJ-SC39/571/20</t>
  </si>
  <si>
    <t>CCAJ-SC39/572/2022</t>
  </si>
  <si>
    <t>CCAJ-SC39/573/2022</t>
  </si>
  <si>
    <t>CCAJ-SC39/574/2022</t>
  </si>
  <si>
    <t>CCAJ-SC39/574/20</t>
  </si>
  <si>
    <t>CCAJ-SC39/575/2022</t>
  </si>
  <si>
    <t>CCAJ-SC39/576/2022</t>
  </si>
  <si>
    <t xml:space="preserve">NO HUBO CIERRE DE CAJA DEBIDO A QUE TODOS FUERON DEP. Y TRANSF. SI MIGRO A LA </t>
  </si>
  <si>
    <t>CUENTA DE DISCRUZ BISA 0049 y 017, BCP 5359 MCSC 8183 Y CUENTA DE PAGO EXPRES M.N.</t>
  </si>
  <si>
    <t>CCAJ-SC39/577/2022</t>
  </si>
  <si>
    <t>CCAJ-SC39/578/2022</t>
  </si>
  <si>
    <t>CCAJ-SC39/578/20</t>
  </si>
  <si>
    <t>CCAJ-SC39/579/2022</t>
  </si>
  <si>
    <t>CCAJ-SC39/580/2022</t>
  </si>
  <si>
    <t>CCAJ-SC39/580/20</t>
  </si>
  <si>
    <t>ANULADO S/G CORREO DEL 07/12/2022</t>
  </si>
  <si>
    <t>CCAJ-SC39/581/2022</t>
  </si>
  <si>
    <t>CCAJ-SC39/582/2022</t>
  </si>
  <si>
    <t>CCAJ-SC39/582/20</t>
  </si>
  <si>
    <t>CCAJ-SC39/583/2022</t>
  </si>
  <si>
    <t>CCAJ-SC39/583/20</t>
  </si>
  <si>
    <t>CCAJ-SC39/583/2022 ANULADO S/G CORREO DEL 08/12/22</t>
  </si>
  <si>
    <t>CCAJ-SC39/584/2022</t>
  </si>
  <si>
    <t>CCAJ-SC39/584/20</t>
  </si>
  <si>
    <t>CCAJ-SC39/585/2022</t>
  </si>
  <si>
    <t>CCAJ-SC39/585/20</t>
  </si>
  <si>
    <t>CCAJ-SC39/586/2022</t>
  </si>
  <si>
    <t>CCAJ-SC39/586/20</t>
  </si>
  <si>
    <t>CCAJ-SC39/587/2022</t>
  </si>
  <si>
    <t>CCAJ-SC39/588/20</t>
  </si>
  <si>
    <t>CCAJ-SC39/588/2022</t>
  </si>
  <si>
    <t>CCAJ-SC39/589/20</t>
  </si>
  <si>
    <t>CCAJ-SC39/589/2022</t>
  </si>
  <si>
    <t>CCAJ-SC39/590/2022</t>
  </si>
  <si>
    <t>CCAJ-SC39/591/2022</t>
  </si>
  <si>
    <t>CCAJ-SC39/592/2022</t>
  </si>
  <si>
    <t>CCAJ-SC39/593/20</t>
  </si>
  <si>
    <t>CCAJ-SC39/593/2022</t>
  </si>
  <si>
    <t>CCAJ-SC39/594/2022</t>
  </si>
  <si>
    <t>CCAJ-SC39/595/2022</t>
  </si>
  <si>
    <t>CCAJ-SC39/595/20</t>
  </si>
  <si>
    <t>CCAJ-SC39/596/2022</t>
  </si>
  <si>
    <t>CCAJ-SC39/597/2022</t>
  </si>
  <si>
    <t>CCAJ-SC39/597/20</t>
  </si>
  <si>
    <t>4309 RODRIGO RAMOS - T08</t>
  </si>
  <si>
    <t>CCAJ-SC39/598/2022</t>
  </si>
  <si>
    <t>CCAJ-SC39/599/20</t>
  </si>
  <si>
    <t>CCAJ-SC39/599/2022</t>
  </si>
  <si>
    <t>CCAJ-SC39/600/20</t>
  </si>
  <si>
    <t>CCAJ-SC39/600/2022</t>
  </si>
  <si>
    <t>4309 RODRIGO RAMOS - T12</t>
  </si>
  <si>
    <t>CCAJ-SC39/601/2022</t>
  </si>
  <si>
    <t>CCAJ-SC39/601/20</t>
  </si>
  <si>
    <t>CCAJ-SC39/602/2022</t>
  </si>
  <si>
    <t>CCAJ-SC39/603/2022</t>
  </si>
  <si>
    <t>CCAJ-SC39/603/20</t>
  </si>
  <si>
    <t>NO HUBO CIERRE DE CAJA DEBIDO A QUE TODOS FUERON DEP. Y TRANSF. SI MIGRO A LA</t>
  </si>
  <si>
    <t>CUENTA DE DISCRUZ BISA 0049 y 017, BCP 5359 Y CUENTA DE PAGO EXPRES M.N. Y M.E.</t>
  </si>
  <si>
    <t>CCAJ-SC39/604/2022</t>
  </si>
  <si>
    <t>CCAJ-SC39/605/2022</t>
  </si>
  <si>
    <t>CCAJ-SC39/605/20</t>
  </si>
  <si>
    <t>CCAJ-SC39/606/2022</t>
  </si>
  <si>
    <t>CCAJ-SC39/607/2022</t>
  </si>
  <si>
    <t>CCAJ-SC39/607/20</t>
  </si>
  <si>
    <t>CCAJ-SC39/608/2022</t>
  </si>
  <si>
    <t>CCAJ-SC39/609/20</t>
  </si>
  <si>
    <t>CCAJ-SC39/609/2022</t>
  </si>
  <si>
    <t>CCAJ-SC39/610/2022</t>
  </si>
  <si>
    <t>CCAJ-SC39/611/2022</t>
  </si>
  <si>
    <t>CCAJ-SC39/611/20</t>
  </si>
  <si>
    <t>CCAJ-SC39/612/2022</t>
  </si>
  <si>
    <t>CCAJ-SC39/613/2022</t>
  </si>
  <si>
    <t>CCAJ-SC39/613/20</t>
  </si>
  <si>
    <t>CCAJ-SC39/614/2022</t>
  </si>
  <si>
    <t>CCAJ-SC39/614/20</t>
  </si>
  <si>
    <t>CCAJ-SC39/615/20</t>
  </si>
  <si>
    <t>CCAJ-SC39/615/2022</t>
  </si>
  <si>
    <t>CCAJ-SC39/616/2022</t>
  </si>
  <si>
    <t>CCAJ-SC39/617/2022</t>
  </si>
  <si>
    <t>CCAJ-SC39/617/20</t>
  </si>
  <si>
    <t>CCAJ-SC39/618/2022</t>
  </si>
  <si>
    <t>CCAJ-SC39/619/2022</t>
  </si>
  <si>
    <t>CCAJ-SC39/619/20</t>
  </si>
  <si>
    <t>MERCANTIL SANTA CRUZ-4010640108</t>
  </si>
  <si>
    <t>CCAJ-SC65/1/22</t>
  </si>
  <si>
    <t>1386 EINAR CHOQUETIJLLA</t>
  </si>
  <si>
    <t>CCAJ-SC65/2/22</t>
  </si>
  <si>
    <t>CCAJ-SC65/3/22</t>
  </si>
  <si>
    <t>CCAJ-SC65/4/22</t>
  </si>
  <si>
    <t>CCAJ-SC65/5/22</t>
  </si>
  <si>
    <t>CCAJ-SC65/6/22</t>
  </si>
  <si>
    <t>CCAJ-SC65/7/22</t>
  </si>
  <si>
    <t>CCAJ-SC65/8/22</t>
  </si>
  <si>
    <t>CCAJ-SC65/9/22</t>
  </si>
  <si>
    <t>CCAJ-SC65/10/22</t>
  </si>
  <si>
    <t>CCAJ-SC65/11/22</t>
  </si>
  <si>
    <t>CCAJ-SC65/12/22</t>
  </si>
  <si>
    <t>CCAJ-SC65/13/22</t>
  </si>
  <si>
    <t>CCAJ-SC65/14/22</t>
  </si>
  <si>
    <t>CCAJ-SC65/15/22</t>
  </si>
  <si>
    <t>CCAJ-SC65/16/22</t>
  </si>
  <si>
    <t>CCAJ-SC65/17/22</t>
  </si>
  <si>
    <t>CCAJ-SC65/18/22</t>
  </si>
  <si>
    <t>CCAJ-SC65/19/22</t>
  </si>
  <si>
    <t>CCAJ-SC65/20/22</t>
  </si>
  <si>
    <t>CCAJ-SC65/21/22</t>
  </si>
  <si>
    <t>CCAJ-SC65/22/22</t>
  </si>
  <si>
    <t>5019 JOAQUIN CAMPERO SALAZAR</t>
  </si>
  <si>
    <t>CCAJ-SC65/23/22</t>
  </si>
  <si>
    <t>CCAJ-SC65/24/22</t>
  </si>
  <si>
    <t>CCAJ-SC65/25/22</t>
  </si>
  <si>
    <t>CCAJ-SC65/26/22</t>
  </si>
  <si>
    <t>CCAJ-SC65/27/22</t>
  </si>
  <si>
    <t>CCAJ-SC65/28/22</t>
  </si>
  <si>
    <t>CCAJ-SC65/29/22</t>
  </si>
  <si>
    <t>CCAJ-SC65/30/22</t>
  </si>
  <si>
    <t>CCAJ-SC65/31/22</t>
  </si>
  <si>
    <t>CCAJ-SC65/32/22</t>
  </si>
  <si>
    <t>CCAJ-SC65/33/22</t>
  </si>
  <si>
    <t>CCAJ-SC65/34/22</t>
  </si>
  <si>
    <t>se encuentra por revisar porque no se puede anular una factura s/g correo del 23/12/22</t>
  </si>
  <si>
    <t>ESTADO "NUEVO"</t>
  </si>
  <si>
    <t>CCAJ-SC65/36/22</t>
  </si>
  <si>
    <t>CCAJ-SC65/37/22</t>
  </si>
  <si>
    <t>CCAJ-SC65/38/22</t>
  </si>
  <si>
    <t>NO HUBO CIERRES DE CAJA DEBIDO APARO CIVICO S/G CORREO DEL 28/10/22</t>
  </si>
  <si>
    <t>CCAJ-SC57/247/22</t>
  </si>
  <si>
    <t>3844 OSCAR ANDRES LEON ZAPATA</t>
  </si>
  <si>
    <t>CCAJ-SC57/248/22</t>
  </si>
  <si>
    <t>CCAJ-SC57/249/22</t>
  </si>
  <si>
    <t>CCAJ-SC57/250/22</t>
  </si>
  <si>
    <t>CCAJ-SC57/251/22</t>
  </si>
  <si>
    <t>CCAJ-SC57/252/22</t>
  </si>
  <si>
    <t>CCAJ-SC57/253/22</t>
  </si>
  <si>
    <t xml:space="preserve">3844 OSCAR ANDRES LEON </t>
  </si>
  <si>
    <t>CCAJ-SC57/254/22</t>
  </si>
  <si>
    <t>CCAJ-SC57/255/22</t>
  </si>
  <si>
    <t>CCAJ-SC57/256/22</t>
  </si>
  <si>
    <t>CCAJ-SC57/257/22</t>
  </si>
  <si>
    <t>CCAJ-SC57/258/22</t>
  </si>
  <si>
    <t>CCAJ-SC57/259/22</t>
  </si>
  <si>
    <t>CCAJ-SC57/260/22</t>
  </si>
  <si>
    <t>CCAJ-SC57/261/22</t>
  </si>
  <si>
    <t>CCAJ-SC57/262/22</t>
  </si>
  <si>
    <t>CCAJ-SC57/263/22</t>
  </si>
  <si>
    <t>CCAJ-SC57/264/22</t>
  </si>
  <si>
    <t>CCAJ-SC57/265/22</t>
  </si>
  <si>
    <t>CCAJ-SC57/266/22</t>
  </si>
  <si>
    <t>CCAJ-SC57/267/22</t>
  </si>
  <si>
    <t>CCAJ-SC57/268/22</t>
  </si>
  <si>
    <t>CCAJ-SC57/269/22</t>
  </si>
  <si>
    <t>CCAJ-SC57/270/22</t>
  </si>
  <si>
    <t>CCAJ-SC57/271/22</t>
  </si>
  <si>
    <t>CCAJ-SC57/272/22</t>
  </si>
  <si>
    <t>CCAJ-SC57/273/22</t>
  </si>
  <si>
    <t>CCAJ-SC57/274/22</t>
  </si>
  <si>
    <t>CCAJ-SC57/275/22</t>
  </si>
  <si>
    <t>CCAJ-SC57/276/22</t>
  </si>
  <si>
    <t>CCAJ-SC57/277/22</t>
  </si>
  <si>
    <t>CCAJ-SC57/278/22</t>
  </si>
  <si>
    <t>CCAJ-SC57/279/22</t>
  </si>
  <si>
    <t>CCAJ-SC57/280/22</t>
  </si>
  <si>
    <t>CCAJ-SC57/281/22</t>
  </si>
  <si>
    <t>CCAJ-SC57/282/22</t>
  </si>
  <si>
    <t>CCAJ-SC57/283/22</t>
  </si>
  <si>
    <t>CCAJ-SC57/284/22</t>
  </si>
  <si>
    <t>CCAJ-SC57/285/22</t>
  </si>
  <si>
    <t>CCAJ-SC57/286/22</t>
  </si>
  <si>
    <t>CCAJ-SC57/287/22</t>
  </si>
  <si>
    <t>CCAJ-SC57/288/22</t>
  </si>
  <si>
    <t>CCAJ-SC57/289/22</t>
  </si>
  <si>
    <t>CCAJ-SC57/290/22</t>
  </si>
  <si>
    <t>CCAJ-SC57/291/22</t>
  </si>
  <si>
    <t>CCAJ-SC57/292/22</t>
  </si>
  <si>
    <t>CCAJ-SC57/293/22</t>
  </si>
  <si>
    <t>Del 27/10/2022</t>
  </si>
  <si>
    <t>CCAJ-SC59/247/22</t>
  </si>
  <si>
    <t>4262 JUAN GILBERTO PARADA ROJAS</t>
  </si>
  <si>
    <t>CCAJ-SC59/248/22</t>
  </si>
  <si>
    <t>CCAJ-SC59/249/22</t>
  </si>
  <si>
    <t>CCAJ-SC59/250/22</t>
  </si>
  <si>
    <t>CCAJ-SC59/251/22</t>
  </si>
  <si>
    <t>CCAJ-SC59/252/22</t>
  </si>
  <si>
    <t>CCAJ-SC59/253/22</t>
  </si>
  <si>
    <t>CCAJ-SC59/254/22</t>
  </si>
  <si>
    <t>CCAJ-SC59/255/22</t>
  </si>
  <si>
    <t>CCAJ-SC59/256/22</t>
  </si>
  <si>
    <t>CCAJ-SC59/257/22</t>
  </si>
  <si>
    <t>CCAJ-SC59/258/22</t>
  </si>
  <si>
    <t>CCAJ-SC59/259/22</t>
  </si>
  <si>
    <t>CCAJ-SC59/260/22</t>
  </si>
  <si>
    <t>CCAJ-SC59/261/22</t>
  </si>
  <si>
    <t>CCAJ-SC59/262/22</t>
  </si>
  <si>
    <t>CCAJ-SC59/263/22</t>
  </si>
  <si>
    <t>CCAJ-SC59/264/22</t>
  </si>
  <si>
    <t>CCAJ-SC59/265/22</t>
  </si>
  <si>
    <t>CCAJ-SC59/266/22</t>
  </si>
  <si>
    <t>CCAJ-SC59/267/22</t>
  </si>
  <si>
    <t>CCAJ-SC59/268/22</t>
  </si>
  <si>
    <t>CCAJ-SC59/269/22</t>
  </si>
  <si>
    <t>CCAJ-SC59/270/22</t>
  </si>
  <si>
    <t>CCAJ-SC59/271/22</t>
  </si>
  <si>
    <t>CCAJ-SC59/272/22</t>
  </si>
  <si>
    <t>CCAJ-SC59/273/22</t>
  </si>
  <si>
    <t>CCAJ-SC59/274/22</t>
  </si>
  <si>
    <t>CCAJ-SC59/275/22</t>
  </si>
  <si>
    <t>CCAJ-SC59/276/22</t>
  </si>
  <si>
    <t>CCAJ-SC59/277/22</t>
  </si>
  <si>
    <t>CCAJ-SC59/278/22</t>
  </si>
  <si>
    <t>CCAJ-SC59/279/22</t>
  </si>
  <si>
    <t>CCAJ-SC59/280/22</t>
  </si>
  <si>
    <t>CCAJ-SC59/281/22</t>
  </si>
  <si>
    <t>CCAJ-SC59/282/22</t>
  </si>
  <si>
    <t>CCAJ-SC59/283/22</t>
  </si>
  <si>
    <t>CCAJ-SC59/284/22</t>
  </si>
  <si>
    <t>CCAJ-SC59/285/22</t>
  </si>
  <si>
    <t>CCAJ-SC59/286/22</t>
  </si>
  <si>
    <t>CCAJ-SC59/287/22</t>
  </si>
  <si>
    <t>CCAJ-SC59/288/22</t>
  </si>
  <si>
    <t>CCAJ-SC59/289/22</t>
  </si>
  <si>
    <t>CCAJ-SC59/290/22</t>
  </si>
  <si>
    <t>CCAJ-SC59/291/22</t>
  </si>
  <si>
    <t>CCAJ-SC59/292/22</t>
  </si>
  <si>
    <t>CCAJ-SC59/293/22</t>
  </si>
  <si>
    <t>CCAJ-SC59/294/22</t>
  </si>
  <si>
    <t>CCAJ-TA43/260/2022</t>
  </si>
  <si>
    <t>723 NELVI JUANITA ROMERO CASTILLO</t>
  </si>
  <si>
    <t>BISA-100070081</t>
  </si>
  <si>
    <t>2645 ANDRES ESTEBAN SINGURI LLANOS</t>
  </si>
  <si>
    <t>3094 SHIRLEY HALSEY JALDIN</t>
  </si>
  <si>
    <t>CCAJ-TA43/261/2022</t>
  </si>
  <si>
    <t>2581 EDGAR FLORES MARQUEZ</t>
  </si>
  <si>
    <t>2779 JUAN PABLO CAMACHO QUISPE</t>
  </si>
  <si>
    <t>CCAJ-TA43/262/2022</t>
  </si>
  <si>
    <t>4648 HUGO PEREDO - T03</t>
  </si>
  <si>
    <t>CCAJ-TA43/263/2022</t>
  </si>
  <si>
    <t>2456 JOEL MOISES RUEDA DELGADO</t>
  </si>
  <si>
    <t>CCAJ-TA43/264/2022</t>
  </si>
  <si>
    <t>CCAJ-TA43/265/2022</t>
  </si>
  <si>
    <t>CCAJ-TA43/266/2022</t>
  </si>
  <si>
    <t>4648 HUGO PEREDO - T02</t>
  </si>
  <si>
    <t>CCAJ-TA43/267/2022</t>
  </si>
  <si>
    <t>CCAJ-TA43/268/2022</t>
  </si>
  <si>
    <t>CCAJ-TA43/269/2022</t>
  </si>
  <si>
    <t>CCAJ-TA43/270/2022</t>
  </si>
  <si>
    <t>CCAJ-TA43/271/2022</t>
  </si>
  <si>
    <t>CCAJ-TA43/272/2022</t>
  </si>
  <si>
    <t>CCAJ-TA43/273/2022</t>
  </si>
  <si>
    <t>CCAJ-TA43/274/2022</t>
  </si>
  <si>
    <t>CCAJ-TA43/275/2022</t>
  </si>
  <si>
    <t>CCAJ-TA43/276/2022</t>
  </si>
  <si>
    <t>CCAJ-TA43/277/2022</t>
  </si>
  <si>
    <t>CCAJ-TA43/278/2022</t>
  </si>
  <si>
    <t>CCAJ-TA43/279/2022</t>
  </si>
  <si>
    <t>CCAJ-TA43/280/2022</t>
  </si>
  <si>
    <t>CCAJ-TA43/281/2022</t>
  </si>
  <si>
    <t xml:space="preserve">2779 JUAN PABLO CAMACHO QUISPE </t>
  </si>
  <si>
    <t>CCAJ-TA43/282/2022</t>
  </si>
  <si>
    <t>CCAJ-TA43/283/2022</t>
  </si>
  <si>
    <t>CCAJ-TA43/284/2022</t>
  </si>
  <si>
    <t>CCAJ-TA43/284/20</t>
  </si>
  <si>
    <t>4648 HUGO PEREDO ARCE</t>
  </si>
  <si>
    <t>CCAJ-TA43/285/2022</t>
  </si>
  <si>
    <t>CCAJ-TA43/286/2022</t>
  </si>
  <si>
    <t>CCAJ-TA43/287/2022</t>
  </si>
  <si>
    <t>CCAJ-TA43/288/2022</t>
  </si>
  <si>
    <t xml:space="preserve">NO HUBO CIERRE DE CAJA DEBIDO A QUE TODOS FUERON </t>
  </si>
  <si>
    <t xml:space="preserve">DEP. Y TRANSF. SI MIGRO A LA CUENTA DE DISTAR BISA 0081 </t>
  </si>
  <si>
    <t>CCAJ-TA43/289/2022</t>
  </si>
  <si>
    <t>CCAJ-TA43/290/2022</t>
  </si>
  <si>
    <t>CCAJ-TA43/291/2022</t>
  </si>
  <si>
    <t>CCAJ-TA43/292/2022</t>
  </si>
  <si>
    <t>CCAJ-TA43/293/2022</t>
  </si>
  <si>
    <t>CCAJ-TA43/294/2022</t>
  </si>
  <si>
    <t>CCAJ-TA43/295/2022</t>
  </si>
  <si>
    <t>CCAJ-TA43/296/2022</t>
  </si>
  <si>
    <t>CCAJ-TA43/297/2022</t>
  </si>
  <si>
    <t>CCAJ-TA43/298/2022</t>
  </si>
  <si>
    <t>CCAJ-TA43/299/2022</t>
  </si>
  <si>
    <t>CCAJ-TA43/300/2022</t>
  </si>
  <si>
    <t>CCAJ-TA43/300/20</t>
  </si>
  <si>
    <t>CCAJ-TA43/301/2022</t>
  </si>
  <si>
    <t>CCAJ-TA43/302/2022</t>
  </si>
  <si>
    <t>CCAJ-TA43/303/2022</t>
  </si>
  <si>
    <t>CCAJ-TA43/304/2022</t>
  </si>
  <si>
    <t>CCAJ-TA43/305/2022</t>
  </si>
  <si>
    <t>CCAJ-TA43/306/2022</t>
  </si>
  <si>
    <t>CCAJ-TA43/307/20</t>
  </si>
  <si>
    <t>CCAJ-TA43/307/2022</t>
  </si>
  <si>
    <t>CCAJ-TA43/308/2022</t>
  </si>
  <si>
    <t>CCAJ-TA43/309/2022</t>
  </si>
  <si>
    <t>CCAJ-TA43/310/2022</t>
  </si>
  <si>
    <t>CCAJ-TA43/310/20</t>
  </si>
  <si>
    <t>CCAJ-TA06/254/22</t>
  </si>
  <si>
    <t>3550 BELZA GUTIERREZ CONDORI</t>
  </si>
  <si>
    <t>CCAJ-TA06/255/22</t>
  </si>
  <si>
    <t>CCAJ-TA06/256/22</t>
  </si>
  <si>
    <t>CCAJ-TA06/257/22</t>
  </si>
  <si>
    <t>CCAJ-TA06/258/22</t>
  </si>
  <si>
    <t>CCAJ-TA06/259/22</t>
  </si>
  <si>
    <t>CCAJ-TA06/260/22</t>
  </si>
  <si>
    <t>CCAJ-TA06/261/22</t>
  </si>
  <si>
    <t>CCAJ-TA06/262/22</t>
  </si>
  <si>
    <t>CCAJ-TA06/263/22</t>
  </si>
  <si>
    <t>CCAJ-TA06/264/22</t>
  </si>
  <si>
    <t>CCAJ-TA06/265/22</t>
  </si>
  <si>
    <t>CCAJ-TA06/266/22</t>
  </si>
  <si>
    <t>CCAJ-TA06/267/22</t>
  </si>
  <si>
    <t xml:space="preserve">3550 BELZA GUTIERREZ </t>
  </si>
  <si>
    <t>CCAJ-TA06/268/22</t>
  </si>
  <si>
    <t>CCAJ-TA06/269/22</t>
  </si>
  <si>
    <t>CCAJ-TA06/270/22</t>
  </si>
  <si>
    <t>CCAJ-TA06/271/22</t>
  </si>
  <si>
    <t>CCAJ-TA06/272/22</t>
  </si>
  <si>
    <t>CCAJ-TA06/273/22</t>
  </si>
  <si>
    <t>CCAJ-TA06/274/22</t>
  </si>
  <si>
    <t>CCAJ-TA06/275/22</t>
  </si>
  <si>
    <t>CCAJ-TA06/276/22</t>
  </si>
  <si>
    <t>CCAJ-TA06/277/22</t>
  </si>
  <si>
    <t>CCAJ-TA06/278/22</t>
  </si>
  <si>
    <t>CCAJ-TA06/279/22</t>
  </si>
  <si>
    <t>CCAJ-TA06/280/22</t>
  </si>
  <si>
    <t>CCAJ-TA06/281/22</t>
  </si>
  <si>
    <t>CCAJ-TA06/282/22</t>
  </si>
  <si>
    <t>CCAJ-TA06/283/22</t>
  </si>
  <si>
    <t>CCAJ-TA06/284/22</t>
  </si>
  <si>
    <t>CCAJ-TA06/285/22</t>
  </si>
  <si>
    <t>CCAJ-TA06/286/22</t>
  </si>
  <si>
    <t>CCAJ-TA06/287/22</t>
  </si>
  <si>
    <t>CCAJ-TA06/288/22</t>
  </si>
  <si>
    <t>CCAJ-TA06/289/22</t>
  </si>
  <si>
    <t>CCAJ-TA06/290/22</t>
  </si>
  <si>
    <t>CCAJ-TA06/291/22</t>
  </si>
  <si>
    <t>CCAJ-TA06/292/22</t>
  </si>
  <si>
    <t>CCAJ-TA06/293/22</t>
  </si>
  <si>
    <t>CCAJ-TA06/294/22</t>
  </si>
  <si>
    <t>CCAJ-TA06/295/22</t>
  </si>
  <si>
    <t>CCAJ-TA06/296/22</t>
  </si>
  <si>
    <t>CCAJ-TA06/297/22</t>
  </si>
  <si>
    <t>CCAJ-TA06/298/22</t>
  </si>
  <si>
    <t>CCAJ-TA06/299/22</t>
  </si>
  <si>
    <t>CCAJ-TA06/300/22</t>
  </si>
  <si>
    <t>CCAJ-TA06/301/22</t>
  </si>
  <si>
    <t>CCAJ-CB11/262/2022</t>
  </si>
  <si>
    <t>3726 MARCELO ROCABADO ROJAS</t>
  </si>
  <si>
    <t>2276 ESTEBAN MAMANI CATORCENO</t>
  </si>
  <si>
    <t>4861 BRIAN ABAD FLORES CRUZ</t>
  </si>
  <si>
    <t>2378 EDDY DAREN JIMENEZ ROJAS</t>
  </si>
  <si>
    <t>CCAJ-CB11/262/20</t>
  </si>
  <si>
    <t>2281 ANGEL DONATO GONZALES CONDORI</t>
  </si>
  <si>
    <t>2287 OLVER VACA ARCHONDO</t>
  </si>
  <si>
    <t>2383 MAURO FELIPE CARICARI</t>
  </si>
  <si>
    <t>2537 JUAN CARLOS REVOLLO RODRIGUEZ</t>
  </si>
  <si>
    <t>2539 JUAN CARLOS ANGULO ROJAS</t>
  </si>
  <si>
    <t>2676 RUDDY AUGUSTO BASTO ZURITA</t>
  </si>
  <si>
    <t>2941 EFRAIN MAMANI CAMIÑO</t>
  </si>
  <si>
    <t>2979 ROBERTO CARLOS QUINTEROS FLORES</t>
  </si>
  <si>
    <t>4269 JULY GONZALES - T01</t>
  </si>
  <si>
    <t>4269 JULY GONZALES - T02</t>
  </si>
  <si>
    <t>4269 JULY GONZALES - T03</t>
  </si>
  <si>
    <t>4269 JULY GONZALES - T05</t>
  </si>
  <si>
    <t>4269 JULY GONZALES - T06</t>
  </si>
  <si>
    <t>4771 CHRISTIAN LEDEZMA - T08</t>
  </si>
  <si>
    <t>4771 CHRISTIAN LEDEZMA - T09</t>
  </si>
  <si>
    <t>4771 CHRISTIAN LEDEZMA - T10</t>
  </si>
  <si>
    <t>Se realizo el traslado etv, caja M.N. y M.E. un dia despues s/g correo del 07/11/2022</t>
  </si>
  <si>
    <t>CCAJ-CB11/263/2022</t>
  </si>
  <si>
    <t>3791 LIMBERT SALAZAR MALDONADO</t>
  </si>
  <si>
    <t>4269 JULY GONZALES - T04</t>
  </si>
  <si>
    <t>CCAJ-CB11/264/2022</t>
  </si>
  <si>
    <t>CCAJ-CB11/264/20</t>
  </si>
  <si>
    <t>BISA-100070049</t>
  </si>
  <si>
    <t>4269 JULY GONZALES - T07</t>
  </si>
  <si>
    <t>CCAJ-CB11/265/2022</t>
  </si>
  <si>
    <t xml:space="preserve">NO HUBO CIERRE DE CAJA DEBIDO A QUE TODOS FUERON DEP. Y TRANSF. </t>
  </si>
  <si>
    <t>SI MIGRO A  LA  CUENTA DE COCHABAMBA 0031</t>
  </si>
  <si>
    <t>CCAJ-CB11/266/2022</t>
  </si>
  <si>
    <t>CCAJ-CB11/266/20</t>
  </si>
  <si>
    <t>2286 JOSE MARCELO NOGALES SUAREZ</t>
  </si>
  <si>
    <t>2340 NAIN QUIÑONES TIPA</t>
  </si>
  <si>
    <t>CCAJ-CB11/267/2022</t>
  </si>
  <si>
    <t>CCAJ-CB11/268/20</t>
  </si>
  <si>
    <t>CCAJ-CB11/268/2022</t>
  </si>
  <si>
    <t>CCAJ-CB11/269/2022</t>
  </si>
  <si>
    <t>CCAJ-CB11/269/20</t>
  </si>
  <si>
    <t>CCAJ-CB11/270/2022</t>
  </si>
  <si>
    <t>CCAJ-CB11/270/20</t>
  </si>
  <si>
    <t>CCAJ-CB11/271/2022</t>
  </si>
  <si>
    <t>CCAJ-CB11/271/20</t>
  </si>
  <si>
    <t>CCAJ-CB11/272/2022</t>
  </si>
  <si>
    <t>CCAJ-CB11/272/20</t>
  </si>
  <si>
    <t>4771 CHRISTIAN LEDEZMA - T12</t>
  </si>
  <si>
    <t>CCAJ-CB11/273/2022</t>
  </si>
  <si>
    <t>CCAJ-CB11/273/20</t>
  </si>
  <si>
    <t>CCAJ-CB11/274/2022</t>
  </si>
  <si>
    <t>CCAJ-CB11/274/20</t>
  </si>
  <si>
    <t>CCAJ-CB11/275/20</t>
  </si>
  <si>
    <t>CCAJ-CB11/275/2022</t>
  </si>
  <si>
    <t>CCAJ-CB11/276/2022</t>
  </si>
  <si>
    <t>CCAJ-CB11/276/20</t>
  </si>
  <si>
    <t>CCAJ-CB11/277/2022</t>
  </si>
  <si>
    <t>NO HUBO CIERRE DE CAJA DEBIDO A QUE TODOS FUERON DEPOSITOS</t>
  </si>
  <si>
    <t>SI MIGRO A LA CUENTA DE COCHABAMBA BISA 0031, BISA 0049, BISA 017</t>
  </si>
  <si>
    <t>CCAJ-CB11/278/2022</t>
  </si>
  <si>
    <t>CCAJ-CB11/279/2022</t>
  </si>
  <si>
    <t>CCAJ-CB11/279/20</t>
  </si>
  <si>
    <t>CCAJ-CB11/280/2022</t>
  </si>
  <si>
    <t>CCAJ-CB11/280/20</t>
  </si>
  <si>
    <t>CCAJ-CB11/281/2022</t>
  </si>
  <si>
    <t>CCAJ-CB11/281/20</t>
  </si>
  <si>
    <t>CCAJ-CB11/282/2022</t>
  </si>
  <si>
    <t>CCAJ-CB11/282/20</t>
  </si>
  <si>
    <t>CCAJ-CB11/283/2022</t>
  </si>
  <si>
    <t xml:space="preserve">TRANSF. SI MIGRO A LA CUENTA DE COCHABAMBA BISA 0031  </t>
  </si>
  <si>
    <t>CCAJ-CB11/284/20</t>
  </si>
  <si>
    <t>CCAJ-CB11/284/2022</t>
  </si>
  <si>
    <t>CCAJ-CB11/285/2022</t>
  </si>
  <si>
    <t>CCAJ-CB11/285/20</t>
  </si>
  <si>
    <t>CCAJ-CB11/286/2022</t>
  </si>
  <si>
    <t>CCAJ-CB11/286/20</t>
  </si>
  <si>
    <t>CCAJ-CB11/287/2022</t>
  </si>
  <si>
    <t>CCAJ-CB11/287/20</t>
  </si>
  <si>
    <t>CCAJ-CB11/288/2022</t>
  </si>
  <si>
    <t>CCAJ-CB11/288/20</t>
  </si>
  <si>
    <t>CCAJ-CB11/289/2022</t>
  </si>
  <si>
    <t xml:space="preserve">NO HUBO CIERRE DE CAJA DEBIDO A QUE TODOS FUERON DEP. </t>
  </si>
  <si>
    <t>Y TRANSF. SI MIGRO A LA CUENTA DE DISTAR BISA 0031 y 017</t>
  </si>
  <si>
    <t>CCAJ-CB11/290/2022</t>
  </si>
  <si>
    <t>CCAJ-CB11/290/20</t>
  </si>
  <si>
    <t>CCAJ-CB11/291/2022</t>
  </si>
  <si>
    <t>CCAJ-CB11/292/2022</t>
  </si>
  <si>
    <t>CCAJ-CB11/292/20</t>
  </si>
  <si>
    <t>CCAJ-CB11/293/20</t>
  </si>
  <si>
    <t>CCAJ-CB11/293/2022</t>
  </si>
  <si>
    <t>CCAJ-CB11/294/20</t>
  </si>
  <si>
    <t>CCAJ-CB11/294/2022</t>
  </si>
  <si>
    <t>CCAJ-CB11/295/2022</t>
  </si>
  <si>
    <t>CCAJ-CB11/296/2022</t>
  </si>
  <si>
    <t>CCAJ-CB11/296/20</t>
  </si>
  <si>
    <t>CCAJ-CB11/297/2022</t>
  </si>
  <si>
    <t>CCAJ-CB11/298/2022</t>
  </si>
  <si>
    <t>CCAJ-CB11/299/2022</t>
  </si>
  <si>
    <t>CCAJ-CB11/299/20</t>
  </si>
  <si>
    <t>4771 CHRISTIAN LEDEZMA - T11</t>
  </si>
  <si>
    <t>CCAJ-CB11/300/2022</t>
  </si>
  <si>
    <t>CCAJ-CB11/300/20</t>
  </si>
  <si>
    <t>CCAJ-CB11/301/2022</t>
  </si>
  <si>
    <t>CCAJ-CB11/302/20</t>
  </si>
  <si>
    <t>CCAJ-CB11/302/2022</t>
  </si>
  <si>
    <t>CCAJ-CB11/303/2022</t>
  </si>
  <si>
    <t>CCAJ-CB11/303/20</t>
  </si>
  <si>
    <t>CCAJ-CB11/304/2022</t>
  </si>
  <si>
    <t>CCAJ-CB11/304/20</t>
  </si>
  <si>
    <t>CCAJ-CB11/305/2022</t>
  </si>
  <si>
    <t>CCAJ-CB11/305/20</t>
  </si>
  <si>
    <t>CCAJ-CB11/306/2022</t>
  </si>
  <si>
    <t>CCAJ-CB11/306/20</t>
  </si>
  <si>
    <t>CCAJ-CB11/307/2022</t>
  </si>
  <si>
    <t>CCAJ-CB11/308/2022</t>
  </si>
  <si>
    <t>CCAJ-CB11/308/20</t>
  </si>
  <si>
    <t>CCAJ-CB11/309/2022</t>
  </si>
  <si>
    <t>CCAJ-CB11/309/20</t>
  </si>
  <si>
    <t>CCAJ-CB12/479/22</t>
  </si>
  <si>
    <t>2279 GIOVANNA ALCOCER PEREDO</t>
  </si>
  <si>
    <t>CCAJ-CB12/480/22</t>
  </si>
  <si>
    <t>2362 MARILYN LESLIE VIDAL RIOS</t>
  </si>
  <si>
    <t>CCAJ-CB12/481/22</t>
  </si>
  <si>
    <t>CCAJ-CB12/482/22</t>
  </si>
  <si>
    <t>CCAJ-CB12/483/22</t>
  </si>
  <si>
    <t>CCAJ-CB12/484/22</t>
  </si>
  <si>
    <t>CCAJ-CB12/485/22</t>
  </si>
  <si>
    <t>CCAJ-CB12/486/22</t>
  </si>
  <si>
    <t>CCAJ-CB12/487/22</t>
  </si>
  <si>
    <t>CCAJ-CB12/488/22</t>
  </si>
  <si>
    <t>CCAJ-CB12/489/22</t>
  </si>
  <si>
    <t>CCAJ-CB12/490/22</t>
  </si>
  <si>
    <t>CCAJ-CB12/491/22</t>
  </si>
  <si>
    <t>CCAJ-CB12/492/22</t>
  </si>
  <si>
    <t>CCAJ-CB12/493/22</t>
  </si>
  <si>
    <t>CCAJ-CB12/494/22</t>
  </si>
  <si>
    <t>CCAJ-CB12/495/22</t>
  </si>
  <si>
    <t>CCAJ-CB12/496/22</t>
  </si>
  <si>
    <t>CCAJ-CB12/497/22</t>
  </si>
  <si>
    <t>CCAJ-CB12/498/22</t>
  </si>
  <si>
    <t>CCAJ-CB12/499/22</t>
  </si>
  <si>
    <t>CCAJ-CB12/500/22</t>
  </si>
  <si>
    <t>CCAJ-CB12/501/22</t>
  </si>
  <si>
    <t>CCAJ-CB12/502/22</t>
  </si>
  <si>
    <t>CCAJ-CB12/503/22</t>
  </si>
  <si>
    <t>CCAJ-CB12/504/22</t>
  </si>
  <si>
    <t>CCAJ-CB12/505/22</t>
  </si>
  <si>
    <t xml:space="preserve">NO HUBO OTRO CIERRE POR VACACION CAJERA Marilyn Vidal S/G CORREO DEL </t>
  </si>
  <si>
    <t>CCAJ-CB12/506/22</t>
  </si>
  <si>
    <t>CCAJ-CB12/507/22</t>
  </si>
  <si>
    <t>CCAJ-CB12/508/22</t>
  </si>
  <si>
    <t>CCAJ-CB12/509/22</t>
  </si>
  <si>
    <t>CCAJ-CB12/510/22</t>
  </si>
  <si>
    <t>CCAJ-CB12/511/22</t>
  </si>
  <si>
    <t>CCAJ-CB12/512/22</t>
  </si>
  <si>
    <t>CCAJ-CB12/513/22</t>
  </si>
  <si>
    <t>CCAJ-CB12/514/22</t>
  </si>
  <si>
    <t>CCAJ-CB12/515/22</t>
  </si>
  <si>
    <t>CCAJ-CB12/516/22</t>
  </si>
  <si>
    <t>CCAJ-CB12/517/22</t>
  </si>
  <si>
    <t>CCAJ-CB12/518/22</t>
  </si>
  <si>
    <t>CCAJ-CB12/519/22</t>
  </si>
  <si>
    <t>CCAJ-CB12/520/22</t>
  </si>
  <si>
    <t>CCAJ-CB12/521/22</t>
  </si>
  <si>
    <t>No hubo cierres de caja, debido a baja medica de cajera Marilyn Vidal, S/G correo del 05/12/2022</t>
  </si>
  <si>
    <t>CCAJ-CB12/522/22</t>
  </si>
  <si>
    <t>CCAJ-CB12/523/22</t>
  </si>
  <si>
    <t>CCAJ-CB12/524/22</t>
  </si>
  <si>
    <t>CCAJ-CB12/525/22</t>
  </si>
  <si>
    <t>CCAJ-CB12/526/22</t>
  </si>
  <si>
    <t>CCAJ-CB12/527/22</t>
  </si>
  <si>
    <t>CCAJ-CB12/528/22</t>
  </si>
  <si>
    <t>CCAJ-CB12/529/22</t>
  </si>
  <si>
    <t>CCAJ-CB12/530/22</t>
  </si>
  <si>
    <t>CCAJ-CB12/531/22</t>
  </si>
  <si>
    <t>CCAJ-CB12/532/22</t>
  </si>
  <si>
    <t>CCAJ-CB12/533/22</t>
  </si>
  <si>
    <t>CCAJ-CB12/534/22</t>
  </si>
  <si>
    <t>CCAJ-CB12/535/22</t>
  </si>
  <si>
    <t>CCAJ-CB12/536/22</t>
  </si>
  <si>
    <t>CCAJ-CB12/537/22</t>
  </si>
  <si>
    <t>CCAJ-CB12/538/22</t>
  </si>
  <si>
    <t>CCAJ-CB12/539/22</t>
  </si>
  <si>
    <t>CCAJ-CB12/540/22</t>
  </si>
  <si>
    <t>CCAJ-CB12/541/22</t>
  </si>
  <si>
    <t>CCAJ-CB12/542/22</t>
  </si>
  <si>
    <t>CCAJ-CB12/543/22</t>
  </si>
  <si>
    <t>CCAJ-CB12/544/22</t>
  </si>
  <si>
    <t>CCAJ-CB12/545/22</t>
  </si>
  <si>
    <t>CCAJ-CB12/546/22</t>
  </si>
  <si>
    <t>CCAJ-CB12/547/22</t>
  </si>
  <si>
    <t>CCAJ-CB12/548/22</t>
  </si>
  <si>
    <t>CCAJ-CB12/549/22</t>
  </si>
  <si>
    <t>CCAJ-CB12/550/22</t>
  </si>
  <si>
    <t>CCAJ-CB12/551/22</t>
  </si>
  <si>
    <t>CCAJ-CB12/552/22</t>
  </si>
  <si>
    <t>CCAJ-CB12/553/22</t>
  </si>
  <si>
    <t>CCAJ-CB12/554/22</t>
  </si>
  <si>
    <t>CCAJ-CB12/555/22</t>
  </si>
  <si>
    <t>CCAJ-CB12/556/22</t>
  </si>
  <si>
    <t>CCAJ-CB12/557/22</t>
  </si>
  <si>
    <t>CCAJ-CB12/558/22</t>
  </si>
  <si>
    <t>CCAJ-CB12/559/22</t>
  </si>
  <si>
    <t>CCAJ-CB12/560/22</t>
  </si>
  <si>
    <t>CCAJ-CB12/561/22</t>
  </si>
  <si>
    <t>CCAJ-CB12/562/22</t>
  </si>
  <si>
    <t>CCAJ-CB12/563/22</t>
  </si>
  <si>
    <t>CCAJ-CB12/564/22</t>
  </si>
  <si>
    <t>CCAJ-CB12/565/22</t>
  </si>
  <si>
    <t>CCAJ-CB12/566/22</t>
  </si>
  <si>
    <t>CCAJ-CB12/567/22</t>
  </si>
  <si>
    <t>CCAJ-CB13/251/22</t>
  </si>
  <si>
    <t>2274 CELMI RIVERA CORDOVA</t>
  </si>
  <si>
    <t>CCAJ-CB13/252/22</t>
  </si>
  <si>
    <t>CCAJ-CB13/253/22</t>
  </si>
  <si>
    <t>CCAJ-CB13/254/22</t>
  </si>
  <si>
    <t>CCAJ-CB13/255/22</t>
  </si>
  <si>
    <t>CCAJ-CB13/256/22</t>
  </si>
  <si>
    <t>CCAJ-CB13/257/22</t>
  </si>
  <si>
    <t>CCAJ-CB13/258/22</t>
  </si>
  <si>
    <t>CCAJ-CB13/259/22</t>
  </si>
  <si>
    <t>CCAJ-CB13/260/22</t>
  </si>
  <si>
    <t>CCAJ-CB13/261/22</t>
  </si>
  <si>
    <t>CCAJ-CB13/262/22</t>
  </si>
  <si>
    <t>CCAJ-CB13/263/22</t>
  </si>
  <si>
    <t>CCAJ-CB13/264/22</t>
  </si>
  <si>
    <t>CCAJ-CB13/265/22</t>
  </si>
  <si>
    <t>CCAJ-CB13/266/22</t>
  </si>
  <si>
    <t>CCAJ-CB13/267/22</t>
  </si>
  <si>
    <t>CCAJ-CB13/268/22</t>
  </si>
  <si>
    <t>CCAJ-CB13/269/22</t>
  </si>
  <si>
    <t>CCAJ-CB13/270/22</t>
  </si>
  <si>
    <t>CCAJ-CB13/271/22</t>
  </si>
  <si>
    <t>CCAJ-CB13/272/22</t>
  </si>
  <si>
    <t>CCAJ-CB13/273/22</t>
  </si>
  <si>
    <t>CCAJ-CB13/274/22</t>
  </si>
  <si>
    <t>CCAJ-CB13/275/22</t>
  </si>
  <si>
    <t>CCAJ-CB13/276/22</t>
  </si>
  <si>
    <t>CCAJ-CB13/277/22</t>
  </si>
  <si>
    <t>CCAJ-CB13/278/22</t>
  </si>
  <si>
    <t>CCAJ-CB13/279/22</t>
  </si>
  <si>
    <t>CCAJ-CB13/280/22</t>
  </si>
  <si>
    <t>CCAJ-CB13/281/22</t>
  </si>
  <si>
    <t>CCAJ-CB13/282/22</t>
  </si>
  <si>
    <t>CCAJ-CB13/283/22</t>
  </si>
  <si>
    <t>CCAJ-CB13/284/22</t>
  </si>
  <si>
    <t>CCAJ-CB13/285/22</t>
  </si>
  <si>
    <t>CCAJ-CB13/286/22</t>
  </si>
  <si>
    <t>CCAJ-CB13/287/22</t>
  </si>
  <si>
    <t>CCAJ-CB13/288/22</t>
  </si>
  <si>
    <t>CCAJ-CB13/289/22</t>
  </si>
  <si>
    <t>CCAJ-CB13/290/22</t>
  </si>
  <si>
    <t>CCAJ-CB13/291/22</t>
  </si>
  <si>
    <t>CCAJ-CB13/292/22</t>
  </si>
  <si>
    <t>CCAJ-CB13/293/22</t>
  </si>
  <si>
    <t>CCAJ-CB13/294/22</t>
  </si>
  <si>
    <t>CCAJ-CB13/295/22</t>
  </si>
  <si>
    <t>CCAJ-CB13/296/22</t>
  </si>
  <si>
    <t>CCAJ-CB13/297/22</t>
  </si>
  <si>
    <t>CCAJ-CB13/298/22</t>
  </si>
  <si>
    <t>CCAJ-SR27/220/2022</t>
  </si>
  <si>
    <t>3106 FABIOLA NAVA - CAJA</t>
  </si>
  <si>
    <t>BISA-100070065</t>
  </si>
  <si>
    <t>3140 JUAN MAMANI MERMA</t>
  </si>
  <si>
    <t>3118 PAOLA LESLY CARMONA GARCIA</t>
  </si>
  <si>
    <t>3144 WILSON ORLANDO CASILLAS ROBLES</t>
  </si>
  <si>
    <t>CCAJ-SR27/221/2022</t>
  </si>
  <si>
    <t>CCAJ-SR27/222/2022</t>
  </si>
  <si>
    <t>4099 MANUEL SANCHEZ</t>
  </si>
  <si>
    <t>NO HUBO CIERRES DE CAJA, SABADO</t>
  </si>
  <si>
    <t>CCAJ-SR27/223/2022</t>
  </si>
  <si>
    <t>CCAJ-SR27/224/2022</t>
  </si>
  <si>
    <t>CCAJ-SR27/225/2022</t>
  </si>
  <si>
    <t>CCAJ-SR27/225/20</t>
  </si>
  <si>
    <t>3365 FELIX VILLCA VILLCA</t>
  </si>
  <si>
    <t>CCAJ-SR27/226/2022</t>
  </si>
  <si>
    <t>CCAJ-SR27/227/2022</t>
  </si>
  <si>
    <t>CCAJ-SR27/228/2022</t>
  </si>
  <si>
    <t>CCAJ-SR27/229/2022</t>
  </si>
  <si>
    <t>CCAJ-SR27/230/2022</t>
  </si>
  <si>
    <t>CCAJ-SR27/231/2022</t>
  </si>
  <si>
    <t>CCAJ-SR27/232/2022</t>
  </si>
  <si>
    <t>CCAJ-SR27/233/2022</t>
  </si>
  <si>
    <t>CCAJ-SR27/234/2022</t>
  </si>
  <si>
    <t>CCAJ-SR27/235/2022</t>
  </si>
  <si>
    <t>4219 HUMBERTO HURTADO - T01</t>
  </si>
  <si>
    <t>CCAJ-SR27/236/2022</t>
  </si>
  <si>
    <t>CCAJ-SR27/237/2022</t>
  </si>
  <si>
    <t>CCAJ-SR27/238/2022</t>
  </si>
  <si>
    <t>NO HUBHO CIERRES DE CAJA, SABADO</t>
  </si>
  <si>
    <t>CCAJ-SR27/239/2022</t>
  </si>
  <si>
    <t>CCAJ-SR27/240/2022</t>
  </si>
  <si>
    <t>CCAJ-SR27/241/2022</t>
  </si>
  <si>
    <t>3106 FABIOLA NAVA - COBRADOR</t>
  </si>
  <si>
    <t>CCAJ-SR27/242/2022</t>
  </si>
  <si>
    <t>CCAJ-SR27/243/2022</t>
  </si>
  <si>
    <t>CCAJ-SR27/244/2022</t>
  </si>
  <si>
    <t>CCAJ-SR27/245/20</t>
  </si>
  <si>
    <t>CCAJ-SR27/245/2022</t>
  </si>
  <si>
    <t>CCAJ-SR27/246/2022</t>
  </si>
  <si>
    <t>CCAJ-SR27/247/20</t>
  </si>
  <si>
    <t>CCAJ-SR27/247/2022</t>
  </si>
  <si>
    <t>CCAJ-SR27/248/2022</t>
  </si>
  <si>
    <t>CCAJ-SR27/249/2022</t>
  </si>
  <si>
    <t>CCAJ-SR27/249/20</t>
  </si>
  <si>
    <t>CCAJ-SR27/250/2022</t>
  </si>
  <si>
    <t>CCAJ-SR27/251/2022</t>
  </si>
  <si>
    <t>CCAJ-SR27/251/20</t>
  </si>
  <si>
    <t>CCAJ-SR27/252/2022</t>
  </si>
  <si>
    <t>CCAJ-SR27/253/2022</t>
  </si>
  <si>
    <t>CCAJ-SR27/254/2022</t>
  </si>
  <si>
    <t xml:space="preserve">3106 FABIOLA NAVA - CAJA </t>
  </si>
  <si>
    <t>CCAJ-SR27/255/2022</t>
  </si>
  <si>
    <t>CCAJ-SR27/256/2022</t>
  </si>
  <si>
    <t>4219 HUMBERTO HURTADO - T02</t>
  </si>
  <si>
    <t>CCAJ-SR27/257/2022</t>
  </si>
  <si>
    <t>CCAJ-SR27/258/2022</t>
  </si>
  <si>
    <t>CCAJ-SR27/259/2022</t>
  </si>
  <si>
    <t>CCAJ-SR27/259/20</t>
  </si>
  <si>
    <t>CCAJ-SR27/260/2022</t>
  </si>
  <si>
    <t>CCAJ-SR54/251/22</t>
  </si>
  <si>
    <t>3107 ANA MARIA VEGA PEREYRA</t>
  </si>
  <si>
    <t>CCAJ-SR54/252/22</t>
  </si>
  <si>
    <t>CCAJ-SR54/253/22</t>
  </si>
  <si>
    <t xml:space="preserve">ERRONEO </t>
  </si>
  <si>
    <t>CCAJ-SR54/254/22</t>
  </si>
  <si>
    <t>CCAJ-SR54/255/22</t>
  </si>
  <si>
    <t>CCAJ-SR54/256/22</t>
  </si>
  <si>
    <t>CCAJ-SR54/257/22</t>
  </si>
  <si>
    <t>CCAJ-SR54/258/22</t>
  </si>
  <si>
    <t>CCAJ-SR54/259/22</t>
  </si>
  <si>
    <t>CCAJ-SR54/260/22</t>
  </si>
  <si>
    <t>CCAJ-SR54/261/22</t>
  </si>
  <si>
    <t>CCAJ-SR54/262/22</t>
  </si>
  <si>
    <t>CCAJ-SR54/263/22</t>
  </si>
  <si>
    <t>CCAJ-SR54/264/22</t>
  </si>
  <si>
    <t>CCAJ-SR54/265/22</t>
  </si>
  <si>
    <t>CCAJ-SR54/266/22</t>
  </si>
  <si>
    <t>CCAJ-SR54/267/22</t>
  </si>
  <si>
    <t>CCAJ-SR54/268/22</t>
  </si>
  <si>
    <t>CIERRE AUDITADO, POR REVISAR</t>
  </si>
  <si>
    <t>CCAJ-SR54/269/22</t>
  </si>
  <si>
    <t>CCAJ-SR54/270/22</t>
  </si>
  <si>
    <t>CCAJ-SR54/271/22</t>
  </si>
  <si>
    <t>CCAJ-SR54/272/22</t>
  </si>
  <si>
    <t>CCAJ-SR54/273/22</t>
  </si>
  <si>
    <t>CCAJ-SR54/274/22</t>
  </si>
  <si>
    <t>CCAJ-SR54/275/22</t>
  </si>
  <si>
    <t>CCAJ-SR54/276/22</t>
  </si>
  <si>
    <t>CCAJ-SR54/277/22</t>
  </si>
  <si>
    <t>CCAJ-SR54/278/22</t>
  </si>
  <si>
    <t>CCAJ-SR54/279/22</t>
  </si>
  <si>
    <t>CCAJ-SR54/280/22</t>
  </si>
  <si>
    <t>CCAJ-SR54/281/22</t>
  </si>
  <si>
    <t>CCAJ-SR54/282/22</t>
  </si>
  <si>
    <t>CCAJ-SR54/283/22</t>
  </si>
  <si>
    <t>CCAJ-SR54/284/22</t>
  </si>
  <si>
    <t>CCAJ-SR54/285/22</t>
  </si>
  <si>
    <t>CCAJ-SR54/286/22</t>
  </si>
  <si>
    <t>CCAJ-SR54/287/22</t>
  </si>
  <si>
    <t>CCAJ-SR54/288/22</t>
  </si>
  <si>
    <t>CCAJ-SR54/289/22</t>
  </si>
  <si>
    <t>CCAJ-SR54/290/22</t>
  </si>
  <si>
    <t>CCAJ-SR54/291/22</t>
  </si>
  <si>
    <t>CCAJ-SR54/292/22</t>
  </si>
  <si>
    <t>CCAJ-SR54/293/22</t>
  </si>
  <si>
    <t>CCAJ-SR54/294/22</t>
  </si>
  <si>
    <t>CCAJ-SR54/295/22</t>
  </si>
  <si>
    <t>CCAJ-SR54/296/22</t>
  </si>
  <si>
    <t>CCAJ-SR54/297/22</t>
  </si>
  <si>
    <t>CCAJ-SR54/298/22</t>
  </si>
  <si>
    <t>CCAJ-SR24/252/22</t>
  </si>
  <si>
    <t>3406 MARCIAL ZELAYA VARGAS</t>
  </si>
  <si>
    <t>CCAJ-SR24/253/22</t>
  </si>
  <si>
    <t>CCAJ-SR24/254/22</t>
  </si>
  <si>
    <t>CCAJ-SR24/255/22</t>
  </si>
  <si>
    <t>CCAJ-SR24/256/22</t>
  </si>
  <si>
    <t>CCAJ-SR24/257/22</t>
  </si>
  <si>
    <t>CCAJ-SR24/258/22</t>
  </si>
  <si>
    <t>CCAJ-SR24/259/22</t>
  </si>
  <si>
    <t>CCAJ-SR24/260/22</t>
  </si>
  <si>
    <t>CCAJ-SR24/261/22</t>
  </si>
  <si>
    <t>CCAJ-SR24/262/22</t>
  </si>
  <si>
    <t>CCAJ-SR24/263/22</t>
  </si>
  <si>
    <t>CCAJ-SR24/264/22</t>
  </si>
  <si>
    <t>CCAJ-SR24/265/22</t>
  </si>
  <si>
    <t>CCAJ-SR24/266/22</t>
  </si>
  <si>
    <t>CCAJ-SR24/267/22</t>
  </si>
  <si>
    <t>CCAJ-SR24/268/22</t>
  </si>
  <si>
    <t>CCAJ-SR24/269/22</t>
  </si>
  <si>
    <t>CCAJ-SR24/270/22</t>
  </si>
  <si>
    <t>CCAJ-SR24/271/22</t>
  </si>
  <si>
    <t>CCAJ-SR24/272/22</t>
  </si>
  <si>
    <t>CCAJ-SR24/273/22</t>
  </si>
  <si>
    <t>CCAJ-SR24/274/22</t>
  </si>
  <si>
    <t>CCAJ-SR24/275/22</t>
  </si>
  <si>
    <t>CCAJ-SR24/276/22</t>
  </si>
  <si>
    <t>CCAJ-SR24/277/22</t>
  </si>
  <si>
    <t>CCAJ-SR24/278/22</t>
  </si>
  <si>
    <t>CCAJ-SR24/279/22</t>
  </si>
  <si>
    <t>CCAJ-SR24/280/22</t>
  </si>
  <si>
    <t>CCAJ-SR24/281/22</t>
  </si>
  <si>
    <t>CCAJ-SR24/282/22</t>
  </si>
  <si>
    <t>CCAJ-SR24/283/22</t>
  </si>
  <si>
    <t>CCAJ-SR24/284/22</t>
  </si>
  <si>
    <t>CCAJ-SR24/285/22</t>
  </si>
  <si>
    <t>CCAJ-SR24/286/22</t>
  </si>
  <si>
    <t>CCAJ-SR24/287/22</t>
  </si>
  <si>
    <t>CCAJ-SR24/288/22</t>
  </si>
  <si>
    <t>CCAJ-SR24/289/22</t>
  </si>
  <si>
    <t>CCAJ-SR24/290/22</t>
  </si>
  <si>
    <t>CCAJ-SR24/291/22</t>
  </si>
  <si>
    <t>CCAJ-SR24/292/22</t>
  </si>
  <si>
    <t>CCAJ-SR24/293/22</t>
  </si>
  <si>
    <t>CCAJ-SR24/294/22</t>
  </si>
  <si>
    <t>CCAJ-SR24/295/22</t>
  </si>
  <si>
    <t>CCAJ-SR24/296/22</t>
  </si>
  <si>
    <t>CCAJ-SR24/297/22</t>
  </si>
  <si>
    <t>CCAJ-SR24/298/22</t>
  </si>
  <si>
    <t>CCAJ-SR24/299/22</t>
  </si>
  <si>
    <t>CCAJ-PT53/216/2022</t>
  </si>
  <si>
    <t>4363 BLANCA ROXANA SUBIETA RAMIREZ - CAJA</t>
  </si>
  <si>
    <t>BISA-100070073</t>
  </si>
  <si>
    <t>3136 GONZALO JESUS VARGAS CASTRO</t>
  </si>
  <si>
    <t>4363 BLANCA ROXANA SUBIETA RAMIREZ</t>
  </si>
  <si>
    <t>CCAJ-PT53/217/2022</t>
  </si>
  <si>
    <t>3313 JOSE ADRIAN ORCKO CHECA</t>
  </si>
  <si>
    <t>4536 JUAN FELIX ALEJO APAZA</t>
  </si>
  <si>
    <t>CCAJ-PT53/218/2022</t>
  </si>
  <si>
    <t>4509 JOSE MANUEL MOREIRA MIRANDA</t>
  </si>
  <si>
    <t>CCAJ-PT53/219/2022</t>
  </si>
  <si>
    <t>CCAJ-PT53/220/2022</t>
  </si>
  <si>
    <t>CCAJ-PT53/221/2022</t>
  </si>
  <si>
    <t>NO HUBO CIERRES DE CAJA, POR ANIVERSARIO DE POTOSI FERIADO DEPTL. S/G CORREO DEL 10/11/2022</t>
  </si>
  <si>
    <t>CCAJ-PT53/222/2022</t>
  </si>
  <si>
    <t>CCAJ-PT53/223/2022</t>
  </si>
  <si>
    <t>4509 JOSE MOREIRA - T02</t>
  </si>
  <si>
    <t>4509 JOSE MOREIRA - T03</t>
  </si>
  <si>
    <t>CCAJ-PT53/224/2022</t>
  </si>
  <si>
    <t>CCAJ-PT53/225/2022</t>
  </si>
  <si>
    <t>CCAJ-PT53/226/2022</t>
  </si>
  <si>
    <t>CCAJ-PT53/227/2022</t>
  </si>
  <si>
    <t>CCAJ-PT53/228/20</t>
  </si>
  <si>
    <t xml:space="preserve">4363 BLANCA ROXANA SUBIETA </t>
  </si>
  <si>
    <t>CCAJ-PT53/228/2022</t>
  </si>
  <si>
    <t>CCAJ-PT53/229/2022</t>
  </si>
  <si>
    <t>CCAJ-PT53/230/2022</t>
  </si>
  <si>
    <t>CCAJ-PT53/231/2022</t>
  </si>
  <si>
    <t>CCAJ-PT53/232/2022</t>
  </si>
  <si>
    <t>CCAJ-PT53/233/2022</t>
  </si>
  <si>
    <t>CCAJ-PT53/234/2022</t>
  </si>
  <si>
    <t>CCAJ-PT53/235/20</t>
  </si>
  <si>
    <t>CCAJ-PT53/235/2022</t>
  </si>
  <si>
    <t>CCAJ-PT53/236/2022</t>
  </si>
  <si>
    <t>CCAJ-PT53/237/2022</t>
  </si>
  <si>
    <t>CCAJ-PT53/238/2022</t>
  </si>
  <si>
    <t>CCAJ-PT53/239/2022</t>
  </si>
  <si>
    <t>CCAJ-PT53/240/2022</t>
  </si>
  <si>
    <t>CCAJ-PT53/241/2022</t>
  </si>
  <si>
    <t>CCAJ-PT53/242/2022</t>
  </si>
  <si>
    <t>CCAJ-PT53/243/2022</t>
  </si>
  <si>
    <t>MERCANTIL SANTA CRUZ-4010599686</t>
  </si>
  <si>
    <t>CCAJ-PT53/244/2022</t>
  </si>
  <si>
    <t>CCAJ-PT53/245/2022</t>
  </si>
  <si>
    <t>CCAJ-PT53/246/2022</t>
  </si>
  <si>
    <t>CCAJ-PT53/247/2022</t>
  </si>
  <si>
    <t>CCAJ-PT53/248/2022</t>
  </si>
  <si>
    <t>CCAJ-PT53/249/2022</t>
  </si>
  <si>
    <t>CCAJ-PT53/249/20</t>
  </si>
  <si>
    <t>CCAJ-PT53/250/2022</t>
  </si>
  <si>
    <t>CCAJ-PT53/251/2022</t>
  </si>
  <si>
    <t>CCAJ-PT53/252/2022</t>
  </si>
  <si>
    <t>CCAJ-PT53/253/2022</t>
  </si>
  <si>
    <t>CCAJ-PT53/254/2022</t>
  </si>
  <si>
    <t>CCAJ-PT18/252/22</t>
  </si>
  <si>
    <t>3344 GUNNAR VICTOR PORTUGAL MURGUIA</t>
  </si>
  <si>
    <t>CCAJ-PT18/253/22</t>
  </si>
  <si>
    <t>CCAJ-PT18/254/22</t>
  </si>
  <si>
    <t>CCAJ-PT18/255/22</t>
  </si>
  <si>
    <t>CCAJ-PT18/256/22</t>
  </si>
  <si>
    <t>CCAJ-PT18/257/22</t>
  </si>
  <si>
    <t>CCAJ-PT18/258/22</t>
  </si>
  <si>
    <t>CCAJ-PT18/259/22</t>
  </si>
  <si>
    <t>CCAJ-PT18/260/22</t>
  </si>
  <si>
    <t>CCAJ-PT18/261/22</t>
  </si>
  <si>
    <t>CCAJ-PT18/262/22</t>
  </si>
  <si>
    <t>CCAJ-PT18/263/22</t>
  </si>
  <si>
    <t>CCAJ-PT18/264/22</t>
  </si>
  <si>
    <t>CCAJ-PT18/265/22</t>
  </si>
  <si>
    <t>CCAJ-PT18/266/22</t>
  </si>
  <si>
    <t>CCAJ-PT18/267/22</t>
  </si>
  <si>
    <t>CCAJ-PT18/268/22</t>
  </si>
  <si>
    <t>CCAJ-PT18/269/22</t>
  </si>
  <si>
    <t>CCAJ-PT18/270/22</t>
  </si>
  <si>
    <t>CCAJ-PT18/271/22</t>
  </si>
  <si>
    <t>CCAJ-PT18/272/22</t>
  </si>
  <si>
    <t>CCAJ-PT18/273/22</t>
  </si>
  <si>
    <t>CCAJ-PT18/274/22</t>
  </si>
  <si>
    <t>CCAJ-PT18/275/22</t>
  </si>
  <si>
    <t>NO HUBO CIERRES DE CAJA DEBIDO A PROBLEMAS DE ANULACION DE FACTURA S/G CORREO DEL 02/12/2022</t>
  </si>
  <si>
    <t>CCAJ-PT18/276/22</t>
  </si>
  <si>
    <t>CCAJ-PT18/277/22</t>
  </si>
  <si>
    <t>CCAJ-PT18/278/22</t>
  </si>
  <si>
    <t>CCAJ-PT18/279/22</t>
  </si>
  <si>
    <t>CCAJ-PT18/280/22</t>
  </si>
  <si>
    <t>CCAJ-PT18/281/22</t>
  </si>
  <si>
    <t>CCAJ-PT18/282/22</t>
  </si>
  <si>
    <t>CCAJ-PT18/283/22</t>
  </si>
  <si>
    <t>CCAJ-PT18/284/22</t>
  </si>
  <si>
    <t>CCAJ-PT18/285/22</t>
  </si>
  <si>
    <t>CCAJ-PT18/286/22</t>
  </si>
  <si>
    <t>CCAJ-PT18/287/22</t>
  </si>
  <si>
    <t>CCAJ-PT18/288/22</t>
  </si>
  <si>
    <t>CCAJ-PT18/289/22</t>
  </si>
  <si>
    <t>CIERRE POR REVISAR</t>
  </si>
  <si>
    <t>CCAJ-PT18/290/22</t>
  </si>
  <si>
    <t>CCAJ-PT18/291/22</t>
  </si>
  <si>
    <t>CCAJ-PT18/292/22</t>
  </si>
  <si>
    <t>CCAJ-PT18/293/22</t>
  </si>
  <si>
    <t>CCAJ-PT18/294/22</t>
  </si>
  <si>
    <t>CCAJ-PT18/295/22</t>
  </si>
  <si>
    <t>CCAJ-PT18/296/22</t>
  </si>
  <si>
    <t>CCAJ-PT18/297/22</t>
  </si>
  <si>
    <t>CCAJ-PT18/298/22</t>
  </si>
  <si>
    <t>CCAJ-OR52/215/2022</t>
  </si>
  <si>
    <t>0 ADMINISTRADOR-ORURO</t>
  </si>
  <si>
    <t>BISA-100070057</t>
  </si>
  <si>
    <t>3091 ISRAEL LUIS OCAMPO CAYOJA</t>
  </si>
  <si>
    <t>3090 DAVID RODRIGO CHUMACERO VEGA</t>
  </si>
  <si>
    <t>LA CUENTA DE ORURO BISA 0057</t>
  </si>
  <si>
    <t>CCAJ-OR52/216/2022</t>
  </si>
  <si>
    <t>646 JOSE ESPEJO - T01</t>
  </si>
  <si>
    <t>3796 MARCOS JOSUE FLORES CAYOJA</t>
  </si>
  <si>
    <t>CCAJ-OR52/217/2022</t>
  </si>
  <si>
    <t>3070 JUAN CARLOS RAMIREZ COPA</t>
  </si>
  <si>
    <t>CCAJ-OR52/218/2022</t>
  </si>
  <si>
    <t>3062 FULVIA SIRIA GUZMAN OLIVARES</t>
  </si>
  <si>
    <t>3412 CRISTIAN HUARACHI QUISPE</t>
  </si>
  <si>
    <t>CCAJ-OR52/219/2022</t>
  </si>
  <si>
    <t>CCAJ-OR52/220/2022</t>
  </si>
  <si>
    <t>REV.</t>
  </si>
  <si>
    <t>SWYBYTES</t>
  </si>
  <si>
    <t>Se realizo la reversion por mala apropiacion, se llevo a 017 cuando deberia llevarse a 0057 s/g correo del 14/11/2022</t>
  </si>
  <si>
    <t>CCAJ-OR52/221/2022</t>
  </si>
  <si>
    <t>CCAJ-OR52/222/2022</t>
  </si>
  <si>
    <t>CCAJ-OR52/223/2022</t>
  </si>
  <si>
    <t>CCAJ-OR52/223/20</t>
  </si>
  <si>
    <t>0 ADMINISTRADOR-</t>
  </si>
  <si>
    <t>CCAJ-OR52/224/2022</t>
  </si>
  <si>
    <t>CCAJ-OR52/225/2022</t>
  </si>
  <si>
    <t>CCAJ-OR52/226/2022</t>
  </si>
  <si>
    <t>CCAJ-OR52/227/2022</t>
  </si>
  <si>
    <t>CCAJ-OR52/228/2022</t>
  </si>
  <si>
    <t>CCAJ-OR52/229/2022</t>
  </si>
  <si>
    <t>DEP. Y TRANSF. SI MIGRO A LA CUENTA DE ORURO BISA 0057</t>
  </si>
  <si>
    <t>El 22/11/22 fulvia tubo permiso y realizo todas las actividades que debia realizar al dia siguiente</t>
  </si>
  <si>
    <t>CCAJ-OR52/230/2022</t>
  </si>
  <si>
    <t>CCAJ-OR52/231/2022</t>
  </si>
  <si>
    <t>CCAJ-OR52/232/20</t>
  </si>
  <si>
    <t>CCAJ-OR52/232/2022</t>
  </si>
  <si>
    <t>CCAJ-OR52/233/2022</t>
  </si>
  <si>
    <t>CCAJ-OR52/233/20</t>
  </si>
  <si>
    <t>CCAJ-OR52/234/2022</t>
  </si>
  <si>
    <t>CCAJ-OR52/234/20</t>
  </si>
  <si>
    <t>646 JOSE ESPEJO - T03</t>
  </si>
  <si>
    <t>CCAJ-OR52/235/2022</t>
  </si>
  <si>
    <t>CCAJ-OR52/236/2022</t>
  </si>
  <si>
    <t>CCAJ-OR52/237/2022</t>
  </si>
  <si>
    <t>CCAJ-OR52/237/22 ORURO NO REALIZO SU TRASLADO ETV YA QUE EL IMPORTE FUE REDUCIDO S/G CORREO DEL 05/12/22</t>
  </si>
  <si>
    <t>CCAJ-OR52/238/2022</t>
  </si>
  <si>
    <t>CCAJ-OR52/239/2022</t>
  </si>
  <si>
    <t>CCAJ-OR52/240/2022</t>
  </si>
  <si>
    <t>CCAJ-OR52/241/2022</t>
  </si>
  <si>
    <t>CCAJ-OR52/242/2022</t>
  </si>
  <si>
    <t>CCAJ-OR52/243/2022</t>
  </si>
  <si>
    <t>646 JOSE ESPEJO - T02</t>
  </si>
  <si>
    <t>CCAJ-OR52/244/2022</t>
  </si>
  <si>
    <t>CCAJ-OR52/245/2022</t>
  </si>
  <si>
    <t>CCAJ-OR52/246/2022</t>
  </si>
  <si>
    <t>CCAJ-OR52/246/20</t>
  </si>
  <si>
    <t>CCAJ-OR52/247/2022</t>
  </si>
  <si>
    <t>CCAJ-OR52/248/2022</t>
  </si>
  <si>
    <t>CCAJ-OR52/248/20</t>
  </si>
  <si>
    <t>CCAJ-OR52/249/2022</t>
  </si>
  <si>
    <t>CCAJ-OR52/250/2022</t>
  </si>
  <si>
    <t>CCAJ-OR52/251/2022</t>
  </si>
  <si>
    <t>CCAJ-OR52/252/2022</t>
  </si>
  <si>
    <t>CCAJ-OR52/253/2022</t>
  </si>
  <si>
    <t>CCAJ-OR52/254/2022</t>
  </si>
  <si>
    <t>Del 02/11/2022 se confirmo el 02/11/22</t>
  </si>
  <si>
    <t>CCAJ-OR51/251/22</t>
  </si>
  <si>
    <t>3063 ENRIQUE XAVIER RODRIGUEZ CUETO</t>
  </si>
  <si>
    <t>El cierre de caja se confirmo el 02/11/22 en feriado nacional</t>
  </si>
  <si>
    <t>CCAJ-OR51/252/22</t>
  </si>
  <si>
    <t xml:space="preserve">3063 ENRIQUE XAVIER RODRIGUEZ </t>
  </si>
  <si>
    <t>CCAJ-OR51/253/22</t>
  </si>
  <si>
    <t>CCAJ-OR51/254/22</t>
  </si>
  <si>
    <t>No hubo cierres de caja, se confirmo al dia siguiente 08/11/22</t>
  </si>
  <si>
    <t>CCAJ-OR51/255/22</t>
  </si>
  <si>
    <t>CCAJ-OR51/256/22</t>
  </si>
  <si>
    <t>El cierre de caja se confirmo al dia siguiente 09/11/22</t>
  </si>
  <si>
    <t>CCAJ-OR51/257/22</t>
  </si>
  <si>
    <t>CCAJ-OR51/258/22</t>
  </si>
  <si>
    <t>CCAJ-OR51/259/22</t>
  </si>
  <si>
    <t>CCAJ-OR51/260/22</t>
  </si>
  <si>
    <t>CCAJ-OR51/261/22</t>
  </si>
  <si>
    <t>CCAJ-OR51/262/22</t>
  </si>
  <si>
    <t>NO HUBO CIERRES DE CAJA, SE CONFIRMO UN DIA DESPUES EL 17/11/22</t>
  </si>
  <si>
    <t>CCAJ-OR51/263/22</t>
  </si>
  <si>
    <t>CCAJ-OR51/264/22</t>
  </si>
  <si>
    <t>CCAJ-OR51/265/22</t>
  </si>
  <si>
    <t>CCAJ-OR51/266/22</t>
  </si>
  <si>
    <t>CCAJ-OR51/267/22</t>
  </si>
  <si>
    <t>CCAJ-OR51/268/22</t>
  </si>
  <si>
    <t>CCAJ-OR51/269/22</t>
  </si>
  <si>
    <t>CCAJ-OR51/270/22</t>
  </si>
  <si>
    <t>CCAJ-OR51/271/22</t>
  </si>
  <si>
    <t>CCAJ-OR51/272/22</t>
  </si>
  <si>
    <t>CCAJ-OR51/273/22</t>
  </si>
  <si>
    <t>CCAJ-OR51/274/22</t>
  </si>
  <si>
    <t>CCAJ-OR51/275/22</t>
  </si>
  <si>
    <t>NO HUBO CIERRES DE CAJA DEBIDO A QUE AUN NO SE PUDO ANULAR FATURA S/G CORREO DEL 02/12/2022</t>
  </si>
  <si>
    <t>CCAJ-OR51/276/22</t>
  </si>
  <si>
    <t>CCAJ-OR51/277/22</t>
  </si>
  <si>
    <t>CCAJ-OR51/278/22</t>
  </si>
  <si>
    <t>CCAJ-OR51/279/22</t>
  </si>
  <si>
    <t>CCAJ-OR51/280/22</t>
  </si>
  <si>
    <t>CCAJ-OR51/281/22</t>
  </si>
  <si>
    <t>CCAJ-OR51/282/22</t>
  </si>
  <si>
    <t>CCAJ-OR51/283/22</t>
  </si>
  <si>
    <t>CCAJ-OR51/284/22</t>
  </si>
  <si>
    <t>CCAJ-OR51/285/22</t>
  </si>
  <si>
    <t>CCAJ-OR51/286/22</t>
  </si>
  <si>
    <t>CCAJ-OR51/287/22</t>
  </si>
  <si>
    <t>CCAJ-OR51/288/22</t>
  </si>
  <si>
    <t>CCAJ-OR51/289/22</t>
  </si>
  <si>
    <t>CCAJ-OR51/290/22</t>
  </si>
  <si>
    <t>CCAJ-OR51/291/22</t>
  </si>
  <si>
    <t>CCAJ-OR51/292/22</t>
  </si>
  <si>
    <t>CCAJ-OR51/293/22</t>
  </si>
  <si>
    <t>CCAJ-OR51/294/22</t>
  </si>
  <si>
    <t>CCAJ-OR51/295/22</t>
  </si>
  <si>
    <t>CCAJ-OR51/296/22</t>
  </si>
  <si>
    <t>CCAJ-OR51/297/22</t>
  </si>
  <si>
    <t>CCAJ-OR51/298/22</t>
  </si>
  <si>
    <t>CCAJ-TR47/255/2022</t>
  </si>
  <si>
    <t>2981 DAVID ZABALA - CAJA</t>
  </si>
  <si>
    <t>2999 GUSTAVO LINARES CASTRO</t>
  </si>
  <si>
    <t>3002 ADRIAN JESUS CORTEZ CHAVEZ</t>
  </si>
  <si>
    <t>CCAJ-TR47/256/2022</t>
  </si>
  <si>
    <t>BANCO UNION-10000020271437</t>
  </si>
  <si>
    <t>3047 PAOLA LOAYZA ZAMBRANA</t>
  </si>
  <si>
    <t>CCAJ-TR47/257/2022</t>
  </si>
  <si>
    <t>BISA-100070090</t>
  </si>
  <si>
    <t>1019 HARWIN JAYO - T03</t>
  </si>
  <si>
    <t>CCAJ-TR47/258/2022</t>
  </si>
  <si>
    <t>CCAJ-TR47/259/2022</t>
  </si>
  <si>
    <t>1019 HARWIN JAYO - T02</t>
  </si>
  <si>
    <t>CCAJ-TR47/260/2022</t>
  </si>
  <si>
    <t>CCAJ-TR47/261/2022</t>
  </si>
  <si>
    <t>1019 HARWIN JAYO - T01</t>
  </si>
  <si>
    <t>CCAJ-TR47/262/2022</t>
  </si>
  <si>
    <t>CCAJ-TR47/262/20</t>
  </si>
  <si>
    <t>CCAJ-TR47/263/2022</t>
  </si>
  <si>
    <t>CCAJ-TR47/264/2022</t>
  </si>
  <si>
    <t>CCAJ-TR47/265/2022</t>
  </si>
  <si>
    <t>CCAJ-TR47/266/2022</t>
  </si>
  <si>
    <t>CCAJ-TR47/267/2022</t>
  </si>
  <si>
    <t>NO HUBO CIERRES DE CAJA POR ANIVERSARIO Y FERIADO DEPARTAMENTAL S/G CORREO DEL 19/11</t>
  </si>
  <si>
    <t>CCAJ-TR47/268/2022</t>
  </si>
  <si>
    <t>CCAJ-TR47/269/2022</t>
  </si>
  <si>
    <t>SI MIGRO A LA CUENTA DE TRINIDAD UNION 1539</t>
  </si>
  <si>
    <t>CCAJ-TR47/270/2022</t>
  </si>
  <si>
    <t>CCAJ-TR47/271/2022</t>
  </si>
  <si>
    <t>CCAJ-TR47/272/20</t>
  </si>
  <si>
    <t>CCAJ-TR47/272/2022</t>
  </si>
  <si>
    <t>CCAJ-TR47/273/2022</t>
  </si>
  <si>
    <t>CCAJ-TR47/274/2022</t>
  </si>
  <si>
    <t>CCAJ-TR47/275/2022</t>
  </si>
  <si>
    <t>CCAJ-TR47/276/2022</t>
  </si>
  <si>
    <t>CCAJ-TR47/277/2022</t>
  </si>
  <si>
    <t>CCAJ-TR47/278/2022</t>
  </si>
  <si>
    <t>CCAJ-TR47/279/2022</t>
  </si>
  <si>
    <t>CCAJ-TR47/280/2022</t>
  </si>
  <si>
    <t>CCAJ-TR47/281/2022</t>
  </si>
  <si>
    <t>CCAJ-TR47/282/2022</t>
  </si>
  <si>
    <t>2981 DAVID ZABALA COB</t>
  </si>
  <si>
    <t>CCAJ-TR47/283/2022</t>
  </si>
  <si>
    <t>CCAJ-TR47/283/20</t>
  </si>
  <si>
    <t>CCAJ-TR47/284/20</t>
  </si>
  <si>
    <t>CCAJ-TR47/284/2022</t>
  </si>
  <si>
    <t>CCAJ-TR47/285/2022</t>
  </si>
  <si>
    <t>CCAJ-TR47/286/2022</t>
  </si>
  <si>
    <t>CCAJ-TR47/287/2022</t>
  </si>
  <si>
    <t>CCAJ-TR47/288/2022</t>
  </si>
  <si>
    <t>CCAJ-TR47/289/2022</t>
  </si>
  <si>
    <t>CCAJ-TR47/290/20</t>
  </si>
  <si>
    <t>CCAJ-TR47/290/2022</t>
  </si>
  <si>
    <t>CCAJ-TR47/291/2022</t>
  </si>
  <si>
    <t>CCAJ-TR47/292/2022</t>
  </si>
  <si>
    <t>CCAJ-TR47/293/2022</t>
  </si>
  <si>
    <t>CCAJ-TR47/294/2022</t>
  </si>
  <si>
    <t>CCAJ-TR47/295/2022</t>
  </si>
  <si>
    <t>CCAJ-TR47/296/2022</t>
  </si>
  <si>
    <t>CCAJ-TR47/297/2022</t>
  </si>
  <si>
    <t>CCAJ-TR47/298/2022</t>
  </si>
  <si>
    <t>CCAJ-TR47/299/2022</t>
  </si>
  <si>
    <t>CCAJ-TR47/300/2022</t>
  </si>
  <si>
    <t>No se realizó el envio a brinks s/g correo del 28/12/2022</t>
  </si>
  <si>
    <t>CCAJ-TR47/301/2022</t>
  </si>
  <si>
    <t>CCAJ-TR47/301/20</t>
  </si>
  <si>
    <t>CCAJ-TR47/302/2022</t>
  </si>
  <si>
    <t>CCAJ-TR50/252/22</t>
  </si>
  <si>
    <t>2995 OSCAR LOAYZA SALVATIERRA</t>
  </si>
  <si>
    <t>CCAJ-TR50/253/22</t>
  </si>
  <si>
    <t>CCAJ-TR50/254/22</t>
  </si>
  <si>
    <t>CCAJ-TR50/255/22</t>
  </si>
  <si>
    <t>CCAJ-TR50/256/22</t>
  </si>
  <si>
    <t>CCAJ-TR50/257/22</t>
  </si>
  <si>
    <t>CCAJ-TR50/258/22</t>
  </si>
  <si>
    <t>NO C.</t>
  </si>
  <si>
    <t>CCAJ-TR50/259/22</t>
  </si>
  <si>
    <t>CCAJ-TR50/260/22</t>
  </si>
  <si>
    <t>CCAJ-TR50/261/22</t>
  </si>
  <si>
    <t>CCAJ-TR50/262/22</t>
  </si>
  <si>
    <t>CCAJ-TR50/263/22</t>
  </si>
  <si>
    <t>CCAJ-TR50/264/22</t>
  </si>
  <si>
    <t>CCAJ-TR50/265/22</t>
  </si>
  <si>
    <t>CCAJ-TR50/266/22</t>
  </si>
  <si>
    <t>CCAJ-TR50/267/22</t>
  </si>
  <si>
    <t>CCAJ-TR50/268/22</t>
  </si>
  <si>
    <t>CCAJ-TR50/269/22</t>
  </si>
  <si>
    <t>CCAJ-TR50/270/22</t>
  </si>
  <si>
    <t>CCAJ-TR50/271/22</t>
  </si>
  <si>
    <t>CCAJ-TR50/272/22</t>
  </si>
  <si>
    <t>CCAJ-TR50/273/22</t>
  </si>
  <si>
    <t>CCAJ-TR50/274/22</t>
  </si>
  <si>
    <t>CCAJ-TR50/275/22</t>
  </si>
  <si>
    <t>CCAJ-TR50/276/22</t>
  </si>
  <si>
    <t>CCAJ-TR50/277/22</t>
  </si>
  <si>
    <t>CCAJ-TR50/278/22</t>
  </si>
  <si>
    <t>CCAJ-TR50/279/22</t>
  </si>
  <si>
    <t>CCAJ-TR50/280/22</t>
  </si>
  <si>
    <t>CCAJ-TR50/281/22</t>
  </si>
  <si>
    <t>CCAJ-TR50/282/22</t>
  </si>
  <si>
    <t>CCAJ-TR50/283/22</t>
  </si>
  <si>
    <t>CCAJ-TR50/284/22</t>
  </si>
  <si>
    <t>CCAJ-TR50/285/22</t>
  </si>
  <si>
    <t xml:space="preserve"> </t>
  </si>
  <si>
    <t>CCAJ-TR50/286/22</t>
  </si>
  <si>
    <t>CCAJ-TR50/287/22</t>
  </si>
  <si>
    <t>CCAJ-TR50/288/22</t>
  </si>
  <si>
    <t>CCAJ-TR50/289/22</t>
  </si>
  <si>
    <t>CCAJ-TR50/290/22</t>
  </si>
  <si>
    <t>CCAJ-TR50/291/22</t>
  </si>
  <si>
    <t>CCAJ-TR50/292/22</t>
  </si>
  <si>
    <t>CCAJ-TR50/293/22</t>
  </si>
  <si>
    <t>CCAJ-TR50/294/22</t>
  </si>
  <si>
    <t>CCAJ-TR50/295/22</t>
  </si>
  <si>
    <t>CCAJ-TR50/296/22</t>
  </si>
  <si>
    <t>CCAJ-TR50/297/22</t>
  </si>
  <si>
    <t>BOOT</t>
  </si>
  <si>
    <t>CCAJ-TR50/298/22</t>
  </si>
  <si>
    <t>CCAJ-PN62/215/2022</t>
  </si>
  <si>
    <t>4627 ROBIN HASSAN - CAJA</t>
  </si>
  <si>
    <t>4627 ROBIN HASSAN - COBRANZAS</t>
  </si>
  <si>
    <t>4802 BENJAMIN QUISBERTH - T01</t>
  </si>
  <si>
    <t>CCAJ-PN62/216/2022</t>
  </si>
  <si>
    <t>BISA-100070111</t>
  </si>
  <si>
    <t>CCAJ-PN62/217/2022</t>
  </si>
  <si>
    <t>CCAJ-PN62/218/2022</t>
  </si>
  <si>
    <t>CCAJ-PN62/219/2022</t>
  </si>
  <si>
    <t>CCAJ-PN62/220/2022</t>
  </si>
  <si>
    <t>CCAJ-PN62/221/2022</t>
  </si>
  <si>
    <t>CCAJ-PN62/222/2022</t>
  </si>
  <si>
    <t>CCAJ-PN62/223/2022</t>
  </si>
  <si>
    <t>CCAJ-PN62/224/2022</t>
  </si>
  <si>
    <t>CCAJ-PN62/225/2022</t>
  </si>
  <si>
    <t>CCAJ-PN62/226/2022</t>
  </si>
  <si>
    <t>CCAJ-PN62/227/2022</t>
  </si>
  <si>
    <t>CCAJ-PN62/228/2022</t>
  </si>
  <si>
    <t>CCAJ-PN62/229/2022</t>
  </si>
  <si>
    <t>CCAJ-PN62/230/2022</t>
  </si>
  <si>
    <t>CCAJ-PN62/231/2022</t>
  </si>
  <si>
    <t>CCAJ-PN62/232/2022</t>
  </si>
  <si>
    <t>CCAJ-PN62/233/2022</t>
  </si>
  <si>
    <t>CCAJ-PN62/234/2022</t>
  </si>
  <si>
    <t>CCAJ-PN62/235/2022</t>
  </si>
  <si>
    <t>CCAJ-PN62/236/2022</t>
  </si>
  <si>
    <t>CCAJ-PN62/237/2022</t>
  </si>
  <si>
    <t>CCAJ-PN62/238/2022</t>
  </si>
  <si>
    <t>CCAJ-PN62/239/2022</t>
  </si>
  <si>
    <t>CCAJ-PN62/240/2022</t>
  </si>
  <si>
    <t>CCAJ-PN62/241/2022</t>
  </si>
  <si>
    <t>CCAJ-PN62/242/2022</t>
  </si>
  <si>
    <t>CCAJ-PN62/243/2022 ANULADO S/G CORREO DEL 05/12/2022</t>
  </si>
  <si>
    <t>CCAJ-PN62/244/2022</t>
  </si>
  <si>
    <t>CCAJ-PN62/245/2022</t>
  </si>
  <si>
    <t>CCAJ-PN62/246/2022</t>
  </si>
  <si>
    <t>CCAJ-PN62/247/2022</t>
  </si>
  <si>
    <t>CCAJ-PN62/248/2022</t>
  </si>
  <si>
    <t>CCAJ-PN62/249/2022</t>
  </si>
  <si>
    <t>CCAJ-PN62/250/2022</t>
  </si>
  <si>
    <t>CCAJ-PN62/251/2022</t>
  </si>
  <si>
    <t>CCAJ-PN62/252/2022</t>
  </si>
  <si>
    <t>CCAJ-PN62/253/2022</t>
  </si>
  <si>
    <t>CCAJ-PN62/254/2022</t>
  </si>
  <si>
    <t>CCAJ-PN62/255/2022</t>
  </si>
  <si>
    <t>con el CCOB-PN62/433/2022 solo se dio soporte s/g correo del 20/12/2022</t>
  </si>
  <si>
    <t>CCAJ-PN62/256/2022</t>
  </si>
  <si>
    <t>Cuenta con 2 cierres de cajero s/g correo del 19/12/2022</t>
  </si>
  <si>
    <t>CCAJ-PN62/257/2022</t>
  </si>
  <si>
    <t>CCAJ-PN62/258/20</t>
  </si>
  <si>
    <t>CCAJ-PN62/258/2022</t>
  </si>
  <si>
    <t>CCAJ-PN62/259/2022</t>
  </si>
  <si>
    <t>CCAJ-PN62/260/20</t>
  </si>
  <si>
    <t>CCAJ-PN62/260/2022</t>
  </si>
  <si>
    <t>CCAJ-PN62/261/2022</t>
  </si>
  <si>
    <t>CCAJ-PN62/262/2022</t>
  </si>
  <si>
    <t>CCAJ-PN62/263/2022</t>
  </si>
  <si>
    <t>CCAJ-RB01/189/2022</t>
  </si>
  <si>
    <t>0 VALERY TERCEROS - CAJA</t>
  </si>
  <si>
    <t>4637 ERICK EDUARDO IBAÑEZ ZAPATA</t>
  </si>
  <si>
    <t>CCAJ-RB01/190/2022</t>
  </si>
  <si>
    <t>4631 ELI RIBERA COIMBRA</t>
  </si>
  <si>
    <t>CCAJ-RB01/191/2022</t>
  </si>
  <si>
    <t>CCAJ-RB01/192/2022</t>
  </si>
  <si>
    <t>BISA-100070103</t>
  </si>
  <si>
    <t>4524 ALVARO GARCIA - T01</t>
  </si>
  <si>
    <t>4524 ALVARO GARCIA - T02</t>
  </si>
  <si>
    <t>CCAJ-RB01/193/20</t>
  </si>
  <si>
    <t>CCAJ-RB01/193/2022</t>
  </si>
  <si>
    <t>CCAJ-RB01/194/2022</t>
  </si>
  <si>
    <t>Fue feriado Dep. se deposito al dia siguiente el 10/11/2022 s/g correo del 11/11/22</t>
  </si>
  <si>
    <t>CCAJ-RB01/195/2022</t>
  </si>
  <si>
    <t>CCAJ-RB01/196/2022</t>
  </si>
  <si>
    <t>CCAJ-RB01/197/2022</t>
  </si>
  <si>
    <t>CCAJ-RB01/198/2022</t>
  </si>
  <si>
    <t>CCAJ-RB01/199/2022</t>
  </si>
  <si>
    <t>CCAJ-RB01/200/2022</t>
  </si>
  <si>
    <t>NO HUBO CIERRES DE CAJA, DEBIDO A FERIADO DEPTAL. S/G CORREO DEL 21/11/22.</t>
  </si>
  <si>
    <t>CCAJ-RB01/201/2022</t>
  </si>
  <si>
    <t>CCAJ-RB01/202/20</t>
  </si>
  <si>
    <t>CCAJ-RB01/202/2022</t>
  </si>
  <si>
    <t>CCAJ-RB01/203/2022</t>
  </si>
  <si>
    <t>CCAJ-RB01/204/2022</t>
  </si>
  <si>
    <t>CCAJ-RB01/205/2022</t>
  </si>
  <si>
    <t>CCAJ-RB01/206/2022</t>
  </si>
  <si>
    <t>CCAJ-RB01/207/2022</t>
  </si>
  <si>
    <t>CCAJ-RB01/208/2022</t>
  </si>
  <si>
    <t>CCAJ-RB01/209/2022</t>
  </si>
  <si>
    <t>CCAJ-RB01/210/2022</t>
  </si>
  <si>
    <t>CCAJ-RB01/211/2022</t>
  </si>
  <si>
    <t>CCAJ-RB01/212/2022</t>
  </si>
  <si>
    <t>CCAJ-RB01/213/2022</t>
  </si>
  <si>
    <t>CCAJ-RB01/214/2022</t>
  </si>
  <si>
    <t>CCAJ-RB01/215/2022</t>
  </si>
  <si>
    <t xml:space="preserve">CIERRE CONFIRMADO AL DIA SIGUIENTE </t>
  </si>
  <si>
    <t>CCAJ-RB01/216/2022</t>
  </si>
  <si>
    <t>CCAJ-RB01/217/2022</t>
  </si>
  <si>
    <t>CCAJ-RB01/218/2022</t>
  </si>
  <si>
    <t>CCAJ-RB01/219/2022</t>
  </si>
  <si>
    <t>CCAJ-RB01/220/2022</t>
  </si>
  <si>
    <t>CCAJ-RB01/221/2022</t>
  </si>
  <si>
    <t>CCAJ-RB01/222/2022</t>
  </si>
  <si>
    <t>CCAJ-RB01/223/2022</t>
  </si>
  <si>
    <t>NO HUBO CIERRES DE CAJA DEBIDO A QUE NO TENIAN ENERGIA ELECTRICA POR ESO SE CONFIRMÓ UN DIA DESPUES EL 23/12/22 S/G CORREO DEL 23/12/2022</t>
  </si>
  <si>
    <t>CCAJ-RB01/224/2022</t>
  </si>
  <si>
    <t>CCAJ-RB01/225/2022</t>
  </si>
  <si>
    <t>CCAJ-RB01/226/2022</t>
  </si>
  <si>
    <t>CCAJ-RB01/227/2022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</si>
</sst>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#0.00"/>
  </numFmts>
  <fonts count="3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indexed="8"/>
      <name val="Calibri"/>
      <family val="2"/>
      <scheme val="minor"/>
    </font>
    <font>
      <sz val="8"/>
      <color indexed="8"/>
      <name val="SansSerif"/>
    </font>
    <font>
      <b/>
      <sz val="12"/>
      <color rgb="FFFF0000"/>
      <name val="Arial"/>
      <family val="2"/>
    </font>
    <font>
      <b/>
      <sz val="8"/>
      <color indexed="8"/>
      <name val="SansSerif"/>
    </font>
    <font>
      <b/>
      <sz val="10"/>
      <name val="Arial"/>
      <family val="2"/>
    </font>
    <font>
      <b/>
      <sz val="12"/>
      <color rgb="FF000080"/>
      <name val="Arial"/>
      <family val="2"/>
    </font>
    <font>
      <b/>
      <sz val="8"/>
      <color indexed="8"/>
      <name val="Arial"/>
      <family val="2"/>
    </font>
    <font>
      <b/>
      <sz val="8"/>
      <color theme="1"/>
      <name val="Arial"/>
      <family val="2"/>
    </font>
    <font>
      <sz val="10"/>
      <color indexed="8"/>
      <name val="SansSerif"/>
    </font>
    <font>
      <b/>
      <sz val="10"/>
      <color theme="1"/>
      <name val="Calibri"/>
      <family val="2"/>
      <scheme val="minor"/>
    </font>
    <font>
      <b/>
      <sz val="9"/>
      <color indexed="8"/>
      <name val="SansSerif"/>
    </font>
    <font>
      <b/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002060"/>
      <name val="Arial"/>
      <family val="2"/>
    </font>
    <font>
      <sz val="8"/>
      <color rgb="FF002060"/>
      <name val="SansSerif"/>
    </font>
    <font>
      <b/>
      <sz val="11"/>
      <color rgb="FF000080"/>
      <name val="Arial"/>
      <family val="2"/>
    </font>
    <font>
      <b/>
      <sz val="12"/>
      <color theme="4" tint="-0.499984740745262"/>
      <name val="Arial"/>
      <family val="2"/>
    </font>
    <font>
      <sz val="12"/>
      <color indexed="8"/>
      <name val="SansSerif"/>
    </font>
    <font>
      <sz val="10"/>
      <name val="Arial"/>
      <family val="2"/>
    </font>
    <font>
      <b/>
      <sz val="13.5"/>
      <color rgb="FFFF0000"/>
      <name val="Arial"/>
      <family val="2"/>
    </font>
    <font>
      <sz val="8"/>
      <color rgb="FFFF0000"/>
      <name val="SansSerif"/>
    </font>
    <font>
      <b/>
      <sz val="11"/>
      <color rgb="FFFF0000"/>
      <name val="Arial"/>
      <family val="2"/>
    </font>
    <font>
      <b/>
      <sz val="7"/>
      <color indexed="8"/>
      <name val="SansSerif"/>
    </font>
    <font>
      <b/>
      <sz val="9"/>
      <name val="Arial"/>
      <family val="2"/>
    </font>
    <font>
      <b/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3" borderId="4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4" fontId="6" fillId="0" borderId="0" xfId="0" applyNumberFormat="1" applyFont="1" applyAlignment="1">
      <alignment horizontal="right" vertical="center"/>
    </xf>
    <xf numFmtId="164" fontId="6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4" fillId="4" borderId="4" xfId="0" applyFont="1" applyFill="1" applyBorder="1" applyAlignment="1">
      <alignment horizontal="center"/>
    </xf>
    <xf numFmtId="0" fontId="7" fillId="0" borderId="0" xfId="0" applyFont="1"/>
    <xf numFmtId="0" fontId="8" fillId="5" borderId="0" xfId="0" applyFont="1" applyFill="1" applyAlignment="1">
      <alignment vertical="center"/>
    </xf>
    <xf numFmtId="14" fontId="6" fillId="5" borderId="0" xfId="0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" fontId="9" fillId="0" borderId="0" xfId="0" applyNumberFormat="1" applyFont="1"/>
    <xf numFmtId="4" fontId="9" fillId="5" borderId="0" xfId="0" applyNumberFormat="1" applyFont="1" applyFill="1"/>
    <xf numFmtId="2" fontId="9" fillId="5" borderId="0" xfId="0" applyNumberFormat="1" applyFont="1" applyFill="1"/>
    <xf numFmtId="0" fontId="10" fillId="0" borderId="0" xfId="0" applyFont="1"/>
    <xf numFmtId="0" fontId="11" fillId="5" borderId="0" xfId="0" applyFont="1" applyFill="1" applyAlignment="1">
      <alignment vertical="center"/>
    </xf>
    <xf numFmtId="0" fontId="1" fillId="5" borderId="0" xfId="0" applyFont="1" applyFill="1"/>
    <xf numFmtId="0" fontId="12" fillId="5" borderId="0" xfId="0" applyFont="1" applyFill="1"/>
    <xf numFmtId="0" fontId="9" fillId="5" borderId="0" xfId="0" applyFont="1" applyFill="1"/>
    <xf numFmtId="165" fontId="8" fillId="0" borderId="0" xfId="0" applyNumberFormat="1" applyFont="1" applyAlignment="1">
      <alignment vertical="center"/>
    </xf>
    <xf numFmtId="2" fontId="6" fillId="0" borderId="0" xfId="0" applyNumberFormat="1" applyFont="1" applyAlignment="1">
      <alignment horizontal="left" vertical="center"/>
    </xf>
    <xf numFmtId="14" fontId="8" fillId="5" borderId="0" xfId="0" applyNumberFormat="1" applyFont="1" applyFill="1" applyAlignment="1">
      <alignment horizontal="center" vertical="center"/>
    </xf>
    <xf numFmtId="0" fontId="1" fillId="6" borderId="0" xfId="0" applyFont="1" applyFill="1"/>
    <xf numFmtId="0" fontId="10" fillId="5" borderId="0" xfId="0" applyFont="1" applyFill="1"/>
    <xf numFmtId="0" fontId="10" fillId="6" borderId="0" xfId="0" applyFont="1" applyFill="1"/>
    <xf numFmtId="0" fontId="4" fillId="7" borderId="0" xfId="0" applyFont="1" applyFill="1"/>
    <xf numFmtId="0" fontId="3" fillId="7" borderId="0" xfId="0" applyFont="1" applyFill="1"/>
    <xf numFmtId="0" fontId="13" fillId="0" borderId="0" xfId="0" applyFont="1" applyAlignment="1">
      <alignment horizontal="left" vertical="top" wrapText="1"/>
    </xf>
    <xf numFmtId="0" fontId="7" fillId="5" borderId="0" xfId="0" applyFont="1" applyFill="1"/>
    <xf numFmtId="0" fontId="1" fillId="5" borderId="0" xfId="0" applyFont="1" applyFill="1" applyAlignment="1">
      <alignment horizontal="center"/>
    </xf>
    <xf numFmtId="0" fontId="14" fillId="5" borderId="0" xfId="0" applyFont="1" applyFill="1"/>
    <xf numFmtId="164" fontId="6" fillId="5" borderId="0" xfId="0" applyNumberFormat="1" applyFont="1" applyFill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6" fillId="5" borderId="0" xfId="0" applyFont="1" applyFill="1"/>
    <xf numFmtId="0" fontId="2" fillId="0" borderId="0" xfId="0" applyFont="1" applyAlignment="1">
      <alignment horizontal="left"/>
    </xf>
    <xf numFmtId="4" fontId="1" fillId="5" borderId="0" xfId="0" applyNumberFormat="1" applyFont="1" applyFill="1"/>
    <xf numFmtId="2" fontId="9" fillId="0" borderId="0" xfId="0" applyNumberFormat="1" applyFont="1"/>
    <xf numFmtId="0" fontId="0" fillId="5" borderId="0" xfId="0" applyFill="1"/>
    <xf numFmtId="0" fontId="1" fillId="0" borderId="0" xfId="0" applyFont="1"/>
    <xf numFmtId="0" fontId="17" fillId="0" borderId="0" xfId="0" applyFont="1"/>
    <xf numFmtId="0" fontId="9" fillId="0" borderId="0" xfId="0" applyFont="1"/>
    <xf numFmtId="0" fontId="18" fillId="0" borderId="0" xfId="0" applyFont="1"/>
    <xf numFmtId="0" fontId="19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7" fillId="8" borderId="0" xfId="0" applyFont="1" applyFill="1"/>
    <xf numFmtId="0" fontId="8" fillId="8" borderId="0" xfId="0" applyFont="1" applyFill="1" applyAlignment="1">
      <alignment horizontal="left" vertical="center"/>
    </xf>
    <xf numFmtId="165" fontId="15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0" fillId="5" borderId="0" xfId="0" applyFont="1" applyFill="1"/>
    <xf numFmtId="0" fontId="7" fillId="2" borderId="0" xfId="0" applyFont="1" applyFill="1"/>
    <xf numFmtId="0" fontId="8" fillId="2" borderId="0" xfId="0" applyFont="1" applyFill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21" fillId="0" borderId="0" xfId="0" applyFont="1"/>
    <xf numFmtId="0" fontId="2" fillId="5" borderId="0" xfId="0" applyFont="1" applyFill="1" applyAlignment="1">
      <alignment horizontal="left" vertical="center"/>
    </xf>
    <xf numFmtId="0" fontId="4" fillId="5" borderId="0" xfId="0" applyFont="1" applyFill="1" applyAlignment="1">
      <alignment horizontal="center"/>
    </xf>
    <xf numFmtId="0" fontId="12" fillId="0" borderId="0" xfId="0" applyFont="1"/>
    <xf numFmtId="0" fontId="7" fillId="9" borderId="0" xfId="0" applyFont="1" applyFill="1"/>
    <xf numFmtId="164" fontId="8" fillId="5" borderId="0" xfId="0" applyNumberFormat="1" applyFont="1" applyFill="1" applyAlignment="1">
      <alignment horizontal="center" vertical="center"/>
    </xf>
    <xf numFmtId="0" fontId="20" fillId="0" borderId="0" xfId="0" applyFont="1"/>
    <xf numFmtId="164" fontId="22" fillId="0" borderId="0" xfId="0" applyNumberFormat="1" applyFont="1" applyAlignment="1">
      <alignment horizontal="center" vertical="center"/>
    </xf>
    <xf numFmtId="0" fontId="1" fillId="10" borderId="0" xfId="0" applyFont="1" applyFill="1"/>
    <xf numFmtId="4" fontId="15" fillId="5" borderId="0" xfId="0" applyNumberFormat="1" applyFont="1" applyFill="1" applyAlignment="1">
      <alignment horizontal="right" vertical="center"/>
    </xf>
    <xf numFmtId="4" fontId="8" fillId="5" borderId="0" xfId="0" applyNumberFormat="1" applyFont="1" applyFill="1" applyAlignment="1">
      <alignment horizontal="right" vertical="center"/>
    </xf>
    <xf numFmtId="165" fontId="6" fillId="0" borderId="0" xfId="0" applyNumberFormat="1" applyFont="1" applyAlignment="1">
      <alignment vertical="center"/>
    </xf>
    <xf numFmtId="0" fontId="5" fillId="5" borderId="0" xfId="0" applyFont="1" applyFill="1" applyAlignment="1">
      <alignment horizontal="left" vertical="center"/>
    </xf>
    <xf numFmtId="0" fontId="5" fillId="5" borderId="0" xfId="0" applyFont="1" applyFill="1" applyAlignment="1">
      <alignment horizontal="center" vertical="center"/>
    </xf>
    <xf numFmtId="2" fontId="1" fillId="5" borderId="0" xfId="0" applyNumberFormat="1" applyFont="1" applyFill="1"/>
    <xf numFmtId="4" fontId="23" fillId="0" borderId="0" xfId="0" applyNumberFormat="1" applyFont="1"/>
    <xf numFmtId="0" fontId="24" fillId="0" borderId="0" xfId="0" applyFont="1"/>
    <xf numFmtId="0" fontId="25" fillId="0" borderId="0" xfId="0" applyFont="1" applyAlignment="1">
      <alignment horizontal="left" vertical="center"/>
    </xf>
    <xf numFmtId="0" fontId="10" fillId="0" borderId="4" xfId="0" applyFont="1" applyBorder="1"/>
    <xf numFmtId="0" fontId="26" fillId="0" borderId="0" xfId="0" applyFont="1"/>
    <xf numFmtId="0" fontId="27" fillId="0" borderId="0" xfId="0" applyFont="1" applyAlignment="1">
      <alignment horizontal="center" vertical="center"/>
    </xf>
    <xf numFmtId="2" fontId="0" fillId="0" borderId="0" xfId="0" applyNumberFormat="1"/>
    <xf numFmtId="2" fontId="1" fillId="0" borderId="0" xfId="0" applyNumberFormat="1" applyFont="1"/>
    <xf numFmtId="0" fontId="28" fillId="5" borderId="0" xfId="0" applyFont="1" applyFill="1"/>
    <xf numFmtId="0" fontId="28" fillId="0" borderId="0" xfId="0" applyFont="1"/>
    <xf numFmtId="0" fontId="8" fillId="5" borderId="0" xfId="0" applyFont="1" applyFill="1" applyAlignment="1">
      <alignment horizontal="left" vertical="center"/>
    </xf>
    <xf numFmtId="0" fontId="29" fillId="5" borderId="0" xfId="0" applyFont="1" applyFill="1"/>
    <xf numFmtId="0" fontId="5" fillId="2" borderId="4" xfId="0" applyFont="1" applyFill="1" applyBorder="1" applyAlignment="1">
      <alignment horizontal="center" vertical="center"/>
    </xf>
    <xf numFmtId="0" fontId="0" fillId="0" borderId="3" xfId="0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9" Type="http://schemas.openxmlformats.org/officeDocument/2006/relationships/image" Target="../media/image127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42" Type="http://schemas.openxmlformats.org/officeDocument/2006/relationships/image" Target="../media/image130.png"/><Relationship Id="rId47" Type="http://schemas.openxmlformats.org/officeDocument/2006/relationships/image" Target="../media/image135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9" Type="http://schemas.openxmlformats.org/officeDocument/2006/relationships/image" Target="../media/image117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37" Type="http://schemas.openxmlformats.org/officeDocument/2006/relationships/image" Target="../media/image125.png"/><Relationship Id="rId40" Type="http://schemas.openxmlformats.org/officeDocument/2006/relationships/image" Target="../media/image128.png"/><Relationship Id="rId45" Type="http://schemas.openxmlformats.org/officeDocument/2006/relationships/image" Target="../media/image133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4" Type="http://schemas.openxmlformats.org/officeDocument/2006/relationships/image" Target="../media/image132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43" Type="http://schemas.openxmlformats.org/officeDocument/2006/relationships/image" Target="../media/image131.png"/><Relationship Id="rId48" Type="http://schemas.openxmlformats.org/officeDocument/2006/relationships/image" Target="../media/image136.png"/><Relationship Id="rId8" Type="http://schemas.openxmlformats.org/officeDocument/2006/relationships/image" Target="../media/image96.png"/><Relationship Id="rId3" Type="http://schemas.openxmlformats.org/officeDocument/2006/relationships/image" Target="../media/image91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38" Type="http://schemas.openxmlformats.org/officeDocument/2006/relationships/image" Target="../media/image126.png"/><Relationship Id="rId46" Type="http://schemas.openxmlformats.org/officeDocument/2006/relationships/image" Target="../media/image134.png"/><Relationship Id="rId20" Type="http://schemas.openxmlformats.org/officeDocument/2006/relationships/image" Target="../media/image108.png"/><Relationship Id="rId41" Type="http://schemas.openxmlformats.org/officeDocument/2006/relationships/image" Target="../media/image129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62.png"/><Relationship Id="rId21" Type="http://schemas.openxmlformats.org/officeDocument/2006/relationships/image" Target="../media/image157.png"/><Relationship Id="rId42" Type="http://schemas.openxmlformats.org/officeDocument/2006/relationships/image" Target="../media/image178.png"/><Relationship Id="rId47" Type="http://schemas.openxmlformats.org/officeDocument/2006/relationships/image" Target="../media/image183.png"/><Relationship Id="rId63" Type="http://schemas.openxmlformats.org/officeDocument/2006/relationships/image" Target="../media/image199.png"/><Relationship Id="rId68" Type="http://schemas.openxmlformats.org/officeDocument/2006/relationships/image" Target="../media/image204.png"/><Relationship Id="rId84" Type="http://schemas.openxmlformats.org/officeDocument/2006/relationships/image" Target="../media/image220.png"/><Relationship Id="rId89" Type="http://schemas.openxmlformats.org/officeDocument/2006/relationships/image" Target="../media/image225.png"/><Relationship Id="rId16" Type="http://schemas.openxmlformats.org/officeDocument/2006/relationships/image" Target="../media/image152.png"/><Relationship Id="rId11" Type="http://schemas.openxmlformats.org/officeDocument/2006/relationships/image" Target="../media/image147.png"/><Relationship Id="rId32" Type="http://schemas.openxmlformats.org/officeDocument/2006/relationships/image" Target="../media/image168.png"/><Relationship Id="rId37" Type="http://schemas.openxmlformats.org/officeDocument/2006/relationships/image" Target="../media/image173.png"/><Relationship Id="rId53" Type="http://schemas.openxmlformats.org/officeDocument/2006/relationships/image" Target="../media/image189.png"/><Relationship Id="rId58" Type="http://schemas.openxmlformats.org/officeDocument/2006/relationships/image" Target="../media/image194.png"/><Relationship Id="rId74" Type="http://schemas.openxmlformats.org/officeDocument/2006/relationships/image" Target="../media/image210.png"/><Relationship Id="rId79" Type="http://schemas.openxmlformats.org/officeDocument/2006/relationships/image" Target="../media/image215.png"/><Relationship Id="rId5" Type="http://schemas.openxmlformats.org/officeDocument/2006/relationships/image" Target="../media/image141.png"/><Relationship Id="rId90" Type="http://schemas.openxmlformats.org/officeDocument/2006/relationships/image" Target="../media/image226.png"/><Relationship Id="rId22" Type="http://schemas.openxmlformats.org/officeDocument/2006/relationships/image" Target="../media/image158.png"/><Relationship Id="rId27" Type="http://schemas.openxmlformats.org/officeDocument/2006/relationships/image" Target="../media/image163.png"/><Relationship Id="rId43" Type="http://schemas.openxmlformats.org/officeDocument/2006/relationships/image" Target="../media/image179.png"/><Relationship Id="rId48" Type="http://schemas.openxmlformats.org/officeDocument/2006/relationships/image" Target="../media/image184.png"/><Relationship Id="rId64" Type="http://schemas.openxmlformats.org/officeDocument/2006/relationships/image" Target="../media/image200.png"/><Relationship Id="rId69" Type="http://schemas.openxmlformats.org/officeDocument/2006/relationships/image" Target="../media/image205.png"/><Relationship Id="rId8" Type="http://schemas.openxmlformats.org/officeDocument/2006/relationships/image" Target="../media/image144.png"/><Relationship Id="rId51" Type="http://schemas.openxmlformats.org/officeDocument/2006/relationships/image" Target="../media/image187.png"/><Relationship Id="rId72" Type="http://schemas.openxmlformats.org/officeDocument/2006/relationships/image" Target="../media/image208.png"/><Relationship Id="rId80" Type="http://schemas.openxmlformats.org/officeDocument/2006/relationships/image" Target="../media/image216.png"/><Relationship Id="rId85" Type="http://schemas.openxmlformats.org/officeDocument/2006/relationships/image" Target="../media/image221.png"/><Relationship Id="rId93" Type="http://schemas.openxmlformats.org/officeDocument/2006/relationships/image" Target="../media/image229.png"/><Relationship Id="rId3" Type="http://schemas.openxmlformats.org/officeDocument/2006/relationships/image" Target="../media/image139.png"/><Relationship Id="rId12" Type="http://schemas.openxmlformats.org/officeDocument/2006/relationships/image" Target="../media/image148.png"/><Relationship Id="rId17" Type="http://schemas.openxmlformats.org/officeDocument/2006/relationships/image" Target="../media/image153.png"/><Relationship Id="rId25" Type="http://schemas.openxmlformats.org/officeDocument/2006/relationships/image" Target="../media/image161.png"/><Relationship Id="rId33" Type="http://schemas.openxmlformats.org/officeDocument/2006/relationships/image" Target="../media/image169.png"/><Relationship Id="rId38" Type="http://schemas.openxmlformats.org/officeDocument/2006/relationships/image" Target="../media/image174.png"/><Relationship Id="rId46" Type="http://schemas.openxmlformats.org/officeDocument/2006/relationships/image" Target="../media/image182.png"/><Relationship Id="rId59" Type="http://schemas.openxmlformats.org/officeDocument/2006/relationships/image" Target="../media/image195.png"/><Relationship Id="rId67" Type="http://schemas.openxmlformats.org/officeDocument/2006/relationships/image" Target="../media/image203.png"/><Relationship Id="rId20" Type="http://schemas.openxmlformats.org/officeDocument/2006/relationships/image" Target="../media/image156.png"/><Relationship Id="rId41" Type="http://schemas.openxmlformats.org/officeDocument/2006/relationships/image" Target="../media/image177.png"/><Relationship Id="rId54" Type="http://schemas.openxmlformats.org/officeDocument/2006/relationships/image" Target="../media/image190.png"/><Relationship Id="rId62" Type="http://schemas.openxmlformats.org/officeDocument/2006/relationships/image" Target="../media/image198.png"/><Relationship Id="rId70" Type="http://schemas.openxmlformats.org/officeDocument/2006/relationships/image" Target="../media/image206.png"/><Relationship Id="rId75" Type="http://schemas.openxmlformats.org/officeDocument/2006/relationships/image" Target="../media/image211.png"/><Relationship Id="rId83" Type="http://schemas.openxmlformats.org/officeDocument/2006/relationships/image" Target="../media/image219.png"/><Relationship Id="rId88" Type="http://schemas.openxmlformats.org/officeDocument/2006/relationships/image" Target="../media/image224.png"/><Relationship Id="rId91" Type="http://schemas.openxmlformats.org/officeDocument/2006/relationships/image" Target="../media/image227.png"/><Relationship Id="rId1" Type="http://schemas.openxmlformats.org/officeDocument/2006/relationships/image" Target="../media/image137.png"/><Relationship Id="rId6" Type="http://schemas.openxmlformats.org/officeDocument/2006/relationships/image" Target="../media/image142.png"/><Relationship Id="rId15" Type="http://schemas.openxmlformats.org/officeDocument/2006/relationships/image" Target="../media/image151.png"/><Relationship Id="rId23" Type="http://schemas.openxmlformats.org/officeDocument/2006/relationships/image" Target="../media/image159.png"/><Relationship Id="rId28" Type="http://schemas.openxmlformats.org/officeDocument/2006/relationships/image" Target="../media/image164.png"/><Relationship Id="rId36" Type="http://schemas.openxmlformats.org/officeDocument/2006/relationships/image" Target="../media/image172.png"/><Relationship Id="rId49" Type="http://schemas.openxmlformats.org/officeDocument/2006/relationships/image" Target="../media/image185.png"/><Relationship Id="rId57" Type="http://schemas.openxmlformats.org/officeDocument/2006/relationships/image" Target="../media/image193.png"/><Relationship Id="rId10" Type="http://schemas.openxmlformats.org/officeDocument/2006/relationships/image" Target="../media/image146.png"/><Relationship Id="rId31" Type="http://schemas.openxmlformats.org/officeDocument/2006/relationships/image" Target="../media/image167.png"/><Relationship Id="rId44" Type="http://schemas.openxmlformats.org/officeDocument/2006/relationships/image" Target="../media/image180.png"/><Relationship Id="rId52" Type="http://schemas.openxmlformats.org/officeDocument/2006/relationships/image" Target="../media/image188.png"/><Relationship Id="rId60" Type="http://schemas.openxmlformats.org/officeDocument/2006/relationships/image" Target="../media/image196.png"/><Relationship Id="rId65" Type="http://schemas.openxmlformats.org/officeDocument/2006/relationships/image" Target="../media/image201.png"/><Relationship Id="rId73" Type="http://schemas.openxmlformats.org/officeDocument/2006/relationships/image" Target="../media/image209.png"/><Relationship Id="rId78" Type="http://schemas.openxmlformats.org/officeDocument/2006/relationships/image" Target="../media/image214.png"/><Relationship Id="rId81" Type="http://schemas.openxmlformats.org/officeDocument/2006/relationships/image" Target="../media/image217.png"/><Relationship Id="rId86" Type="http://schemas.openxmlformats.org/officeDocument/2006/relationships/image" Target="../media/image222.png"/><Relationship Id="rId94" Type="http://schemas.openxmlformats.org/officeDocument/2006/relationships/image" Target="../media/image230.png"/><Relationship Id="rId4" Type="http://schemas.openxmlformats.org/officeDocument/2006/relationships/image" Target="../media/image140.png"/><Relationship Id="rId9" Type="http://schemas.openxmlformats.org/officeDocument/2006/relationships/image" Target="../media/image145.png"/><Relationship Id="rId13" Type="http://schemas.openxmlformats.org/officeDocument/2006/relationships/image" Target="../media/image149.png"/><Relationship Id="rId18" Type="http://schemas.openxmlformats.org/officeDocument/2006/relationships/image" Target="../media/image154.png"/><Relationship Id="rId39" Type="http://schemas.openxmlformats.org/officeDocument/2006/relationships/image" Target="../media/image175.png"/><Relationship Id="rId34" Type="http://schemas.openxmlformats.org/officeDocument/2006/relationships/image" Target="../media/image170.png"/><Relationship Id="rId50" Type="http://schemas.openxmlformats.org/officeDocument/2006/relationships/image" Target="../media/image186.png"/><Relationship Id="rId55" Type="http://schemas.openxmlformats.org/officeDocument/2006/relationships/image" Target="../media/image191.png"/><Relationship Id="rId76" Type="http://schemas.openxmlformats.org/officeDocument/2006/relationships/image" Target="../media/image212.png"/><Relationship Id="rId7" Type="http://schemas.openxmlformats.org/officeDocument/2006/relationships/image" Target="../media/image143.png"/><Relationship Id="rId71" Type="http://schemas.openxmlformats.org/officeDocument/2006/relationships/image" Target="../media/image207.png"/><Relationship Id="rId92" Type="http://schemas.openxmlformats.org/officeDocument/2006/relationships/image" Target="../media/image228.png"/><Relationship Id="rId2" Type="http://schemas.openxmlformats.org/officeDocument/2006/relationships/image" Target="../media/image138.png"/><Relationship Id="rId29" Type="http://schemas.openxmlformats.org/officeDocument/2006/relationships/image" Target="../media/image165.png"/><Relationship Id="rId24" Type="http://schemas.openxmlformats.org/officeDocument/2006/relationships/image" Target="../media/image160.png"/><Relationship Id="rId40" Type="http://schemas.openxmlformats.org/officeDocument/2006/relationships/image" Target="../media/image176.png"/><Relationship Id="rId45" Type="http://schemas.openxmlformats.org/officeDocument/2006/relationships/image" Target="../media/image181.png"/><Relationship Id="rId66" Type="http://schemas.openxmlformats.org/officeDocument/2006/relationships/image" Target="../media/image202.png"/><Relationship Id="rId87" Type="http://schemas.openxmlformats.org/officeDocument/2006/relationships/image" Target="../media/image223.png"/><Relationship Id="rId61" Type="http://schemas.openxmlformats.org/officeDocument/2006/relationships/image" Target="../media/image197.png"/><Relationship Id="rId82" Type="http://schemas.openxmlformats.org/officeDocument/2006/relationships/image" Target="../media/image218.png"/><Relationship Id="rId19" Type="http://schemas.openxmlformats.org/officeDocument/2006/relationships/image" Target="../media/image155.png"/><Relationship Id="rId14" Type="http://schemas.openxmlformats.org/officeDocument/2006/relationships/image" Target="../media/image150.png"/><Relationship Id="rId30" Type="http://schemas.openxmlformats.org/officeDocument/2006/relationships/image" Target="../media/image166.png"/><Relationship Id="rId35" Type="http://schemas.openxmlformats.org/officeDocument/2006/relationships/image" Target="../media/image171.png"/><Relationship Id="rId56" Type="http://schemas.openxmlformats.org/officeDocument/2006/relationships/image" Target="../media/image192.png"/><Relationship Id="rId77" Type="http://schemas.openxmlformats.org/officeDocument/2006/relationships/image" Target="../media/image21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3.png"/><Relationship Id="rId18" Type="http://schemas.openxmlformats.org/officeDocument/2006/relationships/image" Target="../media/image248.png"/><Relationship Id="rId26" Type="http://schemas.openxmlformats.org/officeDocument/2006/relationships/image" Target="../media/image256.png"/><Relationship Id="rId39" Type="http://schemas.openxmlformats.org/officeDocument/2006/relationships/image" Target="../media/image269.png"/><Relationship Id="rId21" Type="http://schemas.openxmlformats.org/officeDocument/2006/relationships/image" Target="../media/image251.png"/><Relationship Id="rId34" Type="http://schemas.openxmlformats.org/officeDocument/2006/relationships/image" Target="../media/image264.png"/><Relationship Id="rId42" Type="http://schemas.openxmlformats.org/officeDocument/2006/relationships/image" Target="../media/image272.png"/><Relationship Id="rId47" Type="http://schemas.openxmlformats.org/officeDocument/2006/relationships/image" Target="../media/image277.png"/><Relationship Id="rId50" Type="http://schemas.openxmlformats.org/officeDocument/2006/relationships/image" Target="../media/image280.png"/><Relationship Id="rId7" Type="http://schemas.openxmlformats.org/officeDocument/2006/relationships/image" Target="../media/image237.png"/><Relationship Id="rId2" Type="http://schemas.openxmlformats.org/officeDocument/2006/relationships/image" Target="../media/image232.png"/><Relationship Id="rId16" Type="http://schemas.openxmlformats.org/officeDocument/2006/relationships/image" Target="../media/image246.png"/><Relationship Id="rId29" Type="http://schemas.openxmlformats.org/officeDocument/2006/relationships/image" Target="../media/image259.png"/><Relationship Id="rId11" Type="http://schemas.openxmlformats.org/officeDocument/2006/relationships/image" Target="../media/image241.png"/><Relationship Id="rId24" Type="http://schemas.openxmlformats.org/officeDocument/2006/relationships/image" Target="../media/image254.png"/><Relationship Id="rId32" Type="http://schemas.openxmlformats.org/officeDocument/2006/relationships/image" Target="../media/image262.png"/><Relationship Id="rId37" Type="http://schemas.openxmlformats.org/officeDocument/2006/relationships/image" Target="../media/image267.png"/><Relationship Id="rId40" Type="http://schemas.openxmlformats.org/officeDocument/2006/relationships/image" Target="../media/image270.png"/><Relationship Id="rId45" Type="http://schemas.openxmlformats.org/officeDocument/2006/relationships/image" Target="../media/image275.png"/><Relationship Id="rId5" Type="http://schemas.openxmlformats.org/officeDocument/2006/relationships/image" Target="../media/image235.png"/><Relationship Id="rId15" Type="http://schemas.openxmlformats.org/officeDocument/2006/relationships/image" Target="../media/image245.png"/><Relationship Id="rId23" Type="http://schemas.openxmlformats.org/officeDocument/2006/relationships/image" Target="../media/image253.png"/><Relationship Id="rId28" Type="http://schemas.openxmlformats.org/officeDocument/2006/relationships/image" Target="../media/image258.png"/><Relationship Id="rId36" Type="http://schemas.openxmlformats.org/officeDocument/2006/relationships/image" Target="../media/image266.png"/><Relationship Id="rId49" Type="http://schemas.openxmlformats.org/officeDocument/2006/relationships/image" Target="../media/image279.png"/><Relationship Id="rId10" Type="http://schemas.openxmlformats.org/officeDocument/2006/relationships/image" Target="../media/image240.png"/><Relationship Id="rId19" Type="http://schemas.openxmlformats.org/officeDocument/2006/relationships/image" Target="../media/image249.png"/><Relationship Id="rId31" Type="http://schemas.openxmlformats.org/officeDocument/2006/relationships/image" Target="../media/image261.png"/><Relationship Id="rId44" Type="http://schemas.openxmlformats.org/officeDocument/2006/relationships/image" Target="../media/image274.png"/><Relationship Id="rId4" Type="http://schemas.openxmlformats.org/officeDocument/2006/relationships/image" Target="../media/image234.png"/><Relationship Id="rId9" Type="http://schemas.openxmlformats.org/officeDocument/2006/relationships/image" Target="../media/image239.png"/><Relationship Id="rId14" Type="http://schemas.openxmlformats.org/officeDocument/2006/relationships/image" Target="../media/image244.png"/><Relationship Id="rId22" Type="http://schemas.openxmlformats.org/officeDocument/2006/relationships/image" Target="../media/image252.png"/><Relationship Id="rId27" Type="http://schemas.openxmlformats.org/officeDocument/2006/relationships/image" Target="../media/image257.png"/><Relationship Id="rId30" Type="http://schemas.openxmlformats.org/officeDocument/2006/relationships/image" Target="../media/image260.png"/><Relationship Id="rId35" Type="http://schemas.openxmlformats.org/officeDocument/2006/relationships/image" Target="../media/image265.png"/><Relationship Id="rId43" Type="http://schemas.openxmlformats.org/officeDocument/2006/relationships/image" Target="../media/image273.png"/><Relationship Id="rId48" Type="http://schemas.openxmlformats.org/officeDocument/2006/relationships/image" Target="../media/image278.png"/><Relationship Id="rId8" Type="http://schemas.openxmlformats.org/officeDocument/2006/relationships/image" Target="../media/image238.png"/><Relationship Id="rId3" Type="http://schemas.openxmlformats.org/officeDocument/2006/relationships/image" Target="../media/image233.png"/><Relationship Id="rId12" Type="http://schemas.openxmlformats.org/officeDocument/2006/relationships/image" Target="../media/image242.png"/><Relationship Id="rId17" Type="http://schemas.openxmlformats.org/officeDocument/2006/relationships/image" Target="../media/image247.png"/><Relationship Id="rId25" Type="http://schemas.openxmlformats.org/officeDocument/2006/relationships/image" Target="../media/image255.png"/><Relationship Id="rId33" Type="http://schemas.openxmlformats.org/officeDocument/2006/relationships/image" Target="../media/image263.png"/><Relationship Id="rId38" Type="http://schemas.openxmlformats.org/officeDocument/2006/relationships/image" Target="../media/image268.png"/><Relationship Id="rId46" Type="http://schemas.openxmlformats.org/officeDocument/2006/relationships/image" Target="../media/image276.png"/><Relationship Id="rId20" Type="http://schemas.openxmlformats.org/officeDocument/2006/relationships/image" Target="../media/image250.png"/><Relationship Id="rId41" Type="http://schemas.openxmlformats.org/officeDocument/2006/relationships/image" Target="../media/image271.png"/><Relationship Id="rId1" Type="http://schemas.openxmlformats.org/officeDocument/2006/relationships/image" Target="../media/image231.png"/><Relationship Id="rId6" Type="http://schemas.openxmlformats.org/officeDocument/2006/relationships/image" Target="../media/image236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06.png"/><Relationship Id="rId21" Type="http://schemas.openxmlformats.org/officeDocument/2006/relationships/image" Target="../media/image301.png"/><Relationship Id="rId42" Type="http://schemas.openxmlformats.org/officeDocument/2006/relationships/image" Target="../media/image322.png"/><Relationship Id="rId47" Type="http://schemas.openxmlformats.org/officeDocument/2006/relationships/image" Target="../media/image327.png"/><Relationship Id="rId63" Type="http://schemas.openxmlformats.org/officeDocument/2006/relationships/image" Target="../media/image343.png"/><Relationship Id="rId68" Type="http://schemas.openxmlformats.org/officeDocument/2006/relationships/image" Target="../media/image348.png"/><Relationship Id="rId84" Type="http://schemas.openxmlformats.org/officeDocument/2006/relationships/image" Target="../media/image364.png"/><Relationship Id="rId89" Type="http://schemas.openxmlformats.org/officeDocument/2006/relationships/image" Target="../media/image369.png"/><Relationship Id="rId16" Type="http://schemas.openxmlformats.org/officeDocument/2006/relationships/image" Target="../media/image296.png"/><Relationship Id="rId11" Type="http://schemas.openxmlformats.org/officeDocument/2006/relationships/image" Target="../media/image291.png"/><Relationship Id="rId32" Type="http://schemas.openxmlformats.org/officeDocument/2006/relationships/image" Target="../media/image312.png"/><Relationship Id="rId37" Type="http://schemas.openxmlformats.org/officeDocument/2006/relationships/image" Target="../media/image317.png"/><Relationship Id="rId53" Type="http://schemas.openxmlformats.org/officeDocument/2006/relationships/image" Target="../media/image333.png"/><Relationship Id="rId58" Type="http://schemas.openxmlformats.org/officeDocument/2006/relationships/image" Target="../media/image338.png"/><Relationship Id="rId74" Type="http://schemas.openxmlformats.org/officeDocument/2006/relationships/image" Target="../media/image354.png"/><Relationship Id="rId79" Type="http://schemas.openxmlformats.org/officeDocument/2006/relationships/image" Target="../media/image359.png"/><Relationship Id="rId5" Type="http://schemas.openxmlformats.org/officeDocument/2006/relationships/image" Target="../media/image285.png"/><Relationship Id="rId14" Type="http://schemas.openxmlformats.org/officeDocument/2006/relationships/image" Target="../media/image294.png"/><Relationship Id="rId22" Type="http://schemas.openxmlformats.org/officeDocument/2006/relationships/image" Target="../media/image302.png"/><Relationship Id="rId27" Type="http://schemas.openxmlformats.org/officeDocument/2006/relationships/image" Target="../media/image307.png"/><Relationship Id="rId30" Type="http://schemas.openxmlformats.org/officeDocument/2006/relationships/image" Target="../media/image310.png"/><Relationship Id="rId35" Type="http://schemas.openxmlformats.org/officeDocument/2006/relationships/image" Target="../media/image315.png"/><Relationship Id="rId43" Type="http://schemas.openxmlformats.org/officeDocument/2006/relationships/image" Target="../media/image323.png"/><Relationship Id="rId48" Type="http://schemas.openxmlformats.org/officeDocument/2006/relationships/image" Target="../media/image328.png"/><Relationship Id="rId56" Type="http://schemas.openxmlformats.org/officeDocument/2006/relationships/image" Target="../media/image336.png"/><Relationship Id="rId64" Type="http://schemas.openxmlformats.org/officeDocument/2006/relationships/image" Target="../media/image344.png"/><Relationship Id="rId69" Type="http://schemas.openxmlformats.org/officeDocument/2006/relationships/image" Target="../media/image349.png"/><Relationship Id="rId77" Type="http://schemas.openxmlformats.org/officeDocument/2006/relationships/image" Target="../media/image357.png"/><Relationship Id="rId8" Type="http://schemas.openxmlformats.org/officeDocument/2006/relationships/image" Target="../media/image288.png"/><Relationship Id="rId51" Type="http://schemas.openxmlformats.org/officeDocument/2006/relationships/image" Target="../media/image331.png"/><Relationship Id="rId72" Type="http://schemas.openxmlformats.org/officeDocument/2006/relationships/image" Target="../media/image352.png"/><Relationship Id="rId80" Type="http://schemas.openxmlformats.org/officeDocument/2006/relationships/image" Target="../media/image360.png"/><Relationship Id="rId85" Type="http://schemas.openxmlformats.org/officeDocument/2006/relationships/image" Target="../media/image365.png"/><Relationship Id="rId3" Type="http://schemas.openxmlformats.org/officeDocument/2006/relationships/image" Target="../media/image283.png"/><Relationship Id="rId12" Type="http://schemas.openxmlformats.org/officeDocument/2006/relationships/image" Target="../media/image292.png"/><Relationship Id="rId17" Type="http://schemas.openxmlformats.org/officeDocument/2006/relationships/image" Target="../media/image297.png"/><Relationship Id="rId25" Type="http://schemas.openxmlformats.org/officeDocument/2006/relationships/image" Target="../media/image305.png"/><Relationship Id="rId33" Type="http://schemas.openxmlformats.org/officeDocument/2006/relationships/image" Target="../media/image313.png"/><Relationship Id="rId38" Type="http://schemas.openxmlformats.org/officeDocument/2006/relationships/image" Target="../media/image318.png"/><Relationship Id="rId46" Type="http://schemas.openxmlformats.org/officeDocument/2006/relationships/image" Target="../media/image326.png"/><Relationship Id="rId59" Type="http://schemas.openxmlformats.org/officeDocument/2006/relationships/image" Target="../media/image339.png"/><Relationship Id="rId67" Type="http://schemas.openxmlformats.org/officeDocument/2006/relationships/image" Target="../media/image347.png"/><Relationship Id="rId20" Type="http://schemas.openxmlformats.org/officeDocument/2006/relationships/image" Target="../media/image300.png"/><Relationship Id="rId41" Type="http://schemas.openxmlformats.org/officeDocument/2006/relationships/image" Target="../media/image321.png"/><Relationship Id="rId54" Type="http://schemas.openxmlformats.org/officeDocument/2006/relationships/image" Target="../media/image334.png"/><Relationship Id="rId62" Type="http://schemas.openxmlformats.org/officeDocument/2006/relationships/image" Target="../media/image342.png"/><Relationship Id="rId70" Type="http://schemas.openxmlformats.org/officeDocument/2006/relationships/image" Target="../media/image350.png"/><Relationship Id="rId75" Type="http://schemas.openxmlformats.org/officeDocument/2006/relationships/image" Target="../media/image355.png"/><Relationship Id="rId83" Type="http://schemas.openxmlformats.org/officeDocument/2006/relationships/image" Target="../media/image363.png"/><Relationship Id="rId88" Type="http://schemas.openxmlformats.org/officeDocument/2006/relationships/image" Target="../media/image368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15" Type="http://schemas.openxmlformats.org/officeDocument/2006/relationships/image" Target="../media/image295.png"/><Relationship Id="rId23" Type="http://schemas.openxmlformats.org/officeDocument/2006/relationships/image" Target="../media/image303.png"/><Relationship Id="rId28" Type="http://schemas.openxmlformats.org/officeDocument/2006/relationships/image" Target="../media/image308.png"/><Relationship Id="rId36" Type="http://schemas.openxmlformats.org/officeDocument/2006/relationships/image" Target="../media/image316.png"/><Relationship Id="rId49" Type="http://schemas.openxmlformats.org/officeDocument/2006/relationships/image" Target="../media/image329.png"/><Relationship Id="rId57" Type="http://schemas.openxmlformats.org/officeDocument/2006/relationships/image" Target="../media/image337.png"/><Relationship Id="rId10" Type="http://schemas.openxmlformats.org/officeDocument/2006/relationships/image" Target="../media/image290.png"/><Relationship Id="rId31" Type="http://schemas.openxmlformats.org/officeDocument/2006/relationships/image" Target="../media/image311.png"/><Relationship Id="rId44" Type="http://schemas.openxmlformats.org/officeDocument/2006/relationships/image" Target="../media/image324.png"/><Relationship Id="rId52" Type="http://schemas.openxmlformats.org/officeDocument/2006/relationships/image" Target="../media/image332.png"/><Relationship Id="rId60" Type="http://schemas.openxmlformats.org/officeDocument/2006/relationships/image" Target="../media/image340.png"/><Relationship Id="rId65" Type="http://schemas.openxmlformats.org/officeDocument/2006/relationships/image" Target="../media/image345.png"/><Relationship Id="rId73" Type="http://schemas.openxmlformats.org/officeDocument/2006/relationships/image" Target="../media/image353.png"/><Relationship Id="rId78" Type="http://schemas.openxmlformats.org/officeDocument/2006/relationships/image" Target="../media/image358.png"/><Relationship Id="rId81" Type="http://schemas.openxmlformats.org/officeDocument/2006/relationships/image" Target="../media/image361.png"/><Relationship Id="rId86" Type="http://schemas.openxmlformats.org/officeDocument/2006/relationships/image" Target="../media/image366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Relationship Id="rId13" Type="http://schemas.openxmlformats.org/officeDocument/2006/relationships/image" Target="../media/image293.png"/><Relationship Id="rId18" Type="http://schemas.openxmlformats.org/officeDocument/2006/relationships/image" Target="../media/image298.png"/><Relationship Id="rId39" Type="http://schemas.openxmlformats.org/officeDocument/2006/relationships/image" Target="../media/image319.png"/><Relationship Id="rId34" Type="http://schemas.openxmlformats.org/officeDocument/2006/relationships/image" Target="../media/image314.png"/><Relationship Id="rId50" Type="http://schemas.openxmlformats.org/officeDocument/2006/relationships/image" Target="../media/image330.png"/><Relationship Id="rId55" Type="http://schemas.openxmlformats.org/officeDocument/2006/relationships/image" Target="../media/image335.png"/><Relationship Id="rId76" Type="http://schemas.openxmlformats.org/officeDocument/2006/relationships/image" Target="../media/image356.png"/><Relationship Id="rId7" Type="http://schemas.openxmlformats.org/officeDocument/2006/relationships/image" Target="../media/image287.png"/><Relationship Id="rId71" Type="http://schemas.openxmlformats.org/officeDocument/2006/relationships/image" Target="../media/image351.png"/><Relationship Id="rId2" Type="http://schemas.openxmlformats.org/officeDocument/2006/relationships/image" Target="../media/image282.png"/><Relationship Id="rId29" Type="http://schemas.openxmlformats.org/officeDocument/2006/relationships/image" Target="../media/image309.png"/><Relationship Id="rId24" Type="http://schemas.openxmlformats.org/officeDocument/2006/relationships/image" Target="../media/image304.png"/><Relationship Id="rId40" Type="http://schemas.openxmlformats.org/officeDocument/2006/relationships/image" Target="../media/image320.png"/><Relationship Id="rId45" Type="http://schemas.openxmlformats.org/officeDocument/2006/relationships/image" Target="../media/image325.png"/><Relationship Id="rId66" Type="http://schemas.openxmlformats.org/officeDocument/2006/relationships/image" Target="../media/image346.png"/><Relationship Id="rId87" Type="http://schemas.openxmlformats.org/officeDocument/2006/relationships/image" Target="../media/image367.png"/><Relationship Id="rId61" Type="http://schemas.openxmlformats.org/officeDocument/2006/relationships/image" Target="../media/image341.png"/><Relationship Id="rId82" Type="http://schemas.openxmlformats.org/officeDocument/2006/relationships/image" Target="../media/image362.png"/><Relationship Id="rId19" Type="http://schemas.openxmlformats.org/officeDocument/2006/relationships/image" Target="../media/image299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2.png"/><Relationship Id="rId18" Type="http://schemas.openxmlformats.org/officeDocument/2006/relationships/image" Target="../media/image387.png"/><Relationship Id="rId26" Type="http://schemas.openxmlformats.org/officeDocument/2006/relationships/image" Target="../media/image395.png"/><Relationship Id="rId39" Type="http://schemas.openxmlformats.org/officeDocument/2006/relationships/image" Target="../media/image408.png"/><Relationship Id="rId21" Type="http://schemas.openxmlformats.org/officeDocument/2006/relationships/image" Target="../media/image390.png"/><Relationship Id="rId34" Type="http://schemas.openxmlformats.org/officeDocument/2006/relationships/image" Target="../media/image403.png"/><Relationship Id="rId42" Type="http://schemas.openxmlformats.org/officeDocument/2006/relationships/image" Target="../media/image411.png"/><Relationship Id="rId47" Type="http://schemas.openxmlformats.org/officeDocument/2006/relationships/image" Target="../media/image416.png"/><Relationship Id="rId7" Type="http://schemas.openxmlformats.org/officeDocument/2006/relationships/image" Target="../media/image376.png"/><Relationship Id="rId2" Type="http://schemas.openxmlformats.org/officeDocument/2006/relationships/image" Target="../media/image371.png"/><Relationship Id="rId16" Type="http://schemas.openxmlformats.org/officeDocument/2006/relationships/image" Target="../media/image385.png"/><Relationship Id="rId29" Type="http://schemas.openxmlformats.org/officeDocument/2006/relationships/image" Target="../media/image398.png"/><Relationship Id="rId1" Type="http://schemas.openxmlformats.org/officeDocument/2006/relationships/image" Target="../media/image370.png"/><Relationship Id="rId6" Type="http://schemas.openxmlformats.org/officeDocument/2006/relationships/image" Target="../media/image375.png"/><Relationship Id="rId11" Type="http://schemas.openxmlformats.org/officeDocument/2006/relationships/image" Target="../media/image380.png"/><Relationship Id="rId24" Type="http://schemas.openxmlformats.org/officeDocument/2006/relationships/image" Target="../media/image393.png"/><Relationship Id="rId32" Type="http://schemas.openxmlformats.org/officeDocument/2006/relationships/image" Target="../media/image401.png"/><Relationship Id="rId37" Type="http://schemas.openxmlformats.org/officeDocument/2006/relationships/image" Target="../media/image406.png"/><Relationship Id="rId40" Type="http://schemas.openxmlformats.org/officeDocument/2006/relationships/image" Target="../media/image409.png"/><Relationship Id="rId45" Type="http://schemas.openxmlformats.org/officeDocument/2006/relationships/image" Target="../media/image414.png"/><Relationship Id="rId5" Type="http://schemas.openxmlformats.org/officeDocument/2006/relationships/image" Target="../media/image374.png"/><Relationship Id="rId15" Type="http://schemas.openxmlformats.org/officeDocument/2006/relationships/image" Target="../media/image384.png"/><Relationship Id="rId23" Type="http://schemas.openxmlformats.org/officeDocument/2006/relationships/image" Target="../media/image392.png"/><Relationship Id="rId28" Type="http://schemas.openxmlformats.org/officeDocument/2006/relationships/image" Target="../media/image397.png"/><Relationship Id="rId36" Type="http://schemas.openxmlformats.org/officeDocument/2006/relationships/image" Target="../media/image405.png"/><Relationship Id="rId10" Type="http://schemas.openxmlformats.org/officeDocument/2006/relationships/image" Target="../media/image379.png"/><Relationship Id="rId19" Type="http://schemas.openxmlformats.org/officeDocument/2006/relationships/image" Target="../media/image388.png"/><Relationship Id="rId31" Type="http://schemas.openxmlformats.org/officeDocument/2006/relationships/image" Target="../media/image400.png"/><Relationship Id="rId44" Type="http://schemas.openxmlformats.org/officeDocument/2006/relationships/image" Target="../media/image413.png"/><Relationship Id="rId4" Type="http://schemas.openxmlformats.org/officeDocument/2006/relationships/image" Target="../media/image373.png"/><Relationship Id="rId9" Type="http://schemas.openxmlformats.org/officeDocument/2006/relationships/image" Target="../media/image378.png"/><Relationship Id="rId14" Type="http://schemas.openxmlformats.org/officeDocument/2006/relationships/image" Target="../media/image383.png"/><Relationship Id="rId22" Type="http://schemas.openxmlformats.org/officeDocument/2006/relationships/image" Target="../media/image391.png"/><Relationship Id="rId27" Type="http://schemas.openxmlformats.org/officeDocument/2006/relationships/image" Target="../media/image396.png"/><Relationship Id="rId30" Type="http://schemas.openxmlformats.org/officeDocument/2006/relationships/image" Target="../media/image399.png"/><Relationship Id="rId35" Type="http://schemas.openxmlformats.org/officeDocument/2006/relationships/image" Target="../media/image404.png"/><Relationship Id="rId43" Type="http://schemas.openxmlformats.org/officeDocument/2006/relationships/image" Target="../media/image412.png"/><Relationship Id="rId48" Type="http://schemas.openxmlformats.org/officeDocument/2006/relationships/image" Target="../media/image417.png"/><Relationship Id="rId8" Type="http://schemas.openxmlformats.org/officeDocument/2006/relationships/image" Target="../media/image377.png"/><Relationship Id="rId3" Type="http://schemas.openxmlformats.org/officeDocument/2006/relationships/image" Target="../media/image372.png"/><Relationship Id="rId12" Type="http://schemas.openxmlformats.org/officeDocument/2006/relationships/image" Target="../media/image381.png"/><Relationship Id="rId17" Type="http://schemas.openxmlformats.org/officeDocument/2006/relationships/image" Target="../media/image386.png"/><Relationship Id="rId25" Type="http://schemas.openxmlformats.org/officeDocument/2006/relationships/image" Target="../media/image394.png"/><Relationship Id="rId33" Type="http://schemas.openxmlformats.org/officeDocument/2006/relationships/image" Target="../media/image402.png"/><Relationship Id="rId38" Type="http://schemas.openxmlformats.org/officeDocument/2006/relationships/image" Target="../media/image407.png"/><Relationship Id="rId46" Type="http://schemas.openxmlformats.org/officeDocument/2006/relationships/image" Target="../media/image415.png"/><Relationship Id="rId20" Type="http://schemas.openxmlformats.org/officeDocument/2006/relationships/image" Target="../media/image389.png"/><Relationship Id="rId41" Type="http://schemas.openxmlformats.org/officeDocument/2006/relationships/image" Target="../media/image410.pn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34.png"/><Relationship Id="rId21" Type="http://schemas.openxmlformats.org/officeDocument/2006/relationships/image" Target="../media/image438.png"/><Relationship Id="rId42" Type="http://schemas.openxmlformats.org/officeDocument/2006/relationships/image" Target="../media/image459.png"/><Relationship Id="rId63" Type="http://schemas.openxmlformats.org/officeDocument/2006/relationships/image" Target="../media/image480.png"/><Relationship Id="rId84" Type="http://schemas.openxmlformats.org/officeDocument/2006/relationships/image" Target="../media/image501.png"/><Relationship Id="rId138" Type="http://schemas.openxmlformats.org/officeDocument/2006/relationships/image" Target="../media/image555.png"/><Relationship Id="rId107" Type="http://schemas.openxmlformats.org/officeDocument/2006/relationships/image" Target="../media/image524.png"/><Relationship Id="rId11" Type="http://schemas.openxmlformats.org/officeDocument/2006/relationships/image" Target="../media/image428.png"/><Relationship Id="rId32" Type="http://schemas.openxmlformats.org/officeDocument/2006/relationships/image" Target="../media/image449.png"/><Relationship Id="rId53" Type="http://schemas.openxmlformats.org/officeDocument/2006/relationships/image" Target="../media/image470.png"/><Relationship Id="rId74" Type="http://schemas.openxmlformats.org/officeDocument/2006/relationships/image" Target="../media/image491.png"/><Relationship Id="rId128" Type="http://schemas.openxmlformats.org/officeDocument/2006/relationships/image" Target="../media/image545.png"/><Relationship Id="rId5" Type="http://schemas.openxmlformats.org/officeDocument/2006/relationships/image" Target="../media/image422.png"/><Relationship Id="rId90" Type="http://schemas.openxmlformats.org/officeDocument/2006/relationships/image" Target="../media/image507.png"/><Relationship Id="rId95" Type="http://schemas.openxmlformats.org/officeDocument/2006/relationships/image" Target="../media/image512.png"/><Relationship Id="rId22" Type="http://schemas.openxmlformats.org/officeDocument/2006/relationships/image" Target="../media/image439.png"/><Relationship Id="rId27" Type="http://schemas.openxmlformats.org/officeDocument/2006/relationships/image" Target="../media/image444.png"/><Relationship Id="rId43" Type="http://schemas.openxmlformats.org/officeDocument/2006/relationships/image" Target="../media/image460.png"/><Relationship Id="rId48" Type="http://schemas.openxmlformats.org/officeDocument/2006/relationships/image" Target="../media/image465.png"/><Relationship Id="rId64" Type="http://schemas.openxmlformats.org/officeDocument/2006/relationships/image" Target="../media/image481.png"/><Relationship Id="rId69" Type="http://schemas.openxmlformats.org/officeDocument/2006/relationships/image" Target="../media/image486.png"/><Relationship Id="rId113" Type="http://schemas.openxmlformats.org/officeDocument/2006/relationships/image" Target="../media/image530.png"/><Relationship Id="rId118" Type="http://schemas.openxmlformats.org/officeDocument/2006/relationships/image" Target="../media/image535.png"/><Relationship Id="rId134" Type="http://schemas.openxmlformats.org/officeDocument/2006/relationships/image" Target="../media/image551.png"/><Relationship Id="rId139" Type="http://schemas.openxmlformats.org/officeDocument/2006/relationships/image" Target="../media/image556.png"/><Relationship Id="rId80" Type="http://schemas.openxmlformats.org/officeDocument/2006/relationships/image" Target="../media/image497.png"/><Relationship Id="rId85" Type="http://schemas.openxmlformats.org/officeDocument/2006/relationships/image" Target="../media/image502.png"/><Relationship Id="rId12" Type="http://schemas.openxmlformats.org/officeDocument/2006/relationships/image" Target="../media/image429.png"/><Relationship Id="rId17" Type="http://schemas.openxmlformats.org/officeDocument/2006/relationships/image" Target="../media/image434.png"/><Relationship Id="rId33" Type="http://schemas.openxmlformats.org/officeDocument/2006/relationships/image" Target="../media/image450.png"/><Relationship Id="rId38" Type="http://schemas.openxmlformats.org/officeDocument/2006/relationships/image" Target="../media/image455.png"/><Relationship Id="rId59" Type="http://schemas.openxmlformats.org/officeDocument/2006/relationships/image" Target="../media/image476.png"/><Relationship Id="rId103" Type="http://schemas.openxmlformats.org/officeDocument/2006/relationships/image" Target="../media/image520.png"/><Relationship Id="rId108" Type="http://schemas.openxmlformats.org/officeDocument/2006/relationships/image" Target="../media/image525.png"/><Relationship Id="rId124" Type="http://schemas.openxmlformats.org/officeDocument/2006/relationships/image" Target="../media/image541.png"/><Relationship Id="rId129" Type="http://schemas.openxmlformats.org/officeDocument/2006/relationships/image" Target="../media/image546.png"/><Relationship Id="rId54" Type="http://schemas.openxmlformats.org/officeDocument/2006/relationships/image" Target="../media/image471.png"/><Relationship Id="rId70" Type="http://schemas.openxmlformats.org/officeDocument/2006/relationships/image" Target="../media/image487.png"/><Relationship Id="rId75" Type="http://schemas.openxmlformats.org/officeDocument/2006/relationships/image" Target="../media/image492.png"/><Relationship Id="rId91" Type="http://schemas.openxmlformats.org/officeDocument/2006/relationships/image" Target="../media/image508.png"/><Relationship Id="rId96" Type="http://schemas.openxmlformats.org/officeDocument/2006/relationships/image" Target="../media/image513.png"/><Relationship Id="rId140" Type="http://schemas.openxmlformats.org/officeDocument/2006/relationships/image" Target="../media/image557.png"/><Relationship Id="rId145" Type="http://schemas.openxmlformats.org/officeDocument/2006/relationships/image" Target="../media/image562.png"/><Relationship Id="rId1" Type="http://schemas.openxmlformats.org/officeDocument/2006/relationships/image" Target="../media/image418.png"/><Relationship Id="rId6" Type="http://schemas.openxmlformats.org/officeDocument/2006/relationships/image" Target="../media/image423.png"/><Relationship Id="rId23" Type="http://schemas.openxmlformats.org/officeDocument/2006/relationships/image" Target="../media/image440.png"/><Relationship Id="rId28" Type="http://schemas.openxmlformats.org/officeDocument/2006/relationships/image" Target="../media/image445.png"/><Relationship Id="rId49" Type="http://schemas.openxmlformats.org/officeDocument/2006/relationships/image" Target="../media/image466.png"/><Relationship Id="rId114" Type="http://schemas.openxmlformats.org/officeDocument/2006/relationships/image" Target="../media/image531.png"/><Relationship Id="rId119" Type="http://schemas.openxmlformats.org/officeDocument/2006/relationships/image" Target="../media/image536.png"/><Relationship Id="rId44" Type="http://schemas.openxmlformats.org/officeDocument/2006/relationships/image" Target="../media/image461.png"/><Relationship Id="rId60" Type="http://schemas.openxmlformats.org/officeDocument/2006/relationships/image" Target="../media/image477.png"/><Relationship Id="rId65" Type="http://schemas.openxmlformats.org/officeDocument/2006/relationships/image" Target="../media/image482.png"/><Relationship Id="rId81" Type="http://schemas.openxmlformats.org/officeDocument/2006/relationships/image" Target="../media/image498.png"/><Relationship Id="rId86" Type="http://schemas.openxmlformats.org/officeDocument/2006/relationships/image" Target="../media/image503.png"/><Relationship Id="rId130" Type="http://schemas.openxmlformats.org/officeDocument/2006/relationships/image" Target="../media/image547.png"/><Relationship Id="rId135" Type="http://schemas.openxmlformats.org/officeDocument/2006/relationships/image" Target="../media/image552.png"/><Relationship Id="rId13" Type="http://schemas.openxmlformats.org/officeDocument/2006/relationships/image" Target="../media/image430.png"/><Relationship Id="rId18" Type="http://schemas.openxmlformats.org/officeDocument/2006/relationships/image" Target="../media/image435.png"/><Relationship Id="rId39" Type="http://schemas.openxmlformats.org/officeDocument/2006/relationships/image" Target="../media/image456.png"/><Relationship Id="rId109" Type="http://schemas.openxmlformats.org/officeDocument/2006/relationships/image" Target="../media/image526.png"/><Relationship Id="rId34" Type="http://schemas.openxmlformats.org/officeDocument/2006/relationships/image" Target="../media/image451.png"/><Relationship Id="rId50" Type="http://schemas.openxmlformats.org/officeDocument/2006/relationships/image" Target="../media/image467.png"/><Relationship Id="rId55" Type="http://schemas.openxmlformats.org/officeDocument/2006/relationships/image" Target="../media/image472.png"/><Relationship Id="rId76" Type="http://schemas.openxmlformats.org/officeDocument/2006/relationships/image" Target="../media/image493.png"/><Relationship Id="rId97" Type="http://schemas.openxmlformats.org/officeDocument/2006/relationships/image" Target="../media/image514.png"/><Relationship Id="rId104" Type="http://schemas.openxmlformats.org/officeDocument/2006/relationships/image" Target="../media/image521.png"/><Relationship Id="rId120" Type="http://schemas.openxmlformats.org/officeDocument/2006/relationships/image" Target="../media/image537.png"/><Relationship Id="rId125" Type="http://schemas.openxmlformats.org/officeDocument/2006/relationships/image" Target="../media/image542.png"/><Relationship Id="rId141" Type="http://schemas.openxmlformats.org/officeDocument/2006/relationships/image" Target="../media/image558.png"/><Relationship Id="rId146" Type="http://schemas.openxmlformats.org/officeDocument/2006/relationships/image" Target="../media/image563.png"/><Relationship Id="rId7" Type="http://schemas.openxmlformats.org/officeDocument/2006/relationships/image" Target="../media/image424.png"/><Relationship Id="rId71" Type="http://schemas.openxmlformats.org/officeDocument/2006/relationships/image" Target="../media/image488.png"/><Relationship Id="rId92" Type="http://schemas.openxmlformats.org/officeDocument/2006/relationships/image" Target="../media/image509.png"/><Relationship Id="rId2" Type="http://schemas.openxmlformats.org/officeDocument/2006/relationships/image" Target="../media/image419.png"/><Relationship Id="rId29" Type="http://schemas.openxmlformats.org/officeDocument/2006/relationships/image" Target="../media/image446.png"/><Relationship Id="rId24" Type="http://schemas.openxmlformats.org/officeDocument/2006/relationships/image" Target="../media/image441.png"/><Relationship Id="rId40" Type="http://schemas.openxmlformats.org/officeDocument/2006/relationships/image" Target="../media/image457.png"/><Relationship Id="rId45" Type="http://schemas.openxmlformats.org/officeDocument/2006/relationships/image" Target="../media/image462.png"/><Relationship Id="rId66" Type="http://schemas.openxmlformats.org/officeDocument/2006/relationships/image" Target="../media/image483.png"/><Relationship Id="rId87" Type="http://schemas.openxmlformats.org/officeDocument/2006/relationships/image" Target="../media/image504.png"/><Relationship Id="rId110" Type="http://schemas.openxmlformats.org/officeDocument/2006/relationships/image" Target="../media/image527.png"/><Relationship Id="rId115" Type="http://schemas.openxmlformats.org/officeDocument/2006/relationships/image" Target="../media/image532.png"/><Relationship Id="rId131" Type="http://schemas.openxmlformats.org/officeDocument/2006/relationships/image" Target="../media/image548.png"/><Relationship Id="rId136" Type="http://schemas.openxmlformats.org/officeDocument/2006/relationships/image" Target="../media/image553.png"/><Relationship Id="rId61" Type="http://schemas.openxmlformats.org/officeDocument/2006/relationships/image" Target="../media/image478.png"/><Relationship Id="rId82" Type="http://schemas.openxmlformats.org/officeDocument/2006/relationships/image" Target="../media/image499.png"/><Relationship Id="rId19" Type="http://schemas.openxmlformats.org/officeDocument/2006/relationships/image" Target="../media/image436.png"/><Relationship Id="rId14" Type="http://schemas.openxmlformats.org/officeDocument/2006/relationships/image" Target="../media/image431.png"/><Relationship Id="rId30" Type="http://schemas.openxmlformats.org/officeDocument/2006/relationships/image" Target="../media/image447.png"/><Relationship Id="rId35" Type="http://schemas.openxmlformats.org/officeDocument/2006/relationships/image" Target="../media/image452.png"/><Relationship Id="rId56" Type="http://schemas.openxmlformats.org/officeDocument/2006/relationships/image" Target="../media/image473.png"/><Relationship Id="rId77" Type="http://schemas.openxmlformats.org/officeDocument/2006/relationships/image" Target="../media/image494.png"/><Relationship Id="rId100" Type="http://schemas.openxmlformats.org/officeDocument/2006/relationships/image" Target="../media/image517.png"/><Relationship Id="rId105" Type="http://schemas.openxmlformats.org/officeDocument/2006/relationships/image" Target="../media/image522.png"/><Relationship Id="rId126" Type="http://schemas.openxmlformats.org/officeDocument/2006/relationships/image" Target="../media/image543.png"/><Relationship Id="rId8" Type="http://schemas.openxmlformats.org/officeDocument/2006/relationships/image" Target="../media/image425.png"/><Relationship Id="rId51" Type="http://schemas.openxmlformats.org/officeDocument/2006/relationships/image" Target="../media/image468.png"/><Relationship Id="rId72" Type="http://schemas.openxmlformats.org/officeDocument/2006/relationships/image" Target="../media/image489.png"/><Relationship Id="rId93" Type="http://schemas.openxmlformats.org/officeDocument/2006/relationships/image" Target="../media/image510.png"/><Relationship Id="rId98" Type="http://schemas.openxmlformats.org/officeDocument/2006/relationships/image" Target="../media/image515.png"/><Relationship Id="rId121" Type="http://schemas.openxmlformats.org/officeDocument/2006/relationships/image" Target="../media/image538.png"/><Relationship Id="rId142" Type="http://schemas.openxmlformats.org/officeDocument/2006/relationships/image" Target="../media/image559.png"/><Relationship Id="rId3" Type="http://schemas.openxmlformats.org/officeDocument/2006/relationships/image" Target="../media/image420.png"/><Relationship Id="rId25" Type="http://schemas.openxmlformats.org/officeDocument/2006/relationships/image" Target="../media/image442.png"/><Relationship Id="rId46" Type="http://schemas.openxmlformats.org/officeDocument/2006/relationships/image" Target="../media/image463.png"/><Relationship Id="rId67" Type="http://schemas.openxmlformats.org/officeDocument/2006/relationships/image" Target="../media/image484.png"/><Relationship Id="rId116" Type="http://schemas.openxmlformats.org/officeDocument/2006/relationships/image" Target="../media/image533.png"/><Relationship Id="rId137" Type="http://schemas.openxmlformats.org/officeDocument/2006/relationships/image" Target="../media/image554.png"/><Relationship Id="rId20" Type="http://schemas.openxmlformats.org/officeDocument/2006/relationships/image" Target="../media/image437.png"/><Relationship Id="rId41" Type="http://schemas.openxmlformats.org/officeDocument/2006/relationships/image" Target="../media/image458.png"/><Relationship Id="rId62" Type="http://schemas.openxmlformats.org/officeDocument/2006/relationships/image" Target="../media/image479.png"/><Relationship Id="rId83" Type="http://schemas.openxmlformats.org/officeDocument/2006/relationships/image" Target="../media/image500.png"/><Relationship Id="rId88" Type="http://schemas.openxmlformats.org/officeDocument/2006/relationships/image" Target="../media/image505.png"/><Relationship Id="rId111" Type="http://schemas.openxmlformats.org/officeDocument/2006/relationships/image" Target="../media/image528.png"/><Relationship Id="rId132" Type="http://schemas.openxmlformats.org/officeDocument/2006/relationships/image" Target="../media/image549.png"/><Relationship Id="rId15" Type="http://schemas.openxmlformats.org/officeDocument/2006/relationships/image" Target="../media/image432.png"/><Relationship Id="rId36" Type="http://schemas.openxmlformats.org/officeDocument/2006/relationships/image" Target="../media/image453.png"/><Relationship Id="rId57" Type="http://schemas.openxmlformats.org/officeDocument/2006/relationships/image" Target="../media/image474.png"/><Relationship Id="rId106" Type="http://schemas.openxmlformats.org/officeDocument/2006/relationships/image" Target="../media/image523.png"/><Relationship Id="rId127" Type="http://schemas.openxmlformats.org/officeDocument/2006/relationships/image" Target="../media/image544.png"/><Relationship Id="rId10" Type="http://schemas.openxmlformats.org/officeDocument/2006/relationships/image" Target="../media/image427.png"/><Relationship Id="rId31" Type="http://schemas.openxmlformats.org/officeDocument/2006/relationships/image" Target="../media/image448.png"/><Relationship Id="rId52" Type="http://schemas.openxmlformats.org/officeDocument/2006/relationships/image" Target="../media/image469.png"/><Relationship Id="rId73" Type="http://schemas.openxmlformats.org/officeDocument/2006/relationships/image" Target="../media/image490.png"/><Relationship Id="rId78" Type="http://schemas.openxmlformats.org/officeDocument/2006/relationships/image" Target="../media/image495.png"/><Relationship Id="rId94" Type="http://schemas.openxmlformats.org/officeDocument/2006/relationships/image" Target="../media/image511.png"/><Relationship Id="rId99" Type="http://schemas.openxmlformats.org/officeDocument/2006/relationships/image" Target="../media/image516.png"/><Relationship Id="rId101" Type="http://schemas.openxmlformats.org/officeDocument/2006/relationships/image" Target="../media/image518.png"/><Relationship Id="rId122" Type="http://schemas.openxmlformats.org/officeDocument/2006/relationships/image" Target="../media/image539.png"/><Relationship Id="rId143" Type="http://schemas.openxmlformats.org/officeDocument/2006/relationships/image" Target="../media/image560.png"/><Relationship Id="rId4" Type="http://schemas.openxmlformats.org/officeDocument/2006/relationships/image" Target="../media/image421.png"/><Relationship Id="rId9" Type="http://schemas.openxmlformats.org/officeDocument/2006/relationships/image" Target="../media/image426.png"/><Relationship Id="rId26" Type="http://schemas.openxmlformats.org/officeDocument/2006/relationships/image" Target="../media/image443.png"/><Relationship Id="rId47" Type="http://schemas.openxmlformats.org/officeDocument/2006/relationships/image" Target="../media/image464.png"/><Relationship Id="rId68" Type="http://schemas.openxmlformats.org/officeDocument/2006/relationships/image" Target="../media/image485.png"/><Relationship Id="rId89" Type="http://schemas.openxmlformats.org/officeDocument/2006/relationships/image" Target="../media/image506.png"/><Relationship Id="rId112" Type="http://schemas.openxmlformats.org/officeDocument/2006/relationships/image" Target="../media/image529.png"/><Relationship Id="rId133" Type="http://schemas.openxmlformats.org/officeDocument/2006/relationships/image" Target="../media/image550.png"/><Relationship Id="rId16" Type="http://schemas.openxmlformats.org/officeDocument/2006/relationships/image" Target="../media/image433.png"/><Relationship Id="rId37" Type="http://schemas.openxmlformats.org/officeDocument/2006/relationships/image" Target="../media/image454.png"/><Relationship Id="rId58" Type="http://schemas.openxmlformats.org/officeDocument/2006/relationships/image" Target="../media/image475.png"/><Relationship Id="rId79" Type="http://schemas.openxmlformats.org/officeDocument/2006/relationships/image" Target="../media/image496.png"/><Relationship Id="rId102" Type="http://schemas.openxmlformats.org/officeDocument/2006/relationships/image" Target="../media/image519.png"/><Relationship Id="rId123" Type="http://schemas.openxmlformats.org/officeDocument/2006/relationships/image" Target="../media/image540.png"/><Relationship Id="rId144" Type="http://schemas.openxmlformats.org/officeDocument/2006/relationships/image" Target="../media/image561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6.png"/><Relationship Id="rId18" Type="http://schemas.openxmlformats.org/officeDocument/2006/relationships/image" Target="../media/image581.png"/><Relationship Id="rId26" Type="http://schemas.openxmlformats.org/officeDocument/2006/relationships/image" Target="../media/image589.png"/><Relationship Id="rId39" Type="http://schemas.openxmlformats.org/officeDocument/2006/relationships/image" Target="../media/image602.png"/><Relationship Id="rId21" Type="http://schemas.openxmlformats.org/officeDocument/2006/relationships/image" Target="../media/image584.png"/><Relationship Id="rId34" Type="http://schemas.openxmlformats.org/officeDocument/2006/relationships/image" Target="../media/image597.png"/><Relationship Id="rId7" Type="http://schemas.openxmlformats.org/officeDocument/2006/relationships/image" Target="../media/image570.png"/><Relationship Id="rId12" Type="http://schemas.openxmlformats.org/officeDocument/2006/relationships/image" Target="../media/image575.png"/><Relationship Id="rId17" Type="http://schemas.openxmlformats.org/officeDocument/2006/relationships/image" Target="../media/image580.png"/><Relationship Id="rId25" Type="http://schemas.openxmlformats.org/officeDocument/2006/relationships/image" Target="../media/image588.png"/><Relationship Id="rId33" Type="http://schemas.openxmlformats.org/officeDocument/2006/relationships/image" Target="../media/image596.png"/><Relationship Id="rId38" Type="http://schemas.openxmlformats.org/officeDocument/2006/relationships/image" Target="../media/image601.png"/><Relationship Id="rId2" Type="http://schemas.openxmlformats.org/officeDocument/2006/relationships/image" Target="../media/image565.png"/><Relationship Id="rId16" Type="http://schemas.openxmlformats.org/officeDocument/2006/relationships/image" Target="../media/image579.png"/><Relationship Id="rId20" Type="http://schemas.openxmlformats.org/officeDocument/2006/relationships/image" Target="../media/image583.png"/><Relationship Id="rId29" Type="http://schemas.openxmlformats.org/officeDocument/2006/relationships/image" Target="../media/image592.png"/><Relationship Id="rId1" Type="http://schemas.openxmlformats.org/officeDocument/2006/relationships/image" Target="../media/image564.png"/><Relationship Id="rId6" Type="http://schemas.openxmlformats.org/officeDocument/2006/relationships/image" Target="../media/image569.png"/><Relationship Id="rId11" Type="http://schemas.openxmlformats.org/officeDocument/2006/relationships/image" Target="../media/image574.png"/><Relationship Id="rId24" Type="http://schemas.openxmlformats.org/officeDocument/2006/relationships/image" Target="../media/image587.png"/><Relationship Id="rId32" Type="http://schemas.openxmlformats.org/officeDocument/2006/relationships/image" Target="../media/image595.png"/><Relationship Id="rId37" Type="http://schemas.openxmlformats.org/officeDocument/2006/relationships/image" Target="../media/image600.png"/><Relationship Id="rId40" Type="http://schemas.openxmlformats.org/officeDocument/2006/relationships/image" Target="../media/image603.png"/><Relationship Id="rId5" Type="http://schemas.openxmlformats.org/officeDocument/2006/relationships/image" Target="../media/image568.png"/><Relationship Id="rId15" Type="http://schemas.openxmlformats.org/officeDocument/2006/relationships/image" Target="../media/image578.png"/><Relationship Id="rId23" Type="http://schemas.openxmlformats.org/officeDocument/2006/relationships/image" Target="../media/image586.png"/><Relationship Id="rId28" Type="http://schemas.openxmlformats.org/officeDocument/2006/relationships/image" Target="../media/image591.png"/><Relationship Id="rId36" Type="http://schemas.openxmlformats.org/officeDocument/2006/relationships/image" Target="../media/image599.png"/><Relationship Id="rId10" Type="http://schemas.openxmlformats.org/officeDocument/2006/relationships/image" Target="../media/image573.png"/><Relationship Id="rId19" Type="http://schemas.openxmlformats.org/officeDocument/2006/relationships/image" Target="../media/image582.png"/><Relationship Id="rId31" Type="http://schemas.openxmlformats.org/officeDocument/2006/relationships/image" Target="../media/image594.png"/><Relationship Id="rId4" Type="http://schemas.openxmlformats.org/officeDocument/2006/relationships/image" Target="../media/image567.png"/><Relationship Id="rId9" Type="http://schemas.openxmlformats.org/officeDocument/2006/relationships/image" Target="../media/image572.png"/><Relationship Id="rId14" Type="http://schemas.openxmlformats.org/officeDocument/2006/relationships/image" Target="../media/image577.png"/><Relationship Id="rId22" Type="http://schemas.openxmlformats.org/officeDocument/2006/relationships/image" Target="../media/image585.png"/><Relationship Id="rId27" Type="http://schemas.openxmlformats.org/officeDocument/2006/relationships/image" Target="../media/image590.png"/><Relationship Id="rId30" Type="http://schemas.openxmlformats.org/officeDocument/2006/relationships/image" Target="../media/image593.png"/><Relationship Id="rId35" Type="http://schemas.openxmlformats.org/officeDocument/2006/relationships/image" Target="../media/image598.png"/><Relationship Id="rId8" Type="http://schemas.openxmlformats.org/officeDocument/2006/relationships/image" Target="../media/image571.png"/><Relationship Id="rId3" Type="http://schemas.openxmlformats.org/officeDocument/2006/relationships/image" Target="../media/image566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6.png"/><Relationship Id="rId18" Type="http://schemas.openxmlformats.org/officeDocument/2006/relationships/image" Target="../media/image621.png"/><Relationship Id="rId26" Type="http://schemas.openxmlformats.org/officeDocument/2006/relationships/image" Target="../media/image629.png"/><Relationship Id="rId39" Type="http://schemas.openxmlformats.org/officeDocument/2006/relationships/image" Target="../media/image642.png"/><Relationship Id="rId21" Type="http://schemas.openxmlformats.org/officeDocument/2006/relationships/image" Target="../media/image624.png"/><Relationship Id="rId34" Type="http://schemas.openxmlformats.org/officeDocument/2006/relationships/image" Target="../media/image637.png"/><Relationship Id="rId42" Type="http://schemas.openxmlformats.org/officeDocument/2006/relationships/image" Target="../media/image645.png"/><Relationship Id="rId47" Type="http://schemas.openxmlformats.org/officeDocument/2006/relationships/image" Target="../media/image650.png"/><Relationship Id="rId7" Type="http://schemas.openxmlformats.org/officeDocument/2006/relationships/image" Target="../media/image610.png"/><Relationship Id="rId2" Type="http://schemas.openxmlformats.org/officeDocument/2006/relationships/image" Target="../media/image605.png"/><Relationship Id="rId16" Type="http://schemas.openxmlformats.org/officeDocument/2006/relationships/image" Target="../media/image619.png"/><Relationship Id="rId29" Type="http://schemas.openxmlformats.org/officeDocument/2006/relationships/image" Target="../media/image632.png"/><Relationship Id="rId1" Type="http://schemas.openxmlformats.org/officeDocument/2006/relationships/image" Target="../media/image604.png"/><Relationship Id="rId6" Type="http://schemas.openxmlformats.org/officeDocument/2006/relationships/image" Target="../media/image609.png"/><Relationship Id="rId11" Type="http://schemas.openxmlformats.org/officeDocument/2006/relationships/image" Target="../media/image614.png"/><Relationship Id="rId24" Type="http://schemas.openxmlformats.org/officeDocument/2006/relationships/image" Target="../media/image627.png"/><Relationship Id="rId32" Type="http://schemas.openxmlformats.org/officeDocument/2006/relationships/image" Target="../media/image635.png"/><Relationship Id="rId37" Type="http://schemas.openxmlformats.org/officeDocument/2006/relationships/image" Target="../media/image640.png"/><Relationship Id="rId40" Type="http://schemas.openxmlformats.org/officeDocument/2006/relationships/image" Target="../media/image643.png"/><Relationship Id="rId45" Type="http://schemas.openxmlformats.org/officeDocument/2006/relationships/image" Target="../media/image648.png"/><Relationship Id="rId5" Type="http://schemas.openxmlformats.org/officeDocument/2006/relationships/image" Target="../media/image608.png"/><Relationship Id="rId15" Type="http://schemas.openxmlformats.org/officeDocument/2006/relationships/image" Target="../media/image618.png"/><Relationship Id="rId23" Type="http://schemas.openxmlformats.org/officeDocument/2006/relationships/image" Target="../media/image626.png"/><Relationship Id="rId28" Type="http://schemas.openxmlformats.org/officeDocument/2006/relationships/image" Target="../media/image631.png"/><Relationship Id="rId36" Type="http://schemas.openxmlformats.org/officeDocument/2006/relationships/image" Target="../media/image639.png"/><Relationship Id="rId10" Type="http://schemas.openxmlformats.org/officeDocument/2006/relationships/image" Target="../media/image613.png"/><Relationship Id="rId19" Type="http://schemas.openxmlformats.org/officeDocument/2006/relationships/image" Target="../media/image622.png"/><Relationship Id="rId31" Type="http://schemas.openxmlformats.org/officeDocument/2006/relationships/image" Target="../media/image634.png"/><Relationship Id="rId44" Type="http://schemas.openxmlformats.org/officeDocument/2006/relationships/image" Target="../media/image647.png"/><Relationship Id="rId4" Type="http://schemas.openxmlformats.org/officeDocument/2006/relationships/image" Target="../media/image607.png"/><Relationship Id="rId9" Type="http://schemas.openxmlformats.org/officeDocument/2006/relationships/image" Target="../media/image612.png"/><Relationship Id="rId14" Type="http://schemas.openxmlformats.org/officeDocument/2006/relationships/image" Target="../media/image617.png"/><Relationship Id="rId22" Type="http://schemas.openxmlformats.org/officeDocument/2006/relationships/image" Target="../media/image625.png"/><Relationship Id="rId27" Type="http://schemas.openxmlformats.org/officeDocument/2006/relationships/image" Target="../media/image630.png"/><Relationship Id="rId30" Type="http://schemas.openxmlformats.org/officeDocument/2006/relationships/image" Target="../media/image633.png"/><Relationship Id="rId35" Type="http://schemas.openxmlformats.org/officeDocument/2006/relationships/image" Target="../media/image638.png"/><Relationship Id="rId43" Type="http://schemas.openxmlformats.org/officeDocument/2006/relationships/image" Target="../media/image646.png"/><Relationship Id="rId8" Type="http://schemas.openxmlformats.org/officeDocument/2006/relationships/image" Target="../media/image611.png"/><Relationship Id="rId3" Type="http://schemas.openxmlformats.org/officeDocument/2006/relationships/image" Target="../media/image606.png"/><Relationship Id="rId12" Type="http://schemas.openxmlformats.org/officeDocument/2006/relationships/image" Target="../media/image615.png"/><Relationship Id="rId17" Type="http://schemas.openxmlformats.org/officeDocument/2006/relationships/image" Target="../media/image620.png"/><Relationship Id="rId25" Type="http://schemas.openxmlformats.org/officeDocument/2006/relationships/image" Target="../media/image628.png"/><Relationship Id="rId33" Type="http://schemas.openxmlformats.org/officeDocument/2006/relationships/image" Target="../media/image636.png"/><Relationship Id="rId38" Type="http://schemas.openxmlformats.org/officeDocument/2006/relationships/image" Target="../media/image641.png"/><Relationship Id="rId46" Type="http://schemas.openxmlformats.org/officeDocument/2006/relationships/image" Target="../media/image649.png"/><Relationship Id="rId20" Type="http://schemas.openxmlformats.org/officeDocument/2006/relationships/image" Target="../media/image623.png"/><Relationship Id="rId41" Type="http://schemas.openxmlformats.org/officeDocument/2006/relationships/image" Target="../media/image644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63.png"/><Relationship Id="rId18" Type="http://schemas.openxmlformats.org/officeDocument/2006/relationships/image" Target="../media/image668.png"/><Relationship Id="rId26" Type="http://schemas.openxmlformats.org/officeDocument/2006/relationships/image" Target="../media/image676.png"/><Relationship Id="rId39" Type="http://schemas.openxmlformats.org/officeDocument/2006/relationships/image" Target="../media/image689.png"/><Relationship Id="rId21" Type="http://schemas.openxmlformats.org/officeDocument/2006/relationships/image" Target="../media/image671.png"/><Relationship Id="rId34" Type="http://schemas.openxmlformats.org/officeDocument/2006/relationships/image" Target="../media/image684.png"/><Relationship Id="rId42" Type="http://schemas.openxmlformats.org/officeDocument/2006/relationships/image" Target="../media/image692.png"/><Relationship Id="rId47" Type="http://schemas.openxmlformats.org/officeDocument/2006/relationships/image" Target="../media/image697.png"/><Relationship Id="rId7" Type="http://schemas.openxmlformats.org/officeDocument/2006/relationships/image" Target="../media/image657.png"/><Relationship Id="rId2" Type="http://schemas.openxmlformats.org/officeDocument/2006/relationships/image" Target="../media/image652.png"/><Relationship Id="rId16" Type="http://schemas.openxmlformats.org/officeDocument/2006/relationships/image" Target="../media/image666.png"/><Relationship Id="rId29" Type="http://schemas.openxmlformats.org/officeDocument/2006/relationships/image" Target="../media/image679.png"/><Relationship Id="rId1" Type="http://schemas.openxmlformats.org/officeDocument/2006/relationships/image" Target="../media/image651.png"/><Relationship Id="rId6" Type="http://schemas.openxmlformats.org/officeDocument/2006/relationships/image" Target="../media/image656.png"/><Relationship Id="rId11" Type="http://schemas.openxmlformats.org/officeDocument/2006/relationships/image" Target="../media/image661.png"/><Relationship Id="rId24" Type="http://schemas.openxmlformats.org/officeDocument/2006/relationships/image" Target="../media/image674.png"/><Relationship Id="rId32" Type="http://schemas.openxmlformats.org/officeDocument/2006/relationships/image" Target="../media/image682.png"/><Relationship Id="rId37" Type="http://schemas.openxmlformats.org/officeDocument/2006/relationships/image" Target="../media/image687.png"/><Relationship Id="rId40" Type="http://schemas.openxmlformats.org/officeDocument/2006/relationships/image" Target="../media/image690.png"/><Relationship Id="rId45" Type="http://schemas.openxmlformats.org/officeDocument/2006/relationships/image" Target="../media/image695.png"/><Relationship Id="rId5" Type="http://schemas.openxmlformats.org/officeDocument/2006/relationships/image" Target="../media/image655.png"/><Relationship Id="rId15" Type="http://schemas.openxmlformats.org/officeDocument/2006/relationships/image" Target="../media/image665.png"/><Relationship Id="rId23" Type="http://schemas.openxmlformats.org/officeDocument/2006/relationships/image" Target="../media/image673.png"/><Relationship Id="rId28" Type="http://schemas.openxmlformats.org/officeDocument/2006/relationships/image" Target="../media/image678.png"/><Relationship Id="rId36" Type="http://schemas.openxmlformats.org/officeDocument/2006/relationships/image" Target="../media/image686.png"/><Relationship Id="rId10" Type="http://schemas.openxmlformats.org/officeDocument/2006/relationships/image" Target="../media/image660.png"/><Relationship Id="rId19" Type="http://schemas.openxmlformats.org/officeDocument/2006/relationships/image" Target="../media/image669.png"/><Relationship Id="rId31" Type="http://schemas.openxmlformats.org/officeDocument/2006/relationships/image" Target="../media/image681.png"/><Relationship Id="rId44" Type="http://schemas.openxmlformats.org/officeDocument/2006/relationships/image" Target="../media/image694.png"/><Relationship Id="rId4" Type="http://schemas.openxmlformats.org/officeDocument/2006/relationships/image" Target="../media/image654.png"/><Relationship Id="rId9" Type="http://schemas.openxmlformats.org/officeDocument/2006/relationships/image" Target="../media/image659.png"/><Relationship Id="rId14" Type="http://schemas.openxmlformats.org/officeDocument/2006/relationships/image" Target="../media/image664.png"/><Relationship Id="rId22" Type="http://schemas.openxmlformats.org/officeDocument/2006/relationships/image" Target="../media/image672.png"/><Relationship Id="rId27" Type="http://schemas.openxmlformats.org/officeDocument/2006/relationships/image" Target="../media/image677.png"/><Relationship Id="rId30" Type="http://schemas.openxmlformats.org/officeDocument/2006/relationships/image" Target="../media/image680.png"/><Relationship Id="rId35" Type="http://schemas.openxmlformats.org/officeDocument/2006/relationships/image" Target="../media/image685.png"/><Relationship Id="rId43" Type="http://schemas.openxmlformats.org/officeDocument/2006/relationships/image" Target="../media/image693.png"/><Relationship Id="rId48" Type="http://schemas.openxmlformats.org/officeDocument/2006/relationships/image" Target="../media/image698.png"/><Relationship Id="rId8" Type="http://schemas.openxmlformats.org/officeDocument/2006/relationships/image" Target="../media/image658.png"/><Relationship Id="rId3" Type="http://schemas.openxmlformats.org/officeDocument/2006/relationships/image" Target="../media/image653.png"/><Relationship Id="rId12" Type="http://schemas.openxmlformats.org/officeDocument/2006/relationships/image" Target="../media/image662.png"/><Relationship Id="rId17" Type="http://schemas.openxmlformats.org/officeDocument/2006/relationships/image" Target="../media/image667.png"/><Relationship Id="rId25" Type="http://schemas.openxmlformats.org/officeDocument/2006/relationships/image" Target="../media/image675.png"/><Relationship Id="rId33" Type="http://schemas.openxmlformats.org/officeDocument/2006/relationships/image" Target="../media/image683.png"/><Relationship Id="rId38" Type="http://schemas.openxmlformats.org/officeDocument/2006/relationships/image" Target="../media/image688.png"/><Relationship Id="rId46" Type="http://schemas.openxmlformats.org/officeDocument/2006/relationships/image" Target="../media/image696.png"/><Relationship Id="rId20" Type="http://schemas.openxmlformats.org/officeDocument/2006/relationships/image" Target="../media/image670.png"/><Relationship Id="rId41" Type="http://schemas.openxmlformats.org/officeDocument/2006/relationships/image" Target="../media/image691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1.png"/><Relationship Id="rId18" Type="http://schemas.openxmlformats.org/officeDocument/2006/relationships/image" Target="../media/image716.png"/><Relationship Id="rId26" Type="http://schemas.openxmlformats.org/officeDocument/2006/relationships/image" Target="../media/image724.png"/><Relationship Id="rId39" Type="http://schemas.openxmlformats.org/officeDocument/2006/relationships/image" Target="../media/image737.png"/><Relationship Id="rId21" Type="http://schemas.openxmlformats.org/officeDocument/2006/relationships/image" Target="../media/image719.png"/><Relationship Id="rId34" Type="http://schemas.openxmlformats.org/officeDocument/2006/relationships/image" Target="../media/image732.png"/><Relationship Id="rId42" Type="http://schemas.openxmlformats.org/officeDocument/2006/relationships/image" Target="../media/image740.png"/><Relationship Id="rId47" Type="http://schemas.openxmlformats.org/officeDocument/2006/relationships/image" Target="../media/image745.png"/><Relationship Id="rId50" Type="http://schemas.openxmlformats.org/officeDocument/2006/relationships/image" Target="../media/image748.png"/><Relationship Id="rId7" Type="http://schemas.openxmlformats.org/officeDocument/2006/relationships/image" Target="../media/image705.png"/><Relationship Id="rId2" Type="http://schemas.openxmlformats.org/officeDocument/2006/relationships/image" Target="../media/image700.png"/><Relationship Id="rId16" Type="http://schemas.openxmlformats.org/officeDocument/2006/relationships/image" Target="../media/image714.png"/><Relationship Id="rId29" Type="http://schemas.openxmlformats.org/officeDocument/2006/relationships/image" Target="../media/image727.png"/><Relationship Id="rId11" Type="http://schemas.openxmlformats.org/officeDocument/2006/relationships/image" Target="../media/image709.png"/><Relationship Id="rId24" Type="http://schemas.openxmlformats.org/officeDocument/2006/relationships/image" Target="../media/image722.png"/><Relationship Id="rId32" Type="http://schemas.openxmlformats.org/officeDocument/2006/relationships/image" Target="../media/image730.png"/><Relationship Id="rId37" Type="http://schemas.openxmlformats.org/officeDocument/2006/relationships/image" Target="../media/image735.png"/><Relationship Id="rId40" Type="http://schemas.openxmlformats.org/officeDocument/2006/relationships/image" Target="../media/image738.png"/><Relationship Id="rId45" Type="http://schemas.openxmlformats.org/officeDocument/2006/relationships/image" Target="../media/image743.png"/><Relationship Id="rId5" Type="http://schemas.openxmlformats.org/officeDocument/2006/relationships/image" Target="../media/image703.png"/><Relationship Id="rId15" Type="http://schemas.openxmlformats.org/officeDocument/2006/relationships/image" Target="../media/image713.png"/><Relationship Id="rId23" Type="http://schemas.openxmlformats.org/officeDocument/2006/relationships/image" Target="../media/image721.png"/><Relationship Id="rId28" Type="http://schemas.openxmlformats.org/officeDocument/2006/relationships/image" Target="../media/image726.png"/><Relationship Id="rId36" Type="http://schemas.openxmlformats.org/officeDocument/2006/relationships/image" Target="../media/image734.png"/><Relationship Id="rId49" Type="http://schemas.openxmlformats.org/officeDocument/2006/relationships/image" Target="../media/image747.png"/><Relationship Id="rId10" Type="http://schemas.openxmlformats.org/officeDocument/2006/relationships/image" Target="../media/image708.png"/><Relationship Id="rId19" Type="http://schemas.openxmlformats.org/officeDocument/2006/relationships/image" Target="../media/image717.png"/><Relationship Id="rId31" Type="http://schemas.openxmlformats.org/officeDocument/2006/relationships/image" Target="../media/image729.png"/><Relationship Id="rId44" Type="http://schemas.openxmlformats.org/officeDocument/2006/relationships/image" Target="../media/image742.png"/><Relationship Id="rId4" Type="http://schemas.openxmlformats.org/officeDocument/2006/relationships/image" Target="../media/image702.png"/><Relationship Id="rId9" Type="http://schemas.openxmlformats.org/officeDocument/2006/relationships/image" Target="../media/image707.png"/><Relationship Id="rId14" Type="http://schemas.openxmlformats.org/officeDocument/2006/relationships/image" Target="../media/image712.png"/><Relationship Id="rId22" Type="http://schemas.openxmlformats.org/officeDocument/2006/relationships/image" Target="../media/image720.png"/><Relationship Id="rId27" Type="http://schemas.openxmlformats.org/officeDocument/2006/relationships/image" Target="../media/image725.png"/><Relationship Id="rId30" Type="http://schemas.openxmlformats.org/officeDocument/2006/relationships/image" Target="../media/image728.png"/><Relationship Id="rId35" Type="http://schemas.openxmlformats.org/officeDocument/2006/relationships/image" Target="../media/image733.png"/><Relationship Id="rId43" Type="http://schemas.openxmlformats.org/officeDocument/2006/relationships/image" Target="../media/image741.png"/><Relationship Id="rId48" Type="http://schemas.openxmlformats.org/officeDocument/2006/relationships/image" Target="../media/image746.png"/><Relationship Id="rId8" Type="http://schemas.openxmlformats.org/officeDocument/2006/relationships/image" Target="../media/image706.png"/><Relationship Id="rId51" Type="http://schemas.openxmlformats.org/officeDocument/2006/relationships/image" Target="../media/image749.png"/><Relationship Id="rId3" Type="http://schemas.openxmlformats.org/officeDocument/2006/relationships/image" Target="../media/image701.png"/><Relationship Id="rId12" Type="http://schemas.openxmlformats.org/officeDocument/2006/relationships/image" Target="../media/image710.png"/><Relationship Id="rId17" Type="http://schemas.openxmlformats.org/officeDocument/2006/relationships/image" Target="../media/image715.png"/><Relationship Id="rId25" Type="http://schemas.openxmlformats.org/officeDocument/2006/relationships/image" Target="../media/image723.png"/><Relationship Id="rId33" Type="http://schemas.openxmlformats.org/officeDocument/2006/relationships/image" Target="../media/image731.png"/><Relationship Id="rId38" Type="http://schemas.openxmlformats.org/officeDocument/2006/relationships/image" Target="../media/image736.png"/><Relationship Id="rId46" Type="http://schemas.openxmlformats.org/officeDocument/2006/relationships/image" Target="../media/image744.png"/><Relationship Id="rId20" Type="http://schemas.openxmlformats.org/officeDocument/2006/relationships/image" Target="../media/image718.png"/><Relationship Id="rId41" Type="http://schemas.openxmlformats.org/officeDocument/2006/relationships/image" Target="../media/image739.png"/><Relationship Id="rId1" Type="http://schemas.openxmlformats.org/officeDocument/2006/relationships/image" Target="../media/image699.png"/><Relationship Id="rId6" Type="http://schemas.openxmlformats.org/officeDocument/2006/relationships/image" Target="../media/image704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2.png"/><Relationship Id="rId18" Type="http://schemas.openxmlformats.org/officeDocument/2006/relationships/image" Target="../media/image767.png"/><Relationship Id="rId26" Type="http://schemas.openxmlformats.org/officeDocument/2006/relationships/image" Target="../media/image775.png"/><Relationship Id="rId39" Type="http://schemas.openxmlformats.org/officeDocument/2006/relationships/image" Target="../media/image788.png"/><Relationship Id="rId21" Type="http://schemas.openxmlformats.org/officeDocument/2006/relationships/image" Target="../media/image770.png"/><Relationship Id="rId34" Type="http://schemas.openxmlformats.org/officeDocument/2006/relationships/image" Target="../media/image783.png"/><Relationship Id="rId42" Type="http://schemas.openxmlformats.org/officeDocument/2006/relationships/image" Target="../media/image791.png"/><Relationship Id="rId47" Type="http://schemas.openxmlformats.org/officeDocument/2006/relationships/image" Target="../media/image796.png"/><Relationship Id="rId7" Type="http://schemas.openxmlformats.org/officeDocument/2006/relationships/image" Target="../media/image756.png"/><Relationship Id="rId2" Type="http://schemas.openxmlformats.org/officeDocument/2006/relationships/image" Target="../media/image751.png"/><Relationship Id="rId16" Type="http://schemas.openxmlformats.org/officeDocument/2006/relationships/image" Target="../media/image765.png"/><Relationship Id="rId29" Type="http://schemas.openxmlformats.org/officeDocument/2006/relationships/image" Target="../media/image778.png"/><Relationship Id="rId1" Type="http://schemas.openxmlformats.org/officeDocument/2006/relationships/image" Target="../media/image750.png"/><Relationship Id="rId6" Type="http://schemas.openxmlformats.org/officeDocument/2006/relationships/image" Target="../media/image755.png"/><Relationship Id="rId11" Type="http://schemas.openxmlformats.org/officeDocument/2006/relationships/image" Target="../media/image760.png"/><Relationship Id="rId24" Type="http://schemas.openxmlformats.org/officeDocument/2006/relationships/image" Target="../media/image773.png"/><Relationship Id="rId32" Type="http://schemas.openxmlformats.org/officeDocument/2006/relationships/image" Target="../media/image781.png"/><Relationship Id="rId37" Type="http://schemas.openxmlformats.org/officeDocument/2006/relationships/image" Target="../media/image786.png"/><Relationship Id="rId40" Type="http://schemas.openxmlformats.org/officeDocument/2006/relationships/image" Target="../media/image789.png"/><Relationship Id="rId45" Type="http://schemas.openxmlformats.org/officeDocument/2006/relationships/image" Target="../media/image794.png"/><Relationship Id="rId5" Type="http://schemas.openxmlformats.org/officeDocument/2006/relationships/image" Target="../media/image754.png"/><Relationship Id="rId15" Type="http://schemas.openxmlformats.org/officeDocument/2006/relationships/image" Target="../media/image764.png"/><Relationship Id="rId23" Type="http://schemas.openxmlformats.org/officeDocument/2006/relationships/image" Target="../media/image772.png"/><Relationship Id="rId28" Type="http://schemas.openxmlformats.org/officeDocument/2006/relationships/image" Target="../media/image777.png"/><Relationship Id="rId36" Type="http://schemas.openxmlformats.org/officeDocument/2006/relationships/image" Target="../media/image785.png"/><Relationship Id="rId10" Type="http://schemas.openxmlformats.org/officeDocument/2006/relationships/image" Target="../media/image759.png"/><Relationship Id="rId19" Type="http://schemas.openxmlformats.org/officeDocument/2006/relationships/image" Target="../media/image768.png"/><Relationship Id="rId31" Type="http://schemas.openxmlformats.org/officeDocument/2006/relationships/image" Target="../media/image780.png"/><Relationship Id="rId44" Type="http://schemas.openxmlformats.org/officeDocument/2006/relationships/image" Target="../media/image793.png"/><Relationship Id="rId4" Type="http://schemas.openxmlformats.org/officeDocument/2006/relationships/image" Target="../media/image753.png"/><Relationship Id="rId9" Type="http://schemas.openxmlformats.org/officeDocument/2006/relationships/image" Target="../media/image758.png"/><Relationship Id="rId14" Type="http://schemas.openxmlformats.org/officeDocument/2006/relationships/image" Target="../media/image763.png"/><Relationship Id="rId22" Type="http://schemas.openxmlformats.org/officeDocument/2006/relationships/image" Target="../media/image771.png"/><Relationship Id="rId27" Type="http://schemas.openxmlformats.org/officeDocument/2006/relationships/image" Target="../media/image776.png"/><Relationship Id="rId30" Type="http://schemas.openxmlformats.org/officeDocument/2006/relationships/image" Target="../media/image779.png"/><Relationship Id="rId35" Type="http://schemas.openxmlformats.org/officeDocument/2006/relationships/image" Target="../media/image784.png"/><Relationship Id="rId43" Type="http://schemas.openxmlformats.org/officeDocument/2006/relationships/image" Target="../media/image792.png"/><Relationship Id="rId48" Type="http://schemas.openxmlformats.org/officeDocument/2006/relationships/image" Target="../media/image797.png"/><Relationship Id="rId8" Type="http://schemas.openxmlformats.org/officeDocument/2006/relationships/image" Target="../media/image757.png"/><Relationship Id="rId3" Type="http://schemas.openxmlformats.org/officeDocument/2006/relationships/image" Target="../media/image752.png"/><Relationship Id="rId12" Type="http://schemas.openxmlformats.org/officeDocument/2006/relationships/image" Target="../media/image761.png"/><Relationship Id="rId17" Type="http://schemas.openxmlformats.org/officeDocument/2006/relationships/image" Target="../media/image766.png"/><Relationship Id="rId25" Type="http://schemas.openxmlformats.org/officeDocument/2006/relationships/image" Target="../media/image774.png"/><Relationship Id="rId33" Type="http://schemas.openxmlformats.org/officeDocument/2006/relationships/image" Target="../media/image782.png"/><Relationship Id="rId38" Type="http://schemas.openxmlformats.org/officeDocument/2006/relationships/image" Target="../media/image787.png"/><Relationship Id="rId46" Type="http://schemas.openxmlformats.org/officeDocument/2006/relationships/image" Target="../media/image795.png"/><Relationship Id="rId20" Type="http://schemas.openxmlformats.org/officeDocument/2006/relationships/image" Target="../media/image769.png"/><Relationship Id="rId41" Type="http://schemas.openxmlformats.org/officeDocument/2006/relationships/image" Target="../media/image790.png"/></Relationships>
</file>

<file path=xl/drawings/_rels/drawing1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23.png"/><Relationship Id="rId21" Type="http://schemas.openxmlformats.org/officeDocument/2006/relationships/image" Target="../media/image818.png"/><Relationship Id="rId42" Type="http://schemas.openxmlformats.org/officeDocument/2006/relationships/image" Target="../media/image839.png"/><Relationship Id="rId47" Type="http://schemas.openxmlformats.org/officeDocument/2006/relationships/image" Target="../media/image844.png"/><Relationship Id="rId63" Type="http://schemas.openxmlformats.org/officeDocument/2006/relationships/image" Target="../media/image860.png"/><Relationship Id="rId68" Type="http://schemas.openxmlformats.org/officeDocument/2006/relationships/image" Target="../media/image865.png"/><Relationship Id="rId16" Type="http://schemas.openxmlformats.org/officeDocument/2006/relationships/image" Target="../media/image813.png"/><Relationship Id="rId11" Type="http://schemas.openxmlformats.org/officeDocument/2006/relationships/image" Target="../media/image808.png"/><Relationship Id="rId32" Type="http://schemas.openxmlformats.org/officeDocument/2006/relationships/image" Target="../media/image829.png"/><Relationship Id="rId37" Type="http://schemas.openxmlformats.org/officeDocument/2006/relationships/image" Target="../media/image834.png"/><Relationship Id="rId53" Type="http://schemas.openxmlformats.org/officeDocument/2006/relationships/image" Target="../media/image850.png"/><Relationship Id="rId58" Type="http://schemas.openxmlformats.org/officeDocument/2006/relationships/image" Target="../media/image855.png"/><Relationship Id="rId74" Type="http://schemas.openxmlformats.org/officeDocument/2006/relationships/image" Target="../media/image871.png"/><Relationship Id="rId79" Type="http://schemas.openxmlformats.org/officeDocument/2006/relationships/image" Target="../media/image876.png"/><Relationship Id="rId5" Type="http://schemas.openxmlformats.org/officeDocument/2006/relationships/image" Target="../media/image802.png"/><Relationship Id="rId61" Type="http://schemas.openxmlformats.org/officeDocument/2006/relationships/image" Target="../media/image858.png"/><Relationship Id="rId82" Type="http://schemas.openxmlformats.org/officeDocument/2006/relationships/image" Target="../media/image879.png"/><Relationship Id="rId19" Type="http://schemas.openxmlformats.org/officeDocument/2006/relationships/image" Target="../media/image816.png"/><Relationship Id="rId14" Type="http://schemas.openxmlformats.org/officeDocument/2006/relationships/image" Target="../media/image811.png"/><Relationship Id="rId22" Type="http://schemas.openxmlformats.org/officeDocument/2006/relationships/image" Target="../media/image819.png"/><Relationship Id="rId27" Type="http://schemas.openxmlformats.org/officeDocument/2006/relationships/image" Target="../media/image824.png"/><Relationship Id="rId30" Type="http://schemas.openxmlformats.org/officeDocument/2006/relationships/image" Target="../media/image827.png"/><Relationship Id="rId35" Type="http://schemas.openxmlformats.org/officeDocument/2006/relationships/image" Target="../media/image832.png"/><Relationship Id="rId43" Type="http://schemas.openxmlformats.org/officeDocument/2006/relationships/image" Target="../media/image840.png"/><Relationship Id="rId48" Type="http://schemas.openxmlformats.org/officeDocument/2006/relationships/image" Target="../media/image845.png"/><Relationship Id="rId56" Type="http://schemas.openxmlformats.org/officeDocument/2006/relationships/image" Target="../media/image853.png"/><Relationship Id="rId64" Type="http://schemas.openxmlformats.org/officeDocument/2006/relationships/image" Target="../media/image861.png"/><Relationship Id="rId69" Type="http://schemas.openxmlformats.org/officeDocument/2006/relationships/image" Target="../media/image866.png"/><Relationship Id="rId77" Type="http://schemas.openxmlformats.org/officeDocument/2006/relationships/image" Target="../media/image874.png"/><Relationship Id="rId8" Type="http://schemas.openxmlformats.org/officeDocument/2006/relationships/image" Target="../media/image805.png"/><Relationship Id="rId51" Type="http://schemas.openxmlformats.org/officeDocument/2006/relationships/image" Target="../media/image848.png"/><Relationship Id="rId72" Type="http://schemas.openxmlformats.org/officeDocument/2006/relationships/image" Target="../media/image869.png"/><Relationship Id="rId80" Type="http://schemas.openxmlformats.org/officeDocument/2006/relationships/image" Target="../media/image877.png"/><Relationship Id="rId3" Type="http://schemas.openxmlformats.org/officeDocument/2006/relationships/image" Target="../media/image800.png"/><Relationship Id="rId12" Type="http://schemas.openxmlformats.org/officeDocument/2006/relationships/image" Target="../media/image809.png"/><Relationship Id="rId17" Type="http://schemas.openxmlformats.org/officeDocument/2006/relationships/image" Target="../media/image814.png"/><Relationship Id="rId25" Type="http://schemas.openxmlformats.org/officeDocument/2006/relationships/image" Target="../media/image822.png"/><Relationship Id="rId33" Type="http://schemas.openxmlformats.org/officeDocument/2006/relationships/image" Target="../media/image830.png"/><Relationship Id="rId38" Type="http://schemas.openxmlformats.org/officeDocument/2006/relationships/image" Target="../media/image835.png"/><Relationship Id="rId46" Type="http://schemas.openxmlformats.org/officeDocument/2006/relationships/image" Target="../media/image843.png"/><Relationship Id="rId59" Type="http://schemas.openxmlformats.org/officeDocument/2006/relationships/image" Target="../media/image856.png"/><Relationship Id="rId67" Type="http://schemas.openxmlformats.org/officeDocument/2006/relationships/image" Target="../media/image864.png"/><Relationship Id="rId20" Type="http://schemas.openxmlformats.org/officeDocument/2006/relationships/image" Target="../media/image817.png"/><Relationship Id="rId41" Type="http://schemas.openxmlformats.org/officeDocument/2006/relationships/image" Target="../media/image838.png"/><Relationship Id="rId54" Type="http://schemas.openxmlformats.org/officeDocument/2006/relationships/image" Target="../media/image851.png"/><Relationship Id="rId62" Type="http://schemas.openxmlformats.org/officeDocument/2006/relationships/image" Target="../media/image859.png"/><Relationship Id="rId70" Type="http://schemas.openxmlformats.org/officeDocument/2006/relationships/image" Target="../media/image867.png"/><Relationship Id="rId75" Type="http://schemas.openxmlformats.org/officeDocument/2006/relationships/image" Target="../media/image872.png"/><Relationship Id="rId1" Type="http://schemas.openxmlformats.org/officeDocument/2006/relationships/image" Target="../media/image798.png"/><Relationship Id="rId6" Type="http://schemas.openxmlformats.org/officeDocument/2006/relationships/image" Target="../media/image803.png"/><Relationship Id="rId15" Type="http://schemas.openxmlformats.org/officeDocument/2006/relationships/image" Target="../media/image812.png"/><Relationship Id="rId23" Type="http://schemas.openxmlformats.org/officeDocument/2006/relationships/image" Target="../media/image820.png"/><Relationship Id="rId28" Type="http://schemas.openxmlformats.org/officeDocument/2006/relationships/image" Target="../media/image825.png"/><Relationship Id="rId36" Type="http://schemas.openxmlformats.org/officeDocument/2006/relationships/image" Target="../media/image833.png"/><Relationship Id="rId49" Type="http://schemas.openxmlformats.org/officeDocument/2006/relationships/image" Target="../media/image846.png"/><Relationship Id="rId57" Type="http://schemas.openxmlformats.org/officeDocument/2006/relationships/image" Target="../media/image854.png"/><Relationship Id="rId10" Type="http://schemas.openxmlformats.org/officeDocument/2006/relationships/image" Target="../media/image807.png"/><Relationship Id="rId31" Type="http://schemas.openxmlformats.org/officeDocument/2006/relationships/image" Target="../media/image828.png"/><Relationship Id="rId44" Type="http://schemas.openxmlformats.org/officeDocument/2006/relationships/image" Target="../media/image841.png"/><Relationship Id="rId52" Type="http://schemas.openxmlformats.org/officeDocument/2006/relationships/image" Target="../media/image849.png"/><Relationship Id="rId60" Type="http://schemas.openxmlformats.org/officeDocument/2006/relationships/image" Target="../media/image857.png"/><Relationship Id="rId65" Type="http://schemas.openxmlformats.org/officeDocument/2006/relationships/image" Target="../media/image862.png"/><Relationship Id="rId73" Type="http://schemas.openxmlformats.org/officeDocument/2006/relationships/image" Target="../media/image870.png"/><Relationship Id="rId78" Type="http://schemas.openxmlformats.org/officeDocument/2006/relationships/image" Target="../media/image875.png"/><Relationship Id="rId81" Type="http://schemas.openxmlformats.org/officeDocument/2006/relationships/image" Target="../media/image878.png"/><Relationship Id="rId4" Type="http://schemas.openxmlformats.org/officeDocument/2006/relationships/image" Target="../media/image801.png"/><Relationship Id="rId9" Type="http://schemas.openxmlformats.org/officeDocument/2006/relationships/image" Target="../media/image806.png"/><Relationship Id="rId13" Type="http://schemas.openxmlformats.org/officeDocument/2006/relationships/image" Target="../media/image810.png"/><Relationship Id="rId18" Type="http://schemas.openxmlformats.org/officeDocument/2006/relationships/image" Target="../media/image815.png"/><Relationship Id="rId39" Type="http://schemas.openxmlformats.org/officeDocument/2006/relationships/image" Target="../media/image836.png"/><Relationship Id="rId34" Type="http://schemas.openxmlformats.org/officeDocument/2006/relationships/image" Target="../media/image831.png"/><Relationship Id="rId50" Type="http://schemas.openxmlformats.org/officeDocument/2006/relationships/image" Target="../media/image847.png"/><Relationship Id="rId55" Type="http://schemas.openxmlformats.org/officeDocument/2006/relationships/image" Target="../media/image852.png"/><Relationship Id="rId76" Type="http://schemas.openxmlformats.org/officeDocument/2006/relationships/image" Target="../media/image873.png"/><Relationship Id="rId7" Type="http://schemas.openxmlformats.org/officeDocument/2006/relationships/image" Target="../media/image804.png"/><Relationship Id="rId71" Type="http://schemas.openxmlformats.org/officeDocument/2006/relationships/image" Target="../media/image868.png"/><Relationship Id="rId2" Type="http://schemas.openxmlformats.org/officeDocument/2006/relationships/image" Target="../media/image799.png"/><Relationship Id="rId29" Type="http://schemas.openxmlformats.org/officeDocument/2006/relationships/image" Target="../media/image826.png"/><Relationship Id="rId24" Type="http://schemas.openxmlformats.org/officeDocument/2006/relationships/image" Target="../media/image821.png"/><Relationship Id="rId40" Type="http://schemas.openxmlformats.org/officeDocument/2006/relationships/image" Target="../media/image837.png"/><Relationship Id="rId45" Type="http://schemas.openxmlformats.org/officeDocument/2006/relationships/image" Target="../media/image842.png"/><Relationship Id="rId66" Type="http://schemas.openxmlformats.org/officeDocument/2006/relationships/image" Target="../media/image863.png"/></Relationships>
</file>

<file path=xl/drawings/_rels/drawing1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905.png"/><Relationship Id="rId21" Type="http://schemas.openxmlformats.org/officeDocument/2006/relationships/image" Target="../media/image900.png"/><Relationship Id="rId42" Type="http://schemas.openxmlformats.org/officeDocument/2006/relationships/image" Target="../media/image921.png"/><Relationship Id="rId47" Type="http://schemas.openxmlformats.org/officeDocument/2006/relationships/image" Target="../media/image926.png"/><Relationship Id="rId63" Type="http://schemas.openxmlformats.org/officeDocument/2006/relationships/image" Target="../media/image942.png"/><Relationship Id="rId68" Type="http://schemas.openxmlformats.org/officeDocument/2006/relationships/image" Target="../media/image947.png"/><Relationship Id="rId84" Type="http://schemas.openxmlformats.org/officeDocument/2006/relationships/image" Target="../media/image963.png"/><Relationship Id="rId89" Type="http://schemas.openxmlformats.org/officeDocument/2006/relationships/image" Target="../media/image968.png"/><Relationship Id="rId16" Type="http://schemas.openxmlformats.org/officeDocument/2006/relationships/image" Target="../media/image895.png"/><Relationship Id="rId11" Type="http://schemas.openxmlformats.org/officeDocument/2006/relationships/image" Target="../media/image890.png"/><Relationship Id="rId32" Type="http://schemas.openxmlformats.org/officeDocument/2006/relationships/image" Target="../media/image911.png"/><Relationship Id="rId37" Type="http://schemas.openxmlformats.org/officeDocument/2006/relationships/image" Target="../media/image916.png"/><Relationship Id="rId53" Type="http://schemas.openxmlformats.org/officeDocument/2006/relationships/image" Target="../media/image932.png"/><Relationship Id="rId58" Type="http://schemas.openxmlformats.org/officeDocument/2006/relationships/image" Target="../media/image937.png"/><Relationship Id="rId74" Type="http://schemas.openxmlformats.org/officeDocument/2006/relationships/image" Target="../media/image953.png"/><Relationship Id="rId79" Type="http://schemas.openxmlformats.org/officeDocument/2006/relationships/image" Target="../media/image958.png"/><Relationship Id="rId5" Type="http://schemas.openxmlformats.org/officeDocument/2006/relationships/image" Target="../media/image884.png"/><Relationship Id="rId14" Type="http://schemas.openxmlformats.org/officeDocument/2006/relationships/image" Target="../media/image893.png"/><Relationship Id="rId22" Type="http://schemas.openxmlformats.org/officeDocument/2006/relationships/image" Target="../media/image901.png"/><Relationship Id="rId27" Type="http://schemas.openxmlformats.org/officeDocument/2006/relationships/image" Target="../media/image906.png"/><Relationship Id="rId30" Type="http://schemas.openxmlformats.org/officeDocument/2006/relationships/image" Target="../media/image909.png"/><Relationship Id="rId35" Type="http://schemas.openxmlformats.org/officeDocument/2006/relationships/image" Target="../media/image914.png"/><Relationship Id="rId43" Type="http://schemas.openxmlformats.org/officeDocument/2006/relationships/image" Target="../media/image922.png"/><Relationship Id="rId48" Type="http://schemas.openxmlformats.org/officeDocument/2006/relationships/image" Target="../media/image927.png"/><Relationship Id="rId56" Type="http://schemas.openxmlformats.org/officeDocument/2006/relationships/image" Target="../media/image935.png"/><Relationship Id="rId64" Type="http://schemas.openxmlformats.org/officeDocument/2006/relationships/image" Target="../media/image943.png"/><Relationship Id="rId69" Type="http://schemas.openxmlformats.org/officeDocument/2006/relationships/image" Target="../media/image948.png"/><Relationship Id="rId77" Type="http://schemas.openxmlformats.org/officeDocument/2006/relationships/image" Target="../media/image956.png"/><Relationship Id="rId8" Type="http://schemas.openxmlformats.org/officeDocument/2006/relationships/image" Target="../media/image887.png"/><Relationship Id="rId51" Type="http://schemas.openxmlformats.org/officeDocument/2006/relationships/image" Target="../media/image930.png"/><Relationship Id="rId72" Type="http://schemas.openxmlformats.org/officeDocument/2006/relationships/image" Target="../media/image951.png"/><Relationship Id="rId80" Type="http://schemas.openxmlformats.org/officeDocument/2006/relationships/image" Target="../media/image959.png"/><Relationship Id="rId85" Type="http://schemas.openxmlformats.org/officeDocument/2006/relationships/image" Target="../media/image964.png"/><Relationship Id="rId3" Type="http://schemas.openxmlformats.org/officeDocument/2006/relationships/image" Target="../media/image882.png"/><Relationship Id="rId12" Type="http://schemas.openxmlformats.org/officeDocument/2006/relationships/image" Target="../media/image891.png"/><Relationship Id="rId17" Type="http://schemas.openxmlformats.org/officeDocument/2006/relationships/image" Target="../media/image896.png"/><Relationship Id="rId25" Type="http://schemas.openxmlformats.org/officeDocument/2006/relationships/image" Target="../media/image904.png"/><Relationship Id="rId33" Type="http://schemas.openxmlformats.org/officeDocument/2006/relationships/image" Target="../media/image912.png"/><Relationship Id="rId38" Type="http://schemas.openxmlformats.org/officeDocument/2006/relationships/image" Target="../media/image917.png"/><Relationship Id="rId46" Type="http://schemas.openxmlformats.org/officeDocument/2006/relationships/image" Target="../media/image925.png"/><Relationship Id="rId59" Type="http://schemas.openxmlformats.org/officeDocument/2006/relationships/image" Target="../media/image938.png"/><Relationship Id="rId67" Type="http://schemas.openxmlformats.org/officeDocument/2006/relationships/image" Target="../media/image946.png"/><Relationship Id="rId20" Type="http://schemas.openxmlformats.org/officeDocument/2006/relationships/image" Target="../media/image899.png"/><Relationship Id="rId41" Type="http://schemas.openxmlformats.org/officeDocument/2006/relationships/image" Target="../media/image920.png"/><Relationship Id="rId54" Type="http://schemas.openxmlformats.org/officeDocument/2006/relationships/image" Target="../media/image933.png"/><Relationship Id="rId62" Type="http://schemas.openxmlformats.org/officeDocument/2006/relationships/image" Target="../media/image941.png"/><Relationship Id="rId70" Type="http://schemas.openxmlformats.org/officeDocument/2006/relationships/image" Target="../media/image949.png"/><Relationship Id="rId75" Type="http://schemas.openxmlformats.org/officeDocument/2006/relationships/image" Target="../media/image954.png"/><Relationship Id="rId83" Type="http://schemas.openxmlformats.org/officeDocument/2006/relationships/image" Target="../media/image962.png"/><Relationship Id="rId88" Type="http://schemas.openxmlformats.org/officeDocument/2006/relationships/image" Target="../media/image967.png"/><Relationship Id="rId1" Type="http://schemas.openxmlformats.org/officeDocument/2006/relationships/image" Target="../media/image880.png"/><Relationship Id="rId6" Type="http://schemas.openxmlformats.org/officeDocument/2006/relationships/image" Target="../media/image885.png"/><Relationship Id="rId15" Type="http://schemas.openxmlformats.org/officeDocument/2006/relationships/image" Target="../media/image894.png"/><Relationship Id="rId23" Type="http://schemas.openxmlformats.org/officeDocument/2006/relationships/image" Target="../media/image902.png"/><Relationship Id="rId28" Type="http://schemas.openxmlformats.org/officeDocument/2006/relationships/image" Target="../media/image907.png"/><Relationship Id="rId36" Type="http://schemas.openxmlformats.org/officeDocument/2006/relationships/image" Target="../media/image915.png"/><Relationship Id="rId49" Type="http://schemas.openxmlformats.org/officeDocument/2006/relationships/image" Target="../media/image928.png"/><Relationship Id="rId57" Type="http://schemas.openxmlformats.org/officeDocument/2006/relationships/image" Target="../media/image936.png"/><Relationship Id="rId10" Type="http://schemas.openxmlformats.org/officeDocument/2006/relationships/image" Target="../media/image889.png"/><Relationship Id="rId31" Type="http://schemas.openxmlformats.org/officeDocument/2006/relationships/image" Target="../media/image910.png"/><Relationship Id="rId44" Type="http://schemas.openxmlformats.org/officeDocument/2006/relationships/image" Target="../media/image923.png"/><Relationship Id="rId52" Type="http://schemas.openxmlformats.org/officeDocument/2006/relationships/image" Target="../media/image931.png"/><Relationship Id="rId60" Type="http://schemas.openxmlformats.org/officeDocument/2006/relationships/image" Target="../media/image939.png"/><Relationship Id="rId65" Type="http://schemas.openxmlformats.org/officeDocument/2006/relationships/image" Target="../media/image944.png"/><Relationship Id="rId73" Type="http://schemas.openxmlformats.org/officeDocument/2006/relationships/image" Target="../media/image952.png"/><Relationship Id="rId78" Type="http://schemas.openxmlformats.org/officeDocument/2006/relationships/image" Target="../media/image957.png"/><Relationship Id="rId81" Type="http://schemas.openxmlformats.org/officeDocument/2006/relationships/image" Target="../media/image960.png"/><Relationship Id="rId86" Type="http://schemas.openxmlformats.org/officeDocument/2006/relationships/image" Target="../media/image965.png"/><Relationship Id="rId4" Type="http://schemas.openxmlformats.org/officeDocument/2006/relationships/image" Target="../media/image883.png"/><Relationship Id="rId9" Type="http://schemas.openxmlformats.org/officeDocument/2006/relationships/image" Target="../media/image888.png"/><Relationship Id="rId13" Type="http://schemas.openxmlformats.org/officeDocument/2006/relationships/image" Target="../media/image892.png"/><Relationship Id="rId18" Type="http://schemas.openxmlformats.org/officeDocument/2006/relationships/image" Target="../media/image897.png"/><Relationship Id="rId39" Type="http://schemas.openxmlformats.org/officeDocument/2006/relationships/image" Target="../media/image918.png"/><Relationship Id="rId34" Type="http://schemas.openxmlformats.org/officeDocument/2006/relationships/image" Target="../media/image913.png"/><Relationship Id="rId50" Type="http://schemas.openxmlformats.org/officeDocument/2006/relationships/image" Target="../media/image929.png"/><Relationship Id="rId55" Type="http://schemas.openxmlformats.org/officeDocument/2006/relationships/image" Target="../media/image934.png"/><Relationship Id="rId76" Type="http://schemas.openxmlformats.org/officeDocument/2006/relationships/image" Target="../media/image955.png"/><Relationship Id="rId7" Type="http://schemas.openxmlformats.org/officeDocument/2006/relationships/image" Target="../media/image886.png"/><Relationship Id="rId71" Type="http://schemas.openxmlformats.org/officeDocument/2006/relationships/image" Target="../media/image950.png"/><Relationship Id="rId2" Type="http://schemas.openxmlformats.org/officeDocument/2006/relationships/image" Target="../media/image881.png"/><Relationship Id="rId29" Type="http://schemas.openxmlformats.org/officeDocument/2006/relationships/image" Target="../media/image908.png"/><Relationship Id="rId24" Type="http://schemas.openxmlformats.org/officeDocument/2006/relationships/image" Target="../media/image903.png"/><Relationship Id="rId40" Type="http://schemas.openxmlformats.org/officeDocument/2006/relationships/image" Target="../media/image919.png"/><Relationship Id="rId45" Type="http://schemas.openxmlformats.org/officeDocument/2006/relationships/image" Target="../media/image924.png"/><Relationship Id="rId66" Type="http://schemas.openxmlformats.org/officeDocument/2006/relationships/image" Target="../media/image945.png"/><Relationship Id="rId87" Type="http://schemas.openxmlformats.org/officeDocument/2006/relationships/image" Target="../media/image966.png"/><Relationship Id="rId61" Type="http://schemas.openxmlformats.org/officeDocument/2006/relationships/image" Target="../media/image940.png"/><Relationship Id="rId82" Type="http://schemas.openxmlformats.org/officeDocument/2006/relationships/image" Target="../media/image961.png"/><Relationship Id="rId19" Type="http://schemas.openxmlformats.org/officeDocument/2006/relationships/image" Target="../media/image898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81.png"/><Relationship Id="rId18" Type="http://schemas.openxmlformats.org/officeDocument/2006/relationships/image" Target="../media/image986.png"/><Relationship Id="rId26" Type="http://schemas.openxmlformats.org/officeDocument/2006/relationships/image" Target="../media/image994.png"/><Relationship Id="rId39" Type="http://schemas.openxmlformats.org/officeDocument/2006/relationships/image" Target="../media/image1007.png"/><Relationship Id="rId21" Type="http://schemas.openxmlformats.org/officeDocument/2006/relationships/image" Target="../media/image989.png"/><Relationship Id="rId34" Type="http://schemas.openxmlformats.org/officeDocument/2006/relationships/image" Target="../media/image1002.png"/><Relationship Id="rId42" Type="http://schemas.openxmlformats.org/officeDocument/2006/relationships/image" Target="../media/image1010.png"/><Relationship Id="rId47" Type="http://schemas.openxmlformats.org/officeDocument/2006/relationships/image" Target="../media/image1015.png"/><Relationship Id="rId7" Type="http://schemas.openxmlformats.org/officeDocument/2006/relationships/image" Target="../media/image975.png"/><Relationship Id="rId2" Type="http://schemas.openxmlformats.org/officeDocument/2006/relationships/image" Target="../media/image970.png"/><Relationship Id="rId16" Type="http://schemas.openxmlformats.org/officeDocument/2006/relationships/image" Target="../media/image984.png"/><Relationship Id="rId29" Type="http://schemas.openxmlformats.org/officeDocument/2006/relationships/image" Target="../media/image997.png"/><Relationship Id="rId1" Type="http://schemas.openxmlformats.org/officeDocument/2006/relationships/image" Target="../media/image969.png"/><Relationship Id="rId6" Type="http://schemas.openxmlformats.org/officeDocument/2006/relationships/image" Target="../media/image974.png"/><Relationship Id="rId11" Type="http://schemas.openxmlformats.org/officeDocument/2006/relationships/image" Target="../media/image979.png"/><Relationship Id="rId24" Type="http://schemas.openxmlformats.org/officeDocument/2006/relationships/image" Target="../media/image992.png"/><Relationship Id="rId32" Type="http://schemas.openxmlformats.org/officeDocument/2006/relationships/image" Target="../media/image1000.png"/><Relationship Id="rId37" Type="http://schemas.openxmlformats.org/officeDocument/2006/relationships/image" Target="../media/image1005.png"/><Relationship Id="rId40" Type="http://schemas.openxmlformats.org/officeDocument/2006/relationships/image" Target="../media/image1008.png"/><Relationship Id="rId45" Type="http://schemas.openxmlformats.org/officeDocument/2006/relationships/image" Target="../media/image1013.png"/><Relationship Id="rId5" Type="http://schemas.openxmlformats.org/officeDocument/2006/relationships/image" Target="../media/image973.png"/><Relationship Id="rId15" Type="http://schemas.openxmlformats.org/officeDocument/2006/relationships/image" Target="../media/image983.png"/><Relationship Id="rId23" Type="http://schemas.openxmlformats.org/officeDocument/2006/relationships/image" Target="../media/image991.png"/><Relationship Id="rId28" Type="http://schemas.openxmlformats.org/officeDocument/2006/relationships/image" Target="../media/image996.png"/><Relationship Id="rId36" Type="http://schemas.openxmlformats.org/officeDocument/2006/relationships/image" Target="../media/image1004.png"/><Relationship Id="rId10" Type="http://schemas.openxmlformats.org/officeDocument/2006/relationships/image" Target="../media/image978.png"/><Relationship Id="rId19" Type="http://schemas.openxmlformats.org/officeDocument/2006/relationships/image" Target="../media/image987.png"/><Relationship Id="rId31" Type="http://schemas.openxmlformats.org/officeDocument/2006/relationships/image" Target="../media/image999.png"/><Relationship Id="rId44" Type="http://schemas.openxmlformats.org/officeDocument/2006/relationships/image" Target="../media/image1012.png"/><Relationship Id="rId4" Type="http://schemas.openxmlformats.org/officeDocument/2006/relationships/image" Target="../media/image972.png"/><Relationship Id="rId9" Type="http://schemas.openxmlformats.org/officeDocument/2006/relationships/image" Target="../media/image977.png"/><Relationship Id="rId14" Type="http://schemas.openxmlformats.org/officeDocument/2006/relationships/image" Target="../media/image982.png"/><Relationship Id="rId22" Type="http://schemas.openxmlformats.org/officeDocument/2006/relationships/image" Target="../media/image990.png"/><Relationship Id="rId27" Type="http://schemas.openxmlformats.org/officeDocument/2006/relationships/image" Target="../media/image995.png"/><Relationship Id="rId30" Type="http://schemas.openxmlformats.org/officeDocument/2006/relationships/image" Target="../media/image998.png"/><Relationship Id="rId35" Type="http://schemas.openxmlformats.org/officeDocument/2006/relationships/image" Target="../media/image1003.png"/><Relationship Id="rId43" Type="http://schemas.openxmlformats.org/officeDocument/2006/relationships/image" Target="../media/image1011.png"/><Relationship Id="rId48" Type="http://schemas.openxmlformats.org/officeDocument/2006/relationships/image" Target="../media/image1016.png"/><Relationship Id="rId8" Type="http://schemas.openxmlformats.org/officeDocument/2006/relationships/image" Target="../media/image976.png"/><Relationship Id="rId3" Type="http://schemas.openxmlformats.org/officeDocument/2006/relationships/image" Target="../media/image971.png"/><Relationship Id="rId12" Type="http://schemas.openxmlformats.org/officeDocument/2006/relationships/image" Target="../media/image980.png"/><Relationship Id="rId17" Type="http://schemas.openxmlformats.org/officeDocument/2006/relationships/image" Target="../media/image985.png"/><Relationship Id="rId25" Type="http://schemas.openxmlformats.org/officeDocument/2006/relationships/image" Target="../media/image993.png"/><Relationship Id="rId33" Type="http://schemas.openxmlformats.org/officeDocument/2006/relationships/image" Target="../media/image1001.png"/><Relationship Id="rId38" Type="http://schemas.openxmlformats.org/officeDocument/2006/relationships/image" Target="../media/image1006.png"/><Relationship Id="rId46" Type="http://schemas.openxmlformats.org/officeDocument/2006/relationships/image" Target="../media/image1014.png"/><Relationship Id="rId20" Type="http://schemas.openxmlformats.org/officeDocument/2006/relationships/image" Target="../media/image988.png"/><Relationship Id="rId41" Type="http://schemas.openxmlformats.org/officeDocument/2006/relationships/image" Target="../media/image1009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29.png"/><Relationship Id="rId18" Type="http://schemas.openxmlformats.org/officeDocument/2006/relationships/image" Target="../media/image1034.png"/><Relationship Id="rId26" Type="http://schemas.openxmlformats.org/officeDocument/2006/relationships/image" Target="../media/image1042.png"/><Relationship Id="rId39" Type="http://schemas.openxmlformats.org/officeDocument/2006/relationships/image" Target="../media/image1055.png"/><Relationship Id="rId21" Type="http://schemas.openxmlformats.org/officeDocument/2006/relationships/image" Target="../media/image1037.png"/><Relationship Id="rId34" Type="http://schemas.openxmlformats.org/officeDocument/2006/relationships/image" Target="../media/image1050.png"/><Relationship Id="rId42" Type="http://schemas.openxmlformats.org/officeDocument/2006/relationships/image" Target="../media/image1058.png"/><Relationship Id="rId7" Type="http://schemas.openxmlformats.org/officeDocument/2006/relationships/image" Target="../media/image1023.png"/><Relationship Id="rId2" Type="http://schemas.openxmlformats.org/officeDocument/2006/relationships/image" Target="../media/image1018.png"/><Relationship Id="rId16" Type="http://schemas.openxmlformats.org/officeDocument/2006/relationships/image" Target="../media/image1032.png"/><Relationship Id="rId20" Type="http://schemas.openxmlformats.org/officeDocument/2006/relationships/image" Target="../media/image1036.png"/><Relationship Id="rId29" Type="http://schemas.openxmlformats.org/officeDocument/2006/relationships/image" Target="../media/image1045.png"/><Relationship Id="rId41" Type="http://schemas.openxmlformats.org/officeDocument/2006/relationships/image" Target="../media/image1057.png"/><Relationship Id="rId1" Type="http://schemas.openxmlformats.org/officeDocument/2006/relationships/image" Target="../media/image1017.png"/><Relationship Id="rId6" Type="http://schemas.openxmlformats.org/officeDocument/2006/relationships/image" Target="../media/image1022.png"/><Relationship Id="rId11" Type="http://schemas.openxmlformats.org/officeDocument/2006/relationships/image" Target="../media/image1027.png"/><Relationship Id="rId24" Type="http://schemas.openxmlformats.org/officeDocument/2006/relationships/image" Target="../media/image1040.png"/><Relationship Id="rId32" Type="http://schemas.openxmlformats.org/officeDocument/2006/relationships/image" Target="../media/image1048.png"/><Relationship Id="rId37" Type="http://schemas.openxmlformats.org/officeDocument/2006/relationships/image" Target="../media/image1053.png"/><Relationship Id="rId40" Type="http://schemas.openxmlformats.org/officeDocument/2006/relationships/image" Target="../media/image1056.png"/><Relationship Id="rId5" Type="http://schemas.openxmlformats.org/officeDocument/2006/relationships/image" Target="../media/image1021.png"/><Relationship Id="rId15" Type="http://schemas.openxmlformats.org/officeDocument/2006/relationships/image" Target="../media/image1031.png"/><Relationship Id="rId23" Type="http://schemas.openxmlformats.org/officeDocument/2006/relationships/image" Target="../media/image1039.png"/><Relationship Id="rId28" Type="http://schemas.openxmlformats.org/officeDocument/2006/relationships/image" Target="../media/image1044.png"/><Relationship Id="rId36" Type="http://schemas.openxmlformats.org/officeDocument/2006/relationships/image" Target="../media/image1052.png"/><Relationship Id="rId10" Type="http://schemas.openxmlformats.org/officeDocument/2006/relationships/image" Target="../media/image1026.png"/><Relationship Id="rId19" Type="http://schemas.openxmlformats.org/officeDocument/2006/relationships/image" Target="../media/image1035.png"/><Relationship Id="rId31" Type="http://schemas.openxmlformats.org/officeDocument/2006/relationships/image" Target="../media/image1047.png"/><Relationship Id="rId4" Type="http://schemas.openxmlformats.org/officeDocument/2006/relationships/image" Target="../media/image1020.png"/><Relationship Id="rId9" Type="http://schemas.openxmlformats.org/officeDocument/2006/relationships/image" Target="../media/image1025.png"/><Relationship Id="rId14" Type="http://schemas.openxmlformats.org/officeDocument/2006/relationships/image" Target="../media/image1030.png"/><Relationship Id="rId22" Type="http://schemas.openxmlformats.org/officeDocument/2006/relationships/image" Target="../media/image1038.png"/><Relationship Id="rId27" Type="http://schemas.openxmlformats.org/officeDocument/2006/relationships/image" Target="../media/image1043.png"/><Relationship Id="rId30" Type="http://schemas.openxmlformats.org/officeDocument/2006/relationships/image" Target="../media/image1046.png"/><Relationship Id="rId35" Type="http://schemas.openxmlformats.org/officeDocument/2006/relationships/image" Target="../media/image1051.png"/><Relationship Id="rId8" Type="http://schemas.openxmlformats.org/officeDocument/2006/relationships/image" Target="../media/image1024.png"/><Relationship Id="rId3" Type="http://schemas.openxmlformats.org/officeDocument/2006/relationships/image" Target="../media/image1019.png"/><Relationship Id="rId12" Type="http://schemas.openxmlformats.org/officeDocument/2006/relationships/image" Target="../media/image1028.png"/><Relationship Id="rId17" Type="http://schemas.openxmlformats.org/officeDocument/2006/relationships/image" Target="../media/image1033.png"/><Relationship Id="rId25" Type="http://schemas.openxmlformats.org/officeDocument/2006/relationships/image" Target="../media/image1041.png"/><Relationship Id="rId33" Type="http://schemas.openxmlformats.org/officeDocument/2006/relationships/image" Target="../media/image1049.png"/><Relationship Id="rId38" Type="http://schemas.openxmlformats.org/officeDocument/2006/relationships/image" Target="../media/image1054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71.png"/><Relationship Id="rId18" Type="http://schemas.openxmlformats.org/officeDocument/2006/relationships/image" Target="../media/image1076.png"/><Relationship Id="rId26" Type="http://schemas.openxmlformats.org/officeDocument/2006/relationships/image" Target="../media/image1084.png"/><Relationship Id="rId39" Type="http://schemas.openxmlformats.org/officeDocument/2006/relationships/image" Target="../media/image1097.png"/><Relationship Id="rId21" Type="http://schemas.openxmlformats.org/officeDocument/2006/relationships/image" Target="../media/image1079.png"/><Relationship Id="rId34" Type="http://schemas.openxmlformats.org/officeDocument/2006/relationships/image" Target="../media/image1092.png"/><Relationship Id="rId42" Type="http://schemas.openxmlformats.org/officeDocument/2006/relationships/image" Target="../media/image1100.png"/><Relationship Id="rId47" Type="http://schemas.openxmlformats.org/officeDocument/2006/relationships/image" Target="../media/image1105.png"/><Relationship Id="rId7" Type="http://schemas.openxmlformats.org/officeDocument/2006/relationships/image" Target="../media/image1065.png"/><Relationship Id="rId2" Type="http://schemas.openxmlformats.org/officeDocument/2006/relationships/image" Target="../media/image1060.png"/><Relationship Id="rId16" Type="http://schemas.openxmlformats.org/officeDocument/2006/relationships/image" Target="../media/image1074.png"/><Relationship Id="rId29" Type="http://schemas.openxmlformats.org/officeDocument/2006/relationships/image" Target="../media/image1087.png"/><Relationship Id="rId11" Type="http://schemas.openxmlformats.org/officeDocument/2006/relationships/image" Target="../media/image1069.png"/><Relationship Id="rId24" Type="http://schemas.openxmlformats.org/officeDocument/2006/relationships/image" Target="../media/image1082.png"/><Relationship Id="rId32" Type="http://schemas.openxmlformats.org/officeDocument/2006/relationships/image" Target="../media/image1090.png"/><Relationship Id="rId37" Type="http://schemas.openxmlformats.org/officeDocument/2006/relationships/image" Target="../media/image1095.png"/><Relationship Id="rId40" Type="http://schemas.openxmlformats.org/officeDocument/2006/relationships/image" Target="../media/image1098.png"/><Relationship Id="rId45" Type="http://schemas.openxmlformats.org/officeDocument/2006/relationships/image" Target="../media/image1103.png"/><Relationship Id="rId5" Type="http://schemas.openxmlformats.org/officeDocument/2006/relationships/image" Target="../media/image1063.png"/><Relationship Id="rId15" Type="http://schemas.openxmlformats.org/officeDocument/2006/relationships/image" Target="../media/image1073.png"/><Relationship Id="rId23" Type="http://schemas.openxmlformats.org/officeDocument/2006/relationships/image" Target="../media/image1081.png"/><Relationship Id="rId28" Type="http://schemas.openxmlformats.org/officeDocument/2006/relationships/image" Target="../media/image1086.png"/><Relationship Id="rId36" Type="http://schemas.openxmlformats.org/officeDocument/2006/relationships/image" Target="../media/image1094.png"/><Relationship Id="rId49" Type="http://schemas.openxmlformats.org/officeDocument/2006/relationships/image" Target="../media/image1107.png"/><Relationship Id="rId10" Type="http://schemas.openxmlformats.org/officeDocument/2006/relationships/image" Target="../media/image1068.png"/><Relationship Id="rId19" Type="http://schemas.openxmlformats.org/officeDocument/2006/relationships/image" Target="../media/image1077.png"/><Relationship Id="rId31" Type="http://schemas.openxmlformats.org/officeDocument/2006/relationships/image" Target="../media/image1089.png"/><Relationship Id="rId44" Type="http://schemas.openxmlformats.org/officeDocument/2006/relationships/image" Target="../media/image1102.png"/><Relationship Id="rId4" Type="http://schemas.openxmlformats.org/officeDocument/2006/relationships/image" Target="../media/image1062.png"/><Relationship Id="rId9" Type="http://schemas.openxmlformats.org/officeDocument/2006/relationships/image" Target="../media/image1067.png"/><Relationship Id="rId14" Type="http://schemas.openxmlformats.org/officeDocument/2006/relationships/image" Target="../media/image1072.png"/><Relationship Id="rId22" Type="http://schemas.openxmlformats.org/officeDocument/2006/relationships/image" Target="../media/image1080.png"/><Relationship Id="rId27" Type="http://schemas.openxmlformats.org/officeDocument/2006/relationships/image" Target="../media/image1085.png"/><Relationship Id="rId30" Type="http://schemas.openxmlformats.org/officeDocument/2006/relationships/image" Target="../media/image1088.png"/><Relationship Id="rId35" Type="http://schemas.openxmlformats.org/officeDocument/2006/relationships/image" Target="../media/image1093.png"/><Relationship Id="rId43" Type="http://schemas.openxmlformats.org/officeDocument/2006/relationships/image" Target="../media/image1101.png"/><Relationship Id="rId48" Type="http://schemas.openxmlformats.org/officeDocument/2006/relationships/image" Target="../media/image1106.png"/><Relationship Id="rId8" Type="http://schemas.openxmlformats.org/officeDocument/2006/relationships/image" Target="../media/image1066.png"/><Relationship Id="rId3" Type="http://schemas.openxmlformats.org/officeDocument/2006/relationships/image" Target="../media/image1061.png"/><Relationship Id="rId12" Type="http://schemas.openxmlformats.org/officeDocument/2006/relationships/image" Target="../media/image1070.png"/><Relationship Id="rId17" Type="http://schemas.openxmlformats.org/officeDocument/2006/relationships/image" Target="../media/image1075.png"/><Relationship Id="rId25" Type="http://schemas.openxmlformats.org/officeDocument/2006/relationships/image" Target="../media/image1083.png"/><Relationship Id="rId33" Type="http://schemas.openxmlformats.org/officeDocument/2006/relationships/image" Target="../media/image1091.png"/><Relationship Id="rId38" Type="http://schemas.openxmlformats.org/officeDocument/2006/relationships/image" Target="../media/image1096.png"/><Relationship Id="rId46" Type="http://schemas.openxmlformats.org/officeDocument/2006/relationships/image" Target="../media/image1104.png"/><Relationship Id="rId20" Type="http://schemas.openxmlformats.org/officeDocument/2006/relationships/image" Target="../media/image1078.png"/><Relationship Id="rId41" Type="http://schemas.openxmlformats.org/officeDocument/2006/relationships/image" Target="../media/image1099.png"/><Relationship Id="rId1" Type="http://schemas.openxmlformats.org/officeDocument/2006/relationships/image" Target="../media/image1059.png"/><Relationship Id="rId6" Type="http://schemas.openxmlformats.org/officeDocument/2006/relationships/image" Target="../media/image1064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20.png"/><Relationship Id="rId18" Type="http://schemas.openxmlformats.org/officeDocument/2006/relationships/image" Target="../media/image1125.png"/><Relationship Id="rId26" Type="http://schemas.openxmlformats.org/officeDocument/2006/relationships/image" Target="../media/image1133.png"/><Relationship Id="rId39" Type="http://schemas.openxmlformats.org/officeDocument/2006/relationships/image" Target="../media/image1146.png"/><Relationship Id="rId21" Type="http://schemas.openxmlformats.org/officeDocument/2006/relationships/image" Target="../media/image1128.png"/><Relationship Id="rId34" Type="http://schemas.openxmlformats.org/officeDocument/2006/relationships/image" Target="../media/image1141.png"/><Relationship Id="rId42" Type="http://schemas.openxmlformats.org/officeDocument/2006/relationships/image" Target="../media/image1149.png"/><Relationship Id="rId47" Type="http://schemas.openxmlformats.org/officeDocument/2006/relationships/image" Target="../media/image1154.png"/><Relationship Id="rId7" Type="http://schemas.openxmlformats.org/officeDocument/2006/relationships/image" Target="../media/image1114.png"/><Relationship Id="rId2" Type="http://schemas.openxmlformats.org/officeDocument/2006/relationships/image" Target="../media/image1109.png"/><Relationship Id="rId16" Type="http://schemas.openxmlformats.org/officeDocument/2006/relationships/image" Target="../media/image1123.png"/><Relationship Id="rId29" Type="http://schemas.openxmlformats.org/officeDocument/2006/relationships/image" Target="../media/image1136.png"/><Relationship Id="rId1" Type="http://schemas.openxmlformats.org/officeDocument/2006/relationships/image" Target="../media/image1108.png"/><Relationship Id="rId6" Type="http://schemas.openxmlformats.org/officeDocument/2006/relationships/image" Target="../media/image1113.png"/><Relationship Id="rId11" Type="http://schemas.openxmlformats.org/officeDocument/2006/relationships/image" Target="../media/image1118.png"/><Relationship Id="rId24" Type="http://schemas.openxmlformats.org/officeDocument/2006/relationships/image" Target="../media/image1131.png"/><Relationship Id="rId32" Type="http://schemas.openxmlformats.org/officeDocument/2006/relationships/image" Target="../media/image1139.png"/><Relationship Id="rId37" Type="http://schemas.openxmlformats.org/officeDocument/2006/relationships/image" Target="../media/image1144.png"/><Relationship Id="rId40" Type="http://schemas.openxmlformats.org/officeDocument/2006/relationships/image" Target="../media/image1147.png"/><Relationship Id="rId45" Type="http://schemas.openxmlformats.org/officeDocument/2006/relationships/image" Target="../media/image1152.png"/><Relationship Id="rId5" Type="http://schemas.openxmlformats.org/officeDocument/2006/relationships/image" Target="../media/image1112.png"/><Relationship Id="rId15" Type="http://schemas.openxmlformats.org/officeDocument/2006/relationships/image" Target="../media/image1122.png"/><Relationship Id="rId23" Type="http://schemas.openxmlformats.org/officeDocument/2006/relationships/image" Target="../media/image1130.png"/><Relationship Id="rId28" Type="http://schemas.openxmlformats.org/officeDocument/2006/relationships/image" Target="../media/image1135.png"/><Relationship Id="rId36" Type="http://schemas.openxmlformats.org/officeDocument/2006/relationships/image" Target="../media/image1143.png"/><Relationship Id="rId10" Type="http://schemas.openxmlformats.org/officeDocument/2006/relationships/image" Target="../media/image1117.png"/><Relationship Id="rId19" Type="http://schemas.openxmlformats.org/officeDocument/2006/relationships/image" Target="../media/image1126.png"/><Relationship Id="rId31" Type="http://schemas.openxmlformats.org/officeDocument/2006/relationships/image" Target="../media/image1138.png"/><Relationship Id="rId44" Type="http://schemas.openxmlformats.org/officeDocument/2006/relationships/image" Target="../media/image1151.png"/><Relationship Id="rId4" Type="http://schemas.openxmlformats.org/officeDocument/2006/relationships/image" Target="../media/image1111.png"/><Relationship Id="rId9" Type="http://schemas.openxmlformats.org/officeDocument/2006/relationships/image" Target="../media/image1116.png"/><Relationship Id="rId14" Type="http://schemas.openxmlformats.org/officeDocument/2006/relationships/image" Target="../media/image1121.png"/><Relationship Id="rId22" Type="http://schemas.openxmlformats.org/officeDocument/2006/relationships/image" Target="../media/image1129.png"/><Relationship Id="rId27" Type="http://schemas.openxmlformats.org/officeDocument/2006/relationships/image" Target="../media/image1134.png"/><Relationship Id="rId30" Type="http://schemas.openxmlformats.org/officeDocument/2006/relationships/image" Target="../media/image1137.png"/><Relationship Id="rId35" Type="http://schemas.openxmlformats.org/officeDocument/2006/relationships/image" Target="../media/image1142.png"/><Relationship Id="rId43" Type="http://schemas.openxmlformats.org/officeDocument/2006/relationships/image" Target="../media/image1150.png"/><Relationship Id="rId48" Type="http://schemas.openxmlformats.org/officeDocument/2006/relationships/image" Target="../media/image1155.png"/><Relationship Id="rId8" Type="http://schemas.openxmlformats.org/officeDocument/2006/relationships/image" Target="../media/image1115.png"/><Relationship Id="rId3" Type="http://schemas.openxmlformats.org/officeDocument/2006/relationships/image" Target="../media/image1110.png"/><Relationship Id="rId12" Type="http://schemas.openxmlformats.org/officeDocument/2006/relationships/image" Target="../media/image1119.png"/><Relationship Id="rId17" Type="http://schemas.openxmlformats.org/officeDocument/2006/relationships/image" Target="../media/image1124.png"/><Relationship Id="rId25" Type="http://schemas.openxmlformats.org/officeDocument/2006/relationships/image" Target="../media/image1132.png"/><Relationship Id="rId33" Type="http://schemas.openxmlformats.org/officeDocument/2006/relationships/image" Target="../media/image1140.png"/><Relationship Id="rId38" Type="http://schemas.openxmlformats.org/officeDocument/2006/relationships/image" Target="../media/image1145.png"/><Relationship Id="rId46" Type="http://schemas.openxmlformats.org/officeDocument/2006/relationships/image" Target="../media/image1153.png"/><Relationship Id="rId20" Type="http://schemas.openxmlformats.org/officeDocument/2006/relationships/image" Target="../media/image1127.png"/><Relationship Id="rId41" Type="http://schemas.openxmlformats.org/officeDocument/2006/relationships/image" Target="../media/image1148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68.png"/><Relationship Id="rId18" Type="http://schemas.openxmlformats.org/officeDocument/2006/relationships/image" Target="../media/image1173.png"/><Relationship Id="rId26" Type="http://schemas.openxmlformats.org/officeDocument/2006/relationships/image" Target="../media/image1181.png"/><Relationship Id="rId39" Type="http://schemas.openxmlformats.org/officeDocument/2006/relationships/image" Target="../media/image1194.png"/><Relationship Id="rId21" Type="http://schemas.openxmlformats.org/officeDocument/2006/relationships/image" Target="../media/image1176.png"/><Relationship Id="rId34" Type="http://schemas.openxmlformats.org/officeDocument/2006/relationships/image" Target="../media/image1189.png"/><Relationship Id="rId42" Type="http://schemas.openxmlformats.org/officeDocument/2006/relationships/image" Target="../media/image1197.png"/><Relationship Id="rId7" Type="http://schemas.openxmlformats.org/officeDocument/2006/relationships/image" Target="../media/image1162.png"/><Relationship Id="rId2" Type="http://schemas.openxmlformats.org/officeDocument/2006/relationships/image" Target="../media/image1157.png"/><Relationship Id="rId16" Type="http://schemas.openxmlformats.org/officeDocument/2006/relationships/image" Target="../media/image1171.png"/><Relationship Id="rId29" Type="http://schemas.openxmlformats.org/officeDocument/2006/relationships/image" Target="../media/image1184.png"/><Relationship Id="rId1" Type="http://schemas.openxmlformats.org/officeDocument/2006/relationships/image" Target="../media/image1156.png"/><Relationship Id="rId6" Type="http://schemas.openxmlformats.org/officeDocument/2006/relationships/image" Target="../media/image1161.png"/><Relationship Id="rId11" Type="http://schemas.openxmlformats.org/officeDocument/2006/relationships/image" Target="../media/image1166.png"/><Relationship Id="rId24" Type="http://schemas.openxmlformats.org/officeDocument/2006/relationships/image" Target="../media/image1179.png"/><Relationship Id="rId32" Type="http://schemas.openxmlformats.org/officeDocument/2006/relationships/image" Target="../media/image1187.png"/><Relationship Id="rId37" Type="http://schemas.openxmlformats.org/officeDocument/2006/relationships/image" Target="../media/image1192.png"/><Relationship Id="rId40" Type="http://schemas.openxmlformats.org/officeDocument/2006/relationships/image" Target="../media/image1195.png"/><Relationship Id="rId45" Type="http://schemas.openxmlformats.org/officeDocument/2006/relationships/image" Target="../media/image1200.png"/><Relationship Id="rId5" Type="http://schemas.openxmlformats.org/officeDocument/2006/relationships/image" Target="../media/image1160.png"/><Relationship Id="rId15" Type="http://schemas.openxmlformats.org/officeDocument/2006/relationships/image" Target="../media/image1170.png"/><Relationship Id="rId23" Type="http://schemas.openxmlformats.org/officeDocument/2006/relationships/image" Target="../media/image1178.png"/><Relationship Id="rId28" Type="http://schemas.openxmlformats.org/officeDocument/2006/relationships/image" Target="../media/image1183.png"/><Relationship Id="rId36" Type="http://schemas.openxmlformats.org/officeDocument/2006/relationships/image" Target="../media/image1191.png"/><Relationship Id="rId10" Type="http://schemas.openxmlformats.org/officeDocument/2006/relationships/image" Target="../media/image1165.png"/><Relationship Id="rId19" Type="http://schemas.openxmlformats.org/officeDocument/2006/relationships/image" Target="../media/image1174.png"/><Relationship Id="rId31" Type="http://schemas.openxmlformats.org/officeDocument/2006/relationships/image" Target="../media/image1186.png"/><Relationship Id="rId44" Type="http://schemas.openxmlformats.org/officeDocument/2006/relationships/image" Target="../media/image1199.png"/><Relationship Id="rId4" Type="http://schemas.openxmlformats.org/officeDocument/2006/relationships/image" Target="../media/image1159.png"/><Relationship Id="rId9" Type="http://schemas.openxmlformats.org/officeDocument/2006/relationships/image" Target="../media/image1164.png"/><Relationship Id="rId14" Type="http://schemas.openxmlformats.org/officeDocument/2006/relationships/image" Target="../media/image1169.png"/><Relationship Id="rId22" Type="http://schemas.openxmlformats.org/officeDocument/2006/relationships/image" Target="../media/image1177.png"/><Relationship Id="rId27" Type="http://schemas.openxmlformats.org/officeDocument/2006/relationships/image" Target="../media/image1182.png"/><Relationship Id="rId30" Type="http://schemas.openxmlformats.org/officeDocument/2006/relationships/image" Target="../media/image1185.png"/><Relationship Id="rId35" Type="http://schemas.openxmlformats.org/officeDocument/2006/relationships/image" Target="../media/image1190.png"/><Relationship Id="rId43" Type="http://schemas.openxmlformats.org/officeDocument/2006/relationships/image" Target="../media/image1198.png"/><Relationship Id="rId8" Type="http://schemas.openxmlformats.org/officeDocument/2006/relationships/image" Target="../media/image1163.png"/><Relationship Id="rId3" Type="http://schemas.openxmlformats.org/officeDocument/2006/relationships/image" Target="../media/image1158.png"/><Relationship Id="rId12" Type="http://schemas.openxmlformats.org/officeDocument/2006/relationships/image" Target="../media/image1167.png"/><Relationship Id="rId17" Type="http://schemas.openxmlformats.org/officeDocument/2006/relationships/image" Target="../media/image1172.png"/><Relationship Id="rId25" Type="http://schemas.openxmlformats.org/officeDocument/2006/relationships/image" Target="../media/image1180.png"/><Relationship Id="rId33" Type="http://schemas.openxmlformats.org/officeDocument/2006/relationships/image" Target="../media/image1188.png"/><Relationship Id="rId38" Type="http://schemas.openxmlformats.org/officeDocument/2006/relationships/image" Target="../media/image1193.png"/><Relationship Id="rId20" Type="http://schemas.openxmlformats.org/officeDocument/2006/relationships/image" Target="../media/image1175.png"/><Relationship Id="rId41" Type="http://schemas.openxmlformats.org/officeDocument/2006/relationships/image" Target="../media/image1196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2.png"/><Relationship Id="rId18" Type="http://schemas.openxmlformats.org/officeDocument/2006/relationships/image" Target="../media/image1217.png"/><Relationship Id="rId26" Type="http://schemas.openxmlformats.org/officeDocument/2006/relationships/image" Target="../media/image1225.png"/><Relationship Id="rId39" Type="http://schemas.openxmlformats.org/officeDocument/2006/relationships/image" Target="../media/image1238.png"/><Relationship Id="rId21" Type="http://schemas.openxmlformats.org/officeDocument/2006/relationships/image" Target="../media/image1220.png"/><Relationship Id="rId34" Type="http://schemas.openxmlformats.org/officeDocument/2006/relationships/image" Target="../media/image1233.png"/><Relationship Id="rId42" Type="http://schemas.openxmlformats.org/officeDocument/2006/relationships/image" Target="../media/image1241.png"/><Relationship Id="rId47" Type="http://schemas.openxmlformats.org/officeDocument/2006/relationships/image" Target="../media/image1246.png"/><Relationship Id="rId50" Type="http://schemas.openxmlformats.org/officeDocument/2006/relationships/image" Target="../media/image1249.png"/><Relationship Id="rId7" Type="http://schemas.openxmlformats.org/officeDocument/2006/relationships/image" Target="../media/image1207.png"/><Relationship Id="rId2" Type="http://schemas.openxmlformats.org/officeDocument/2006/relationships/image" Target="../media/image1202.png"/><Relationship Id="rId16" Type="http://schemas.openxmlformats.org/officeDocument/2006/relationships/image" Target="../media/image1215.png"/><Relationship Id="rId29" Type="http://schemas.openxmlformats.org/officeDocument/2006/relationships/image" Target="../media/image1228.png"/><Relationship Id="rId11" Type="http://schemas.openxmlformats.org/officeDocument/2006/relationships/image" Target="../media/image1210.png"/><Relationship Id="rId24" Type="http://schemas.openxmlformats.org/officeDocument/2006/relationships/image" Target="../media/image1223.png"/><Relationship Id="rId32" Type="http://schemas.openxmlformats.org/officeDocument/2006/relationships/image" Target="../media/image1231.png"/><Relationship Id="rId37" Type="http://schemas.openxmlformats.org/officeDocument/2006/relationships/image" Target="../media/image1236.png"/><Relationship Id="rId40" Type="http://schemas.openxmlformats.org/officeDocument/2006/relationships/image" Target="../media/image1239.png"/><Relationship Id="rId45" Type="http://schemas.openxmlformats.org/officeDocument/2006/relationships/image" Target="../media/image1244.png"/><Relationship Id="rId5" Type="http://schemas.openxmlformats.org/officeDocument/2006/relationships/image" Target="../media/image1205.png"/><Relationship Id="rId15" Type="http://schemas.openxmlformats.org/officeDocument/2006/relationships/image" Target="../media/image1214.png"/><Relationship Id="rId23" Type="http://schemas.openxmlformats.org/officeDocument/2006/relationships/image" Target="../media/image1222.png"/><Relationship Id="rId28" Type="http://schemas.openxmlformats.org/officeDocument/2006/relationships/image" Target="../media/image1227.png"/><Relationship Id="rId36" Type="http://schemas.openxmlformats.org/officeDocument/2006/relationships/image" Target="../media/image1235.png"/><Relationship Id="rId49" Type="http://schemas.openxmlformats.org/officeDocument/2006/relationships/image" Target="../media/image1248.png"/><Relationship Id="rId10" Type="http://schemas.openxmlformats.org/officeDocument/2006/relationships/image" Target="../media/image1209.png"/><Relationship Id="rId19" Type="http://schemas.openxmlformats.org/officeDocument/2006/relationships/image" Target="../media/image1218.png"/><Relationship Id="rId31" Type="http://schemas.openxmlformats.org/officeDocument/2006/relationships/image" Target="../media/image1230.png"/><Relationship Id="rId44" Type="http://schemas.openxmlformats.org/officeDocument/2006/relationships/image" Target="../media/image1243.png"/><Relationship Id="rId4" Type="http://schemas.openxmlformats.org/officeDocument/2006/relationships/image" Target="../media/image1204.png"/><Relationship Id="rId9" Type="http://schemas.openxmlformats.org/officeDocument/2006/relationships/image" Target="../media/image1208.png"/><Relationship Id="rId14" Type="http://schemas.openxmlformats.org/officeDocument/2006/relationships/image" Target="../media/image1213.png"/><Relationship Id="rId22" Type="http://schemas.openxmlformats.org/officeDocument/2006/relationships/image" Target="../media/image1221.png"/><Relationship Id="rId27" Type="http://schemas.openxmlformats.org/officeDocument/2006/relationships/image" Target="../media/image1226.png"/><Relationship Id="rId30" Type="http://schemas.openxmlformats.org/officeDocument/2006/relationships/image" Target="../media/image1229.png"/><Relationship Id="rId35" Type="http://schemas.openxmlformats.org/officeDocument/2006/relationships/image" Target="../media/image1234.png"/><Relationship Id="rId43" Type="http://schemas.openxmlformats.org/officeDocument/2006/relationships/image" Target="../media/image1242.png"/><Relationship Id="rId48" Type="http://schemas.openxmlformats.org/officeDocument/2006/relationships/image" Target="../media/image1247.png"/><Relationship Id="rId8" Type="http://schemas.openxmlformats.org/officeDocument/2006/relationships/image" Target="../media/image1162.png"/><Relationship Id="rId3" Type="http://schemas.openxmlformats.org/officeDocument/2006/relationships/image" Target="../media/image1203.png"/><Relationship Id="rId12" Type="http://schemas.openxmlformats.org/officeDocument/2006/relationships/image" Target="../media/image1211.png"/><Relationship Id="rId17" Type="http://schemas.openxmlformats.org/officeDocument/2006/relationships/image" Target="../media/image1216.png"/><Relationship Id="rId25" Type="http://schemas.openxmlformats.org/officeDocument/2006/relationships/image" Target="../media/image1224.png"/><Relationship Id="rId33" Type="http://schemas.openxmlformats.org/officeDocument/2006/relationships/image" Target="../media/image1232.png"/><Relationship Id="rId38" Type="http://schemas.openxmlformats.org/officeDocument/2006/relationships/image" Target="../media/image1237.png"/><Relationship Id="rId46" Type="http://schemas.openxmlformats.org/officeDocument/2006/relationships/image" Target="../media/image1245.png"/><Relationship Id="rId20" Type="http://schemas.openxmlformats.org/officeDocument/2006/relationships/image" Target="../media/image1219.png"/><Relationship Id="rId41" Type="http://schemas.openxmlformats.org/officeDocument/2006/relationships/image" Target="../media/image1240.png"/><Relationship Id="rId1" Type="http://schemas.openxmlformats.org/officeDocument/2006/relationships/image" Target="../media/image1201.png"/><Relationship Id="rId6" Type="http://schemas.openxmlformats.org/officeDocument/2006/relationships/image" Target="../media/image120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2.png"/><Relationship Id="rId18" Type="http://schemas.openxmlformats.org/officeDocument/2006/relationships/image" Target="../media/image1267.png"/><Relationship Id="rId26" Type="http://schemas.openxmlformats.org/officeDocument/2006/relationships/image" Target="../media/image1275.png"/><Relationship Id="rId39" Type="http://schemas.openxmlformats.org/officeDocument/2006/relationships/image" Target="../media/image1288.png"/><Relationship Id="rId21" Type="http://schemas.openxmlformats.org/officeDocument/2006/relationships/image" Target="../media/image1270.png"/><Relationship Id="rId34" Type="http://schemas.openxmlformats.org/officeDocument/2006/relationships/image" Target="../media/image1283.png"/><Relationship Id="rId42" Type="http://schemas.openxmlformats.org/officeDocument/2006/relationships/image" Target="../media/image1291.png"/><Relationship Id="rId7" Type="http://schemas.openxmlformats.org/officeDocument/2006/relationships/image" Target="../media/image1256.png"/><Relationship Id="rId2" Type="http://schemas.openxmlformats.org/officeDocument/2006/relationships/image" Target="../media/image1251.png"/><Relationship Id="rId16" Type="http://schemas.openxmlformats.org/officeDocument/2006/relationships/image" Target="../media/image1265.png"/><Relationship Id="rId20" Type="http://schemas.openxmlformats.org/officeDocument/2006/relationships/image" Target="../media/image1269.png"/><Relationship Id="rId29" Type="http://schemas.openxmlformats.org/officeDocument/2006/relationships/image" Target="../media/image1278.png"/><Relationship Id="rId41" Type="http://schemas.openxmlformats.org/officeDocument/2006/relationships/image" Target="../media/image1290.png"/><Relationship Id="rId1" Type="http://schemas.openxmlformats.org/officeDocument/2006/relationships/image" Target="../media/image1250.png"/><Relationship Id="rId6" Type="http://schemas.openxmlformats.org/officeDocument/2006/relationships/image" Target="../media/image1255.png"/><Relationship Id="rId11" Type="http://schemas.openxmlformats.org/officeDocument/2006/relationships/image" Target="../media/image1260.png"/><Relationship Id="rId24" Type="http://schemas.openxmlformats.org/officeDocument/2006/relationships/image" Target="../media/image1273.png"/><Relationship Id="rId32" Type="http://schemas.openxmlformats.org/officeDocument/2006/relationships/image" Target="../media/image1281.png"/><Relationship Id="rId37" Type="http://schemas.openxmlformats.org/officeDocument/2006/relationships/image" Target="../media/image1286.png"/><Relationship Id="rId40" Type="http://schemas.openxmlformats.org/officeDocument/2006/relationships/image" Target="../media/image1289.png"/><Relationship Id="rId5" Type="http://schemas.openxmlformats.org/officeDocument/2006/relationships/image" Target="../media/image1254.png"/><Relationship Id="rId15" Type="http://schemas.openxmlformats.org/officeDocument/2006/relationships/image" Target="../media/image1264.png"/><Relationship Id="rId23" Type="http://schemas.openxmlformats.org/officeDocument/2006/relationships/image" Target="../media/image1272.png"/><Relationship Id="rId28" Type="http://schemas.openxmlformats.org/officeDocument/2006/relationships/image" Target="../media/image1277.png"/><Relationship Id="rId36" Type="http://schemas.openxmlformats.org/officeDocument/2006/relationships/image" Target="../media/image1285.png"/><Relationship Id="rId10" Type="http://schemas.openxmlformats.org/officeDocument/2006/relationships/image" Target="../media/image1259.png"/><Relationship Id="rId19" Type="http://schemas.openxmlformats.org/officeDocument/2006/relationships/image" Target="../media/image1268.png"/><Relationship Id="rId31" Type="http://schemas.openxmlformats.org/officeDocument/2006/relationships/image" Target="../media/image1280.png"/><Relationship Id="rId44" Type="http://schemas.openxmlformats.org/officeDocument/2006/relationships/image" Target="../media/image1293.png"/><Relationship Id="rId4" Type="http://schemas.openxmlformats.org/officeDocument/2006/relationships/image" Target="../media/image1253.png"/><Relationship Id="rId9" Type="http://schemas.openxmlformats.org/officeDocument/2006/relationships/image" Target="../media/image1258.png"/><Relationship Id="rId14" Type="http://schemas.openxmlformats.org/officeDocument/2006/relationships/image" Target="../media/image1263.png"/><Relationship Id="rId22" Type="http://schemas.openxmlformats.org/officeDocument/2006/relationships/image" Target="../media/image1271.png"/><Relationship Id="rId27" Type="http://schemas.openxmlformats.org/officeDocument/2006/relationships/image" Target="../media/image1276.png"/><Relationship Id="rId30" Type="http://schemas.openxmlformats.org/officeDocument/2006/relationships/image" Target="../media/image1279.png"/><Relationship Id="rId35" Type="http://schemas.openxmlformats.org/officeDocument/2006/relationships/image" Target="../media/image1284.png"/><Relationship Id="rId43" Type="http://schemas.openxmlformats.org/officeDocument/2006/relationships/image" Target="../media/image1292.png"/><Relationship Id="rId8" Type="http://schemas.openxmlformats.org/officeDocument/2006/relationships/image" Target="../media/image1257.png"/><Relationship Id="rId3" Type="http://schemas.openxmlformats.org/officeDocument/2006/relationships/image" Target="../media/image1252.png"/><Relationship Id="rId12" Type="http://schemas.openxmlformats.org/officeDocument/2006/relationships/image" Target="../media/image1261.png"/><Relationship Id="rId17" Type="http://schemas.openxmlformats.org/officeDocument/2006/relationships/image" Target="../media/image1266.png"/><Relationship Id="rId25" Type="http://schemas.openxmlformats.org/officeDocument/2006/relationships/image" Target="../media/image1274.png"/><Relationship Id="rId33" Type="http://schemas.openxmlformats.org/officeDocument/2006/relationships/image" Target="../media/image1282.png"/><Relationship Id="rId38" Type="http://schemas.openxmlformats.org/officeDocument/2006/relationships/image" Target="../media/image1287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6.png"/><Relationship Id="rId18" Type="http://schemas.openxmlformats.org/officeDocument/2006/relationships/image" Target="../media/image1311.png"/><Relationship Id="rId26" Type="http://schemas.openxmlformats.org/officeDocument/2006/relationships/image" Target="../media/image1319.png"/><Relationship Id="rId39" Type="http://schemas.openxmlformats.org/officeDocument/2006/relationships/image" Target="../media/image1332.png"/><Relationship Id="rId21" Type="http://schemas.openxmlformats.org/officeDocument/2006/relationships/image" Target="../media/image1314.png"/><Relationship Id="rId34" Type="http://schemas.openxmlformats.org/officeDocument/2006/relationships/image" Target="../media/image1327.png"/><Relationship Id="rId42" Type="http://schemas.openxmlformats.org/officeDocument/2006/relationships/image" Target="../media/image1335.png"/><Relationship Id="rId47" Type="http://schemas.openxmlformats.org/officeDocument/2006/relationships/image" Target="../media/image1340.png"/><Relationship Id="rId50" Type="http://schemas.openxmlformats.org/officeDocument/2006/relationships/image" Target="../media/image1343.png"/><Relationship Id="rId7" Type="http://schemas.openxmlformats.org/officeDocument/2006/relationships/image" Target="../media/image1300.png"/><Relationship Id="rId2" Type="http://schemas.openxmlformats.org/officeDocument/2006/relationships/image" Target="../media/image1295.png"/><Relationship Id="rId16" Type="http://schemas.openxmlformats.org/officeDocument/2006/relationships/image" Target="../media/image1309.png"/><Relationship Id="rId29" Type="http://schemas.openxmlformats.org/officeDocument/2006/relationships/image" Target="../media/image1322.png"/><Relationship Id="rId11" Type="http://schemas.openxmlformats.org/officeDocument/2006/relationships/image" Target="../media/image1304.png"/><Relationship Id="rId24" Type="http://schemas.openxmlformats.org/officeDocument/2006/relationships/image" Target="../media/image1317.png"/><Relationship Id="rId32" Type="http://schemas.openxmlformats.org/officeDocument/2006/relationships/image" Target="../media/image1325.png"/><Relationship Id="rId37" Type="http://schemas.openxmlformats.org/officeDocument/2006/relationships/image" Target="../media/image1330.png"/><Relationship Id="rId40" Type="http://schemas.openxmlformats.org/officeDocument/2006/relationships/image" Target="../media/image1333.png"/><Relationship Id="rId45" Type="http://schemas.openxmlformats.org/officeDocument/2006/relationships/image" Target="../media/image1338.png"/><Relationship Id="rId53" Type="http://schemas.openxmlformats.org/officeDocument/2006/relationships/image" Target="../media/image1346.png"/><Relationship Id="rId5" Type="http://schemas.openxmlformats.org/officeDocument/2006/relationships/image" Target="../media/image1298.png"/><Relationship Id="rId10" Type="http://schemas.openxmlformats.org/officeDocument/2006/relationships/image" Target="../media/image1303.png"/><Relationship Id="rId19" Type="http://schemas.openxmlformats.org/officeDocument/2006/relationships/image" Target="../media/image1312.png"/><Relationship Id="rId31" Type="http://schemas.openxmlformats.org/officeDocument/2006/relationships/image" Target="../media/image1324.png"/><Relationship Id="rId44" Type="http://schemas.openxmlformats.org/officeDocument/2006/relationships/image" Target="../media/image1337.png"/><Relationship Id="rId52" Type="http://schemas.openxmlformats.org/officeDocument/2006/relationships/image" Target="../media/image1345.png"/><Relationship Id="rId4" Type="http://schemas.openxmlformats.org/officeDocument/2006/relationships/image" Target="../media/image1297.png"/><Relationship Id="rId9" Type="http://schemas.openxmlformats.org/officeDocument/2006/relationships/image" Target="../media/image1302.png"/><Relationship Id="rId14" Type="http://schemas.openxmlformats.org/officeDocument/2006/relationships/image" Target="../media/image1307.png"/><Relationship Id="rId22" Type="http://schemas.openxmlformats.org/officeDocument/2006/relationships/image" Target="../media/image1315.png"/><Relationship Id="rId27" Type="http://schemas.openxmlformats.org/officeDocument/2006/relationships/image" Target="../media/image1320.png"/><Relationship Id="rId30" Type="http://schemas.openxmlformats.org/officeDocument/2006/relationships/image" Target="../media/image1323.png"/><Relationship Id="rId35" Type="http://schemas.openxmlformats.org/officeDocument/2006/relationships/image" Target="../media/image1328.png"/><Relationship Id="rId43" Type="http://schemas.openxmlformats.org/officeDocument/2006/relationships/image" Target="../media/image1336.png"/><Relationship Id="rId48" Type="http://schemas.openxmlformats.org/officeDocument/2006/relationships/image" Target="../media/image1341.png"/><Relationship Id="rId8" Type="http://schemas.openxmlformats.org/officeDocument/2006/relationships/image" Target="../media/image1301.png"/><Relationship Id="rId51" Type="http://schemas.openxmlformats.org/officeDocument/2006/relationships/image" Target="../media/image1344.png"/><Relationship Id="rId3" Type="http://schemas.openxmlformats.org/officeDocument/2006/relationships/image" Target="../media/image1296.png"/><Relationship Id="rId12" Type="http://schemas.openxmlformats.org/officeDocument/2006/relationships/image" Target="../media/image1305.png"/><Relationship Id="rId17" Type="http://schemas.openxmlformats.org/officeDocument/2006/relationships/image" Target="../media/image1310.png"/><Relationship Id="rId25" Type="http://schemas.openxmlformats.org/officeDocument/2006/relationships/image" Target="../media/image1318.png"/><Relationship Id="rId33" Type="http://schemas.openxmlformats.org/officeDocument/2006/relationships/image" Target="../media/image1326.png"/><Relationship Id="rId38" Type="http://schemas.openxmlformats.org/officeDocument/2006/relationships/image" Target="../media/image1331.png"/><Relationship Id="rId46" Type="http://schemas.openxmlformats.org/officeDocument/2006/relationships/image" Target="../media/image1339.png"/><Relationship Id="rId20" Type="http://schemas.openxmlformats.org/officeDocument/2006/relationships/image" Target="../media/image1313.png"/><Relationship Id="rId41" Type="http://schemas.openxmlformats.org/officeDocument/2006/relationships/image" Target="../media/image1334.png"/><Relationship Id="rId54" Type="http://schemas.openxmlformats.org/officeDocument/2006/relationships/image" Target="../media/image1347.png"/><Relationship Id="rId1" Type="http://schemas.openxmlformats.org/officeDocument/2006/relationships/image" Target="../media/image1294.png"/><Relationship Id="rId6" Type="http://schemas.openxmlformats.org/officeDocument/2006/relationships/image" Target="../media/image1299.png"/><Relationship Id="rId15" Type="http://schemas.openxmlformats.org/officeDocument/2006/relationships/image" Target="../media/image1308.png"/><Relationship Id="rId23" Type="http://schemas.openxmlformats.org/officeDocument/2006/relationships/image" Target="../media/image1316.png"/><Relationship Id="rId28" Type="http://schemas.openxmlformats.org/officeDocument/2006/relationships/image" Target="../media/image1321.png"/><Relationship Id="rId36" Type="http://schemas.openxmlformats.org/officeDocument/2006/relationships/image" Target="../media/image1329.png"/><Relationship Id="rId49" Type="http://schemas.openxmlformats.org/officeDocument/2006/relationships/image" Target="../media/image1342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60.png"/><Relationship Id="rId18" Type="http://schemas.openxmlformats.org/officeDocument/2006/relationships/image" Target="../media/image1365.png"/><Relationship Id="rId26" Type="http://schemas.openxmlformats.org/officeDocument/2006/relationships/image" Target="../media/image1373.png"/><Relationship Id="rId39" Type="http://schemas.openxmlformats.org/officeDocument/2006/relationships/image" Target="../media/image1386.png"/><Relationship Id="rId21" Type="http://schemas.openxmlformats.org/officeDocument/2006/relationships/image" Target="../media/image1368.png"/><Relationship Id="rId34" Type="http://schemas.openxmlformats.org/officeDocument/2006/relationships/image" Target="../media/image1381.png"/><Relationship Id="rId42" Type="http://schemas.openxmlformats.org/officeDocument/2006/relationships/image" Target="../media/image1389.png"/><Relationship Id="rId47" Type="http://schemas.openxmlformats.org/officeDocument/2006/relationships/image" Target="../media/image1394.png"/><Relationship Id="rId50" Type="http://schemas.openxmlformats.org/officeDocument/2006/relationships/image" Target="../media/image1397.png"/><Relationship Id="rId55" Type="http://schemas.openxmlformats.org/officeDocument/2006/relationships/image" Target="../media/image1402.png"/><Relationship Id="rId7" Type="http://schemas.openxmlformats.org/officeDocument/2006/relationships/image" Target="../media/image1354.png"/><Relationship Id="rId2" Type="http://schemas.openxmlformats.org/officeDocument/2006/relationships/image" Target="../media/image1349.png"/><Relationship Id="rId16" Type="http://schemas.openxmlformats.org/officeDocument/2006/relationships/image" Target="../media/image1363.png"/><Relationship Id="rId29" Type="http://schemas.openxmlformats.org/officeDocument/2006/relationships/image" Target="../media/image1376.png"/><Relationship Id="rId11" Type="http://schemas.openxmlformats.org/officeDocument/2006/relationships/image" Target="../media/image1358.png"/><Relationship Id="rId24" Type="http://schemas.openxmlformats.org/officeDocument/2006/relationships/image" Target="../media/image1371.png"/><Relationship Id="rId32" Type="http://schemas.openxmlformats.org/officeDocument/2006/relationships/image" Target="../media/image1379.png"/><Relationship Id="rId37" Type="http://schemas.openxmlformats.org/officeDocument/2006/relationships/image" Target="../media/image1384.png"/><Relationship Id="rId40" Type="http://schemas.openxmlformats.org/officeDocument/2006/relationships/image" Target="../media/image1387.png"/><Relationship Id="rId45" Type="http://schemas.openxmlformats.org/officeDocument/2006/relationships/image" Target="../media/image1392.png"/><Relationship Id="rId53" Type="http://schemas.openxmlformats.org/officeDocument/2006/relationships/image" Target="../media/image1400.png"/><Relationship Id="rId58" Type="http://schemas.openxmlformats.org/officeDocument/2006/relationships/image" Target="../media/image1405.png"/><Relationship Id="rId5" Type="http://schemas.openxmlformats.org/officeDocument/2006/relationships/image" Target="../media/image1352.png"/><Relationship Id="rId19" Type="http://schemas.openxmlformats.org/officeDocument/2006/relationships/image" Target="../media/image1366.png"/><Relationship Id="rId4" Type="http://schemas.openxmlformats.org/officeDocument/2006/relationships/image" Target="../media/image1351.png"/><Relationship Id="rId9" Type="http://schemas.openxmlformats.org/officeDocument/2006/relationships/image" Target="../media/image1356.png"/><Relationship Id="rId14" Type="http://schemas.openxmlformats.org/officeDocument/2006/relationships/image" Target="../media/image1361.png"/><Relationship Id="rId22" Type="http://schemas.openxmlformats.org/officeDocument/2006/relationships/image" Target="../media/image1369.png"/><Relationship Id="rId27" Type="http://schemas.openxmlformats.org/officeDocument/2006/relationships/image" Target="../media/image1374.png"/><Relationship Id="rId30" Type="http://schemas.openxmlformats.org/officeDocument/2006/relationships/image" Target="../media/image1377.png"/><Relationship Id="rId35" Type="http://schemas.openxmlformats.org/officeDocument/2006/relationships/image" Target="../media/image1382.png"/><Relationship Id="rId43" Type="http://schemas.openxmlformats.org/officeDocument/2006/relationships/image" Target="../media/image1390.png"/><Relationship Id="rId48" Type="http://schemas.openxmlformats.org/officeDocument/2006/relationships/image" Target="../media/image1395.png"/><Relationship Id="rId56" Type="http://schemas.openxmlformats.org/officeDocument/2006/relationships/image" Target="../media/image1403.png"/><Relationship Id="rId8" Type="http://schemas.openxmlformats.org/officeDocument/2006/relationships/image" Target="../media/image1355.png"/><Relationship Id="rId51" Type="http://schemas.openxmlformats.org/officeDocument/2006/relationships/image" Target="../media/image1398.png"/><Relationship Id="rId3" Type="http://schemas.openxmlformats.org/officeDocument/2006/relationships/image" Target="../media/image1350.png"/><Relationship Id="rId12" Type="http://schemas.openxmlformats.org/officeDocument/2006/relationships/image" Target="../media/image1359.png"/><Relationship Id="rId17" Type="http://schemas.openxmlformats.org/officeDocument/2006/relationships/image" Target="../media/image1364.png"/><Relationship Id="rId25" Type="http://schemas.openxmlformats.org/officeDocument/2006/relationships/image" Target="../media/image1372.png"/><Relationship Id="rId33" Type="http://schemas.openxmlformats.org/officeDocument/2006/relationships/image" Target="../media/image1380.png"/><Relationship Id="rId38" Type="http://schemas.openxmlformats.org/officeDocument/2006/relationships/image" Target="../media/image1385.png"/><Relationship Id="rId46" Type="http://schemas.openxmlformats.org/officeDocument/2006/relationships/image" Target="../media/image1393.png"/><Relationship Id="rId20" Type="http://schemas.openxmlformats.org/officeDocument/2006/relationships/image" Target="../media/image1367.png"/><Relationship Id="rId41" Type="http://schemas.openxmlformats.org/officeDocument/2006/relationships/image" Target="../media/image1388.png"/><Relationship Id="rId54" Type="http://schemas.openxmlformats.org/officeDocument/2006/relationships/image" Target="../media/image1401.png"/><Relationship Id="rId1" Type="http://schemas.openxmlformats.org/officeDocument/2006/relationships/image" Target="../media/image1348.png"/><Relationship Id="rId6" Type="http://schemas.openxmlformats.org/officeDocument/2006/relationships/image" Target="../media/image1353.png"/><Relationship Id="rId15" Type="http://schemas.openxmlformats.org/officeDocument/2006/relationships/image" Target="../media/image1362.png"/><Relationship Id="rId23" Type="http://schemas.openxmlformats.org/officeDocument/2006/relationships/image" Target="../media/image1370.png"/><Relationship Id="rId28" Type="http://schemas.openxmlformats.org/officeDocument/2006/relationships/image" Target="../media/image1375.png"/><Relationship Id="rId36" Type="http://schemas.openxmlformats.org/officeDocument/2006/relationships/image" Target="../media/image1383.png"/><Relationship Id="rId49" Type="http://schemas.openxmlformats.org/officeDocument/2006/relationships/image" Target="../media/image1396.png"/><Relationship Id="rId57" Type="http://schemas.openxmlformats.org/officeDocument/2006/relationships/image" Target="../media/image1404.png"/><Relationship Id="rId10" Type="http://schemas.openxmlformats.org/officeDocument/2006/relationships/image" Target="../media/image1357.png"/><Relationship Id="rId31" Type="http://schemas.openxmlformats.org/officeDocument/2006/relationships/image" Target="../media/image1378.png"/><Relationship Id="rId44" Type="http://schemas.openxmlformats.org/officeDocument/2006/relationships/image" Target="../media/image1391.png"/><Relationship Id="rId52" Type="http://schemas.openxmlformats.org/officeDocument/2006/relationships/image" Target="../media/image1399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18.png"/><Relationship Id="rId18" Type="http://schemas.openxmlformats.org/officeDocument/2006/relationships/image" Target="../media/image1423.png"/><Relationship Id="rId26" Type="http://schemas.openxmlformats.org/officeDocument/2006/relationships/image" Target="../media/image1431.png"/><Relationship Id="rId39" Type="http://schemas.openxmlformats.org/officeDocument/2006/relationships/image" Target="../media/image1444.png"/><Relationship Id="rId21" Type="http://schemas.openxmlformats.org/officeDocument/2006/relationships/image" Target="../media/image1426.png"/><Relationship Id="rId34" Type="http://schemas.openxmlformats.org/officeDocument/2006/relationships/image" Target="../media/image1439.png"/><Relationship Id="rId42" Type="http://schemas.openxmlformats.org/officeDocument/2006/relationships/image" Target="../media/image1447.png"/><Relationship Id="rId47" Type="http://schemas.openxmlformats.org/officeDocument/2006/relationships/image" Target="../media/image1452.png"/><Relationship Id="rId7" Type="http://schemas.openxmlformats.org/officeDocument/2006/relationships/image" Target="../media/image1412.png"/><Relationship Id="rId2" Type="http://schemas.openxmlformats.org/officeDocument/2006/relationships/image" Target="../media/image1407.png"/><Relationship Id="rId16" Type="http://schemas.openxmlformats.org/officeDocument/2006/relationships/image" Target="../media/image1421.png"/><Relationship Id="rId29" Type="http://schemas.openxmlformats.org/officeDocument/2006/relationships/image" Target="../media/image1434.png"/><Relationship Id="rId1" Type="http://schemas.openxmlformats.org/officeDocument/2006/relationships/image" Target="../media/image1406.png"/><Relationship Id="rId6" Type="http://schemas.openxmlformats.org/officeDocument/2006/relationships/image" Target="../media/image1411.png"/><Relationship Id="rId11" Type="http://schemas.openxmlformats.org/officeDocument/2006/relationships/image" Target="../media/image1416.png"/><Relationship Id="rId24" Type="http://schemas.openxmlformats.org/officeDocument/2006/relationships/image" Target="../media/image1429.png"/><Relationship Id="rId32" Type="http://schemas.openxmlformats.org/officeDocument/2006/relationships/image" Target="../media/image1437.png"/><Relationship Id="rId37" Type="http://schemas.openxmlformats.org/officeDocument/2006/relationships/image" Target="../media/image1442.png"/><Relationship Id="rId40" Type="http://schemas.openxmlformats.org/officeDocument/2006/relationships/image" Target="../media/image1445.png"/><Relationship Id="rId45" Type="http://schemas.openxmlformats.org/officeDocument/2006/relationships/image" Target="../media/image1450.png"/><Relationship Id="rId5" Type="http://schemas.openxmlformats.org/officeDocument/2006/relationships/image" Target="../media/image1410.png"/><Relationship Id="rId15" Type="http://schemas.openxmlformats.org/officeDocument/2006/relationships/image" Target="../media/image1420.png"/><Relationship Id="rId23" Type="http://schemas.openxmlformats.org/officeDocument/2006/relationships/image" Target="../media/image1428.png"/><Relationship Id="rId28" Type="http://schemas.openxmlformats.org/officeDocument/2006/relationships/image" Target="../media/image1433.png"/><Relationship Id="rId36" Type="http://schemas.openxmlformats.org/officeDocument/2006/relationships/image" Target="../media/image1441.png"/><Relationship Id="rId10" Type="http://schemas.openxmlformats.org/officeDocument/2006/relationships/image" Target="../media/image1415.png"/><Relationship Id="rId19" Type="http://schemas.openxmlformats.org/officeDocument/2006/relationships/image" Target="../media/image1424.png"/><Relationship Id="rId31" Type="http://schemas.openxmlformats.org/officeDocument/2006/relationships/image" Target="../media/image1436.png"/><Relationship Id="rId44" Type="http://schemas.openxmlformats.org/officeDocument/2006/relationships/image" Target="../media/image1449.png"/><Relationship Id="rId4" Type="http://schemas.openxmlformats.org/officeDocument/2006/relationships/image" Target="../media/image1409.png"/><Relationship Id="rId9" Type="http://schemas.openxmlformats.org/officeDocument/2006/relationships/image" Target="../media/image1414.png"/><Relationship Id="rId14" Type="http://schemas.openxmlformats.org/officeDocument/2006/relationships/image" Target="../media/image1419.png"/><Relationship Id="rId22" Type="http://schemas.openxmlformats.org/officeDocument/2006/relationships/image" Target="../media/image1427.png"/><Relationship Id="rId27" Type="http://schemas.openxmlformats.org/officeDocument/2006/relationships/image" Target="../media/image1432.png"/><Relationship Id="rId30" Type="http://schemas.openxmlformats.org/officeDocument/2006/relationships/image" Target="../media/image1435.png"/><Relationship Id="rId35" Type="http://schemas.openxmlformats.org/officeDocument/2006/relationships/image" Target="../media/image1440.png"/><Relationship Id="rId43" Type="http://schemas.openxmlformats.org/officeDocument/2006/relationships/image" Target="../media/image1448.png"/><Relationship Id="rId8" Type="http://schemas.openxmlformats.org/officeDocument/2006/relationships/image" Target="../media/image1413.png"/><Relationship Id="rId3" Type="http://schemas.openxmlformats.org/officeDocument/2006/relationships/image" Target="../media/image1408.png"/><Relationship Id="rId12" Type="http://schemas.openxmlformats.org/officeDocument/2006/relationships/image" Target="../media/image1417.png"/><Relationship Id="rId17" Type="http://schemas.openxmlformats.org/officeDocument/2006/relationships/image" Target="../media/image1422.png"/><Relationship Id="rId25" Type="http://schemas.openxmlformats.org/officeDocument/2006/relationships/image" Target="../media/image1430.png"/><Relationship Id="rId33" Type="http://schemas.openxmlformats.org/officeDocument/2006/relationships/image" Target="../media/image1438.png"/><Relationship Id="rId38" Type="http://schemas.openxmlformats.org/officeDocument/2006/relationships/image" Target="../media/image1443.png"/><Relationship Id="rId46" Type="http://schemas.openxmlformats.org/officeDocument/2006/relationships/image" Target="../media/image1451.png"/><Relationship Id="rId20" Type="http://schemas.openxmlformats.org/officeDocument/2006/relationships/image" Target="../media/image1425.png"/><Relationship Id="rId41" Type="http://schemas.openxmlformats.org/officeDocument/2006/relationships/image" Target="../media/image1446.png"/></Relationships>
</file>

<file path=xl/drawings/_rels/drawing2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65.png"/><Relationship Id="rId18" Type="http://schemas.openxmlformats.org/officeDocument/2006/relationships/image" Target="../media/image1470.png"/><Relationship Id="rId26" Type="http://schemas.openxmlformats.org/officeDocument/2006/relationships/image" Target="../media/image1478.png"/><Relationship Id="rId39" Type="http://schemas.openxmlformats.org/officeDocument/2006/relationships/image" Target="../media/image1491.png"/><Relationship Id="rId21" Type="http://schemas.openxmlformats.org/officeDocument/2006/relationships/image" Target="../media/image1473.png"/><Relationship Id="rId34" Type="http://schemas.openxmlformats.org/officeDocument/2006/relationships/image" Target="../media/image1486.png"/><Relationship Id="rId42" Type="http://schemas.openxmlformats.org/officeDocument/2006/relationships/image" Target="../media/image1494.png"/><Relationship Id="rId47" Type="http://schemas.openxmlformats.org/officeDocument/2006/relationships/image" Target="../media/image1499.png"/><Relationship Id="rId50" Type="http://schemas.openxmlformats.org/officeDocument/2006/relationships/image" Target="../media/image1502.png"/><Relationship Id="rId7" Type="http://schemas.openxmlformats.org/officeDocument/2006/relationships/image" Target="../media/image1459.png"/><Relationship Id="rId2" Type="http://schemas.openxmlformats.org/officeDocument/2006/relationships/image" Target="../media/image1454.png"/><Relationship Id="rId16" Type="http://schemas.openxmlformats.org/officeDocument/2006/relationships/image" Target="../media/image1468.png"/><Relationship Id="rId29" Type="http://schemas.openxmlformats.org/officeDocument/2006/relationships/image" Target="../media/image1481.png"/><Relationship Id="rId11" Type="http://schemas.openxmlformats.org/officeDocument/2006/relationships/image" Target="../media/image1463.png"/><Relationship Id="rId24" Type="http://schemas.openxmlformats.org/officeDocument/2006/relationships/image" Target="../media/image1476.png"/><Relationship Id="rId32" Type="http://schemas.openxmlformats.org/officeDocument/2006/relationships/image" Target="../media/image1484.png"/><Relationship Id="rId37" Type="http://schemas.openxmlformats.org/officeDocument/2006/relationships/image" Target="../media/image1489.png"/><Relationship Id="rId40" Type="http://schemas.openxmlformats.org/officeDocument/2006/relationships/image" Target="../media/image1492.png"/><Relationship Id="rId45" Type="http://schemas.openxmlformats.org/officeDocument/2006/relationships/image" Target="../media/image1497.png"/><Relationship Id="rId5" Type="http://schemas.openxmlformats.org/officeDocument/2006/relationships/image" Target="../media/image1457.png"/><Relationship Id="rId15" Type="http://schemas.openxmlformats.org/officeDocument/2006/relationships/image" Target="../media/image1467.png"/><Relationship Id="rId23" Type="http://schemas.openxmlformats.org/officeDocument/2006/relationships/image" Target="../media/image1475.png"/><Relationship Id="rId28" Type="http://schemas.openxmlformats.org/officeDocument/2006/relationships/image" Target="../media/image1480.png"/><Relationship Id="rId36" Type="http://schemas.openxmlformats.org/officeDocument/2006/relationships/image" Target="../media/image1488.png"/><Relationship Id="rId49" Type="http://schemas.openxmlformats.org/officeDocument/2006/relationships/image" Target="../media/image1501.png"/><Relationship Id="rId10" Type="http://schemas.openxmlformats.org/officeDocument/2006/relationships/image" Target="../media/image1462.png"/><Relationship Id="rId19" Type="http://schemas.openxmlformats.org/officeDocument/2006/relationships/image" Target="../media/image1471.png"/><Relationship Id="rId31" Type="http://schemas.openxmlformats.org/officeDocument/2006/relationships/image" Target="../media/image1483.png"/><Relationship Id="rId44" Type="http://schemas.openxmlformats.org/officeDocument/2006/relationships/image" Target="../media/image1496.png"/><Relationship Id="rId4" Type="http://schemas.openxmlformats.org/officeDocument/2006/relationships/image" Target="../media/image1456.png"/><Relationship Id="rId9" Type="http://schemas.openxmlformats.org/officeDocument/2006/relationships/image" Target="../media/image1461.png"/><Relationship Id="rId14" Type="http://schemas.openxmlformats.org/officeDocument/2006/relationships/image" Target="../media/image1466.png"/><Relationship Id="rId22" Type="http://schemas.openxmlformats.org/officeDocument/2006/relationships/image" Target="../media/image1474.png"/><Relationship Id="rId27" Type="http://schemas.openxmlformats.org/officeDocument/2006/relationships/image" Target="../media/image1479.png"/><Relationship Id="rId30" Type="http://schemas.openxmlformats.org/officeDocument/2006/relationships/image" Target="../media/image1482.png"/><Relationship Id="rId35" Type="http://schemas.openxmlformats.org/officeDocument/2006/relationships/image" Target="../media/image1487.png"/><Relationship Id="rId43" Type="http://schemas.openxmlformats.org/officeDocument/2006/relationships/image" Target="../media/image1495.png"/><Relationship Id="rId48" Type="http://schemas.openxmlformats.org/officeDocument/2006/relationships/image" Target="../media/image1500.png"/><Relationship Id="rId8" Type="http://schemas.openxmlformats.org/officeDocument/2006/relationships/image" Target="../media/image1460.png"/><Relationship Id="rId3" Type="http://schemas.openxmlformats.org/officeDocument/2006/relationships/image" Target="../media/image1455.png"/><Relationship Id="rId12" Type="http://schemas.openxmlformats.org/officeDocument/2006/relationships/image" Target="../media/image1464.png"/><Relationship Id="rId17" Type="http://schemas.openxmlformats.org/officeDocument/2006/relationships/image" Target="../media/image1469.png"/><Relationship Id="rId25" Type="http://schemas.openxmlformats.org/officeDocument/2006/relationships/image" Target="../media/image1477.png"/><Relationship Id="rId33" Type="http://schemas.openxmlformats.org/officeDocument/2006/relationships/image" Target="../media/image1485.png"/><Relationship Id="rId38" Type="http://schemas.openxmlformats.org/officeDocument/2006/relationships/image" Target="../media/image1490.png"/><Relationship Id="rId46" Type="http://schemas.openxmlformats.org/officeDocument/2006/relationships/image" Target="../media/image1498.png"/><Relationship Id="rId20" Type="http://schemas.openxmlformats.org/officeDocument/2006/relationships/image" Target="../media/image1472.png"/><Relationship Id="rId41" Type="http://schemas.openxmlformats.org/officeDocument/2006/relationships/image" Target="../media/image1493.png"/><Relationship Id="rId1" Type="http://schemas.openxmlformats.org/officeDocument/2006/relationships/image" Target="../media/image1453.png"/><Relationship Id="rId6" Type="http://schemas.openxmlformats.org/officeDocument/2006/relationships/image" Target="../media/image1458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15.png"/><Relationship Id="rId18" Type="http://schemas.openxmlformats.org/officeDocument/2006/relationships/image" Target="../media/image1520.png"/><Relationship Id="rId26" Type="http://schemas.openxmlformats.org/officeDocument/2006/relationships/image" Target="../media/image1528.png"/><Relationship Id="rId39" Type="http://schemas.openxmlformats.org/officeDocument/2006/relationships/image" Target="../media/image1541.png"/><Relationship Id="rId21" Type="http://schemas.openxmlformats.org/officeDocument/2006/relationships/image" Target="../media/image1523.png"/><Relationship Id="rId34" Type="http://schemas.openxmlformats.org/officeDocument/2006/relationships/image" Target="../media/image1536.png"/><Relationship Id="rId42" Type="http://schemas.openxmlformats.org/officeDocument/2006/relationships/image" Target="../media/image1544.png"/><Relationship Id="rId7" Type="http://schemas.openxmlformats.org/officeDocument/2006/relationships/image" Target="../media/image1509.png"/><Relationship Id="rId2" Type="http://schemas.openxmlformats.org/officeDocument/2006/relationships/image" Target="../media/image1504.png"/><Relationship Id="rId16" Type="http://schemas.openxmlformats.org/officeDocument/2006/relationships/image" Target="../media/image1518.png"/><Relationship Id="rId20" Type="http://schemas.openxmlformats.org/officeDocument/2006/relationships/image" Target="../media/image1522.png"/><Relationship Id="rId29" Type="http://schemas.openxmlformats.org/officeDocument/2006/relationships/image" Target="../media/image1531.png"/><Relationship Id="rId41" Type="http://schemas.openxmlformats.org/officeDocument/2006/relationships/image" Target="../media/image1543.png"/><Relationship Id="rId1" Type="http://schemas.openxmlformats.org/officeDocument/2006/relationships/image" Target="../media/image1503.png"/><Relationship Id="rId6" Type="http://schemas.openxmlformats.org/officeDocument/2006/relationships/image" Target="../media/image1508.png"/><Relationship Id="rId11" Type="http://schemas.openxmlformats.org/officeDocument/2006/relationships/image" Target="../media/image1513.png"/><Relationship Id="rId24" Type="http://schemas.openxmlformats.org/officeDocument/2006/relationships/image" Target="../media/image1526.png"/><Relationship Id="rId32" Type="http://schemas.openxmlformats.org/officeDocument/2006/relationships/image" Target="../media/image1534.png"/><Relationship Id="rId37" Type="http://schemas.openxmlformats.org/officeDocument/2006/relationships/image" Target="../media/image1539.png"/><Relationship Id="rId40" Type="http://schemas.openxmlformats.org/officeDocument/2006/relationships/image" Target="../media/image1542.png"/><Relationship Id="rId5" Type="http://schemas.openxmlformats.org/officeDocument/2006/relationships/image" Target="../media/image1507.png"/><Relationship Id="rId15" Type="http://schemas.openxmlformats.org/officeDocument/2006/relationships/image" Target="../media/image1517.png"/><Relationship Id="rId23" Type="http://schemas.openxmlformats.org/officeDocument/2006/relationships/image" Target="../media/image1525.png"/><Relationship Id="rId28" Type="http://schemas.openxmlformats.org/officeDocument/2006/relationships/image" Target="../media/image1530.png"/><Relationship Id="rId36" Type="http://schemas.openxmlformats.org/officeDocument/2006/relationships/image" Target="../media/image1538.png"/><Relationship Id="rId10" Type="http://schemas.openxmlformats.org/officeDocument/2006/relationships/image" Target="../media/image1512.png"/><Relationship Id="rId19" Type="http://schemas.openxmlformats.org/officeDocument/2006/relationships/image" Target="../media/image1521.png"/><Relationship Id="rId31" Type="http://schemas.openxmlformats.org/officeDocument/2006/relationships/image" Target="../media/image1533.png"/><Relationship Id="rId44" Type="http://schemas.openxmlformats.org/officeDocument/2006/relationships/image" Target="../media/image1546.png"/><Relationship Id="rId4" Type="http://schemas.openxmlformats.org/officeDocument/2006/relationships/image" Target="../media/image1506.png"/><Relationship Id="rId9" Type="http://schemas.openxmlformats.org/officeDocument/2006/relationships/image" Target="../media/image1511.png"/><Relationship Id="rId14" Type="http://schemas.openxmlformats.org/officeDocument/2006/relationships/image" Target="../media/image1516.png"/><Relationship Id="rId22" Type="http://schemas.openxmlformats.org/officeDocument/2006/relationships/image" Target="../media/image1524.png"/><Relationship Id="rId27" Type="http://schemas.openxmlformats.org/officeDocument/2006/relationships/image" Target="../media/image1529.png"/><Relationship Id="rId30" Type="http://schemas.openxmlformats.org/officeDocument/2006/relationships/image" Target="../media/image1532.png"/><Relationship Id="rId35" Type="http://schemas.openxmlformats.org/officeDocument/2006/relationships/image" Target="../media/image1537.png"/><Relationship Id="rId43" Type="http://schemas.openxmlformats.org/officeDocument/2006/relationships/image" Target="../media/image1545.png"/><Relationship Id="rId8" Type="http://schemas.openxmlformats.org/officeDocument/2006/relationships/image" Target="../media/image1510.png"/><Relationship Id="rId3" Type="http://schemas.openxmlformats.org/officeDocument/2006/relationships/image" Target="../media/image1505.png"/><Relationship Id="rId12" Type="http://schemas.openxmlformats.org/officeDocument/2006/relationships/image" Target="../media/image1514.png"/><Relationship Id="rId17" Type="http://schemas.openxmlformats.org/officeDocument/2006/relationships/image" Target="../media/image1519.png"/><Relationship Id="rId25" Type="http://schemas.openxmlformats.org/officeDocument/2006/relationships/image" Target="../media/image1527.png"/><Relationship Id="rId33" Type="http://schemas.openxmlformats.org/officeDocument/2006/relationships/image" Target="../media/image1535.png"/><Relationship Id="rId38" Type="http://schemas.openxmlformats.org/officeDocument/2006/relationships/image" Target="../media/image15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28575</xdr:rowOff>
    </xdr:from>
    <xdr:to>
      <xdr:col>2</xdr:col>
      <xdr:colOff>1885950</xdr:colOff>
      <xdr:row>19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8099100"/>
          <a:ext cx="36576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71</xdr:row>
      <xdr:rowOff>19050</xdr:rowOff>
    </xdr:from>
    <xdr:to>
      <xdr:col>2</xdr:col>
      <xdr:colOff>1885951</xdr:colOff>
      <xdr:row>71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98214650"/>
          <a:ext cx="36576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</xdr:row>
      <xdr:rowOff>47625</xdr:rowOff>
    </xdr:from>
    <xdr:to>
      <xdr:col>2</xdr:col>
      <xdr:colOff>1885950</xdr:colOff>
      <xdr:row>44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2899700"/>
          <a:ext cx="36576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121</xdr:row>
      <xdr:rowOff>9526</xdr:rowOff>
    </xdr:from>
    <xdr:to>
      <xdr:col>2</xdr:col>
      <xdr:colOff>1876425</xdr:colOff>
      <xdr:row>122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7739651"/>
          <a:ext cx="36480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87</xdr:row>
      <xdr:rowOff>19050</xdr:rowOff>
    </xdr:from>
    <xdr:to>
      <xdr:col>2</xdr:col>
      <xdr:colOff>1885951</xdr:colOff>
      <xdr:row>88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501272175"/>
          <a:ext cx="36576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144</xdr:row>
      <xdr:rowOff>19051</xdr:rowOff>
    </xdr:from>
    <xdr:to>
      <xdr:col>2</xdr:col>
      <xdr:colOff>1876425</xdr:colOff>
      <xdr:row>144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12130676"/>
          <a:ext cx="36480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205</xdr:row>
      <xdr:rowOff>19051</xdr:rowOff>
    </xdr:from>
    <xdr:to>
      <xdr:col>2</xdr:col>
      <xdr:colOff>1885951</xdr:colOff>
      <xdr:row>206</xdr:row>
      <xdr:rowOff>8123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39119176"/>
          <a:ext cx="3657600" cy="17957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165</xdr:row>
      <xdr:rowOff>19050</xdr:rowOff>
    </xdr:from>
    <xdr:to>
      <xdr:col>2</xdr:col>
      <xdr:colOff>1876425</xdr:colOff>
      <xdr:row>166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499175"/>
          <a:ext cx="36480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217</xdr:row>
      <xdr:rowOff>19050</xdr:rowOff>
    </xdr:from>
    <xdr:to>
      <xdr:col>2</xdr:col>
      <xdr:colOff>1950720</xdr:colOff>
      <xdr:row>217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433750"/>
          <a:ext cx="36671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236</xdr:row>
      <xdr:rowOff>9525</xdr:rowOff>
    </xdr:from>
    <xdr:to>
      <xdr:col>2</xdr:col>
      <xdr:colOff>1876425</xdr:colOff>
      <xdr:row>236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043725"/>
          <a:ext cx="36480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253</xdr:row>
      <xdr:rowOff>19050</xdr:rowOff>
    </xdr:from>
    <xdr:to>
      <xdr:col>2</xdr:col>
      <xdr:colOff>1950721</xdr:colOff>
      <xdr:row>254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48310800"/>
          <a:ext cx="36766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274</xdr:row>
      <xdr:rowOff>19050</xdr:rowOff>
    </xdr:from>
    <xdr:to>
      <xdr:col>2</xdr:col>
      <xdr:colOff>1950721</xdr:colOff>
      <xdr:row>275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52311300"/>
          <a:ext cx="36766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292</xdr:row>
      <xdr:rowOff>19050</xdr:rowOff>
    </xdr:from>
    <xdr:to>
      <xdr:col>2</xdr:col>
      <xdr:colOff>1866901</xdr:colOff>
      <xdr:row>293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55778400"/>
          <a:ext cx="36385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319</xdr:row>
      <xdr:rowOff>19050</xdr:rowOff>
    </xdr:from>
    <xdr:to>
      <xdr:col>2</xdr:col>
      <xdr:colOff>1950720</xdr:colOff>
      <xdr:row>319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0902850"/>
          <a:ext cx="36671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339</xdr:row>
      <xdr:rowOff>19050</xdr:rowOff>
    </xdr:from>
    <xdr:to>
      <xdr:col>2</xdr:col>
      <xdr:colOff>1950720</xdr:colOff>
      <xdr:row>340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31900"/>
          <a:ext cx="36671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358</xdr:row>
      <xdr:rowOff>9526</xdr:rowOff>
    </xdr:from>
    <xdr:to>
      <xdr:col>2</xdr:col>
      <xdr:colOff>1950720</xdr:colOff>
      <xdr:row>359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8341876"/>
          <a:ext cx="36671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400</xdr:row>
      <xdr:rowOff>19050</xdr:rowOff>
    </xdr:from>
    <xdr:to>
      <xdr:col>2</xdr:col>
      <xdr:colOff>1950721</xdr:colOff>
      <xdr:row>400</xdr:row>
      <xdr:rowOff>182879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76352400"/>
          <a:ext cx="36766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421</xdr:row>
      <xdr:rowOff>19051</xdr:rowOff>
    </xdr:from>
    <xdr:to>
      <xdr:col>2</xdr:col>
      <xdr:colOff>1950720</xdr:colOff>
      <xdr:row>421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0371951"/>
          <a:ext cx="36671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439</xdr:row>
      <xdr:rowOff>28575</xdr:rowOff>
    </xdr:from>
    <xdr:to>
      <xdr:col>2</xdr:col>
      <xdr:colOff>1876425</xdr:colOff>
      <xdr:row>440</xdr:row>
      <xdr:rowOff>9525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3810475"/>
          <a:ext cx="36480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463</xdr:row>
      <xdr:rowOff>19050</xdr:rowOff>
    </xdr:from>
    <xdr:to>
      <xdr:col>2</xdr:col>
      <xdr:colOff>1885951</xdr:colOff>
      <xdr:row>463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88401525"/>
          <a:ext cx="36576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493</xdr:row>
      <xdr:rowOff>9526</xdr:rowOff>
    </xdr:from>
    <xdr:to>
      <xdr:col>2</xdr:col>
      <xdr:colOff>1950720</xdr:colOff>
      <xdr:row>494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4107001"/>
          <a:ext cx="36671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513</xdr:row>
      <xdr:rowOff>19050</xdr:rowOff>
    </xdr:from>
    <xdr:to>
      <xdr:col>2</xdr:col>
      <xdr:colOff>1885951</xdr:colOff>
      <xdr:row>513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97945575"/>
          <a:ext cx="36576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543</xdr:row>
      <xdr:rowOff>19051</xdr:rowOff>
    </xdr:from>
    <xdr:to>
      <xdr:col>2</xdr:col>
      <xdr:colOff>1950720</xdr:colOff>
      <xdr:row>543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3660576"/>
          <a:ext cx="36671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558</xdr:row>
      <xdr:rowOff>19050</xdr:rowOff>
    </xdr:from>
    <xdr:to>
      <xdr:col>2</xdr:col>
      <xdr:colOff>1950720</xdr:colOff>
      <xdr:row>559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6537125"/>
          <a:ext cx="36671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578</xdr:row>
      <xdr:rowOff>28575</xdr:rowOff>
    </xdr:from>
    <xdr:to>
      <xdr:col>2</xdr:col>
      <xdr:colOff>1950720</xdr:colOff>
      <xdr:row>579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0356650"/>
          <a:ext cx="36766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598</xdr:row>
      <xdr:rowOff>19050</xdr:rowOff>
    </xdr:from>
    <xdr:to>
      <xdr:col>2</xdr:col>
      <xdr:colOff>1866900</xdr:colOff>
      <xdr:row>599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4176175"/>
          <a:ext cx="36385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629</xdr:row>
      <xdr:rowOff>28575</xdr:rowOff>
    </xdr:from>
    <xdr:to>
      <xdr:col>2</xdr:col>
      <xdr:colOff>1950720</xdr:colOff>
      <xdr:row>630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20091200"/>
          <a:ext cx="36766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659</xdr:row>
      <xdr:rowOff>19049</xdr:rowOff>
    </xdr:from>
    <xdr:to>
      <xdr:col>2</xdr:col>
      <xdr:colOff>1950720</xdr:colOff>
      <xdr:row>659</xdr:row>
      <xdr:rowOff>180974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5796674"/>
          <a:ext cx="36766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682</xdr:row>
      <xdr:rowOff>19050</xdr:rowOff>
    </xdr:from>
    <xdr:to>
      <xdr:col>2</xdr:col>
      <xdr:colOff>1885950</xdr:colOff>
      <xdr:row>682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30197225"/>
          <a:ext cx="36576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712</xdr:row>
      <xdr:rowOff>19049</xdr:rowOff>
    </xdr:from>
    <xdr:to>
      <xdr:col>2</xdr:col>
      <xdr:colOff>1950720</xdr:colOff>
      <xdr:row>713</xdr:row>
      <xdr:rowOff>9524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35912224"/>
          <a:ext cx="36671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727</xdr:row>
      <xdr:rowOff>19050</xdr:rowOff>
    </xdr:from>
    <xdr:to>
      <xdr:col>2</xdr:col>
      <xdr:colOff>1885951</xdr:colOff>
      <xdr:row>728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138798300"/>
          <a:ext cx="36576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759</xdr:row>
      <xdr:rowOff>19051</xdr:rowOff>
    </xdr:from>
    <xdr:to>
      <xdr:col>2</xdr:col>
      <xdr:colOff>1885951</xdr:colOff>
      <xdr:row>760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144894301"/>
          <a:ext cx="36576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780</xdr:row>
      <xdr:rowOff>19051</xdr:rowOff>
    </xdr:from>
    <xdr:to>
      <xdr:col>2</xdr:col>
      <xdr:colOff>1950720</xdr:colOff>
      <xdr:row>781</xdr:row>
      <xdr:rowOff>9525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48913851"/>
          <a:ext cx="36671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797</xdr:row>
      <xdr:rowOff>19050</xdr:rowOff>
    </xdr:from>
    <xdr:to>
      <xdr:col>2</xdr:col>
      <xdr:colOff>1876425</xdr:colOff>
      <xdr:row>797</xdr:row>
      <xdr:rowOff>180975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2152350"/>
          <a:ext cx="36480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814</xdr:row>
      <xdr:rowOff>19050</xdr:rowOff>
    </xdr:from>
    <xdr:to>
      <xdr:col>2</xdr:col>
      <xdr:colOff>1885950</xdr:colOff>
      <xdr:row>814</xdr:row>
      <xdr:rowOff>182879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55409900"/>
          <a:ext cx="36576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843</xdr:row>
      <xdr:rowOff>19050</xdr:rowOff>
    </xdr:from>
    <xdr:to>
      <xdr:col>2</xdr:col>
      <xdr:colOff>1885950</xdr:colOff>
      <xdr:row>844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60934400"/>
          <a:ext cx="36576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860</xdr:row>
      <xdr:rowOff>19050</xdr:rowOff>
    </xdr:from>
    <xdr:to>
      <xdr:col>2</xdr:col>
      <xdr:colOff>1885950</xdr:colOff>
      <xdr:row>860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4191950"/>
          <a:ext cx="36576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895</xdr:row>
      <xdr:rowOff>19050</xdr:rowOff>
    </xdr:from>
    <xdr:to>
      <xdr:col>2</xdr:col>
      <xdr:colOff>1885950</xdr:colOff>
      <xdr:row>895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70859450"/>
          <a:ext cx="36576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926</xdr:row>
      <xdr:rowOff>19050</xdr:rowOff>
    </xdr:from>
    <xdr:to>
      <xdr:col>2</xdr:col>
      <xdr:colOff>1950720</xdr:colOff>
      <xdr:row>926</xdr:row>
      <xdr:rowOff>182879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76764950"/>
          <a:ext cx="36671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949</xdr:row>
      <xdr:rowOff>19050</xdr:rowOff>
    </xdr:from>
    <xdr:to>
      <xdr:col>2</xdr:col>
      <xdr:colOff>1876425</xdr:colOff>
      <xdr:row>949</xdr:row>
      <xdr:rowOff>182879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81184550"/>
          <a:ext cx="36480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974</xdr:row>
      <xdr:rowOff>19050</xdr:rowOff>
    </xdr:from>
    <xdr:to>
      <xdr:col>2</xdr:col>
      <xdr:colOff>1950720</xdr:colOff>
      <xdr:row>974</xdr:row>
      <xdr:rowOff>171450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85947050"/>
          <a:ext cx="366712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992</xdr:row>
      <xdr:rowOff>19050</xdr:rowOff>
    </xdr:from>
    <xdr:to>
      <xdr:col>2</xdr:col>
      <xdr:colOff>1950720</xdr:colOff>
      <xdr:row>992</xdr:row>
      <xdr:rowOff>182879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89385575"/>
          <a:ext cx="36671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1027</xdr:row>
      <xdr:rowOff>19050</xdr:rowOff>
    </xdr:from>
    <xdr:to>
      <xdr:col>2</xdr:col>
      <xdr:colOff>1950720</xdr:colOff>
      <xdr:row>1027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96053075"/>
          <a:ext cx="36671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1045</xdr:row>
      <xdr:rowOff>19050</xdr:rowOff>
    </xdr:from>
    <xdr:to>
      <xdr:col>2</xdr:col>
      <xdr:colOff>1950720</xdr:colOff>
      <xdr:row>1046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99501125"/>
          <a:ext cx="36671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1095</xdr:row>
      <xdr:rowOff>19050</xdr:rowOff>
    </xdr:from>
    <xdr:to>
      <xdr:col>2</xdr:col>
      <xdr:colOff>1876425</xdr:colOff>
      <xdr:row>1095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09026125"/>
          <a:ext cx="36480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1130</xdr:row>
      <xdr:rowOff>28575</xdr:rowOff>
    </xdr:from>
    <xdr:to>
      <xdr:col>2</xdr:col>
      <xdr:colOff>1876425</xdr:colOff>
      <xdr:row>1130</xdr:row>
      <xdr:rowOff>180974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15722200"/>
          <a:ext cx="36480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1204</xdr:row>
      <xdr:rowOff>28575</xdr:rowOff>
    </xdr:from>
    <xdr:to>
      <xdr:col>2</xdr:col>
      <xdr:colOff>1885950</xdr:colOff>
      <xdr:row>1205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29819200"/>
          <a:ext cx="36576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1148</xdr:row>
      <xdr:rowOff>19050</xdr:rowOff>
    </xdr:from>
    <xdr:to>
      <xdr:col>2</xdr:col>
      <xdr:colOff>1950720</xdr:colOff>
      <xdr:row>1148</xdr:row>
      <xdr:rowOff>182879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19141675"/>
          <a:ext cx="36766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1222</xdr:row>
      <xdr:rowOff>19049</xdr:rowOff>
    </xdr:from>
    <xdr:to>
      <xdr:col>2</xdr:col>
      <xdr:colOff>1950720</xdr:colOff>
      <xdr:row>1222</xdr:row>
      <xdr:rowOff>180974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33238674"/>
          <a:ext cx="36671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1246</xdr:row>
      <xdr:rowOff>19050</xdr:rowOff>
    </xdr:from>
    <xdr:to>
      <xdr:col>2</xdr:col>
      <xdr:colOff>1885950</xdr:colOff>
      <xdr:row>1246</xdr:row>
      <xdr:rowOff>190500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37839250"/>
          <a:ext cx="36576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3</xdr:col>
      <xdr:colOff>842010</xdr:colOff>
      <xdr:row>1250</xdr:row>
      <xdr:rowOff>4451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38229775"/>
          <a:ext cx="4562475" cy="38545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1317</xdr:row>
      <xdr:rowOff>19050</xdr:rowOff>
    </xdr:from>
    <xdr:to>
      <xdr:col>2</xdr:col>
      <xdr:colOff>1885950</xdr:colOff>
      <xdr:row>1318</xdr:row>
      <xdr:rowOff>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51393325"/>
          <a:ext cx="36576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1303</xdr:row>
      <xdr:rowOff>19050</xdr:rowOff>
    </xdr:from>
    <xdr:to>
      <xdr:col>2</xdr:col>
      <xdr:colOff>1876425</xdr:colOff>
      <xdr:row>1303</xdr:row>
      <xdr:rowOff>180975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48726325"/>
          <a:ext cx="36480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1338</xdr:row>
      <xdr:rowOff>19050</xdr:rowOff>
    </xdr:from>
    <xdr:to>
      <xdr:col>2</xdr:col>
      <xdr:colOff>1876425</xdr:colOff>
      <xdr:row>1338</xdr:row>
      <xdr:rowOff>180975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55403350"/>
          <a:ext cx="36480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1377</xdr:row>
      <xdr:rowOff>19050</xdr:rowOff>
    </xdr:from>
    <xdr:to>
      <xdr:col>2</xdr:col>
      <xdr:colOff>1950720</xdr:colOff>
      <xdr:row>1378</xdr:row>
      <xdr:rowOff>9525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62832850"/>
          <a:ext cx="36671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1394</xdr:row>
      <xdr:rowOff>19051</xdr:rowOff>
    </xdr:from>
    <xdr:to>
      <xdr:col>2</xdr:col>
      <xdr:colOff>1950720</xdr:colOff>
      <xdr:row>1394</xdr:row>
      <xdr:rowOff>180975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66090401"/>
          <a:ext cx="36766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1417</xdr:row>
      <xdr:rowOff>19050</xdr:rowOff>
    </xdr:from>
    <xdr:to>
      <xdr:col>2</xdr:col>
      <xdr:colOff>1885951</xdr:colOff>
      <xdr:row>1418</xdr:row>
      <xdr:rowOff>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" y="270471900"/>
          <a:ext cx="36576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1435</xdr:row>
      <xdr:rowOff>48580</xdr:rowOff>
    </xdr:from>
    <xdr:to>
      <xdr:col>2</xdr:col>
      <xdr:colOff>1935481</xdr:colOff>
      <xdr:row>1436</xdr:row>
      <xdr:rowOff>17120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" y="263334820"/>
          <a:ext cx="3756660" cy="15142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1467</xdr:row>
      <xdr:rowOff>36866</xdr:rowOff>
    </xdr:from>
    <xdr:to>
      <xdr:col>2</xdr:col>
      <xdr:colOff>1950721</xdr:colOff>
      <xdr:row>1467</xdr:row>
      <xdr:rowOff>161905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" y="269175266"/>
          <a:ext cx="3810000" cy="12503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1489</xdr:row>
      <xdr:rowOff>36624</xdr:rowOff>
    </xdr:from>
    <xdr:to>
      <xdr:col>2</xdr:col>
      <xdr:colOff>1950721</xdr:colOff>
      <xdr:row>1489</xdr:row>
      <xdr:rowOff>161905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" y="273198384"/>
          <a:ext cx="3810000" cy="12528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1514</xdr:row>
      <xdr:rowOff>44754</xdr:rowOff>
    </xdr:from>
    <xdr:to>
      <xdr:col>2</xdr:col>
      <xdr:colOff>1927860</xdr:colOff>
      <xdr:row>1514</xdr:row>
      <xdr:rowOff>180952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77808994"/>
          <a:ext cx="3749040" cy="13619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1547</xdr:row>
      <xdr:rowOff>19467</xdr:rowOff>
    </xdr:from>
    <xdr:to>
      <xdr:col>3</xdr:col>
      <xdr:colOff>15240</xdr:colOff>
      <xdr:row>1548</xdr:row>
      <xdr:rowOff>7621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" y="283864467"/>
          <a:ext cx="3840479" cy="17103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1592</xdr:row>
      <xdr:rowOff>19050</xdr:rowOff>
    </xdr:from>
    <xdr:to>
      <xdr:col>2</xdr:col>
      <xdr:colOff>1935480</xdr:colOff>
      <xdr:row>1593</xdr:row>
      <xdr:rowOff>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303895125"/>
          <a:ext cx="370713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1564</xdr:row>
      <xdr:rowOff>160020</xdr:rowOff>
    </xdr:from>
    <xdr:to>
      <xdr:col>3</xdr:col>
      <xdr:colOff>3811</xdr:colOff>
      <xdr:row>1566</xdr:row>
      <xdr:rowOff>1879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" y="287113980"/>
          <a:ext cx="3787140" cy="22285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1605</xdr:row>
      <xdr:rowOff>28575</xdr:rowOff>
    </xdr:from>
    <xdr:to>
      <xdr:col>3</xdr:col>
      <xdr:colOff>9525</xdr:colOff>
      <xdr:row>1606</xdr:row>
      <xdr:rowOff>9525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306381150"/>
          <a:ext cx="37338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1642</xdr:row>
      <xdr:rowOff>19050</xdr:rowOff>
    </xdr:from>
    <xdr:to>
      <xdr:col>2</xdr:col>
      <xdr:colOff>1943100</xdr:colOff>
      <xdr:row>1642</xdr:row>
      <xdr:rowOff>180975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313420125"/>
          <a:ext cx="37147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1661</xdr:row>
      <xdr:rowOff>19051</xdr:rowOff>
    </xdr:from>
    <xdr:to>
      <xdr:col>3</xdr:col>
      <xdr:colOff>0</xdr:colOff>
      <xdr:row>1661</xdr:row>
      <xdr:rowOff>180975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317058676"/>
          <a:ext cx="37242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1688</xdr:row>
      <xdr:rowOff>19051</xdr:rowOff>
    </xdr:from>
    <xdr:to>
      <xdr:col>2</xdr:col>
      <xdr:colOff>1943100</xdr:colOff>
      <xdr:row>1688</xdr:row>
      <xdr:rowOff>179331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322202176"/>
          <a:ext cx="3714750" cy="16028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1710</xdr:row>
      <xdr:rowOff>19050</xdr:rowOff>
    </xdr:from>
    <xdr:to>
      <xdr:col>2</xdr:col>
      <xdr:colOff>1943100</xdr:colOff>
      <xdr:row>1711</xdr:row>
      <xdr:rowOff>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326412225"/>
          <a:ext cx="37147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1740</xdr:row>
      <xdr:rowOff>19050</xdr:rowOff>
    </xdr:from>
    <xdr:to>
      <xdr:col>2</xdr:col>
      <xdr:colOff>1943100</xdr:colOff>
      <xdr:row>1741</xdr:row>
      <xdr:rowOff>9525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32127225"/>
          <a:ext cx="37147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1772</xdr:row>
      <xdr:rowOff>19050</xdr:rowOff>
    </xdr:from>
    <xdr:to>
      <xdr:col>2</xdr:col>
      <xdr:colOff>1943101</xdr:colOff>
      <xdr:row>1773</xdr:row>
      <xdr:rowOff>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" y="338223225"/>
          <a:ext cx="37147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1789</xdr:row>
      <xdr:rowOff>19050</xdr:rowOff>
    </xdr:from>
    <xdr:to>
      <xdr:col>2</xdr:col>
      <xdr:colOff>1943100</xdr:colOff>
      <xdr:row>1790</xdr:row>
      <xdr:rowOff>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341480775"/>
          <a:ext cx="37147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1815</xdr:row>
      <xdr:rowOff>19051</xdr:rowOff>
    </xdr:from>
    <xdr:to>
      <xdr:col>3</xdr:col>
      <xdr:colOff>0</xdr:colOff>
      <xdr:row>1815</xdr:row>
      <xdr:rowOff>180975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46433776"/>
          <a:ext cx="37242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1831</xdr:row>
      <xdr:rowOff>19050</xdr:rowOff>
    </xdr:from>
    <xdr:to>
      <xdr:col>3</xdr:col>
      <xdr:colOff>0</xdr:colOff>
      <xdr:row>1831</xdr:row>
      <xdr:rowOff>190499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349510350"/>
          <a:ext cx="37242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1859</xdr:row>
      <xdr:rowOff>19050</xdr:rowOff>
    </xdr:from>
    <xdr:to>
      <xdr:col>3</xdr:col>
      <xdr:colOff>0</xdr:colOff>
      <xdr:row>1860</xdr:row>
      <xdr:rowOff>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354844350"/>
          <a:ext cx="37242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1880</xdr:row>
      <xdr:rowOff>19051</xdr:rowOff>
    </xdr:from>
    <xdr:to>
      <xdr:col>3</xdr:col>
      <xdr:colOff>0</xdr:colOff>
      <xdr:row>1880</xdr:row>
      <xdr:rowOff>180975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358863901"/>
          <a:ext cx="37242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1909</xdr:row>
      <xdr:rowOff>19051</xdr:rowOff>
    </xdr:from>
    <xdr:to>
      <xdr:col>2</xdr:col>
      <xdr:colOff>1924050</xdr:colOff>
      <xdr:row>1910</xdr:row>
      <xdr:rowOff>9525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364388401"/>
          <a:ext cx="36957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1929</xdr:row>
      <xdr:rowOff>19051</xdr:rowOff>
    </xdr:from>
    <xdr:to>
      <xdr:col>2</xdr:col>
      <xdr:colOff>1933575</xdr:colOff>
      <xdr:row>1929</xdr:row>
      <xdr:rowOff>180975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68217451"/>
          <a:ext cx="37052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1958</xdr:row>
      <xdr:rowOff>19050</xdr:rowOff>
    </xdr:from>
    <xdr:to>
      <xdr:col>2</xdr:col>
      <xdr:colOff>1943100</xdr:colOff>
      <xdr:row>1958</xdr:row>
      <xdr:rowOff>180975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73741950"/>
          <a:ext cx="37147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1958</xdr:row>
      <xdr:rowOff>180974</xdr:rowOff>
    </xdr:from>
    <xdr:to>
      <xdr:col>2</xdr:col>
      <xdr:colOff>1933575</xdr:colOff>
      <xdr:row>1959</xdr:row>
      <xdr:rowOff>180975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73922924"/>
          <a:ext cx="3705225" cy="20002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1984</xdr:row>
      <xdr:rowOff>19050</xdr:rowOff>
    </xdr:from>
    <xdr:to>
      <xdr:col>3</xdr:col>
      <xdr:colOff>0</xdr:colOff>
      <xdr:row>1985</xdr:row>
      <xdr:rowOff>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77761500"/>
          <a:ext cx="37242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2009</xdr:row>
      <xdr:rowOff>19051</xdr:rowOff>
    </xdr:from>
    <xdr:to>
      <xdr:col>3</xdr:col>
      <xdr:colOff>0</xdr:colOff>
      <xdr:row>2009</xdr:row>
      <xdr:rowOff>180975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82524001"/>
          <a:ext cx="37242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2045</xdr:row>
      <xdr:rowOff>19050</xdr:rowOff>
    </xdr:from>
    <xdr:to>
      <xdr:col>3</xdr:col>
      <xdr:colOff>0</xdr:colOff>
      <xdr:row>2046</xdr:row>
      <xdr:rowOff>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89382000"/>
          <a:ext cx="37242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2074</xdr:row>
      <xdr:rowOff>28575</xdr:rowOff>
    </xdr:from>
    <xdr:to>
      <xdr:col>3</xdr:col>
      <xdr:colOff>19050</xdr:colOff>
      <xdr:row>2074</xdr:row>
      <xdr:rowOff>180975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93230100"/>
          <a:ext cx="374332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2093</xdr:row>
      <xdr:rowOff>19050</xdr:rowOff>
    </xdr:from>
    <xdr:to>
      <xdr:col>2</xdr:col>
      <xdr:colOff>1933575</xdr:colOff>
      <xdr:row>2093</xdr:row>
      <xdr:rowOff>180975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96840075"/>
          <a:ext cx="37052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3</xdr:col>
      <xdr:colOff>9525</xdr:colOff>
      <xdr:row>1960</xdr:row>
      <xdr:rowOff>190499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74142000"/>
          <a:ext cx="373380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2115</xdr:row>
      <xdr:rowOff>19050</xdr:rowOff>
    </xdr:from>
    <xdr:to>
      <xdr:col>2</xdr:col>
      <xdr:colOff>1943101</xdr:colOff>
      <xdr:row>2115</xdr:row>
      <xdr:rowOff>171450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" y="403736175"/>
          <a:ext cx="37147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2150</xdr:row>
      <xdr:rowOff>19051</xdr:rowOff>
    </xdr:from>
    <xdr:to>
      <xdr:col>3</xdr:col>
      <xdr:colOff>9525</xdr:colOff>
      <xdr:row>2150</xdr:row>
      <xdr:rowOff>180975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410403676"/>
          <a:ext cx="3733800" cy="16192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3</xdr:col>
      <xdr:colOff>0</xdr:colOff>
      <xdr:row>8</xdr:row>
      <xdr:rowOff>182879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7022900"/>
          <a:ext cx="32670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</xdr:row>
      <xdr:rowOff>19050</xdr:rowOff>
    </xdr:from>
    <xdr:to>
      <xdr:col>3</xdr:col>
      <xdr:colOff>0</xdr:colOff>
      <xdr:row>29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851950"/>
          <a:ext cx="32670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</xdr:row>
      <xdr:rowOff>19050</xdr:rowOff>
    </xdr:from>
    <xdr:to>
      <xdr:col>3</xdr:col>
      <xdr:colOff>9525</xdr:colOff>
      <xdr:row>39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766475"/>
          <a:ext cx="32766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48</xdr:row>
      <xdr:rowOff>28575</xdr:rowOff>
    </xdr:from>
    <xdr:to>
      <xdr:col>3</xdr:col>
      <xdr:colOff>0</xdr:colOff>
      <xdr:row>48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681000"/>
          <a:ext cx="32670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59</xdr:row>
      <xdr:rowOff>9525</xdr:rowOff>
    </xdr:from>
    <xdr:to>
      <xdr:col>2</xdr:col>
      <xdr:colOff>1590675</xdr:colOff>
      <xdr:row>59</xdr:row>
      <xdr:rowOff>180974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287125"/>
          <a:ext cx="32480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70</xdr:row>
      <xdr:rowOff>19050</xdr:rowOff>
    </xdr:from>
    <xdr:to>
      <xdr:col>2</xdr:col>
      <xdr:colOff>1590675</xdr:colOff>
      <xdr:row>70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411200"/>
          <a:ext cx="32480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81</xdr:row>
      <xdr:rowOff>19050</xdr:rowOff>
    </xdr:from>
    <xdr:to>
      <xdr:col>3</xdr:col>
      <xdr:colOff>0</xdr:colOff>
      <xdr:row>81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506700"/>
          <a:ext cx="32670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92</xdr:row>
      <xdr:rowOff>19050</xdr:rowOff>
    </xdr:from>
    <xdr:to>
      <xdr:col>2</xdr:col>
      <xdr:colOff>1600201</xdr:colOff>
      <xdr:row>93</xdr:row>
      <xdr:rowOff>19049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7611725"/>
          <a:ext cx="325755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103</xdr:row>
      <xdr:rowOff>9525</xdr:rowOff>
    </xdr:from>
    <xdr:to>
      <xdr:col>2</xdr:col>
      <xdr:colOff>1600200</xdr:colOff>
      <xdr:row>104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726275"/>
          <a:ext cx="3257550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113</xdr:row>
      <xdr:rowOff>19050</xdr:rowOff>
    </xdr:from>
    <xdr:to>
      <xdr:col>3</xdr:col>
      <xdr:colOff>0</xdr:colOff>
      <xdr:row>113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640800"/>
          <a:ext cx="32670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123</xdr:row>
      <xdr:rowOff>19050</xdr:rowOff>
    </xdr:from>
    <xdr:to>
      <xdr:col>3</xdr:col>
      <xdr:colOff>0</xdr:colOff>
      <xdr:row>124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545800"/>
          <a:ext cx="32670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133</xdr:row>
      <xdr:rowOff>28575</xdr:rowOff>
    </xdr:from>
    <xdr:to>
      <xdr:col>2</xdr:col>
      <xdr:colOff>1600199</xdr:colOff>
      <xdr:row>133</xdr:row>
      <xdr:rowOff>180974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5469850"/>
          <a:ext cx="3257549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143</xdr:row>
      <xdr:rowOff>19050</xdr:rowOff>
    </xdr:from>
    <xdr:to>
      <xdr:col>2</xdr:col>
      <xdr:colOff>1600201</xdr:colOff>
      <xdr:row>143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7374850"/>
          <a:ext cx="32575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154</xdr:row>
      <xdr:rowOff>19050</xdr:rowOff>
    </xdr:from>
    <xdr:to>
      <xdr:col>2</xdr:col>
      <xdr:colOff>1600200</xdr:colOff>
      <xdr:row>154</xdr:row>
      <xdr:rowOff>182879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9479875"/>
          <a:ext cx="32575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176</xdr:row>
      <xdr:rowOff>19050</xdr:rowOff>
    </xdr:from>
    <xdr:to>
      <xdr:col>3</xdr:col>
      <xdr:colOff>9525</xdr:colOff>
      <xdr:row>177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3680400"/>
          <a:ext cx="32766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165</xdr:row>
      <xdr:rowOff>19050</xdr:rowOff>
    </xdr:from>
    <xdr:to>
      <xdr:col>2</xdr:col>
      <xdr:colOff>1600201</xdr:colOff>
      <xdr:row>166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31584900"/>
          <a:ext cx="32575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187</xdr:row>
      <xdr:rowOff>19051</xdr:rowOff>
    </xdr:from>
    <xdr:to>
      <xdr:col>2</xdr:col>
      <xdr:colOff>1590675</xdr:colOff>
      <xdr:row>188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794951"/>
          <a:ext cx="32480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198</xdr:row>
      <xdr:rowOff>9525</xdr:rowOff>
    </xdr:from>
    <xdr:to>
      <xdr:col>3</xdr:col>
      <xdr:colOff>0</xdr:colOff>
      <xdr:row>198</xdr:row>
      <xdr:rowOff>180974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7899975"/>
          <a:ext cx="32670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208</xdr:row>
      <xdr:rowOff>28575</xdr:rowOff>
    </xdr:from>
    <xdr:to>
      <xdr:col>2</xdr:col>
      <xdr:colOff>1600200</xdr:colOff>
      <xdr:row>208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9824025"/>
          <a:ext cx="32575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218</xdr:row>
      <xdr:rowOff>19050</xdr:rowOff>
    </xdr:from>
    <xdr:to>
      <xdr:col>2</xdr:col>
      <xdr:colOff>1600200</xdr:colOff>
      <xdr:row>218</xdr:row>
      <xdr:rowOff>182879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1738550"/>
          <a:ext cx="32575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228</xdr:row>
      <xdr:rowOff>28576</xdr:rowOff>
    </xdr:from>
    <xdr:to>
      <xdr:col>2</xdr:col>
      <xdr:colOff>1590675</xdr:colOff>
      <xdr:row>229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3672126"/>
          <a:ext cx="32480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238</xdr:row>
      <xdr:rowOff>9526</xdr:rowOff>
    </xdr:from>
    <xdr:to>
      <xdr:col>3</xdr:col>
      <xdr:colOff>9525</xdr:colOff>
      <xdr:row>238</xdr:row>
      <xdr:rowOff>171450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5558076"/>
          <a:ext cx="32766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249</xdr:row>
      <xdr:rowOff>19050</xdr:rowOff>
    </xdr:from>
    <xdr:to>
      <xdr:col>2</xdr:col>
      <xdr:colOff>1581150</xdr:colOff>
      <xdr:row>250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7672625"/>
          <a:ext cx="32385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260</xdr:row>
      <xdr:rowOff>28575</xdr:rowOff>
    </xdr:from>
    <xdr:to>
      <xdr:col>2</xdr:col>
      <xdr:colOff>1590675</xdr:colOff>
      <xdr:row>260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9787175"/>
          <a:ext cx="324802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271</xdr:row>
      <xdr:rowOff>19050</xdr:rowOff>
    </xdr:from>
    <xdr:to>
      <xdr:col>2</xdr:col>
      <xdr:colOff>1590675</xdr:colOff>
      <xdr:row>271</xdr:row>
      <xdr:rowOff>182879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51882675"/>
          <a:ext cx="3248024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282</xdr:row>
      <xdr:rowOff>19050</xdr:rowOff>
    </xdr:from>
    <xdr:to>
      <xdr:col>2</xdr:col>
      <xdr:colOff>1581150</xdr:colOff>
      <xdr:row>282</xdr:row>
      <xdr:rowOff>171450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3987700"/>
          <a:ext cx="32385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293</xdr:row>
      <xdr:rowOff>19050</xdr:rowOff>
    </xdr:from>
    <xdr:to>
      <xdr:col>3</xdr:col>
      <xdr:colOff>0</xdr:colOff>
      <xdr:row>294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6083200"/>
          <a:ext cx="32670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304</xdr:row>
      <xdr:rowOff>28575</xdr:rowOff>
    </xdr:from>
    <xdr:to>
      <xdr:col>2</xdr:col>
      <xdr:colOff>1600200</xdr:colOff>
      <xdr:row>304</xdr:row>
      <xdr:rowOff>180974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8188225"/>
          <a:ext cx="325755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314</xdr:row>
      <xdr:rowOff>19050</xdr:rowOff>
    </xdr:from>
    <xdr:to>
      <xdr:col>3</xdr:col>
      <xdr:colOff>0</xdr:colOff>
      <xdr:row>315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60112275"/>
          <a:ext cx="32670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324</xdr:row>
      <xdr:rowOff>19050</xdr:rowOff>
    </xdr:from>
    <xdr:to>
      <xdr:col>3</xdr:col>
      <xdr:colOff>0</xdr:colOff>
      <xdr:row>324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2026800"/>
          <a:ext cx="32670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334</xdr:row>
      <xdr:rowOff>19050</xdr:rowOff>
    </xdr:from>
    <xdr:to>
      <xdr:col>3</xdr:col>
      <xdr:colOff>0</xdr:colOff>
      <xdr:row>334</xdr:row>
      <xdr:rowOff>171450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3931800"/>
          <a:ext cx="32670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344</xdr:row>
      <xdr:rowOff>19051</xdr:rowOff>
    </xdr:from>
    <xdr:to>
      <xdr:col>3</xdr:col>
      <xdr:colOff>9525</xdr:colOff>
      <xdr:row>345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5846326"/>
          <a:ext cx="32766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354</xdr:row>
      <xdr:rowOff>51812</xdr:rowOff>
    </xdr:from>
    <xdr:to>
      <xdr:col>3</xdr:col>
      <xdr:colOff>68580</xdr:colOff>
      <xdr:row>354</xdr:row>
      <xdr:rowOff>171429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5309492"/>
          <a:ext cx="3429000" cy="11961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360</xdr:row>
      <xdr:rowOff>57778</xdr:rowOff>
    </xdr:from>
    <xdr:to>
      <xdr:col>3</xdr:col>
      <xdr:colOff>0</xdr:colOff>
      <xdr:row>360</xdr:row>
      <xdr:rowOff>180952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6412738"/>
          <a:ext cx="3345180" cy="1231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370</xdr:row>
      <xdr:rowOff>58044</xdr:rowOff>
    </xdr:from>
    <xdr:to>
      <xdr:col>3</xdr:col>
      <xdr:colOff>76201</xdr:colOff>
      <xdr:row>371</xdr:row>
      <xdr:rowOff>7596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8241804"/>
          <a:ext cx="3436620" cy="13243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380</xdr:row>
      <xdr:rowOff>14946</xdr:rowOff>
    </xdr:from>
    <xdr:to>
      <xdr:col>2</xdr:col>
      <xdr:colOff>1590675</xdr:colOff>
      <xdr:row>381</xdr:row>
      <xdr:rowOff>3216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757371"/>
          <a:ext cx="3248025" cy="17877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390</xdr:row>
      <xdr:rowOff>9525</xdr:rowOff>
    </xdr:from>
    <xdr:to>
      <xdr:col>2</xdr:col>
      <xdr:colOff>1609724</xdr:colOff>
      <xdr:row>391</xdr:row>
      <xdr:rowOff>20814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4647425"/>
          <a:ext cx="3267074" cy="20178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401</xdr:row>
      <xdr:rowOff>9525</xdr:rowOff>
    </xdr:from>
    <xdr:to>
      <xdr:col>3</xdr:col>
      <xdr:colOff>0</xdr:colOff>
      <xdr:row>401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6752450"/>
          <a:ext cx="32670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412</xdr:row>
      <xdr:rowOff>19051</xdr:rowOff>
    </xdr:from>
    <xdr:to>
      <xdr:col>2</xdr:col>
      <xdr:colOff>1590675</xdr:colOff>
      <xdr:row>412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8867001"/>
          <a:ext cx="32480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422</xdr:row>
      <xdr:rowOff>19050</xdr:rowOff>
    </xdr:from>
    <xdr:to>
      <xdr:col>3</xdr:col>
      <xdr:colOff>0</xdr:colOff>
      <xdr:row>423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0772000"/>
          <a:ext cx="32670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432</xdr:row>
      <xdr:rowOff>19050</xdr:rowOff>
    </xdr:from>
    <xdr:to>
      <xdr:col>3</xdr:col>
      <xdr:colOff>0</xdr:colOff>
      <xdr:row>433</xdr:row>
      <xdr:rowOff>38099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2705575"/>
          <a:ext cx="3267075" cy="2095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443</xdr:row>
      <xdr:rowOff>28575</xdr:rowOff>
    </xdr:from>
    <xdr:to>
      <xdr:col>3</xdr:col>
      <xdr:colOff>0</xdr:colOff>
      <xdr:row>443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4820125"/>
          <a:ext cx="32670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453</xdr:row>
      <xdr:rowOff>19051</xdr:rowOff>
    </xdr:from>
    <xdr:to>
      <xdr:col>2</xdr:col>
      <xdr:colOff>1590675</xdr:colOff>
      <xdr:row>453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6715601"/>
          <a:ext cx="32480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463</xdr:row>
      <xdr:rowOff>19050</xdr:rowOff>
    </xdr:from>
    <xdr:to>
      <xdr:col>3</xdr:col>
      <xdr:colOff>9525</xdr:colOff>
      <xdr:row>463</xdr:row>
      <xdr:rowOff>190499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8630125"/>
          <a:ext cx="32766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474</xdr:row>
      <xdr:rowOff>9525</xdr:rowOff>
    </xdr:from>
    <xdr:to>
      <xdr:col>3</xdr:col>
      <xdr:colOff>0</xdr:colOff>
      <xdr:row>474</xdr:row>
      <xdr:rowOff>180974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90744675"/>
          <a:ext cx="32670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484</xdr:row>
      <xdr:rowOff>19050</xdr:rowOff>
    </xdr:from>
    <xdr:to>
      <xdr:col>2</xdr:col>
      <xdr:colOff>1571625</xdr:colOff>
      <xdr:row>484</xdr:row>
      <xdr:rowOff>171449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2659200"/>
          <a:ext cx="32289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504</xdr:row>
      <xdr:rowOff>19051</xdr:rowOff>
    </xdr:from>
    <xdr:to>
      <xdr:col>2</xdr:col>
      <xdr:colOff>1600201</xdr:colOff>
      <xdr:row>504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94764226"/>
          <a:ext cx="32575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514</xdr:row>
      <xdr:rowOff>19050</xdr:rowOff>
    </xdr:from>
    <xdr:to>
      <xdr:col>2</xdr:col>
      <xdr:colOff>1600200</xdr:colOff>
      <xdr:row>514</xdr:row>
      <xdr:rowOff>171449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8393250"/>
          <a:ext cx="3257550" cy="152399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3</xdr:col>
      <xdr:colOff>9525</xdr:colOff>
      <xdr:row>8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9609175"/>
          <a:ext cx="38481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</xdr:row>
      <xdr:rowOff>28575</xdr:rowOff>
    </xdr:from>
    <xdr:to>
      <xdr:col>3</xdr:col>
      <xdr:colOff>0</xdr:colOff>
      <xdr:row>14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771225"/>
          <a:ext cx="38385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</xdr:row>
      <xdr:rowOff>9525</xdr:rowOff>
    </xdr:from>
    <xdr:to>
      <xdr:col>3</xdr:col>
      <xdr:colOff>9525</xdr:colOff>
      <xdr:row>31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200225"/>
          <a:ext cx="38481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37</xdr:row>
      <xdr:rowOff>28575</xdr:rowOff>
    </xdr:from>
    <xdr:to>
      <xdr:col>2</xdr:col>
      <xdr:colOff>2171701</xdr:colOff>
      <xdr:row>37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55371800"/>
          <a:ext cx="38290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46</xdr:row>
      <xdr:rowOff>19050</xdr:rowOff>
    </xdr:from>
    <xdr:to>
      <xdr:col>2</xdr:col>
      <xdr:colOff>2171701</xdr:colOff>
      <xdr:row>47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57086300"/>
          <a:ext cx="38290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52</xdr:row>
      <xdr:rowOff>19050</xdr:rowOff>
    </xdr:from>
    <xdr:to>
      <xdr:col>3</xdr:col>
      <xdr:colOff>9525</xdr:colOff>
      <xdr:row>53</xdr:row>
      <xdr:rowOff>19049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238825"/>
          <a:ext cx="384810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61</xdr:row>
      <xdr:rowOff>19050</xdr:rowOff>
    </xdr:from>
    <xdr:to>
      <xdr:col>2</xdr:col>
      <xdr:colOff>2162175</xdr:colOff>
      <xdr:row>61</xdr:row>
      <xdr:rowOff>182879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9953325"/>
          <a:ext cx="38195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67</xdr:row>
      <xdr:rowOff>28576</xdr:rowOff>
    </xdr:from>
    <xdr:to>
      <xdr:col>2</xdr:col>
      <xdr:colOff>2171700</xdr:colOff>
      <xdr:row>68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1105851"/>
          <a:ext cx="38290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76</xdr:row>
      <xdr:rowOff>19050</xdr:rowOff>
    </xdr:from>
    <xdr:to>
      <xdr:col>3</xdr:col>
      <xdr:colOff>0</xdr:colOff>
      <xdr:row>77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563725"/>
          <a:ext cx="38385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81</xdr:row>
      <xdr:rowOff>19051</xdr:rowOff>
    </xdr:from>
    <xdr:to>
      <xdr:col>2</xdr:col>
      <xdr:colOff>2162175</xdr:colOff>
      <xdr:row>81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516226"/>
          <a:ext cx="38195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91</xdr:row>
      <xdr:rowOff>19050</xdr:rowOff>
    </xdr:from>
    <xdr:to>
      <xdr:col>3</xdr:col>
      <xdr:colOff>0</xdr:colOff>
      <xdr:row>92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459325"/>
          <a:ext cx="38385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96</xdr:row>
      <xdr:rowOff>19050</xdr:rowOff>
    </xdr:from>
    <xdr:to>
      <xdr:col>3</xdr:col>
      <xdr:colOff>0</xdr:colOff>
      <xdr:row>96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411825"/>
          <a:ext cx="38385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106</xdr:row>
      <xdr:rowOff>28576</xdr:rowOff>
    </xdr:from>
    <xdr:to>
      <xdr:col>3</xdr:col>
      <xdr:colOff>0</xdr:colOff>
      <xdr:row>107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326351"/>
          <a:ext cx="38385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111</xdr:row>
      <xdr:rowOff>19051</xdr:rowOff>
    </xdr:from>
    <xdr:to>
      <xdr:col>2</xdr:col>
      <xdr:colOff>2171700</xdr:colOff>
      <xdr:row>111</xdr:row>
      <xdr:rowOff>161925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269326"/>
          <a:ext cx="3829050" cy="1428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121</xdr:row>
      <xdr:rowOff>19050</xdr:rowOff>
    </xdr:from>
    <xdr:to>
      <xdr:col>2</xdr:col>
      <xdr:colOff>2171700</xdr:colOff>
      <xdr:row>122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193375"/>
          <a:ext cx="38290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126</xdr:row>
      <xdr:rowOff>19050</xdr:rowOff>
    </xdr:from>
    <xdr:to>
      <xdr:col>3</xdr:col>
      <xdr:colOff>9526</xdr:colOff>
      <xdr:row>127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24145875"/>
          <a:ext cx="38481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135</xdr:row>
      <xdr:rowOff>19051</xdr:rowOff>
    </xdr:from>
    <xdr:to>
      <xdr:col>2</xdr:col>
      <xdr:colOff>2162175</xdr:colOff>
      <xdr:row>135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908001"/>
          <a:ext cx="38195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141</xdr:row>
      <xdr:rowOff>28575</xdr:rowOff>
    </xdr:from>
    <xdr:to>
      <xdr:col>3</xdr:col>
      <xdr:colOff>0</xdr:colOff>
      <xdr:row>141</xdr:row>
      <xdr:rowOff>180974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7070050"/>
          <a:ext cx="38385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151</xdr:row>
      <xdr:rowOff>19050</xdr:rowOff>
    </xdr:from>
    <xdr:to>
      <xdr:col>2</xdr:col>
      <xdr:colOff>2171700</xdr:colOff>
      <xdr:row>152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965525"/>
          <a:ext cx="38290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156</xdr:row>
      <xdr:rowOff>19051</xdr:rowOff>
    </xdr:from>
    <xdr:to>
      <xdr:col>3</xdr:col>
      <xdr:colOff>0</xdr:colOff>
      <xdr:row>157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9918026"/>
          <a:ext cx="38385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165</xdr:row>
      <xdr:rowOff>28575</xdr:rowOff>
    </xdr:from>
    <xdr:to>
      <xdr:col>2</xdr:col>
      <xdr:colOff>2171700</xdr:colOff>
      <xdr:row>166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642050"/>
          <a:ext cx="38290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171</xdr:row>
      <xdr:rowOff>19051</xdr:rowOff>
    </xdr:from>
    <xdr:to>
      <xdr:col>2</xdr:col>
      <xdr:colOff>2171700</xdr:colOff>
      <xdr:row>171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2775526"/>
          <a:ext cx="38290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180</xdr:row>
      <xdr:rowOff>19051</xdr:rowOff>
    </xdr:from>
    <xdr:to>
      <xdr:col>3</xdr:col>
      <xdr:colOff>0</xdr:colOff>
      <xdr:row>181</xdr:row>
      <xdr:rowOff>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4509076"/>
          <a:ext cx="38385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186</xdr:row>
      <xdr:rowOff>19051</xdr:rowOff>
    </xdr:from>
    <xdr:to>
      <xdr:col>2</xdr:col>
      <xdr:colOff>2162175</xdr:colOff>
      <xdr:row>187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5652076"/>
          <a:ext cx="38195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195</xdr:row>
      <xdr:rowOff>19051</xdr:rowOff>
    </xdr:from>
    <xdr:to>
      <xdr:col>2</xdr:col>
      <xdr:colOff>2171700</xdr:colOff>
      <xdr:row>195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385626"/>
          <a:ext cx="38290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201</xdr:row>
      <xdr:rowOff>19051</xdr:rowOff>
    </xdr:from>
    <xdr:to>
      <xdr:col>2</xdr:col>
      <xdr:colOff>2162175</xdr:colOff>
      <xdr:row>201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8528626"/>
          <a:ext cx="38195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210</xdr:row>
      <xdr:rowOff>19050</xdr:rowOff>
    </xdr:from>
    <xdr:to>
      <xdr:col>3</xdr:col>
      <xdr:colOff>0</xdr:colOff>
      <xdr:row>211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0262175"/>
          <a:ext cx="38385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216</xdr:row>
      <xdr:rowOff>19050</xdr:rowOff>
    </xdr:from>
    <xdr:to>
      <xdr:col>2</xdr:col>
      <xdr:colOff>2171700</xdr:colOff>
      <xdr:row>217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1405175"/>
          <a:ext cx="38290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225</xdr:row>
      <xdr:rowOff>19050</xdr:rowOff>
    </xdr:from>
    <xdr:to>
      <xdr:col>2</xdr:col>
      <xdr:colOff>2171700</xdr:colOff>
      <xdr:row>225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3138725"/>
          <a:ext cx="38290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231</xdr:row>
      <xdr:rowOff>28575</xdr:rowOff>
    </xdr:from>
    <xdr:to>
      <xdr:col>3</xdr:col>
      <xdr:colOff>9525</xdr:colOff>
      <xdr:row>232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4291250"/>
          <a:ext cx="38481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240</xdr:row>
      <xdr:rowOff>19051</xdr:rowOff>
    </xdr:from>
    <xdr:to>
      <xdr:col>2</xdr:col>
      <xdr:colOff>2171700</xdr:colOff>
      <xdr:row>240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5996226"/>
          <a:ext cx="38290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246</xdr:row>
      <xdr:rowOff>28575</xdr:rowOff>
    </xdr:from>
    <xdr:to>
      <xdr:col>3</xdr:col>
      <xdr:colOff>0</xdr:colOff>
      <xdr:row>247</xdr:row>
      <xdr:rowOff>9524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7148750"/>
          <a:ext cx="38385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256</xdr:row>
      <xdr:rowOff>19050</xdr:rowOff>
    </xdr:from>
    <xdr:to>
      <xdr:col>3</xdr:col>
      <xdr:colOff>9525</xdr:colOff>
      <xdr:row>257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9082325"/>
          <a:ext cx="38481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261</xdr:row>
      <xdr:rowOff>28575</xdr:rowOff>
    </xdr:from>
    <xdr:to>
      <xdr:col>2</xdr:col>
      <xdr:colOff>2171700</xdr:colOff>
      <xdr:row>262</xdr:row>
      <xdr:rowOff>9524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0044350"/>
          <a:ext cx="38290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271</xdr:row>
      <xdr:rowOff>19050</xdr:rowOff>
    </xdr:from>
    <xdr:to>
      <xdr:col>3</xdr:col>
      <xdr:colOff>0</xdr:colOff>
      <xdr:row>271</xdr:row>
      <xdr:rowOff>180975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1977925"/>
          <a:ext cx="38385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276</xdr:row>
      <xdr:rowOff>19051</xdr:rowOff>
    </xdr:from>
    <xdr:to>
      <xdr:col>3</xdr:col>
      <xdr:colOff>0</xdr:colOff>
      <xdr:row>277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2930426"/>
          <a:ext cx="38385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286</xdr:row>
      <xdr:rowOff>19050</xdr:rowOff>
    </xdr:from>
    <xdr:to>
      <xdr:col>3</xdr:col>
      <xdr:colOff>9525</xdr:colOff>
      <xdr:row>286</xdr:row>
      <xdr:rowOff>182879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4835425"/>
          <a:ext cx="38481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291</xdr:row>
      <xdr:rowOff>19051</xdr:rowOff>
    </xdr:from>
    <xdr:to>
      <xdr:col>2</xdr:col>
      <xdr:colOff>2171700</xdr:colOff>
      <xdr:row>291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5787926"/>
          <a:ext cx="38290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300</xdr:row>
      <xdr:rowOff>19050</xdr:rowOff>
    </xdr:from>
    <xdr:to>
      <xdr:col>2</xdr:col>
      <xdr:colOff>2171700</xdr:colOff>
      <xdr:row>300</xdr:row>
      <xdr:rowOff>182192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7540525"/>
          <a:ext cx="3829050" cy="16314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305</xdr:row>
      <xdr:rowOff>28575</xdr:rowOff>
    </xdr:from>
    <xdr:to>
      <xdr:col>2</xdr:col>
      <xdr:colOff>2171700</xdr:colOff>
      <xdr:row>305</xdr:row>
      <xdr:rowOff>180974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8502550"/>
          <a:ext cx="382905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328</xdr:row>
      <xdr:rowOff>19050</xdr:rowOff>
    </xdr:from>
    <xdr:to>
      <xdr:col>2</xdr:col>
      <xdr:colOff>2162175</xdr:colOff>
      <xdr:row>328</xdr:row>
      <xdr:rowOff>182879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2912625"/>
          <a:ext cx="38195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333</xdr:row>
      <xdr:rowOff>19050</xdr:rowOff>
    </xdr:from>
    <xdr:to>
      <xdr:col>2</xdr:col>
      <xdr:colOff>2171700</xdr:colOff>
      <xdr:row>334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3865125"/>
          <a:ext cx="38290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342</xdr:row>
      <xdr:rowOff>19050</xdr:rowOff>
    </xdr:from>
    <xdr:to>
      <xdr:col>3</xdr:col>
      <xdr:colOff>9525</xdr:colOff>
      <xdr:row>342</xdr:row>
      <xdr:rowOff>171450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5598675"/>
          <a:ext cx="38481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347</xdr:row>
      <xdr:rowOff>19050</xdr:rowOff>
    </xdr:from>
    <xdr:to>
      <xdr:col>3</xdr:col>
      <xdr:colOff>9526</xdr:colOff>
      <xdr:row>347</xdr:row>
      <xdr:rowOff>171450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66551175"/>
          <a:ext cx="38481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356</xdr:row>
      <xdr:rowOff>19050</xdr:rowOff>
    </xdr:from>
    <xdr:to>
      <xdr:col>2</xdr:col>
      <xdr:colOff>2162175</xdr:colOff>
      <xdr:row>356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8284725"/>
          <a:ext cx="38195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361</xdr:row>
      <xdr:rowOff>19051</xdr:rowOff>
    </xdr:from>
    <xdr:to>
      <xdr:col>2</xdr:col>
      <xdr:colOff>2162175</xdr:colOff>
      <xdr:row>361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9237226"/>
          <a:ext cx="38195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370</xdr:row>
      <xdr:rowOff>19049</xdr:rowOff>
    </xdr:from>
    <xdr:to>
      <xdr:col>2</xdr:col>
      <xdr:colOff>2171700</xdr:colOff>
      <xdr:row>370</xdr:row>
      <xdr:rowOff>180974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0970774"/>
          <a:ext cx="38290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375</xdr:row>
      <xdr:rowOff>28575</xdr:rowOff>
    </xdr:from>
    <xdr:to>
      <xdr:col>2</xdr:col>
      <xdr:colOff>2162175</xdr:colOff>
      <xdr:row>376</xdr:row>
      <xdr:rowOff>19050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1932800"/>
          <a:ext cx="38195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384</xdr:row>
      <xdr:rowOff>9525</xdr:rowOff>
    </xdr:from>
    <xdr:to>
      <xdr:col>2</xdr:col>
      <xdr:colOff>2171700</xdr:colOff>
      <xdr:row>384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3647300"/>
          <a:ext cx="38290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390</xdr:row>
      <xdr:rowOff>28575</xdr:rowOff>
    </xdr:from>
    <xdr:to>
      <xdr:col>2</xdr:col>
      <xdr:colOff>2171700</xdr:colOff>
      <xdr:row>390</xdr:row>
      <xdr:rowOff>171450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74809350"/>
          <a:ext cx="3829050" cy="1428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399</xdr:row>
      <xdr:rowOff>19050</xdr:rowOff>
    </xdr:from>
    <xdr:to>
      <xdr:col>3</xdr:col>
      <xdr:colOff>0</xdr:colOff>
      <xdr:row>400</xdr:row>
      <xdr:rowOff>9525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6514325"/>
          <a:ext cx="38385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404</xdr:row>
      <xdr:rowOff>19050</xdr:rowOff>
    </xdr:from>
    <xdr:to>
      <xdr:col>2</xdr:col>
      <xdr:colOff>2171700</xdr:colOff>
      <xdr:row>405</xdr:row>
      <xdr:rowOff>9525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77466825"/>
          <a:ext cx="38290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413</xdr:row>
      <xdr:rowOff>19050</xdr:rowOff>
    </xdr:from>
    <xdr:to>
      <xdr:col>2</xdr:col>
      <xdr:colOff>2171700</xdr:colOff>
      <xdr:row>414</xdr:row>
      <xdr:rowOff>9525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9181325"/>
          <a:ext cx="38290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419</xdr:row>
      <xdr:rowOff>19049</xdr:rowOff>
    </xdr:from>
    <xdr:to>
      <xdr:col>3</xdr:col>
      <xdr:colOff>0</xdr:colOff>
      <xdr:row>419</xdr:row>
      <xdr:rowOff>179778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80324324"/>
          <a:ext cx="3838575" cy="16072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2</xdr:col>
      <xdr:colOff>2171700</xdr:colOff>
      <xdr:row>430</xdr:row>
      <xdr:rowOff>9525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2324575"/>
          <a:ext cx="38290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434</xdr:row>
      <xdr:rowOff>19050</xdr:rowOff>
    </xdr:from>
    <xdr:to>
      <xdr:col>3</xdr:col>
      <xdr:colOff>9525</xdr:colOff>
      <xdr:row>434</xdr:row>
      <xdr:rowOff>171450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3277075"/>
          <a:ext cx="38481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443</xdr:row>
      <xdr:rowOff>19050</xdr:rowOff>
    </xdr:from>
    <xdr:to>
      <xdr:col>3</xdr:col>
      <xdr:colOff>0</xdr:colOff>
      <xdr:row>444</xdr:row>
      <xdr:rowOff>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5010625"/>
          <a:ext cx="38385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448</xdr:row>
      <xdr:rowOff>28575</xdr:rowOff>
    </xdr:from>
    <xdr:to>
      <xdr:col>3</xdr:col>
      <xdr:colOff>0</xdr:colOff>
      <xdr:row>449</xdr:row>
      <xdr:rowOff>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85972650"/>
          <a:ext cx="38385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458</xdr:row>
      <xdr:rowOff>19050</xdr:rowOff>
    </xdr:from>
    <xdr:to>
      <xdr:col>3</xdr:col>
      <xdr:colOff>0</xdr:colOff>
      <xdr:row>458</xdr:row>
      <xdr:rowOff>182879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7887175"/>
          <a:ext cx="38385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463</xdr:row>
      <xdr:rowOff>19050</xdr:rowOff>
    </xdr:from>
    <xdr:to>
      <xdr:col>2</xdr:col>
      <xdr:colOff>2171700</xdr:colOff>
      <xdr:row>463</xdr:row>
      <xdr:rowOff>182879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8839675"/>
          <a:ext cx="38290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473</xdr:row>
      <xdr:rowOff>19050</xdr:rowOff>
    </xdr:from>
    <xdr:to>
      <xdr:col>3</xdr:col>
      <xdr:colOff>0</xdr:colOff>
      <xdr:row>473</xdr:row>
      <xdr:rowOff>171449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90763725"/>
          <a:ext cx="38385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478</xdr:row>
      <xdr:rowOff>19050</xdr:rowOff>
    </xdr:from>
    <xdr:to>
      <xdr:col>2</xdr:col>
      <xdr:colOff>2171701</xdr:colOff>
      <xdr:row>479</xdr:row>
      <xdr:rowOff>9525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" y="91716225"/>
          <a:ext cx="38290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487</xdr:row>
      <xdr:rowOff>36902</xdr:rowOff>
    </xdr:from>
    <xdr:to>
      <xdr:col>3</xdr:col>
      <xdr:colOff>38101</xdr:colOff>
      <xdr:row>488</xdr:row>
      <xdr:rowOff>7596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" y="90181502"/>
          <a:ext cx="3985260" cy="1535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493</xdr:row>
      <xdr:rowOff>37556</xdr:rowOff>
    </xdr:from>
    <xdr:to>
      <xdr:col>3</xdr:col>
      <xdr:colOff>0</xdr:colOff>
      <xdr:row>493</xdr:row>
      <xdr:rowOff>180952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91294676"/>
          <a:ext cx="3947160" cy="14339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498</xdr:row>
      <xdr:rowOff>40902</xdr:rowOff>
    </xdr:from>
    <xdr:to>
      <xdr:col>3</xdr:col>
      <xdr:colOff>3811</xdr:colOff>
      <xdr:row>499</xdr:row>
      <xdr:rowOff>17119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" y="92212422"/>
          <a:ext cx="3939540" cy="15909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504</xdr:row>
      <xdr:rowOff>38076</xdr:rowOff>
    </xdr:from>
    <xdr:to>
      <xdr:col>3</xdr:col>
      <xdr:colOff>7621</xdr:colOff>
      <xdr:row>505</xdr:row>
      <xdr:rowOff>7596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" y="93306876"/>
          <a:ext cx="395478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513</xdr:row>
      <xdr:rowOff>34532</xdr:rowOff>
    </xdr:from>
    <xdr:to>
      <xdr:col>3</xdr:col>
      <xdr:colOff>7621</xdr:colOff>
      <xdr:row>513</xdr:row>
      <xdr:rowOff>171429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" y="94949252"/>
          <a:ext cx="3954780" cy="13689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519</xdr:row>
      <xdr:rowOff>44768</xdr:rowOff>
    </xdr:from>
    <xdr:to>
      <xdr:col>3</xdr:col>
      <xdr:colOff>0</xdr:colOff>
      <xdr:row>520</xdr:row>
      <xdr:rowOff>26643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6056768"/>
          <a:ext cx="3916680" cy="16475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528</xdr:row>
      <xdr:rowOff>22835</xdr:rowOff>
    </xdr:from>
    <xdr:to>
      <xdr:col>2</xdr:col>
      <xdr:colOff>2179320</xdr:colOff>
      <xdr:row>528</xdr:row>
      <xdr:rowOff>175235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7711235"/>
          <a:ext cx="3924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535</xdr:row>
      <xdr:rowOff>34003</xdr:rowOff>
    </xdr:from>
    <xdr:to>
      <xdr:col>3</xdr:col>
      <xdr:colOff>1</xdr:colOff>
      <xdr:row>535</xdr:row>
      <xdr:rowOff>171429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" y="99002563"/>
          <a:ext cx="3947160" cy="13742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544</xdr:row>
      <xdr:rowOff>19050</xdr:rowOff>
    </xdr:from>
    <xdr:to>
      <xdr:col>2</xdr:col>
      <xdr:colOff>2171701</xdr:colOff>
      <xdr:row>544</xdr:row>
      <xdr:rowOff>180975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" y="104384475"/>
          <a:ext cx="38290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550</xdr:row>
      <xdr:rowOff>19050</xdr:rowOff>
    </xdr:from>
    <xdr:to>
      <xdr:col>2</xdr:col>
      <xdr:colOff>2171700</xdr:colOff>
      <xdr:row>550</xdr:row>
      <xdr:rowOff>190499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5527475"/>
          <a:ext cx="38290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559</xdr:row>
      <xdr:rowOff>19050</xdr:rowOff>
    </xdr:from>
    <xdr:to>
      <xdr:col>2</xdr:col>
      <xdr:colOff>2181224</xdr:colOff>
      <xdr:row>560</xdr:row>
      <xdr:rowOff>1286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7261025"/>
          <a:ext cx="3838574" cy="17273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566</xdr:row>
      <xdr:rowOff>19050</xdr:rowOff>
    </xdr:from>
    <xdr:to>
      <xdr:col>2</xdr:col>
      <xdr:colOff>2162175</xdr:colOff>
      <xdr:row>566</xdr:row>
      <xdr:rowOff>188389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" y="108594525"/>
          <a:ext cx="3819524" cy="16933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575</xdr:row>
      <xdr:rowOff>19050</xdr:rowOff>
    </xdr:from>
    <xdr:to>
      <xdr:col>3</xdr:col>
      <xdr:colOff>0</xdr:colOff>
      <xdr:row>576</xdr:row>
      <xdr:rowOff>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0337600"/>
          <a:ext cx="38385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581</xdr:row>
      <xdr:rowOff>19050</xdr:rowOff>
    </xdr:from>
    <xdr:to>
      <xdr:col>3</xdr:col>
      <xdr:colOff>0</xdr:colOff>
      <xdr:row>582</xdr:row>
      <xdr:rowOff>9525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1499650"/>
          <a:ext cx="38385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591</xdr:row>
      <xdr:rowOff>19051</xdr:rowOff>
    </xdr:from>
    <xdr:to>
      <xdr:col>3</xdr:col>
      <xdr:colOff>0</xdr:colOff>
      <xdr:row>591</xdr:row>
      <xdr:rowOff>180975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13404651"/>
          <a:ext cx="38385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597</xdr:row>
      <xdr:rowOff>19050</xdr:rowOff>
    </xdr:from>
    <xdr:to>
      <xdr:col>3</xdr:col>
      <xdr:colOff>0</xdr:colOff>
      <xdr:row>597</xdr:row>
      <xdr:rowOff>171450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14547650"/>
          <a:ext cx="38385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607</xdr:row>
      <xdr:rowOff>19050</xdr:rowOff>
    </xdr:from>
    <xdr:to>
      <xdr:col>2</xdr:col>
      <xdr:colOff>2162175</xdr:colOff>
      <xdr:row>607</xdr:row>
      <xdr:rowOff>171449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6471700"/>
          <a:ext cx="38195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612</xdr:row>
      <xdr:rowOff>28575</xdr:rowOff>
    </xdr:from>
    <xdr:to>
      <xdr:col>2</xdr:col>
      <xdr:colOff>2171700</xdr:colOff>
      <xdr:row>613</xdr:row>
      <xdr:rowOff>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17433725"/>
          <a:ext cx="38290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625</xdr:row>
      <xdr:rowOff>19050</xdr:rowOff>
    </xdr:from>
    <xdr:to>
      <xdr:col>4</xdr:col>
      <xdr:colOff>0</xdr:colOff>
      <xdr:row>625</xdr:row>
      <xdr:rowOff>180975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19919750"/>
          <a:ext cx="47244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621</xdr:row>
      <xdr:rowOff>19050</xdr:rowOff>
    </xdr:from>
    <xdr:to>
      <xdr:col>2</xdr:col>
      <xdr:colOff>2171700</xdr:colOff>
      <xdr:row>622</xdr:row>
      <xdr:rowOff>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19157750"/>
          <a:ext cx="38290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636</xdr:row>
      <xdr:rowOff>19051</xdr:rowOff>
    </xdr:from>
    <xdr:to>
      <xdr:col>3</xdr:col>
      <xdr:colOff>0</xdr:colOff>
      <xdr:row>636</xdr:row>
      <xdr:rowOff>180975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22034301"/>
          <a:ext cx="38385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641</xdr:row>
      <xdr:rowOff>19050</xdr:rowOff>
    </xdr:from>
    <xdr:to>
      <xdr:col>2</xdr:col>
      <xdr:colOff>2171700</xdr:colOff>
      <xdr:row>641</xdr:row>
      <xdr:rowOff>190499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22996325"/>
          <a:ext cx="38290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650</xdr:row>
      <xdr:rowOff>19050</xdr:rowOff>
    </xdr:from>
    <xdr:to>
      <xdr:col>2</xdr:col>
      <xdr:colOff>2171701</xdr:colOff>
      <xdr:row>651</xdr:row>
      <xdr:rowOff>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" y="124710825"/>
          <a:ext cx="38290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656</xdr:row>
      <xdr:rowOff>19050</xdr:rowOff>
    </xdr:from>
    <xdr:to>
      <xdr:col>2</xdr:col>
      <xdr:colOff>2171701</xdr:colOff>
      <xdr:row>657</xdr:row>
      <xdr:rowOff>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" y="125853825"/>
          <a:ext cx="38290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666</xdr:row>
      <xdr:rowOff>9525</xdr:rowOff>
    </xdr:from>
    <xdr:to>
      <xdr:col>2</xdr:col>
      <xdr:colOff>2171700</xdr:colOff>
      <xdr:row>666</xdr:row>
      <xdr:rowOff>180974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27777875"/>
          <a:ext cx="38290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671</xdr:row>
      <xdr:rowOff>19050</xdr:rowOff>
    </xdr:from>
    <xdr:to>
      <xdr:col>3</xdr:col>
      <xdr:colOff>0</xdr:colOff>
      <xdr:row>671</xdr:row>
      <xdr:rowOff>171450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28749425"/>
          <a:ext cx="38385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680</xdr:row>
      <xdr:rowOff>28575</xdr:rowOff>
    </xdr:from>
    <xdr:to>
      <xdr:col>3</xdr:col>
      <xdr:colOff>0</xdr:colOff>
      <xdr:row>680</xdr:row>
      <xdr:rowOff>180975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30473450"/>
          <a:ext cx="38385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686</xdr:row>
      <xdr:rowOff>28575</xdr:rowOff>
    </xdr:from>
    <xdr:to>
      <xdr:col>2</xdr:col>
      <xdr:colOff>2162175</xdr:colOff>
      <xdr:row>687</xdr:row>
      <xdr:rowOff>9524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31616450"/>
          <a:ext cx="38195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704</xdr:row>
      <xdr:rowOff>19051</xdr:rowOff>
    </xdr:from>
    <xdr:to>
      <xdr:col>2</xdr:col>
      <xdr:colOff>2162175</xdr:colOff>
      <xdr:row>704</xdr:row>
      <xdr:rowOff>188807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33340476"/>
          <a:ext cx="3819525" cy="16975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710</xdr:row>
      <xdr:rowOff>28575</xdr:rowOff>
    </xdr:from>
    <xdr:to>
      <xdr:col>2</xdr:col>
      <xdr:colOff>2171701</xdr:colOff>
      <xdr:row>710</xdr:row>
      <xdr:rowOff>180974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" y="134493000"/>
          <a:ext cx="382905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719</xdr:row>
      <xdr:rowOff>19050</xdr:rowOff>
    </xdr:from>
    <xdr:to>
      <xdr:col>2</xdr:col>
      <xdr:colOff>2171700</xdr:colOff>
      <xdr:row>720</xdr:row>
      <xdr:rowOff>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37931525"/>
          <a:ext cx="38290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725</xdr:row>
      <xdr:rowOff>19050</xdr:rowOff>
    </xdr:from>
    <xdr:to>
      <xdr:col>3</xdr:col>
      <xdr:colOff>0</xdr:colOff>
      <xdr:row>725</xdr:row>
      <xdr:rowOff>180975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39074525"/>
          <a:ext cx="3838575" cy="16192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9525</xdr:rowOff>
    </xdr:from>
    <xdr:to>
      <xdr:col>2</xdr:col>
      <xdr:colOff>2247900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050850"/>
          <a:ext cx="3905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3</xdr:col>
      <xdr:colOff>19050</xdr:colOff>
      <xdr:row>28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98925"/>
          <a:ext cx="3943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</xdr:row>
      <xdr:rowOff>38100</xdr:rowOff>
    </xdr:from>
    <xdr:to>
      <xdr:col>2</xdr:col>
      <xdr:colOff>2257425</xdr:colOff>
      <xdr:row>48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537500"/>
          <a:ext cx="3914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</xdr:row>
      <xdr:rowOff>9525</xdr:rowOff>
    </xdr:from>
    <xdr:to>
      <xdr:col>2</xdr:col>
      <xdr:colOff>2257425</xdr:colOff>
      <xdr:row>37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7603925"/>
          <a:ext cx="3914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57</xdr:row>
      <xdr:rowOff>19050</xdr:rowOff>
    </xdr:from>
    <xdr:to>
      <xdr:col>3</xdr:col>
      <xdr:colOff>0</xdr:colOff>
      <xdr:row>58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15650"/>
          <a:ext cx="3924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67</xdr:row>
      <xdr:rowOff>19050</xdr:rowOff>
    </xdr:from>
    <xdr:to>
      <xdr:col>3</xdr:col>
      <xdr:colOff>9525</xdr:colOff>
      <xdr:row>68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39700"/>
          <a:ext cx="3933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77</xdr:row>
      <xdr:rowOff>19051</xdr:rowOff>
    </xdr:from>
    <xdr:to>
      <xdr:col>2</xdr:col>
      <xdr:colOff>2247900</xdr:colOff>
      <xdr:row>77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744701"/>
          <a:ext cx="3905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87</xdr:row>
      <xdr:rowOff>19050</xdr:rowOff>
    </xdr:from>
    <xdr:to>
      <xdr:col>2</xdr:col>
      <xdr:colOff>2257425</xdr:colOff>
      <xdr:row>87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659225"/>
          <a:ext cx="3914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97</xdr:row>
      <xdr:rowOff>19050</xdr:rowOff>
    </xdr:from>
    <xdr:to>
      <xdr:col>3</xdr:col>
      <xdr:colOff>0</xdr:colOff>
      <xdr:row>98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592800"/>
          <a:ext cx="3924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108</xdr:row>
      <xdr:rowOff>19050</xdr:rowOff>
    </xdr:from>
    <xdr:to>
      <xdr:col>2</xdr:col>
      <xdr:colOff>2257425</xdr:colOff>
      <xdr:row>109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688300"/>
          <a:ext cx="3914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118</xdr:row>
      <xdr:rowOff>19050</xdr:rowOff>
    </xdr:from>
    <xdr:to>
      <xdr:col>3</xdr:col>
      <xdr:colOff>0</xdr:colOff>
      <xdr:row>119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593300"/>
          <a:ext cx="3924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128</xdr:row>
      <xdr:rowOff>19051</xdr:rowOff>
    </xdr:from>
    <xdr:to>
      <xdr:col>3</xdr:col>
      <xdr:colOff>0</xdr:colOff>
      <xdr:row>128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507826"/>
          <a:ext cx="3924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139</xdr:row>
      <xdr:rowOff>19050</xdr:rowOff>
    </xdr:from>
    <xdr:to>
      <xdr:col>3</xdr:col>
      <xdr:colOff>9525</xdr:colOff>
      <xdr:row>140</xdr:row>
      <xdr:rowOff>13821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612850"/>
          <a:ext cx="3933825" cy="18527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150</xdr:row>
      <xdr:rowOff>19050</xdr:rowOff>
    </xdr:from>
    <xdr:to>
      <xdr:col>2</xdr:col>
      <xdr:colOff>2257425</xdr:colOff>
      <xdr:row>151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717875"/>
          <a:ext cx="3914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160</xdr:row>
      <xdr:rowOff>19050</xdr:rowOff>
    </xdr:from>
    <xdr:to>
      <xdr:col>2</xdr:col>
      <xdr:colOff>2247900</xdr:colOff>
      <xdr:row>160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632400"/>
          <a:ext cx="39052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170</xdr:row>
      <xdr:rowOff>19050</xdr:rowOff>
    </xdr:from>
    <xdr:to>
      <xdr:col>3</xdr:col>
      <xdr:colOff>0</xdr:colOff>
      <xdr:row>170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537400"/>
          <a:ext cx="3924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181</xdr:row>
      <xdr:rowOff>19050</xdr:rowOff>
    </xdr:from>
    <xdr:to>
      <xdr:col>2</xdr:col>
      <xdr:colOff>2257425</xdr:colOff>
      <xdr:row>182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651950"/>
          <a:ext cx="3914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190</xdr:row>
      <xdr:rowOff>19050</xdr:rowOff>
    </xdr:from>
    <xdr:to>
      <xdr:col>2</xdr:col>
      <xdr:colOff>2247900</xdr:colOff>
      <xdr:row>190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6385500"/>
          <a:ext cx="3905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200</xdr:row>
      <xdr:rowOff>28576</xdr:rowOff>
    </xdr:from>
    <xdr:to>
      <xdr:col>2</xdr:col>
      <xdr:colOff>2257425</xdr:colOff>
      <xdr:row>201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319076"/>
          <a:ext cx="3914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210</xdr:row>
      <xdr:rowOff>19050</xdr:rowOff>
    </xdr:from>
    <xdr:to>
      <xdr:col>3</xdr:col>
      <xdr:colOff>9525</xdr:colOff>
      <xdr:row>210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214550"/>
          <a:ext cx="3933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220</xdr:row>
      <xdr:rowOff>19050</xdr:rowOff>
    </xdr:from>
    <xdr:to>
      <xdr:col>3</xdr:col>
      <xdr:colOff>1</xdr:colOff>
      <xdr:row>220</xdr:row>
      <xdr:rowOff>171450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2138600"/>
          <a:ext cx="3924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229</xdr:row>
      <xdr:rowOff>19050</xdr:rowOff>
    </xdr:from>
    <xdr:to>
      <xdr:col>3</xdr:col>
      <xdr:colOff>1</xdr:colOff>
      <xdr:row>229</xdr:row>
      <xdr:rowOff>182879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43853100"/>
          <a:ext cx="3924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239</xdr:row>
      <xdr:rowOff>19050</xdr:rowOff>
    </xdr:from>
    <xdr:to>
      <xdr:col>2</xdr:col>
      <xdr:colOff>2257425</xdr:colOff>
      <xdr:row>239</xdr:row>
      <xdr:rowOff>182879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767625"/>
          <a:ext cx="3914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249</xdr:row>
      <xdr:rowOff>28575</xdr:rowOff>
    </xdr:from>
    <xdr:to>
      <xdr:col>2</xdr:col>
      <xdr:colOff>2257425</xdr:colOff>
      <xdr:row>250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7691675"/>
          <a:ext cx="3914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259</xdr:row>
      <xdr:rowOff>19049</xdr:rowOff>
    </xdr:from>
    <xdr:to>
      <xdr:col>2</xdr:col>
      <xdr:colOff>2257425</xdr:colOff>
      <xdr:row>259</xdr:row>
      <xdr:rowOff>180974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9596674"/>
          <a:ext cx="3914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268</xdr:row>
      <xdr:rowOff>19050</xdr:rowOff>
    </xdr:from>
    <xdr:to>
      <xdr:col>3</xdr:col>
      <xdr:colOff>9525</xdr:colOff>
      <xdr:row>268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1320700"/>
          <a:ext cx="3933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285</xdr:row>
      <xdr:rowOff>19050</xdr:rowOff>
    </xdr:from>
    <xdr:to>
      <xdr:col>3</xdr:col>
      <xdr:colOff>9525</xdr:colOff>
      <xdr:row>285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4559200"/>
          <a:ext cx="3933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295</xdr:row>
      <xdr:rowOff>19050</xdr:rowOff>
    </xdr:from>
    <xdr:to>
      <xdr:col>3</xdr:col>
      <xdr:colOff>1</xdr:colOff>
      <xdr:row>295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56464200"/>
          <a:ext cx="3924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279</xdr:row>
      <xdr:rowOff>38100</xdr:rowOff>
    </xdr:from>
    <xdr:to>
      <xdr:col>2</xdr:col>
      <xdr:colOff>2257425</xdr:colOff>
      <xdr:row>280</xdr:row>
      <xdr:rowOff>19049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444775"/>
          <a:ext cx="3914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305</xdr:row>
      <xdr:rowOff>19051</xdr:rowOff>
    </xdr:from>
    <xdr:to>
      <xdr:col>2</xdr:col>
      <xdr:colOff>2257425</xdr:colOff>
      <xdr:row>305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8397776"/>
          <a:ext cx="3914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315</xdr:row>
      <xdr:rowOff>28576</xdr:rowOff>
    </xdr:from>
    <xdr:to>
      <xdr:col>2</xdr:col>
      <xdr:colOff>2247900</xdr:colOff>
      <xdr:row>316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321826"/>
          <a:ext cx="3905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325</xdr:row>
      <xdr:rowOff>19051</xdr:rowOff>
    </xdr:from>
    <xdr:to>
      <xdr:col>2</xdr:col>
      <xdr:colOff>2257425</xdr:colOff>
      <xdr:row>326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2226826"/>
          <a:ext cx="3914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335</xdr:row>
      <xdr:rowOff>19050</xdr:rowOff>
    </xdr:from>
    <xdr:to>
      <xdr:col>3</xdr:col>
      <xdr:colOff>1</xdr:colOff>
      <xdr:row>335</xdr:row>
      <xdr:rowOff>171449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4141350"/>
          <a:ext cx="3924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345</xdr:row>
      <xdr:rowOff>30576</xdr:rowOff>
    </xdr:from>
    <xdr:to>
      <xdr:col>3</xdr:col>
      <xdr:colOff>30481</xdr:colOff>
      <xdr:row>345</xdr:row>
      <xdr:rowOff>171429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3642336"/>
          <a:ext cx="4069080" cy="14085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350</xdr:row>
      <xdr:rowOff>33068</xdr:rowOff>
    </xdr:from>
    <xdr:to>
      <xdr:col>3</xdr:col>
      <xdr:colOff>0</xdr:colOff>
      <xdr:row>350</xdr:row>
      <xdr:rowOff>180952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559228"/>
          <a:ext cx="3992880" cy="14788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359</xdr:row>
      <xdr:rowOff>33972</xdr:rowOff>
    </xdr:from>
    <xdr:to>
      <xdr:col>3</xdr:col>
      <xdr:colOff>30481</xdr:colOff>
      <xdr:row>360</xdr:row>
      <xdr:rowOff>7595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66206052"/>
          <a:ext cx="4069080" cy="15650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403860</xdr:colOff>
      <xdr:row>365</xdr:row>
      <xdr:rowOff>17796</xdr:rowOff>
    </xdr:from>
    <xdr:to>
      <xdr:col>7</xdr:col>
      <xdr:colOff>411480</xdr:colOff>
      <xdr:row>369</xdr:row>
      <xdr:rowOff>121920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63980" y="67302396"/>
          <a:ext cx="5989320" cy="83564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379</xdr:row>
      <xdr:rowOff>19051</xdr:rowOff>
    </xdr:from>
    <xdr:to>
      <xdr:col>2</xdr:col>
      <xdr:colOff>2257425</xdr:colOff>
      <xdr:row>379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570976"/>
          <a:ext cx="3914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2</xdr:col>
      <xdr:colOff>2247900</xdr:colOff>
      <xdr:row>385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3713975"/>
          <a:ext cx="3905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395</xdr:row>
      <xdr:rowOff>19050</xdr:rowOff>
    </xdr:from>
    <xdr:to>
      <xdr:col>2</xdr:col>
      <xdr:colOff>2257425</xdr:colOff>
      <xdr:row>395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5628500"/>
          <a:ext cx="3914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405</xdr:row>
      <xdr:rowOff>19050</xdr:rowOff>
    </xdr:from>
    <xdr:to>
      <xdr:col>3</xdr:col>
      <xdr:colOff>0</xdr:colOff>
      <xdr:row>406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7552550"/>
          <a:ext cx="3924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415</xdr:row>
      <xdr:rowOff>19050</xdr:rowOff>
    </xdr:from>
    <xdr:to>
      <xdr:col>3</xdr:col>
      <xdr:colOff>0</xdr:colOff>
      <xdr:row>416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9457550"/>
          <a:ext cx="3924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425</xdr:row>
      <xdr:rowOff>9526</xdr:rowOff>
    </xdr:from>
    <xdr:to>
      <xdr:col>2</xdr:col>
      <xdr:colOff>2257425</xdr:colOff>
      <xdr:row>426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1362551"/>
          <a:ext cx="3914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435</xdr:row>
      <xdr:rowOff>19051</xdr:rowOff>
    </xdr:from>
    <xdr:to>
      <xdr:col>2</xdr:col>
      <xdr:colOff>2257425</xdr:colOff>
      <xdr:row>435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3286601"/>
          <a:ext cx="3914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445</xdr:row>
      <xdr:rowOff>19051</xdr:rowOff>
    </xdr:from>
    <xdr:to>
      <xdr:col>3</xdr:col>
      <xdr:colOff>0</xdr:colOff>
      <xdr:row>445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201126"/>
          <a:ext cx="3924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456</xdr:row>
      <xdr:rowOff>19050</xdr:rowOff>
    </xdr:from>
    <xdr:to>
      <xdr:col>2</xdr:col>
      <xdr:colOff>2247901</xdr:colOff>
      <xdr:row>456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7306150"/>
          <a:ext cx="39052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466</xdr:row>
      <xdr:rowOff>19050</xdr:rowOff>
    </xdr:from>
    <xdr:to>
      <xdr:col>3</xdr:col>
      <xdr:colOff>0</xdr:colOff>
      <xdr:row>467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9230200"/>
          <a:ext cx="3924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475</xdr:row>
      <xdr:rowOff>19051</xdr:rowOff>
    </xdr:from>
    <xdr:to>
      <xdr:col>2</xdr:col>
      <xdr:colOff>2257425</xdr:colOff>
      <xdr:row>475</xdr:row>
      <xdr:rowOff>180975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0944701"/>
          <a:ext cx="3914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494</xdr:row>
      <xdr:rowOff>19050</xdr:rowOff>
    </xdr:from>
    <xdr:to>
      <xdr:col>3</xdr:col>
      <xdr:colOff>9525</xdr:colOff>
      <xdr:row>495</xdr:row>
      <xdr:rowOff>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2859225"/>
          <a:ext cx="3933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504</xdr:row>
      <xdr:rowOff>19050</xdr:rowOff>
    </xdr:from>
    <xdr:to>
      <xdr:col>3</xdr:col>
      <xdr:colOff>9525</xdr:colOff>
      <xdr:row>504</xdr:row>
      <xdr:rowOff>180975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6488250"/>
          <a:ext cx="3933825" cy="16192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19051</xdr:rowOff>
    </xdr:from>
    <xdr:to>
      <xdr:col>3</xdr:col>
      <xdr:colOff>0</xdr:colOff>
      <xdr:row>42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365122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58</xdr:row>
      <xdr:rowOff>19050</xdr:rowOff>
    </xdr:from>
    <xdr:to>
      <xdr:col>2</xdr:col>
      <xdr:colOff>2486025</xdr:colOff>
      <xdr:row>58</xdr:row>
      <xdr:rowOff>182879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8992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72</xdr:row>
      <xdr:rowOff>28576</xdr:rowOff>
    </xdr:from>
    <xdr:to>
      <xdr:col>3</xdr:col>
      <xdr:colOff>0</xdr:colOff>
      <xdr:row>73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95853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92</xdr:row>
      <xdr:rowOff>19050</xdr:rowOff>
    </xdr:from>
    <xdr:to>
      <xdr:col>2</xdr:col>
      <xdr:colOff>2486025</xdr:colOff>
      <xdr:row>92</xdr:row>
      <xdr:rowOff>182879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33857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111</xdr:row>
      <xdr:rowOff>19051</xdr:rowOff>
    </xdr:from>
    <xdr:to>
      <xdr:col>3</xdr:col>
      <xdr:colOff>0</xdr:colOff>
      <xdr:row>111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700527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130</xdr:row>
      <xdr:rowOff>28575</xdr:rowOff>
    </xdr:from>
    <xdr:to>
      <xdr:col>3</xdr:col>
      <xdr:colOff>9525</xdr:colOff>
      <xdr:row>131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831675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147</xdr:row>
      <xdr:rowOff>19050</xdr:rowOff>
    </xdr:from>
    <xdr:to>
      <xdr:col>2</xdr:col>
      <xdr:colOff>2476500</xdr:colOff>
      <xdr:row>148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060650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164</xdr:row>
      <xdr:rowOff>28576</xdr:rowOff>
    </xdr:from>
    <xdr:to>
      <xdr:col>3</xdr:col>
      <xdr:colOff>0</xdr:colOff>
      <xdr:row>165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174</xdr:row>
      <xdr:rowOff>19051</xdr:rowOff>
    </xdr:from>
    <xdr:to>
      <xdr:col>2</xdr:col>
      <xdr:colOff>2486025</xdr:colOff>
      <xdr:row>174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2327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194</xdr:row>
      <xdr:rowOff>19050</xdr:rowOff>
    </xdr:from>
    <xdr:to>
      <xdr:col>2</xdr:col>
      <xdr:colOff>2476501</xdr:colOff>
      <xdr:row>194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70617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209</xdr:row>
      <xdr:rowOff>19050</xdr:rowOff>
    </xdr:from>
    <xdr:to>
      <xdr:col>2</xdr:col>
      <xdr:colOff>2476501</xdr:colOff>
      <xdr:row>209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399192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229</xdr:row>
      <xdr:rowOff>19050</xdr:rowOff>
    </xdr:from>
    <xdr:to>
      <xdr:col>3</xdr:col>
      <xdr:colOff>1</xdr:colOff>
      <xdr:row>230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43748325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245</xdr:row>
      <xdr:rowOff>19050</xdr:rowOff>
    </xdr:from>
    <xdr:to>
      <xdr:col>3</xdr:col>
      <xdr:colOff>1</xdr:colOff>
      <xdr:row>245</xdr:row>
      <xdr:rowOff>182879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67963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262</xdr:row>
      <xdr:rowOff>19050</xdr:rowOff>
    </xdr:from>
    <xdr:to>
      <xdr:col>3</xdr:col>
      <xdr:colOff>1</xdr:colOff>
      <xdr:row>263</xdr:row>
      <xdr:rowOff>9525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50063400"/>
          <a:ext cx="4305300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271</xdr:row>
      <xdr:rowOff>19050</xdr:rowOff>
    </xdr:from>
    <xdr:to>
      <xdr:col>2</xdr:col>
      <xdr:colOff>2486025</xdr:colOff>
      <xdr:row>271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13873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297</xdr:row>
      <xdr:rowOff>19051</xdr:rowOff>
    </xdr:from>
    <xdr:to>
      <xdr:col>2</xdr:col>
      <xdr:colOff>2486025</xdr:colOff>
      <xdr:row>297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63403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263</xdr:row>
      <xdr:rowOff>19050</xdr:rowOff>
    </xdr:from>
    <xdr:to>
      <xdr:col>2</xdr:col>
      <xdr:colOff>2486025</xdr:colOff>
      <xdr:row>263</xdr:row>
      <xdr:rowOff>190499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2634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320</xdr:row>
      <xdr:rowOff>19050</xdr:rowOff>
    </xdr:from>
    <xdr:to>
      <xdr:col>3</xdr:col>
      <xdr:colOff>1</xdr:colOff>
      <xdr:row>321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61131450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335</xdr:row>
      <xdr:rowOff>19050</xdr:rowOff>
    </xdr:from>
    <xdr:to>
      <xdr:col>2</xdr:col>
      <xdr:colOff>2486025</xdr:colOff>
      <xdr:row>335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40175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357</xdr:row>
      <xdr:rowOff>19049</xdr:rowOff>
    </xdr:from>
    <xdr:to>
      <xdr:col>2</xdr:col>
      <xdr:colOff>2476500</xdr:colOff>
      <xdr:row>357</xdr:row>
      <xdr:rowOff>180974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8208524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373</xdr:row>
      <xdr:rowOff>19051</xdr:rowOff>
    </xdr:from>
    <xdr:to>
      <xdr:col>2</xdr:col>
      <xdr:colOff>2486025</xdr:colOff>
      <xdr:row>373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12565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395</xdr:row>
      <xdr:rowOff>19049</xdr:rowOff>
    </xdr:from>
    <xdr:to>
      <xdr:col>2</xdr:col>
      <xdr:colOff>2457450</xdr:colOff>
      <xdr:row>395</xdr:row>
      <xdr:rowOff>161924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5466574"/>
          <a:ext cx="4267200" cy="1428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408</xdr:row>
      <xdr:rowOff>28575</xdr:rowOff>
    </xdr:from>
    <xdr:to>
      <xdr:col>2</xdr:col>
      <xdr:colOff>2486025</xdr:colOff>
      <xdr:row>408</xdr:row>
      <xdr:rowOff>180974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7952600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428</xdr:row>
      <xdr:rowOff>19050</xdr:rowOff>
    </xdr:from>
    <xdr:to>
      <xdr:col>2</xdr:col>
      <xdr:colOff>2476501</xdr:colOff>
      <xdr:row>428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177212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439</xdr:row>
      <xdr:rowOff>28576</xdr:rowOff>
    </xdr:from>
    <xdr:to>
      <xdr:col>2</xdr:col>
      <xdr:colOff>2476500</xdr:colOff>
      <xdr:row>440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3877151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462</xdr:row>
      <xdr:rowOff>9525</xdr:rowOff>
    </xdr:from>
    <xdr:to>
      <xdr:col>3</xdr:col>
      <xdr:colOff>19050</xdr:colOff>
      <xdr:row>462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8258650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476</xdr:row>
      <xdr:rowOff>19051</xdr:rowOff>
    </xdr:from>
    <xdr:to>
      <xdr:col>3</xdr:col>
      <xdr:colOff>1</xdr:colOff>
      <xdr:row>476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9093517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502</xdr:row>
      <xdr:rowOff>9525</xdr:rowOff>
    </xdr:from>
    <xdr:to>
      <xdr:col>2</xdr:col>
      <xdr:colOff>2486025</xdr:colOff>
      <xdr:row>503</xdr:row>
      <xdr:rowOff>9524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5878650"/>
          <a:ext cx="429577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522</xdr:row>
      <xdr:rowOff>19050</xdr:rowOff>
    </xdr:from>
    <xdr:to>
      <xdr:col>2</xdr:col>
      <xdr:colOff>2486025</xdr:colOff>
      <xdr:row>523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97172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531</xdr:row>
      <xdr:rowOff>19050</xdr:rowOff>
    </xdr:from>
    <xdr:to>
      <xdr:col>2</xdr:col>
      <xdr:colOff>2486025</xdr:colOff>
      <xdr:row>531</xdr:row>
      <xdr:rowOff>171449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0143172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552</xdr:row>
      <xdr:rowOff>28576</xdr:rowOff>
    </xdr:from>
    <xdr:to>
      <xdr:col>3</xdr:col>
      <xdr:colOff>9525</xdr:colOff>
      <xdr:row>552</xdr:row>
      <xdr:rowOff>180976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05470326"/>
          <a:ext cx="431482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570</xdr:row>
      <xdr:rowOff>19050</xdr:rowOff>
    </xdr:from>
    <xdr:to>
      <xdr:col>3</xdr:col>
      <xdr:colOff>0</xdr:colOff>
      <xdr:row>571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89088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591</xdr:row>
      <xdr:rowOff>19050</xdr:rowOff>
    </xdr:from>
    <xdr:to>
      <xdr:col>3</xdr:col>
      <xdr:colOff>1</xdr:colOff>
      <xdr:row>592</xdr:row>
      <xdr:rowOff>9525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112909350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606</xdr:row>
      <xdr:rowOff>19050</xdr:rowOff>
    </xdr:from>
    <xdr:to>
      <xdr:col>2</xdr:col>
      <xdr:colOff>2486025</xdr:colOff>
      <xdr:row>606</xdr:row>
      <xdr:rowOff>182879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157668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622</xdr:row>
      <xdr:rowOff>19051</xdr:rowOff>
    </xdr:from>
    <xdr:to>
      <xdr:col>2</xdr:col>
      <xdr:colOff>2486025</xdr:colOff>
      <xdr:row>623</xdr:row>
      <xdr:rowOff>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8833901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635</xdr:row>
      <xdr:rowOff>9525</xdr:rowOff>
    </xdr:from>
    <xdr:to>
      <xdr:col>2</xdr:col>
      <xdr:colOff>2476500</xdr:colOff>
      <xdr:row>635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21300875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655</xdr:row>
      <xdr:rowOff>9525</xdr:rowOff>
    </xdr:from>
    <xdr:to>
      <xdr:col>2</xdr:col>
      <xdr:colOff>2486025</xdr:colOff>
      <xdr:row>655</xdr:row>
      <xdr:rowOff>180974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251299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664</xdr:row>
      <xdr:rowOff>19051</xdr:rowOff>
    </xdr:from>
    <xdr:to>
      <xdr:col>2</xdr:col>
      <xdr:colOff>2486025</xdr:colOff>
      <xdr:row>664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268539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697</xdr:row>
      <xdr:rowOff>19050</xdr:rowOff>
    </xdr:from>
    <xdr:to>
      <xdr:col>2</xdr:col>
      <xdr:colOff>2486025</xdr:colOff>
      <xdr:row>697</xdr:row>
      <xdr:rowOff>182879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331404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718</xdr:row>
      <xdr:rowOff>9525</xdr:rowOff>
    </xdr:from>
    <xdr:to>
      <xdr:col>3</xdr:col>
      <xdr:colOff>0</xdr:colOff>
      <xdr:row>718</xdr:row>
      <xdr:rowOff>180974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371504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735</xdr:row>
      <xdr:rowOff>19050</xdr:rowOff>
    </xdr:from>
    <xdr:to>
      <xdr:col>3</xdr:col>
      <xdr:colOff>0</xdr:colOff>
      <xdr:row>735</xdr:row>
      <xdr:rowOff>182879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402080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719</xdr:row>
      <xdr:rowOff>9525</xdr:rowOff>
    </xdr:from>
    <xdr:to>
      <xdr:col>2</xdr:col>
      <xdr:colOff>2486025</xdr:colOff>
      <xdr:row>719</xdr:row>
      <xdr:rowOff>190500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736955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744</xdr:row>
      <xdr:rowOff>28575</xdr:rowOff>
    </xdr:from>
    <xdr:to>
      <xdr:col>4</xdr:col>
      <xdr:colOff>19049</xdr:colOff>
      <xdr:row>745</xdr:row>
      <xdr:rowOff>19050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42151100"/>
          <a:ext cx="5191124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761</xdr:row>
      <xdr:rowOff>19051</xdr:rowOff>
    </xdr:from>
    <xdr:to>
      <xdr:col>2</xdr:col>
      <xdr:colOff>2486025</xdr:colOff>
      <xdr:row>761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453800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773</xdr:row>
      <xdr:rowOff>19051</xdr:rowOff>
    </xdr:from>
    <xdr:to>
      <xdr:col>2</xdr:col>
      <xdr:colOff>2486025</xdr:colOff>
      <xdr:row>773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476660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793</xdr:row>
      <xdr:rowOff>19050</xdr:rowOff>
    </xdr:from>
    <xdr:to>
      <xdr:col>2</xdr:col>
      <xdr:colOff>2486025</xdr:colOff>
      <xdr:row>794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515046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828</xdr:row>
      <xdr:rowOff>19051</xdr:rowOff>
    </xdr:from>
    <xdr:to>
      <xdr:col>2</xdr:col>
      <xdr:colOff>2476500</xdr:colOff>
      <xdr:row>828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58172151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847</xdr:row>
      <xdr:rowOff>19050</xdr:rowOff>
    </xdr:from>
    <xdr:to>
      <xdr:col>2</xdr:col>
      <xdr:colOff>2486025</xdr:colOff>
      <xdr:row>847</xdr:row>
      <xdr:rowOff>182879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618107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865</xdr:row>
      <xdr:rowOff>19051</xdr:rowOff>
    </xdr:from>
    <xdr:to>
      <xdr:col>3</xdr:col>
      <xdr:colOff>0</xdr:colOff>
      <xdr:row>865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652397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885</xdr:row>
      <xdr:rowOff>19050</xdr:rowOff>
    </xdr:from>
    <xdr:to>
      <xdr:col>3</xdr:col>
      <xdr:colOff>0</xdr:colOff>
      <xdr:row>886</xdr:row>
      <xdr:rowOff>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6904970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904</xdr:row>
      <xdr:rowOff>19050</xdr:rowOff>
    </xdr:from>
    <xdr:to>
      <xdr:col>3</xdr:col>
      <xdr:colOff>1</xdr:colOff>
      <xdr:row>904</xdr:row>
      <xdr:rowOff>182879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" y="1726692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923</xdr:row>
      <xdr:rowOff>19051</xdr:rowOff>
    </xdr:from>
    <xdr:to>
      <xdr:col>2</xdr:col>
      <xdr:colOff>2486025</xdr:colOff>
      <xdr:row>923</xdr:row>
      <xdr:rowOff>180975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763172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936</xdr:row>
      <xdr:rowOff>19051</xdr:rowOff>
    </xdr:from>
    <xdr:to>
      <xdr:col>3</xdr:col>
      <xdr:colOff>0</xdr:colOff>
      <xdr:row>937</xdr:row>
      <xdr:rowOff>9525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7879377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952</xdr:row>
      <xdr:rowOff>19051</xdr:rowOff>
    </xdr:from>
    <xdr:to>
      <xdr:col>2</xdr:col>
      <xdr:colOff>2486025</xdr:colOff>
      <xdr:row>952</xdr:row>
      <xdr:rowOff>180975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818703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961</xdr:row>
      <xdr:rowOff>19051</xdr:rowOff>
    </xdr:from>
    <xdr:to>
      <xdr:col>3</xdr:col>
      <xdr:colOff>1</xdr:colOff>
      <xdr:row>962</xdr:row>
      <xdr:rowOff>9525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18358485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982</xdr:row>
      <xdr:rowOff>19049</xdr:rowOff>
    </xdr:from>
    <xdr:to>
      <xdr:col>3</xdr:col>
      <xdr:colOff>0</xdr:colOff>
      <xdr:row>982</xdr:row>
      <xdr:rowOff>180974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87604399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1015</xdr:row>
      <xdr:rowOff>19050</xdr:rowOff>
    </xdr:from>
    <xdr:to>
      <xdr:col>2</xdr:col>
      <xdr:colOff>2476501</xdr:colOff>
      <xdr:row>1015</xdr:row>
      <xdr:rowOff>179903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" y="193909950"/>
          <a:ext cx="4286250" cy="16085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1026</xdr:row>
      <xdr:rowOff>19050</xdr:rowOff>
    </xdr:from>
    <xdr:to>
      <xdr:col>2</xdr:col>
      <xdr:colOff>2486025</xdr:colOff>
      <xdr:row>1026</xdr:row>
      <xdr:rowOff>182879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960054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1044</xdr:row>
      <xdr:rowOff>19900</xdr:rowOff>
    </xdr:from>
    <xdr:to>
      <xdr:col>3</xdr:col>
      <xdr:colOff>7621</xdr:colOff>
      <xdr:row>1045</xdr:row>
      <xdr:rowOff>17120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" y="191815300"/>
          <a:ext cx="4442460" cy="1801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1060</xdr:row>
      <xdr:rowOff>20858</xdr:rowOff>
    </xdr:from>
    <xdr:to>
      <xdr:col>3</xdr:col>
      <xdr:colOff>1</xdr:colOff>
      <xdr:row>1060</xdr:row>
      <xdr:rowOff>180951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" y="194742338"/>
          <a:ext cx="4381500" cy="16009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1080</xdr:row>
      <xdr:rowOff>19870</xdr:rowOff>
    </xdr:from>
    <xdr:to>
      <xdr:col>2</xdr:col>
      <xdr:colOff>2493646</xdr:colOff>
      <xdr:row>1081</xdr:row>
      <xdr:rowOff>7596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8398950"/>
          <a:ext cx="4427220" cy="17060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1099</xdr:row>
      <xdr:rowOff>16212</xdr:rowOff>
    </xdr:from>
    <xdr:to>
      <xdr:col>3</xdr:col>
      <xdr:colOff>30480</xdr:colOff>
      <xdr:row>1099</xdr:row>
      <xdr:rowOff>180952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01900492"/>
          <a:ext cx="4465320" cy="16474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1119</xdr:row>
      <xdr:rowOff>18842</xdr:rowOff>
    </xdr:from>
    <xdr:to>
      <xdr:col>3</xdr:col>
      <xdr:colOff>1</xdr:colOff>
      <xdr:row>1119</xdr:row>
      <xdr:rowOff>180951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" y="205560722"/>
          <a:ext cx="4419600" cy="1621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1137</xdr:row>
      <xdr:rowOff>22250</xdr:rowOff>
    </xdr:from>
    <xdr:to>
      <xdr:col>2</xdr:col>
      <xdr:colOff>2476501</xdr:colOff>
      <xdr:row>1137</xdr:row>
      <xdr:rowOff>180951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" y="208901690"/>
          <a:ext cx="4343400" cy="15870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1149</xdr:row>
      <xdr:rowOff>17482</xdr:rowOff>
    </xdr:from>
    <xdr:to>
      <xdr:col>3</xdr:col>
      <xdr:colOff>30481</xdr:colOff>
      <xdr:row>1149</xdr:row>
      <xdr:rowOff>180952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" y="211091482"/>
          <a:ext cx="4465320" cy="16347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1168</xdr:row>
      <xdr:rowOff>19051</xdr:rowOff>
    </xdr:from>
    <xdr:to>
      <xdr:col>2</xdr:col>
      <xdr:colOff>2476500</xdr:colOff>
      <xdr:row>1168</xdr:row>
      <xdr:rowOff>161925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23132651"/>
          <a:ext cx="4286250" cy="1428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1184</xdr:row>
      <xdr:rowOff>28575</xdr:rowOff>
    </xdr:from>
    <xdr:to>
      <xdr:col>2</xdr:col>
      <xdr:colOff>2476500</xdr:colOff>
      <xdr:row>1184</xdr:row>
      <xdr:rowOff>180974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26190175"/>
          <a:ext cx="428625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1205</xdr:row>
      <xdr:rowOff>19051</xdr:rowOff>
    </xdr:from>
    <xdr:to>
      <xdr:col>2</xdr:col>
      <xdr:colOff>2486025</xdr:colOff>
      <xdr:row>1206</xdr:row>
      <xdr:rowOff>9525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3020020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1214</xdr:row>
      <xdr:rowOff>19050</xdr:rowOff>
    </xdr:from>
    <xdr:to>
      <xdr:col>2</xdr:col>
      <xdr:colOff>2486025</xdr:colOff>
      <xdr:row>1214</xdr:row>
      <xdr:rowOff>180975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319147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1235</xdr:row>
      <xdr:rowOff>28575</xdr:rowOff>
    </xdr:from>
    <xdr:to>
      <xdr:col>3</xdr:col>
      <xdr:colOff>0</xdr:colOff>
      <xdr:row>1235</xdr:row>
      <xdr:rowOff>200024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359437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1251</xdr:row>
      <xdr:rowOff>19051</xdr:rowOff>
    </xdr:from>
    <xdr:to>
      <xdr:col>3</xdr:col>
      <xdr:colOff>0</xdr:colOff>
      <xdr:row>1252</xdr:row>
      <xdr:rowOff>9525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3898225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1275</xdr:row>
      <xdr:rowOff>19050</xdr:rowOff>
    </xdr:from>
    <xdr:to>
      <xdr:col>3</xdr:col>
      <xdr:colOff>1</xdr:colOff>
      <xdr:row>1275</xdr:row>
      <xdr:rowOff>180975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" y="2435542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1291</xdr:row>
      <xdr:rowOff>28575</xdr:rowOff>
    </xdr:from>
    <xdr:to>
      <xdr:col>3</xdr:col>
      <xdr:colOff>9525</xdr:colOff>
      <xdr:row>1292</xdr:row>
      <xdr:rowOff>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4663082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1308</xdr:row>
      <xdr:rowOff>19050</xdr:rowOff>
    </xdr:from>
    <xdr:to>
      <xdr:col>2</xdr:col>
      <xdr:colOff>2486025</xdr:colOff>
      <xdr:row>1309</xdr:row>
      <xdr:rowOff>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4985980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1329</xdr:row>
      <xdr:rowOff>19050</xdr:rowOff>
    </xdr:from>
    <xdr:to>
      <xdr:col>2</xdr:col>
      <xdr:colOff>2486025</xdr:colOff>
      <xdr:row>1330</xdr:row>
      <xdr:rowOff>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5388887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1344</xdr:row>
      <xdr:rowOff>19050</xdr:rowOff>
    </xdr:from>
    <xdr:to>
      <xdr:col>3</xdr:col>
      <xdr:colOff>0</xdr:colOff>
      <xdr:row>1344</xdr:row>
      <xdr:rowOff>190499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567463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1364</xdr:row>
      <xdr:rowOff>19050</xdr:rowOff>
    </xdr:from>
    <xdr:to>
      <xdr:col>2</xdr:col>
      <xdr:colOff>2486025</xdr:colOff>
      <xdr:row>1364</xdr:row>
      <xdr:rowOff>171449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6057542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1376</xdr:row>
      <xdr:rowOff>19050</xdr:rowOff>
    </xdr:from>
    <xdr:to>
      <xdr:col>2</xdr:col>
      <xdr:colOff>2486025</xdr:colOff>
      <xdr:row>1376</xdr:row>
      <xdr:rowOff>190499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28614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1395</xdr:row>
      <xdr:rowOff>19050</xdr:rowOff>
    </xdr:from>
    <xdr:to>
      <xdr:col>2</xdr:col>
      <xdr:colOff>2476500</xdr:colOff>
      <xdr:row>1396</xdr:row>
      <xdr:rowOff>9525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6499975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1408</xdr:row>
      <xdr:rowOff>19050</xdr:rowOff>
    </xdr:from>
    <xdr:to>
      <xdr:col>3</xdr:col>
      <xdr:colOff>0</xdr:colOff>
      <xdr:row>1408</xdr:row>
      <xdr:rowOff>180975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689764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1409</xdr:row>
      <xdr:rowOff>19049</xdr:rowOff>
    </xdr:from>
    <xdr:to>
      <xdr:col>3</xdr:col>
      <xdr:colOff>28575</xdr:colOff>
      <xdr:row>1409</xdr:row>
      <xdr:rowOff>180974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69186024"/>
          <a:ext cx="43338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1429</xdr:row>
      <xdr:rowOff>19050</xdr:rowOff>
    </xdr:from>
    <xdr:to>
      <xdr:col>3</xdr:col>
      <xdr:colOff>1</xdr:colOff>
      <xdr:row>1429</xdr:row>
      <xdr:rowOff>190500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" y="27299602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1443</xdr:row>
      <xdr:rowOff>19050</xdr:rowOff>
    </xdr:from>
    <xdr:to>
      <xdr:col>3</xdr:col>
      <xdr:colOff>0</xdr:colOff>
      <xdr:row>1444</xdr:row>
      <xdr:rowOff>9525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75663025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1469</xdr:row>
      <xdr:rowOff>19050</xdr:rowOff>
    </xdr:from>
    <xdr:to>
      <xdr:col>3</xdr:col>
      <xdr:colOff>0</xdr:colOff>
      <xdr:row>1470</xdr:row>
      <xdr:rowOff>9525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0616025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1500</xdr:row>
      <xdr:rowOff>19051</xdr:rowOff>
    </xdr:from>
    <xdr:to>
      <xdr:col>2</xdr:col>
      <xdr:colOff>2486025</xdr:colOff>
      <xdr:row>1500</xdr:row>
      <xdr:rowOff>180975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848356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1516</xdr:row>
      <xdr:rowOff>28576</xdr:rowOff>
    </xdr:from>
    <xdr:to>
      <xdr:col>2</xdr:col>
      <xdr:colOff>2486025</xdr:colOff>
      <xdr:row>1516</xdr:row>
      <xdr:rowOff>190500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878931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1517</xdr:row>
      <xdr:rowOff>19050</xdr:rowOff>
    </xdr:from>
    <xdr:to>
      <xdr:col>2</xdr:col>
      <xdr:colOff>2466975</xdr:colOff>
      <xdr:row>1517</xdr:row>
      <xdr:rowOff>190499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88102675"/>
          <a:ext cx="42767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1538</xdr:row>
      <xdr:rowOff>19051</xdr:rowOff>
    </xdr:from>
    <xdr:to>
      <xdr:col>2</xdr:col>
      <xdr:colOff>2486025</xdr:colOff>
      <xdr:row>1538</xdr:row>
      <xdr:rowOff>180975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938176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1553</xdr:row>
      <xdr:rowOff>19050</xdr:rowOff>
    </xdr:from>
    <xdr:to>
      <xdr:col>2</xdr:col>
      <xdr:colOff>2486025</xdr:colOff>
      <xdr:row>1553</xdr:row>
      <xdr:rowOff>190499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966751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19051</xdr:rowOff>
    </xdr:from>
    <xdr:to>
      <xdr:col>3</xdr:col>
      <xdr:colOff>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726876"/>
          <a:ext cx="42767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3</xdr:col>
      <xdr:colOff>0</xdr:colOff>
      <xdr:row>28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365425"/>
          <a:ext cx="42767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</xdr:row>
      <xdr:rowOff>19050</xdr:rowOff>
    </xdr:from>
    <xdr:to>
      <xdr:col>3</xdr:col>
      <xdr:colOff>0</xdr:colOff>
      <xdr:row>37</xdr:row>
      <xdr:rowOff>171449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279950"/>
          <a:ext cx="42767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</xdr:row>
      <xdr:rowOff>19051</xdr:rowOff>
    </xdr:from>
    <xdr:to>
      <xdr:col>2</xdr:col>
      <xdr:colOff>2457450</xdr:colOff>
      <xdr:row>47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184951"/>
          <a:ext cx="42672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57</xdr:row>
      <xdr:rowOff>9525</xdr:rowOff>
    </xdr:from>
    <xdr:to>
      <xdr:col>2</xdr:col>
      <xdr:colOff>2457450</xdr:colOff>
      <xdr:row>57</xdr:row>
      <xdr:rowOff>180974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06125"/>
          <a:ext cx="42672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67</xdr:row>
      <xdr:rowOff>19050</xdr:rowOff>
    </xdr:from>
    <xdr:to>
      <xdr:col>3</xdr:col>
      <xdr:colOff>0</xdr:colOff>
      <xdr:row>67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39700"/>
          <a:ext cx="42767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77</xdr:row>
      <xdr:rowOff>28575</xdr:rowOff>
    </xdr:from>
    <xdr:to>
      <xdr:col>2</xdr:col>
      <xdr:colOff>2457450</xdr:colOff>
      <xdr:row>77</xdr:row>
      <xdr:rowOff>180974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754225"/>
          <a:ext cx="42672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86</xdr:row>
      <xdr:rowOff>19051</xdr:rowOff>
    </xdr:from>
    <xdr:to>
      <xdr:col>3</xdr:col>
      <xdr:colOff>0</xdr:colOff>
      <xdr:row>87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468726"/>
          <a:ext cx="42767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96</xdr:row>
      <xdr:rowOff>19050</xdr:rowOff>
    </xdr:from>
    <xdr:to>
      <xdr:col>2</xdr:col>
      <xdr:colOff>2438400</xdr:colOff>
      <xdr:row>97</xdr:row>
      <xdr:rowOff>19049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402300"/>
          <a:ext cx="424815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106</xdr:row>
      <xdr:rowOff>28575</xdr:rowOff>
    </xdr:from>
    <xdr:to>
      <xdr:col>2</xdr:col>
      <xdr:colOff>2447925</xdr:colOff>
      <xdr:row>107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316825"/>
          <a:ext cx="42576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116</xdr:row>
      <xdr:rowOff>19050</xdr:rowOff>
    </xdr:from>
    <xdr:to>
      <xdr:col>2</xdr:col>
      <xdr:colOff>2457451</xdr:colOff>
      <xdr:row>116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2212300"/>
          <a:ext cx="42672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127</xdr:row>
      <xdr:rowOff>19050</xdr:rowOff>
    </xdr:from>
    <xdr:to>
      <xdr:col>2</xdr:col>
      <xdr:colOff>2457450</xdr:colOff>
      <xdr:row>127</xdr:row>
      <xdr:rowOff>182879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326850"/>
          <a:ext cx="42672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137</xdr:row>
      <xdr:rowOff>19051</xdr:rowOff>
    </xdr:from>
    <xdr:to>
      <xdr:col>2</xdr:col>
      <xdr:colOff>2447925</xdr:colOff>
      <xdr:row>137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241376"/>
          <a:ext cx="42576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147</xdr:row>
      <xdr:rowOff>19050</xdr:rowOff>
    </xdr:from>
    <xdr:to>
      <xdr:col>3</xdr:col>
      <xdr:colOff>0</xdr:colOff>
      <xdr:row>147</xdr:row>
      <xdr:rowOff>182879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146375"/>
          <a:ext cx="42767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157</xdr:row>
      <xdr:rowOff>9525</xdr:rowOff>
    </xdr:from>
    <xdr:to>
      <xdr:col>3</xdr:col>
      <xdr:colOff>19050</xdr:colOff>
      <xdr:row>157</xdr:row>
      <xdr:rowOff>180974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0704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167</xdr:row>
      <xdr:rowOff>19050</xdr:rowOff>
    </xdr:from>
    <xdr:to>
      <xdr:col>3</xdr:col>
      <xdr:colOff>0</xdr:colOff>
      <xdr:row>167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984950"/>
          <a:ext cx="42767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177</xdr:row>
      <xdr:rowOff>19050</xdr:rowOff>
    </xdr:from>
    <xdr:to>
      <xdr:col>3</xdr:col>
      <xdr:colOff>0</xdr:colOff>
      <xdr:row>177</xdr:row>
      <xdr:rowOff>182879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3889950"/>
          <a:ext cx="42767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187</xdr:row>
      <xdr:rowOff>19050</xdr:rowOff>
    </xdr:from>
    <xdr:to>
      <xdr:col>2</xdr:col>
      <xdr:colOff>2447925</xdr:colOff>
      <xdr:row>188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5814000"/>
          <a:ext cx="42576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197</xdr:row>
      <xdr:rowOff>19051</xdr:rowOff>
    </xdr:from>
    <xdr:to>
      <xdr:col>3</xdr:col>
      <xdr:colOff>0</xdr:colOff>
      <xdr:row>197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719001"/>
          <a:ext cx="42767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208</xdr:row>
      <xdr:rowOff>28575</xdr:rowOff>
    </xdr:from>
    <xdr:to>
      <xdr:col>3</xdr:col>
      <xdr:colOff>0</xdr:colOff>
      <xdr:row>208</xdr:row>
      <xdr:rowOff>180974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9843075"/>
          <a:ext cx="42767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219</xdr:row>
      <xdr:rowOff>28575</xdr:rowOff>
    </xdr:from>
    <xdr:to>
      <xdr:col>2</xdr:col>
      <xdr:colOff>2447925</xdr:colOff>
      <xdr:row>219</xdr:row>
      <xdr:rowOff>180974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957625"/>
          <a:ext cx="42576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229</xdr:row>
      <xdr:rowOff>19050</xdr:rowOff>
    </xdr:from>
    <xdr:to>
      <xdr:col>3</xdr:col>
      <xdr:colOff>0</xdr:colOff>
      <xdr:row>229</xdr:row>
      <xdr:rowOff>171450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3853100"/>
          <a:ext cx="427672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239</xdr:row>
      <xdr:rowOff>19050</xdr:rowOff>
    </xdr:from>
    <xdr:to>
      <xdr:col>3</xdr:col>
      <xdr:colOff>0</xdr:colOff>
      <xdr:row>239</xdr:row>
      <xdr:rowOff>182879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767625"/>
          <a:ext cx="42767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249</xdr:row>
      <xdr:rowOff>19050</xdr:rowOff>
    </xdr:from>
    <xdr:to>
      <xdr:col>3</xdr:col>
      <xdr:colOff>9525</xdr:colOff>
      <xdr:row>249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7682150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260</xdr:row>
      <xdr:rowOff>19051</xdr:rowOff>
    </xdr:from>
    <xdr:to>
      <xdr:col>2</xdr:col>
      <xdr:colOff>2447925</xdr:colOff>
      <xdr:row>261</xdr:row>
      <xdr:rowOff>9525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9787176"/>
          <a:ext cx="42576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269</xdr:row>
      <xdr:rowOff>19050</xdr:rowOff>
    </xdr:from>
    <xdr:to>
      <xdr:col>2</xdr:col>
      <xdr:colOff>2457451</xdr:colOff>
      <xdr:row>270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51511200"/>
          <a:ext cx="42672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279</xdr:row>
      <xdr:rowOff>19050</xdr:rowOff>
    </xdr:from>
    <xdr:to>
      <xdr:col>3</xdr:col>
      <xdr:colOff>19050</xdr:colOff>
      <xdr:row>279</xdr:row>
      <xdr:rowOff>182879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34162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289</xdr:row>
      <xdr:rowOff>28576</xdr:rowOff>
    </xdr:from>
    <xdr:to>
      <xdr:col>3</xdr:col>
      <xdr:colOff>19050</xdr:colOff>
      <xdr:row>290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53307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300</xdr:row>
      <xdr:rowOff>19050</xdr:rowOff>
    </xdr:from>
    <xdr:to>
      <xdr:col>2</xdr:col>
      <xdr:colOff>2457450</xdr:colOff>
      <xdr:row>300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7445275"/>
          <a:ext cx="42672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310</xdr:row>
      <xdr:rowOff>19051</xdr:rowOff>
    </xdr:from>
    <xdr:to>
      <xdr:col>3</xdr:col>
      <xdr:colOff>0</xdr:colOff>
      <xdr:row>310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359801"/>
          <a:ext cx="42767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320</xdr:row>
      <xdr:rowOff>19050</xdr:rowOff>
    </xdr:from>
    <xdr:to>
      <xdr:col>2</xdr:col>
      <xdr:colOff>2457451</xdr:colOff>
      <xdr:row>321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61264800"/>
          <a:ext cx="42672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330</xdr:row>
      <xdr:rowOff>19050</xdr:rowOff>
    </xdr:from>
    <xdr:to>
      <xdr:col>3</xdr:col>
      <xdr:colOff>0</xdr:colOff>
      <xdr:row>331</xdr:row>
      <xdr:rowOff>9525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3179325"/>
          <a:ext cx="42767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340</xdr:row>
      <xdr:rowOff>22280</xdr:rowOff>
    </xdr:from>
    <xdr:to>
      <xdr:col>3</xdr:col>
      <xdr:colOff>1</xdr:colOff>
      <xdr:row>341</xdr:row>
      <xdr:rowOff>7596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2719640"/>
          <a:ext cx="4381500" cy="16819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346</xdr:row>
      <xdr:rowOff>20490</xdr:rowOff>
    </xdr:from>
    <xdr:to>
      <xdr:col>3</xdr:col>
      <xdr:colOff>3811</xdr:colOff>
      <xdr:row>346</xdr:row>
      <xdr:rowOff>180952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3815130"/>
          <a:ext cx="4366260" cy="16046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358</xdr:row>
      <xdr:rowOff>21166</xdr:rowOff>
    </xdr:from>
    <xdr:to>
      <xdr:col>3</xdr:col>
      <xdr:colOff>1</xdr:colOff>
      <xdr:row>358</xdr:row>
      <xdr:rowOff>180952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6010366"/>
          <a:ext cx="4381500" cy="15978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368</xdr:row>
      <xdr:rowOff>19802</xdr:rowOff>
    </xdr:from>
    <xdr:to>
      <xdr:col>2</xdr:col>
      <xdr:colOff>2465070</xdr:colOff>
      <xdr:row>368</xdr:row>
      <xdr:rowOff>180951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7853042"/>
          <a:ext cx="4351020" cy="1611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379</xdr:row>
      <xdr:rowOff>19050</xdr:rowOff>
    </xdr:from>
    <xdr:to>
      <xdr:col>3</xdr:col>
      <xdr:colOff>9526</xdr:colOff>
      <xdr:row>379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725709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388</xdr:row>
      <xdr:rowOff>19050</xdr:rowOff>
    </xdr:from>
    <xdr:to>
      <xdr:col>3</xdr:col>
      <xdr:colOff>0</xdr:colOff>
      <xdr:row>389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4285475"/>
          <a:ext cx="42767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399</xdr:row>
      <xdr:rowOff>19051</xdr:rowOff>
    </xdr:from>
    <xdr:to>
      <xdr:col>2</xdr:col>
      <xdr:colOff>2457450</xdr:colOff>
      <xdr:row>399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6409551"/>
          <a:ext cx="42672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409</xdr:row>
      <xdr:rowOff>19051</xdr:rowOff>
    </xdr:from>
    <xdr:to>
      <xdr:col>2</xdr:col>
      <xdr:colOff>2447925</xdr:colOff>
      <xdr:row>409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8314551"/>
          <a:ext cx="42576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420</xdr:row>
      <xdr:rowOff>19050</xdr:rowOff>
    </xdr:from>
    <xdr:to>
      <xdr:col>3</xdr:col>
      <xdr:colOff>28575</xdr:colOff>
      <xdr:row>421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04195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431</xdr:row>
      <xdr:rowOff>19050</xdr:rowOff>
    </xdr:from>
    <xdr:to>
      <xdr:col>2</xdr:col>
      <xdr:colOff>2447925</xdr:colOff>
      <xdr:row>431</xdr:row>
      <xdr:rowOff>171450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2524600"/>
          <a:ext cx="42576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441</xdr:row>
      <xdr:rowOff>19051</xdr:rowOff>
    </xdr:from>
    <xdr:to>
      <xdr:col>2</xdr:col>
      <xdr:colOff>2457450</xdr:colOff>
      <xdr:row>441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4439126"/>
          <a:ext cx="42672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452</xdr:row>
      <xdr:rowOff>19050</xdr:rowOff>
    </xdr:from>
    <xdr:to>
      <xdr:col>3</xdr:col>
      <xdr:colOff>0</xdr:colOff>
      <xdr:row>453</xdr:row>
      <xdr:rowOff>9525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6544150"/>
          <a:ext cx="42767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462</xdr:row>
      <xdr:rowOff>19051</xdr:rowOff>
    </xdr:from>
    <xdr:to>
      <xdr:col>3</xdr:col>
      <xdr:colOff>0</xdr:colOff>
      <xdr:row>463</xdr:row>
      <xdr:rowOff>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8468201"/>
          <a:ext cx="42767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472</xdr:row>
      <xdr:rowOff>19050</xdr:rowOff>
    </xdr:from>
    <xdr:to>
      <xdr:col>3</xdr:col>
      <xdr:colOff>0</xdr:colOff>
      <xdr:row>473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0373200"/>
          <a:ext cx="42767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492</xdr:row>
      <xdr:rowOff>19050</xdr:rowOff>
    </xdr:from>
    <xdr:to>
      <xdr:col>3</xdr:col>
      <xdr:colOff>0</xdr:colOff>
      <xdr:row>493</xdr:row>
      <xdr:rowOff>9525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2478225"/>
          <a:ext cx="42767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503</xdr:row>
      <xdr:rowOff>19051</xdr:rowOff>
    </xdr:from>
    <xdr:to>
      <xdr:col>2</xdr:col>
      <xdr:colOff>2457451</xdr:colOff>
      <xdr:row>503</xdr:row>
      <xdr:rowOff>180975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" y="96297751"/>
          <a:ext cx="4267200" cy="16192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19050</xdr:rowOff>
    </xdr:from>
    <xdr:to>
      <xdr:col>2</xdr:col>
      <xdr:colOff>2486025</xdr:colOff>
      <xdr:row>21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21240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</xdr:row>
      <xdr:rowOff>19050</xdr:rowOff>
    </xdr:from>
    <xdr:to>
      <xdr:col>3</xdr:col>
      <xdr:colOff>19050</xdr:colOff>
      <xdr:row>56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7879900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56</xdr:row>
      <xdr:rowOff>9525</xdr:rowOff>
    </xdr:from>
    <xdr:to>
      <xdr:col>3</xdr:col>
      <xdr:colOff>9525</xdr:colOff>
      <xdr:row>56</xdr:row>
      <xdr:rowOff>180974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8070400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78</xdr:row>
      <xdr:rowOff>19050</xdr:rowOff>
    </xdr:from>
    <xdr:to>
      <xdr:col>2</xdr:col>
      <xdr:colOff>2486025</xdr:colOff>
      <xdr:row>79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2289975"/>
          <a:ext cx="42957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113</xdr:row>
      <xdr:rowOff>19051</xdr:rowOff>
    </xdr:from>
    <xdr:to>
      <xdr:col>2</xdr:col>
      <xdr:colOff>2486025</xdr:colOff>
      <xdr:row>113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789765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</xdr:col>
      <xdr:colOff>2486025</xdr:colOff>
      <xdr:row>80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72470950"/>
          <a:ext cx="4295775" cy="2095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138</xdr:row>
      <xdr:rowOff>19049</xdr:rowOff>
    </xdr:from>
    <xdr:to>
      <xdr:col>3</xdr:col>
      <xdr:colOff>9525</xdr:colOff>
      <xdr:row>139</xdr:row>
      <xdr:rowOff>9524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83748549"/>
          <a:ext cx="43148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158</xdr:row>
      <xdr:rowOff>9525</xdr:rowOff>
    </xdr:from>
    <xdr:to>
      <xdr:col>3</xdr:col>
      <xdr:colOff>1</xdr:colOff>
      <xdr:row>158</xdr:row>
      <xdr:rowOff>190500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887568075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189</xdr:row>
      <xdr:rowOff>9525</xdr:rowOff>
    </xdr:from>
    <xdr:to>
      <xdr:col>3</xdr:col>
      <xdr:colOff>9525</xdr:colOff>
      <xdr:row>189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3092575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159</xdr:row>
      <xdr:rowOff>19050</xdr:rowOff>
    </xdr:from>
    <xdr:to>
      <xdr:col>2</xdr:col>
      <xdr:colOff>2486025</xdr:colOff>
      <xdr:row>159</xdr:row>
      <xdr:rowOff>190500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8776810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139</xdr:row>
      <xdr:rowOff>9525</xdr:rowOff>
    </xdr:from>
    <xdr:to>
      <xdr:col>3</xdr:col>
      <xdr:colOff>0</xdr:colOff>
      <xdr:row>139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839390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240</xdr:row>
      <xdr:rowOff>19050</xdr:rowOff>
    </xdr:from>
    <xdr:to>
      <xdr:col>3</xdr:col>
      <xdr:colOff>0</xdr:colOff>
      <xdr:row>240</xdr:row>
      <xdr:rowOff>190499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54533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269</xdr:row>
      <xdr:rowOff>19050</xdr:rowOff>
    </xdr:from>
    <xdr:to>
      <xdr:col>3</xdr:col>
      <xdr:colOff>0</xdr:colOff>
      <xdr:row>270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78730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241</xdr:row>
      <xdr:rowOff>9525</xdr:rowOff>
    </xdr:from>
    <xdr:to>
      <xdr:col>2</xdr:col>
      <xdr:colOff>2486025</xdr:colOff>
      <xdr:row>241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564380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159</xdr:row>
      <xdr:rowOff>190500</xdr:rowOff>
    </xdr:from>
    <xdr:to>
      <xdr:col>3</xdr:col>
      <xdr:colOff>0</xdr:colOff>
      <xdr:row>160</xdr:row>
      <xdr:rowOff>180974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575250"/>
          <a:ext cx="430530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286</xdr:row>
      <xdr:rowOff>19050</xdr:rowOff>
    </xdr:from>
    <xdr:to>
      <xdr:col>3</xdr:col>
      <xdr:colOff>9525</xdr:colOff>
      <xdr:row>287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4644925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329</xdr:row>
      <xdr:rowOff>19050</xdr:rowOff>
    </xdr:from>
    <xdr:to>
      <xdr:col>2</xdr:col>
      <xdr:colOff>2486025</xdr:colOff>
      <xdr:row>330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28364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360</xdr:row>
      <xdr:rowOff>19050</xdr:rowOff>
    </xdr:from>
    <xdr:to>
      <xdr:col>3</xdr:col>
      <xdr:colOff>9525</xdr:colOff>
      <xdr:row>360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876097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3</xdr:col>
      <xdr:colOff>0</xdr:colOff>
      <xdr:row>361</xdr:row>
      <xdr:rowOff>190499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951475"/>
          <a:ext cx="430530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410</xdr:row>
      <xdr:rowOff>19050</xdr:rowOff>
    </xdr:from>
    <xdr:to>
      <xdr:col>2</xdr:col>
      <xdr:colOff>2486025</xdr:colOff>
      <xdr:row>411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8314550"/>
          <a:ext cx="42957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463</xdr:row>
      <xdr:rowOff>19051</xdr:rowOff>
    </xdr:from>
    <xdr:to>
      <xdr:col>2</xdr:col>
      <xdr:colOff>2486025</xdr:colOff>
      <xdr:row>463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84205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464</xdr:row>
      <xdr:rowOff>9525</xdr:rowOff>
    </xdr:from>
    <xdr:to>
      <xdr:col>2</xdr:col>
      <xdr:colOff>2486025</xdr:colOff>
      <xdr:row>465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8601550"/>
          <a:ext cx="42957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411</xdr:row>
      <xdr:rowOff>9526</xdr:rowOff>
    </xdr:from>
    <xdr:to>
      <xdr:col>2</xdr:col>
      <xdr:colOff>2486025</xdr:colOff>
      <xdr:row>411</xdr:row>
      <xdr:rowOff>190500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850505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490</xdr:row>
      <xdr:rowOff>19050</xdr:rowOff>
    </xdr:from>
    <xdr:to>
      <xdr:col>2</xdr:col>
      <xdr:colOff>2466975</xdr:colOff>
      <xdr:row>490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3573600"/>
          <a:ext cx="42767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529</xdr:row>
      <xdr:rowOff>28576</xdr:rowOff>
    </xdr:from>
    <xdr:to>
      <xdr:col>2</xdr:col>
      <xdr:colOff>2466975</xdr:colOff>
      <xdr:row>529</xdr:row>
      <xdr:rowOff>171450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0822126"/>
          <a:ext cx="4276725" cy="1428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562</xdr:row>
      <xdr:rowOff>19050</xdr:rowOff>
    </xdr:from>
    <xdr:to>
      <xdr:col>3</xdr:col>
      <xdr:colOff>1</xdr:colOff>
      <xdr:row>562</xdr:row>
      <xdr:rowOff>190500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10709910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491</xdr:row>
      <xdr:rowOff>9526</xdr:rowOff>
    </xdr:from>
    <xdr:to>
      <xdr:col>2</xdr:col>
      <xdr:colOff>2466975</xdr:colOff>
      <xdr:row>491</xdr:row>
      <xdr:rowOff>190500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3783151"/>
          <a:ext cx="42767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634</xdr:row>
      <xdr:rowOff>28575</xdr:rowOff>
    </xdr:from>
    <xdr:to>
      <xdr:col>2</xdr:col>
      <xdr:colOff>2486025</xdr:colOff>
      <xdr:row>635</xdr:row>
      <xdr:rowOff>1904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08627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635</xdr:row>
      <xdr:rowOff>19051</xdr:rowOff>
    </xdr:from>
    <xdr:to>
      <xdr:col>3</xdr:col>
      <xdr:colOff>0</xdr:colOff>
      <xdr:row>636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107227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563</xdr:row>
      <xdr:rowOff>9525</xdr:rowOff>
    </xdr:from>
    <xdr:to>
      <xdr:col>3</xdr:col>
      <xdr:colOff>9525</xdr:colOff>
      <xdr:row>563</xdr:row>
      <xdr:rowOff>190500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07527725"/>
          <a:ext cx="43148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723</xdr:row>
      <xdr:rowOff>19050</xdr:rowOff>
    </xdr:from>
    <xdr:to>
      <xdr:col>3</xdr:col>
      <xdr:colOff>1</xdr:colOff>
      <xdr:row>723</xdr:row>
      <xdr:rowOff>190499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1382839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762</xdr:row>
      <xdr:rowOff>19050</xdr:rowOff>
    </xdr:from>
    <xdr:to>
      <xdr:col>2</xdr:col>
      <xdr:colOff>2476500</xdr:colOff>
      <xdr:row>762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444656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688</xdr:row>
      <xdr:rowOff>19050</xdr:rowOff>
    </xdr:from>
    <xdr:to>
      <xdr:col>2</xdr:col>
      <xdr:colOff>2486025</xdr:colOff>
      <xdr:row>688</xdr:row>
      <xdr:rowOff>304800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31464050"/>
          <a:ext cx="4295775" cy="2857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659</xdr:row>
      <xdr:rowOff>19051</xdr:rowOff>
    </xdr:from>
    <xdr:to>
      <xdr:col>4</xdr:col>
      <xdr:colOff>0</xdr:colOff>
      <xdr:row>659</xdr:row>
      <xdr:rowOff>276225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853826"/>
          <a:ext cx="5153025" cy="2571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725</xdr:row>
      <xdr:rowOff>19050</xdr:rowOff>
    </xdr:from>
    <xdr:to>
      <xdr:col>3</xdr:col>
      <xdr:colOff>0</xdr:colOff>
      <xdr:row>725</xdr:row>
      <xdr:rowOff>190499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386744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790</xdr:row>
      <xdr:rowOff>19051</xdr:rowOff>
    </xdr:from>
    <xdr:to>
      <xdr:col>3</xdr:col>
      <xdr:colOff>0</xdr:colOff>
      <xdr:row>791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5086647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829</xdr:row>
      <xdr:rowOff>19050</xdr:rowOff>
    </xdr:from>
    <xdr:to>
      <xdr:col>2</xdr:col>
      <xdr:colOff>2486025</xdr:colOff>
      <xdr:row>829</xdr:row>
      <xdr:rowOff>182879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580959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791</xdr:row>
      <xdr:rowOff>9526</xdr:rowOff>
    </xdr:from>
    <xdr:to>
      <xdr:col>2</xdr:col>
      <xdr:colOff>2486025</xdr:colOff>
      <xdr:row>791</xdr:row>
      <xdr:rowOff>190500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5105697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724</xdr:row>
      <xdr:rowOff>9524</xdr:rowOff>
    </xdr:from>
    <xdr:to>
      <xdr:col>3</xdr:col>
      <xdr:colOff>19050</xdr:colOff>
      <xdr:row>724</xdr:row>
      <xdr:rowOff>190499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38464924"/>
          <a:ext cx="43243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860</xdr:row>
      <xdr:rowOff>19050</xdr:rowOff>
    </xdr:from>
    <xdr:to>
      <xdr:col>3</xdr:col>
      <xdr:colOff>0</xdr:colOff>
      <xdr:row>861</xdr:row>
      <xdr:rowOff>9525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64449125"/>
          <a:ext cx="4305300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861</xdr:row>
      <xdr:rowOff>38101</xdr:rowOff>
    </xdr:from>
    <xdr:to>
      <xdr:col>3</xdr:col>
      <xdr:colOff>9525</xdr:colOff>
      <xdr:row>861</xdr:row>
      <xdr:rowOff>190501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64668201"/>
          <a:ext cx="431482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972</xdr:row>
      <xdr:rowOff>28576</xdr:rowOff>
    </xdr:from>
    <xdr:to>
      <xdr:col>3</xdr:col>
      <xdr:colOff>0</xdr:colOff>
      <xdr:row>972</xdr:row>
      <xdr:rowOff>195132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85623201"/>
          <a:ext cx="4305300" cy="16655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1032</xdr:row>
      <xdr:rowOff>19050</xdr:rowOff>
    </xdr:from>
    <xdr:to>
      <xdr:col>2</xdr:col>
      <xdr:colOff>2476501</xdr:colOff>
      <xdr:row>1033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196662675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1070</xdr:row>
      <xdr:rowOff>19049</xdr:rowOff>
    </xdr:from>
    <xdr:to>
      <xdr:col>3</xdr:col>
      <xdr:colOff>19050</xdr:colOff>
      <xdr:row>1071</xdr:row>
      <xdr:rowOff>1908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03711174"/>
          <a:ext cx="4324350" cy="17335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973</xdr:row>
      <xdr:rowOff>19051</xdr:rowOff>
    </xdr:from>
    <xdr:to>
      <xdr:col>3</xdr:col>
      <xdr:colOff>9525</xdr:colOff>
      <xdr:row>974</xdr:row>
      <xdr:rowOff>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85813701"/>
          <a:ext cx="43148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1033</xdr:row>
      <xdr:rowOff>19051</xdr:rowOff>
    </xdr:from>
    <xdr:to>
      <xdr:col>3</xdr:col>
      <xdr:colOff>0</xdr:colOff>
      <xdr:row>1033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9706272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1149</xdr:row>
      <xdr:rowOff>19050</xdr:rowOff>
    </xdr:from>
    <xdr:to>
      <xdr:col>2</xdr:col>
      <xdr:colOff>2486025</xdr:colOff>
      <xdr:row>1149</xdr:row>
      <xdr:rowOff>190500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219541725"/>
          <a:ext cx="4295774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1114</xdr:row>
      <xdr:rowOff>19051</xdr:rowOff>
    </xdr:from>
    <xdr:to>
      <xdr:col>2</xdr:col>
      <xdr:colOff>2486025</xdr:colOff>
      <xdr:row>1114</xdr:row>
      <xdr:rowOff>180975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128742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1150</xdr:row>
      <xdr:rowOff>19050</xdr:rowOff>
    </xdr:from>
    <xdr:to>
      <xdr:col>3</xdr:col>
      <xdr:colOff>9525</xdr:colOff>
      <xdr:row>1150</xdr:row>
      <xdr:rowOff>190500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19732225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1200</xdr:row>
      <xdr:rowOff>19050</xdr:rowOff>
    </xdr:from>
    <xdr:to>
      <xdr:col>3</xdr:col>
      <xdr:colOff>1</xdr:colOff>
      <xdr:row>1200</xdr:row>
      <xdr:rowOff>180975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" y="2293048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1201</xdr:row>
      <xdr:rowOff>9525</xdr:rowOff>
    </xdr:from>
    <xdr:to>
      <xdr:col>3</xdr:col>
      <xdr:colOff>19050</xdr:colOff>
      <xdr:row>1201</xdr:row>
      <xdr:rowOff>180975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29485825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1262</xdr:row>
      <xdr:rowOff>19050</xdr:rowOff>
    </xdr:from>
    <xdr:to>
      <xdr:col>2</xdr:col>
      <xdr:colOff>2476500</xdr:colOff>
      <xdr:row>1262</xdr:row>
      <xdr:rowOff>190500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4111585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1293</xdr:row>
      <xdr:rowOff>28575</xdr:rowOff>
    </xdr:from>
    <xdr:to>
      <xdr:col>2</xdr:col>
      <xdr:colOff>2486025</xdr:colOff>
      <xdr:row>1293</xdr:row>
      <xdr:rowOff>180974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4684037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1263</xdr:row>
      <xdr:rowOff>19050</xdr:rowOff>
    </xdr:from>
    <xdr:to>
      <xdr:col>3</xdr:col>
      <xdr:colOff>0</xdr:colOff>
      <xdr:row>1263</xdr:row>
      <xdr:rowOff>183421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41325400"/>
          <a:ext cx="4305300" cy="16437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1331</xdr:row>
      <xdr:rowOff>28574</xdr:rowOff>
    </xdr:from>
    <xdr:to>
      <xdr:col>3</xdr:col>
      <xdr:colOff>0</xdr:colOff>
      <xdr:row>1331</xdr:row>
      <xdr:rowOff>190499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54317499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1332</xdr:row>
      <xdr:rowOff>38101</xdr:rowOff>
    </xdr:from>
    <xdr:to>
      <xdr:col>3</xdr:col>
      <xdr:colOff>0</xdr:colOff>
      <xdr:row>1333</xdr:row>
      <xdr:rowOff>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545270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1395</xdr:row>
      <xdr:rowOff>19050</xdr:rowOff>
    </xdr:from>
    <xdr:to>
      <xdr:col>3</xdr:col>
      <xdr:colOff>9525</xdr:colOff>
      <xdr:row>1395</xdr:row>
      <xdr:rowOff>190499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6651902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1431</xdr:row>
      <xdr:rowOff>19050</xdr:rowOff>
    </xdr:from>
    <xdr:to>
      <xdr:col>2</xdr:col>
      <xdr:colOff>2486025</xdr:colOff>
      <xdr:row>1431</xdr:row>
      <xdr:rowOff>190500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731865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1457</xdr:row>
      <xdr:rowOff>19050</xdr:rowOff>
    </xdr:from>
    <xdr:to>
      <xdr:col>3</xdr:col>
      <xdr:colOff>0</xdr:colOff>
      <xdr:row>1457</xdr:row>
      <xdr:rowOff>190500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7813952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1396</xdr:row>
      <xdr:rowOff>19050</xdr:rowOff>
    </xdr:from>
    <xdr:to>
      <xdr:col>3</xdr:col>
      <xdr:colOff>19050</xdr:colOff>
      <xdr:row>1396</xdr:row>
      <xdr:rowOff>190499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66719050"/>
          <a:ext cx="43243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1595</xdr:row>
      <xdr:rowOff>9526</xdr:rowOff>
    </xdr:from>
    <xdr:to>
      <xdr:col>3</xdr:col>
      <xdr:colOff>0</xdr:colOff>
      <xdr:row>1595</xdr:row>
      <xdr:rowOff>190500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30442852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1775</xdr:row>
      <xdr:rowOff>19050</xdr:rowOff>
    </xdr:from>
    <xdr:to>
      <xdr:col>2</xdr:col>
      <xdr:colOff>2486025</xdr:colOff>
      <xdr:row>1775</xdr:row>
      <xdr:rowOff>182879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3385375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1458</xdr:row>
      <xdr:rowOff>9525</xdr:rowOff>
    </xdr:from>
    <xdr:to>
      <xdr:col>3</xdr:col>
      <xdr:colOff>19051</xdr:colOff>
      <xdr:row>1459</xdr:row>
      <xdr:rowOff>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" y="278549100"/>
          <a:ext cx="4324350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1596</xdr:row>
      <xdr:rowOff>19050</xdr:rowOff>
    </xdr:from>
    <xdr:to>
      <xdr:col>3</xdr:col>
      <xdr:colOff>0</xdr:colOff>
      <xdr:row>1596</xdr:row>
      <xdr:rowOff>180975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3048666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1891</xdr:row>
      <xdr:rowOff>19049</xdr:rowOff>
    </xdr:from>
    <xdr:to>
      <xdr:col>3</xdr:col>
      <xdr:colOff>0</xdr:colOff>
      <xdr:row>1892</xdr:row>
      <xdr:rowOff>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360883199"/>
          <a:ext cx="4305300" cy="17145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1811</xdr:row>
      <xdr:rowOff>19051</xdr:rowOff>
    </xdr:from>
    <xdr:to>
      <xdr:col>2</xdr:col>
      <xdr:colOff>2486025</xdr:colOff>
      <xdr:row>1812</xdr:row>
      <xdr:rowOff>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34584322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1812</xdr:row>
      <xdr:rowOff>9525</xdr:rowOff>
    </xdr:from>
    <xdr:to>
      <xdr:col>3</xdr:col>
      <xdr:colOff>9525</xdr:colOff>
      <xdr:row>1812</xdr:row>
      <xdr:rowOff>180974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34603372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1927</xdr:row>
      <xdr:rowOff>19050</xdr:rowOff>
    </xdr:from>
    <xdr:to>
      <xdr:col>3</xdr:col>
      <xdr:colOff>0</xdr:colOff>
      <xdr:row>1927</xdr:row>
      <xdr:rowOff>190499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3679602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2039</xdr:row>
      <xdr:rowOff>19050</xdr:rowOff>
    </xdr:from>
    <xdr:to>
      <xdr:col>2</xdr:col>
      <xdr:colOff>2486025</xdr:colOff>
      <xdr:row>2040</xdr:row>
      <xdr:rowOff>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38932485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2040</xdr:row>
      <xdr:rowOff>9525</xdr:rowOff>
    </xdr:from>
    <xdr:to>
      <xdr:col>2</xdr:col>
      <xdr:colOff>2486025</xdr:colOff>
      <xdr:row>2040</xdr:row>
      <xdr:rowOff>190500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8951535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1928</xdr:row>
      <xdr:rowOff>9526</xdr:rowOff>
    </xdr:from>
    <xdr:to>
      <xdr:col>3</xdr:col>
      <xdr:colOff>28575</xdr:colOff>
      <xdr:row>1928</xdr:row>
      <xdr:rowOff>190500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368160301"/>
          <a:ext cx="43338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2085</xdr:row>
      <xdr:rowOff>19051</xdr:rowOff>
    </xdr:from>
    <xdr:to>
      <xdr:col>2</xdr:col>
      <xdr:colOff>2486025</xdr:colOff>
      <xdr:row>2085</xdr:row>
      <xdr:rowOff>180975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3980878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2086</xdr:row>
      <xdr:rowOff>19050</xdr:rowOff>
    </xdr:from>
    <xdr:to>
      <xdr:col>2</xdr:col>
      <xdr:colOff>2476500</xdr:colOff>
      <xdr:row>2086</xdr:row>
      <xdr:rowOff>170251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98278350"/>
          <a:ext cx="4286250" cy="15120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2105</xdr:row>
      <xdr:rowOff>19050</xdr:rowOff>
    </xdr:from>
    <xdr:to>
      <xdr:col>2</xdr:col>
      <xdr:colOff>2476501</xdr:colOff>
      <xdr:row>2106</xdr:row>
      <xdr:rowOff>9525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" y="401916900"/>
          <a:ext cx="4286250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2144</xdr:row>
      <xdr:rowOff>19050</xdr:rowOff>
    </xdr:from>
    <xdr:to>
      <xdr:col>3</xdr:col>
      <xdr:colOff>0</xdr:colOff>
      <xdr:row>2144</xdr:row>
      <xdr:rowOff>182879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4091368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2185</xdr:row>
      <xdr:rowOff>19050</xdr:rowOff>
    </xdr:from>
    <xdr:to>
      <xdr:col>3</xdr:col>
      <xdr:colOff>0</xdr:colOff>
      <xdr:row>2185</xdr:row>
      <xdr:rowOff>180975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171950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2106</xdr:row>
      <xdr:rowOff>9525</xdr:rowOff>
    </xdr:from>
    <xdr:to>
      <xdr:col>2</xdr:col>
      <xdr:colOff>2466975</xdr:colOff>
      <xdr:row>2107</xdr:row>
      <xdr:rowOff>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402107400"/>
          <a:ext cx="427672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2186</xdr:row>
      <xdr:rowOff>19050</xdr:rowOff>
    </xdr:from>
    <xdr:to>
      <xdr:col>3</xdr:col>
      <xdr:colOff>9525</xdr:colOff>
      <xdr:row>2186</xdr:row>
      <xdr:rowOff>190143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417385500"/>
          <a:ext cx="4314825" cy="17109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2236</xdr:row>
      <xdr:rowOff>19051</xdr:rowOff>
    </xdr:from>
    <xdr:to>
      <xdr:col>2</xdr:col>
      <xdr:colOff>2486025</xdr:colOff>
      <xdr:row>2237</xdr:row>
      <xdr:rowOff>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42673905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2271</xdr:row>
      <xdr:rowOff>9525</xdr:rowOff>
    </xdr:from>
    <xdr:to>
      <xdr:col>3</xdr:col>
      <xdr:colOff>0</xdr:colOff>
      <xdr:row>2271</xdr:row>
      <xdr:rowOff>190500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433406550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2237</xdr:row>
      <xdr:rowOff>9526</xdr:rowOff>
    </xdr:from>
    <xdr:to>
      <xdr:col>3</xdr:col>
      <xdr:colOff>0</xdr:colOff>
      <xdr:row>2237</xdr:row>
      <xdr:rowOff>190500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42692955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2272</xdr:row>
      <xdr:rowOff>9525</xdr:rowOff>
    </xdr:from>
    <xdr:to>
      <xdr:col>3</xdr:col>
      <xdr:colOff>19050</xdr:colOff>
      <xdr:row>2272</xdr:row>
      <xdr:rowOff>180975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433597050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2291</xdr:row>
      <xdr:rowOff>19051</xdr:rowOff>
    </xdr:from>
    <xdr:to>
      <xdr:col>3</xdr:col>
      <xdr:colOff>0</xdr:colOff>
      <xdr:row>2291</xdr:row>
      <xdr:rowOff>180975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43743562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2292</xdr:row>
      <xdr:rowOff>19050</xdr:rowOff>
    </xdr:from>
    <xdr:to>
      <xdr:col>2</xdr:col>
      <xdr:colOff>2486025</xdr:colOff>
      <xdr:row>2292</xdr:row>
      <xdr:rowOff>179199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437645175"/>
          <a:ext cx="4295775" cy="1601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2411</xdr:row>
      <xdr:rowOff>19050</xdr:rowOff>
    </xdr:from>
    <xdr:to>
      <xdr:col>3</xdr:col>
      <xdr:colOff>0</xdr:colOff>
      <xdr:row>2411</xdr:row>
      <xdr:rowOff>180975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4603337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2463</xdr:row>
      <xdr:rowOff>19050</xdr:rowOff>
    </xdr:from>
    <xdr:to>
      <xdr:col>2</xdr:col>
      <xdr:colOff>2486025</xdr:colOff>
      <xdr:row>2463</xdr:row>
      <xdr:rowOff>190499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4702492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2533</xdr:row>
      <xdr:rowOff>19050</xdr:rowOff>
    </xdr:from>
    <xdr:to>
      <xdr:col>3</xdr:col>
      <xdr:colOff>0</xdr:colOff>
      <xdr:row>2534</xdr:row>
      <xdr:rowOff>9525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483384225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2464</xdr:row>
      <xdr:rowOff>9525</xdr:rowOff>
    </xdr:from>
    <xdr:to>
      <xdr:col>2</xdr:col>
      <xdr:colOff>2476501</xdr:colOff>
      <xdr:row>2464</xdr:row>
      <xdr:rowOff>180975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" y="47043975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2586</xdr:row>
      <xdr:rowOff>19051</xdr:rowOff>
    </xdr:from>
    <xdr:to>
      <xdr:col>3</xdr:col>
      <xdr:colOff>1</xdr:colOff>
      <xdr:row>2586</xdr:row>
      <xdr:rowOff>180975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" y="4936998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2631</xdr:row>
      <xdr:rowOff>19050</xdr:rowOff>
    </xdr:from>
    <xdr:to>
      <xdr:col>2</xdr:col>
      <xdr:colOff>2486025</xdr:colOff>
      <xdr:row>2632</xdr:row>
      <xdr:rowOff>9525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502281825"/>
          <a:ext cx="42957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2674</xdr:row>
      <xdr:rowOff>19051</xdr:rowOff>
    </xdr:from>
    <xdr:to>
      <xdr:col>3</xdr:col>
      <xdr:colOff>0</xdr:colOff>
      <xdr:row>2675</xdr:row>
      <xdr:rowOff>9525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1027330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2632</xdr:row>
      <xdr:rowOff>19050</xdr:rowOff>
    </xdr:from>
    <xdr:to>
      <xdr:col>3</xdr:col>
      <xdr:colOff>0</xdr:colOff>
      <xdr:row>2633</xdr:row>
      <xdr:rowOff>400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502481850"/>
          <a:ext cx="4305300" cy="1813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2695</xdr:row>
      <xdr:rowOff>20556</xdr:rowOff>
    </xdr:from>
    <xdr:to>
      <xdr:col>3</xdr:col>
      <xdr:colOff>1</xdr:colOff>
      <xdr:row>2696</xdr:row>
      <xdr:rowOff>1880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" y="494474736"/>
          <a:ext cx="4434840" cy="17944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2707</xdr:row>
      <xdr:rowOff>21130</xdr:rowOff>
    </xdr:from>
    <xdr:to>
      <xdr:col>2</xdr:col>
      <xdr:colOff>2493646</xdr:colOff>
      <xdr:row>2708</xdr:row>
      <xdr:rowOff>11403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" y="496669870"/>
          <a:ext cx="4427220" cy="18839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2753</xdr:row>
      <xdr:rowOff>18318</xdr:rowOff>
    </xdr:from>
    <xdr:to>
      <xdr:col>3</xdr:col>
      <xdr:colOff>7620</xdr:colOff>
      <xdr:row>2753</xdr:row>
      <xdr:rowOff>180951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" y="505140498"/>
          <a:ext cx="4442459" cy="16263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2772</xdr:row>
      <xdr:rowOff>17820</xdr:rowOff>
    </xdr:from>
    <xdr:to>
      <xdr:col>3</xdr:col>
      <xdr:colOff>1906</xdr:colOff>
      <xdr:row>2772</xdr:row>
      <xdr:rowOff>171429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" y="508370880"/>
          <a:ext cx="4411980" cy="1536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2786</xdr:row>
      <xdr:rowOff>19350</xdr:rowOff>
    </xdr:from>
    <xdr:to>
      <xdr:col>3</xdr:col>
      <xdr:colOff>30480</xdr:colOff>
      <xdr:row>2786</xdr:row>
      <xdr:rowOff>180952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511207050"/>
          <a:ext cx="4465320" cy="16160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2696</xdr:row>
      <xdr:rowOff>15690</xdr:rowOff>
    </xdr:from>
    <xdr:to>
      <xdr:col>3</xdr:col>
      <xdr:colOff>53340</xdr:colOff>
      <xdr:row>2696</xdr:row>
      <xdr:rowOff>180952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494652750"/>
          <a:ext cx="4488180" cy="16526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2754</xdr:row>
      <xdr:rowOff>14835</xdr:rowOff>
    </xdr:from>
    <xdr:to>
      <xdr:col>2</xdr:col>
      <xdr:colOff>2493645</xdr:colOff>
      <xdr:row>2754</xdr:row>
      <xdr:rowOff>152380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505335135"/>
          <a:ext cx="4427220" cy="1375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2773</xdr:row>
      <xdr:rowOff>25903</xdr:rowOff>
    </xdr:from>
    <xdr:to>
      <xdr:col>3</xdr:col>
      <xdr:colOff>0</xdr:colOff>
      <xdr:row>2773</xdr:row>
      <xdr:rowOff>188571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508744723"/>
          <a:ext cx="4434840" cy="16266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2817</xdr:row>
      <xdr:rowOff>18530</xdr:rowOff>
    </xdr:from>
    <xdr:to>
      <xdr:col>3</xdr:col>
      <xdr:colOff>1</xdr:colOff>
      <xdr:row>2817</xdr:row>
      <xdr:rowOff>180952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" y="516845030"/>
          <a:ext cx="4419600" cy="16242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2894</xdr:row>
      <xdr:rowOff>20132</xdr:rowOff>
    </xdr:from>
    <xdr:to>
      <xdr:col>3</xdr:col>
      <xdr:colOff>0</xdr:colOff>
      <xdr:row>2895</xdr:row>
      <xdr:rowOff>17119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530928392"/>
          <a:ext cx="4419600" cy="17986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2818</xdr:row>
      <xdr:rowOff>19188</xdr:rowOff>
    </xdr:from>
    <xdr:to>
      <xdr:col>2</xdr:col>
      <xdr:colOff>2493646</xdr:colOff>
      <xdr:row>2818</xdr:row>
      <xdr:rowOff>180951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" y="517028568"/>
          <a:ext cx="4427220" cy="16176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2979</xdr:row>
      <xdr:rowOff>37845</xdr:rowOff>
    </xdr:from>
    <xdr:to>
      <xdr:col>3</xdr:col>
      <xdr:colOff>0</xdr:colOff>
      <xdr:row>2979</xdr:row>
      <xdr:rowOff>190479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568747020"/>
          <a:ext cx="4305300" cy="15263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2910</xdr:row>
      <xdr:rowOff>18210</xdr:rowOff>
    </xdr:from>
    <xdr:to>
      <xdr:col>3</xdr:col>
      <xdr:colOff>1</xdr:colOff>
      <xdr:row>2910</xdr:row>
      <xdr:rowOff>171429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" y="533959230"/>
          <a:ext cx="4434840" cy="15321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2911</xdr:row>
      <xdr:rowOff>19744</xdr:rowOff>
    </xdr:from>
    <xdr:to>
      <xdr:col>3</xdr:col>
      <xdr:colOff>1905</xdr:colOff>
      <xdr:row>2912</xdr:row>
      <xdr:rowOff>1880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534174124"/>
          <a:ext cx="4411980" cy="18025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2995</xdr:row>
      <xdr:rowOff>19050</xdr:rowOff>
    </xdr:from>
    <xdr:to>
      <xdr:col>2</xdr:col>
      <xdr:colOff>2486025</xdr:colOff>
      <xdr:row>2995</xdr:row>
      <xdr:rowOff>180975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5717762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3049</xdr:row>
      <xdr:rowOff>19050</xdr:rowOff>
    </xdr:from>
    <xdr:to>
      <xdr:col>2</xdr:col>
      <xdr:colOff>2486025</xdr:colOff>
      <xdr:row>3049</xdr:row>
      <xdr:rowOff>171449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58206322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3067</xdr:row>
      <xdr:rowOff>9524</xdr:rowOff>
    </xdr:from>
    <xdr:to>
      <xdr:col>2</xdr:col>
      <xdr:colOff>2476500</xdr:colOff>
      <xdr:row>3067</xdr:row>
      <xdr:rowOff>190499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585511274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3137</xdr:row>
      <xdr:rowOff>19051</xdr:rowOff>
    </xdr:from>
    <xdr:to>
      <xdr:col>2</xdr:col>
      <xdr:colOff>2486025</xdr:colOff>
      <xdr:row>3137</xdr:row>
      <xdr:rowOff>180260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598655776"/>
          <a:ext cx="4295775" cy="1612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3138</xdr:row>
      <xdr:rowOff>9525</xdr:rowOff>
    </xdr:from>
    <xdr:to>
      <xdr:col>3</xdr:col>
      <xdr:colOff>1</xdr:colOff>
      <xdr:row>3138</xdr:row>
      <xdr:rowOff>180975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" y="59885580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3068</xdr:row>
      <xdr:rowOff>19050</xdr:rowOff>
    </xdr:from>
    <xdr:to>
      <xdr:col>2</xdr:col>
      <xdr:colOff>2486025</xdr:colOff>
      <xdr:row>3069</xdr:row>
      <xdr:rowOff>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58572082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3159</xdr:row>
      <xdr:rowOff>19050</xdr:rowOff>
    </xdr:from>
    <xdr:to>
      <xdr:col>3</xdr:col>
      <xdr:colOff>0</xdr:colOff>
      <xdr:row>3159</xdr:row>
      <xdr:rowOff>190499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6030658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3243</xdr:row>
      <xdr:rowOff>19050</xdr:rowOff>
    </xdr:from>
    <xdr:to>
      <xdr:col>2</xdr:col>
      <xdr:colOff>2486025</xdr:colOff>
      <xdr:row>3243</xdr:row>
      <xdr:rowOff>190500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6188773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3259</xdr:row>
      <xdr:rowOff>19050</xdr:rowOff>
    </xdr:from>
    <xdr:to>
      <xdr:col>3</xdr:col>
      <xdr:colOff>19049</xdr:colOff>
      <xdr:row>3259</xdr:row>
      <xdr:rowOff>180975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621734850"/>
          <a:ext cx="4324349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3244</xdr:row>
      <xdr:rowOff>9525</xdr:rowOff>
    </xdr:from>
    <xdr:to>
      <xdr:col>2</xdr:col>
      <xdr:colOff>2476501</xdr:colOff>
      <xdr:row>3244</xdr:row>
      <xdr:rowOff>180974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" y="619267875"/>
          <a:ext cx="42862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3160</xdr:row>
      <xdr:rowOff>9526</xdr:rowOff>
    </xdr:from>
    <xdr:to>
      <xdr:col>3</xdr:col>
      <xdr:colOff>19049</xdr:colOff>
      <xdr:row>3160</xdr:row>
      <xdr:rowOff>172166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603265876"/>
          <a:ext cx="4324349" cy="16264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3322</xdr:row>
      <xdr:rowOff>19050</xdr:rowOff>
    </xdr:from>
    <xdr:to>
      <xdr:col>2</xdr:col>
      <xdr:colOff>2486025</xdr:colOff>
      <xdr:row>3322</xdr:row>
      <xdr:rowOff>171450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634155450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3382</xdr:row>
      <xdr:rowOff>19050</xdr:rowOff>
    </xdr:from>
    <xdr:to>
      <xdr:col>3</xdr:col>
      <xdr:colOff>1</xdr:colOff>
      <xdr:row>3383</xdr:row>
      <xdr:rowOff>0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" y="645394950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3383</xdr:row>
      <xdr:rowOff>9525</xdr:rowOff>
    </xdr:from>
    <xdr:to>
      <xdr:col>2</xdr:col>
      <xdr:colOff>2486025</xdr:colOff>
      <xdr:row>3383</xdr:row>
      <xdr:rowOff>190500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64560450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3323</xdr:row>
      <xdr:rowOff>19050</xdr:rowOff>
    </xdr:from>
    <xdr:to>
      <xdr:col>2</xdr:col>
      <xdr:colOff>2466975</xdr:colOff>
      <xdr:row>3323</xdr:row>
      <xdr:rowOff>180975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634374525"/>
          <a:ext cx="42767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3396</xdr:row>
      <xdr:rowOff>19050</xdr:rowOff>
    </xdr:from>
    <xdr:to>
      <xdr:col>3</xdr:col>
      <xdr:colOff>1</xdr:colOff>
      <xdr:row>3397</xdr:row>
      <xdr:rowOff>0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" y="648309600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3471</xdr:row>
      <xdr:rowOff>9525</xdr:rowOff>
    </xdr:from>
    <xdr:to>
      <xdr:col>2</xdr:col>
      <xdr:colOff>2486025</xdr:colOff>
      <xdr:row>3471</xdr:row>
      <xdr:rowOff>180974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6623875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3472</xdr:row>
      <xdr:rowOff>9525</xdr:rowOff>
    </xdr:from>
    <xdr:to>
      <xdr:col>2</xdr:col>
      <xdr:colOff>2476500</xdr:colOff>
      <xdr:row>3472</xdr:row>
      <xdr:rowOff>200024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662787600"/>
          <a:ext cx="428625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3397</xdr:row>
      <xdr:rowOff>19050</xdr:rowOff>
    </xdr:from>
    <xdr:to>
      <xdr:col>3</xdr:col>
      <xdr:colOff>9525</xdr:colOff>
      <xdr:row>3397</xdr:row>
      <xdr:rowOff>190499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64850962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3486</xdr:row>
      <xdr:rowOff>19050</xdr:rowOff>
    </xdr:from>
    <xdr:to>
      <xdr:col>3</xdr:col>
      <xdr:colOff>1</xdr:colOff>
      <xdr:row>3486</xdr:row>
      <xdr:rowOff>180975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" y="6654831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3570</xdr:row>
      <xdr:rowOff>19050</xdr:rowOff>
    </xdr:from>
    <xdr:to>
      <xdr:col>2</xdr:col>
      <xdr:colOff>2486025</xdr:colOff>
      <xdr:row>3570</xdr:row>
      <xdr:rowOff>190500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68152327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3571</xdr:row>
      <xdr:rowOff>9525</xdr:rowOff>
    </xdr:from>
    <xdr:to>
      <xdr:col>2</xdr:col>
      <xdr:colOff>2476500</xdr:colOff>
      <xdr:row>3571</xdr:row>
      <xdr:rowOff>180974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681494700"/>
          <a:ext cx="42862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3487</xdr:row>
      <xdr:rowOff>9525</xdr:rowOff>
    </xdr:from>
    <xdr:to>
      <xdr:col>3</xdr:col>
      <xdr:colOff>0</xdr:colOff>
      <xdr:row>3487</xdr:row>
      <xdr:rowOff>171450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6656832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3591</xdr:row>
      <xdr:rowOff>19050</xdr:rowOff>
    </xdr:from>
    <xdr:to>
      <xdr:col>3</xdr:col>
      <xdr:colOff>0</xdr:colOff>
      <xdr:row>3591</xdr:row>
      <xdr:rowOff>190499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6855237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3684</xdr:row>
      <xdr:rowOff>19050</xdr:rowOff>
    </xdr:from>
    <xdr:to>
      <xdr:col>2</xdr:col>
      <xdr:colOff>2486025</xdr:colOff>
      <xdr:row>3684</xdr:row>
      <xdr:rowOff>180975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70304977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3685</xdr:row>
      <xdr:rowOff>19050</xdr:rowOff>
    </xdr:from>
    <xdr:to>
      <xdr:col>3</xdr:col>
      <xdr:colOff>0</xdr:colOff>
      <xdr:row>3685</xdr:row>
      <xdr:rowOff>180975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7032593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3592</xdr:row>
      <xdr:rowOff>9525</xdr:rowOff>
    </xdr:from>
    <xdr:to>
      <xdr:col>2</xdr:col>
      <xdr:colOff>2486025</xdr:colOff>
      <xdr:row>3592</xdr:row>
      <xdr:rowOff>191306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685723800"/>
          <a:ext cx="4295775" cy="18178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3776</xdr:row>
      <xdr:rowOff>9525</xdr:rowOff>
    </xdr:from>
    <xdr:to>
      <xdr:col>3</xdr:col>
      <xdr:colOff>9525</xdr:colOff>
      <xdr:row>3777</xdr:row>
      <xdr:rowOff>0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720604350"/>
          <a:ext cx="431482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3794</xdr:row>
      <xdr:rowOff>28575</xdr:rowOff>
    </xdr:from>
    <xdr:to>
      <xdr:col>2</xdr:col>
      <xdr:colOff>2486025</xdr:colOff>
      <xdr:row>3794</xdr:row>
      <xdr:rowOff>180975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723861900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3916</xdr:row>
      <xdr:rowOff>19050</xdr:rowOff>
    </xdr:from>
    <xdr:to>
      <xdr:col>2</xdr:col>
      <xdr:colOff>2486025</xdr:colOff>
      <xdr:row>3916</xdr:row>
      <xdr:rowOff>190500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74690287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3705</xdr:row>
      <xdr:rowOff>19050</xdr:rowOff>
    </xdr:from>
    <xdr:to>
      <xdr:col>2</xdr:col>
      <xdr:colOff>2466975</xdr:colOff>
      <xdr:row>3705</xdr:row>
      <xdr:rowOff>190499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707278875"/>
          <a:ext cx="42767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3706</xdr:row>
      <xdr:rowOff>19050</xdr:rowOff>
    </xdr:from>
    <xdr:to>
      <xdr:col>3</xdr:col>
      <xdr:colOff>0</xdr:colOff>
      <xdr:row>3707</xdr:row>
      <xdr:rowOff>1209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707488425"/>
          <a:ext cx="4305300" cy="18218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3777</xdr:row>
      <xdr:rowOff>28575</xdr:rowOff>
    </xdr:from>
    <xdr:to>
      <xdr:col>3</xdr:col>
      <xdr:colOff>0</xdr:colOff>
      <xdr:row>3777</xdr:row>
      <xdr:rowOff>200024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7210234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3795</xdr:row>
      <xdr:rowOff>9525</xdr:rowOff>
    </xdr:from>
    <xdr:to>
      <xdr:col>3</xdr:col>
      <xdr:colOff>0</xdr:colOff>
      <xdr:row>3795</xdr:row>
      <xdr:rowOff>180974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7244334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3969</xdr:row>
      <xdr:rowOff>19050</xdr:rowOff>
    </xdr:from>
    <xdr:to>
      <xdr:col>2</xdr:col>
      <xdr:colOff>2486025</xdr:colOff>
      <xdr:row>3969</xdr:row>
      <xdr:rowOff>190499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7558944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4110</xdr:row>
      <xdr:rowOff>19050</xdr:rowOff>
    </xdr:from>
    <xdr:to>
      <xdr:col>2</xdr:col>
      <xdr:colOff>2486025</xdr:colOff>
      <xdr:row>4110</xdr:row>
      <xdr:rowOff>180975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78256447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3970</xdr:row>
      <xdr:rowOff>0</xdr:rowOff>
    </xdr:from>
    <xdr:to>
      <xdr:col>3</xdr:col>
      <xdr:colOff>1</xdr:colOff>
      <xdr:row>3970</xdr:row>
      <xdr:rowOff>190500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" y="756104025"/>
          <a:ext cx="4305300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4111</xdr:row>
      <xdr:rowOff>9525</xdr:rowOff>
    </xdr:from>
    <xdr:to>
      <xdr:col>2</xdr:col>
      <xdr:colOff>2486025</xdr:colOff>
      <xdr:row>4111</xdr:row>
      <xdr:rowOff>180974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7829740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4122</xdr:row>
      <xdr:rowOff>19050</xdr:rowOff>
    </xdr:from>
    <xdr:to>
      <xdr:col>2</xdr:col>
      <xdr:colOff>2486025</xdr:colOff>
      <xdr:row>4123</xdr:row>
      <xdr:rowOff>0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7868221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4164</xdr:row>
      <xdr:rowOff>19051</xdr:rowOff>
    </xdr:from>
    <xdr:to>
      <xdr:col>3</xdr:col>
      <xdr:colOff>1</xdr:colOff>
      <xdr:row>4165</xdr:row>
      <xdr:rowOff>9525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" y="79482315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9525</xdr:rowOff>
    </xdr:from>
    <xdr:to>
      <xdr:col>2</xdr:col>
      <xdr:colOff>2486025</xdr:colOff>
      <xdr:row>7</xdr:row>
      <xdr:rowOff>180974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30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</xdr:row>
      <xdr:rowOff>28576</xdr:rowOff>
    </xdr:from>
    <xdr:to>
      <xdr:col>2</xdr:col>
      <xdr:colOff>2486025</xdr:colOff>
      <xdr:row>17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765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</xdr:row>
      <xdr:rowOff>19051</xdr:rowOff>
    </xdr:from>
    <xdr:to>
      <xdr:col>3</xdr:col>
      <xdr:colOff>0</xdr:colOff>
      <xdr:row>25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006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</xdr:row>
      <xdr:rowOff>19050</xdr:rowOff>
    </xdr:from>
    <xdr:to>
      <xdr:col>3</xdr:col>
      <xdr:colOff>9525</xdr:colOff>
      <xdr:row>34</xdr:row>
      <xdr:rowOff>182879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2462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</xdr:row>
      <xdr:rowOff>19050</xdr:rowOff>
    </xdr:from>
    <xdr:to>
      <xdr:col>2</xdr:col>
      <xdr:colOff>2486025</xdr:colOff>
      <xdr:row>43</xdr:row>
      <xdr:rowOff>171449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25817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52</xdr:row>
      <xdr:rowOff>28575</xdr:rowOff>
    </xdr:from>
    <xdr:to>
      <xdr:col>3</xdr:col>
      <xdr:colOff>19051</xdr:colOff>
      <xdr:row>52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9982200"/>
          <a:ext cx="43243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61</xdr:row>
      <xdr:rowOff>19050</xdr:rowOff>
    </xdr:from>
    <xdr:to>
      <xdr:col>2</xdr:col>
      <xdr:colOff>2486025</xdr:colOff>
      <xdr:row>62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8717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70</xdr:row>
      <xdr:rowOff>19050</xdr:rowOff>
    </xdr:from>
    <xdr:to>
      <xdr:col>2</xdr:col>
      <xdr:colOff>2476501</xdr:colOff>
      <xdr:row>71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3420725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79</xdr:row>
      <xdr:rowOff>19050</xdr:rowOff>
    </xdr:from>
    <xdr:to>
      <xdr:col>2</xdr:col>
      <xdr:colOff>2495549</xdr:colOff>
      <xdr:row>79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135225"/>
          <a:ext cx="4305299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88</xdr:row>
      <xdr:rowOff>28575</xdr:rowOff>
    </xdr:from>
    <xdr:to>
      <xdr:col>3</xdr:col>
      <xdr:colOff>0</xdr:colOff>
      <xdr:row>89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8783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97</xdr:row>
      <xdr:rowOff>19051</xdr:rowOff>
    </xdr:from>
    <xdr:to>
      <xdr:col>2</xdr:col>
      <xdr:colOff>2486025</xdr:colOff>
      <xdr:row>97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6023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106</xdr:row>
      <xdr:rowOff>19050</xdr:rowOff>
    </xdr:from>
    <xdr:to>
      <xdr:col>2</xdr:col>
      <xdr:colOff>2486025</xdr:colOff>
      <xdr:row>106</xdr:row>
      <xdr:rowOff>171449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31682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115</xdr:row>
      <xdr:rowOff>19050</xdr:rowOff>
    </xdr:from>
    <xdr:to>
      <xdr:col>3</xdr:col>
      <xdr:colOff>9525</xdr:colOff>
      <xdr:row>116</xdr:row>
      <xdr:rowOff>19049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040850"/>
          <a:ext cx="431482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124</xdr:row>
      <xdr:rowOff>28575</xdr:rowOff>
    </xdr:from>
    <xdr:to>
      <xdr:col>3</xdr:col>
      <xdr:colOff>0</xdr:colOff>
      <xdr:row>125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37744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133</xdr:row>
      <xdr:rowOff>28575</xdr:rowOff>
    </xdr:from>
    <xdr:to>
      <xdr:col>2</xdr:col>
      <xdr:colOff>2486025</xdr:colOff>
      <xdr:row>133</xdr:row>
      <xdr:rowOff>180974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49842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142</xdr:row>
      <xdr:rowOff>19050</xdr:rowOff>
    </xdr:from>
    <xdr:to>
      <xdr:col>2</xdr:col>
      <xdr:colOff>2486025</xdr:colOff>
      <xdr:row>142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129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151</xdr:row>
      <xdr:rowOff>19050</xdr:rowOff>
    </xdr:from>
    <xdr:to>
      <xdr:col>3</xdr:col>
      <xdr:colOff>1</xdr:colOff>
      <xdr:row>151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89274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160</xdr:row>
      <xdr:rowOff>19051</xdr:rowOff>
    </xdr:from>
    <xdr:to>
      <xdr:col>3</xdr:col>
      <xdr:colOff>0</xdr:colOff>
      <xdr:row>160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64192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169</xdr:row>
      <xdr:rowOff>19050</xdr:rowOff>
    </xdr:from>
    <xdr:to>
      <xdr:col>3</xdr:col>
      <xdr:colOff>1</xdr:colOff>
      <xdr:row>169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23850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180</xdr:row>
      <xdr:rowOff>19050</xdr:rowOff>
    </xdr:from>
    <xdr:to>
      <xdr:col>3</xdr:col>
      <xdr:colOff>1</xdr:colOff>
      <xdr:row>181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449002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191</xdr:row>
      <xdr:rowOff>19051</xdr:rowOff>
    </xdr:from>
    <xdr:to>
      <xdr:col>2</xdr:col>
      <xdr:colOff>2486025</xdr:colOff>
      <xdr:row>191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65950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201</xdr:row>
      <xdr:rowOff>19050</xdr:rowOff>
    </xdr:from>
    <xdr:to>
      <xdr:col>3</xdr:col>
      <xdr:colOff>0</xdr:colOff>
      <xdr:row>202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85095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211</xdr:row>
      <xdr:rowOff>18004</xdr:rowOff>
    </xdr:from>
    <xdr:to>
      <xdr:col>3</xdr:col>
      <xdr:colOff>7621</xdr:colOff>
      <xdr:row>211</xdr:row>
      <xdr:rowOff>180951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38956204"/>
          <a:ext cx="4442460" cy="16294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218</xdr:row>
      <xdr:rowOff>17372</xdr:rowOff>
    </xdr:from>
    <xdr:to>
      <xdr:col>3</xdr:col>
      <xdr:colOff>7620</xdr:colOff>
      <xdr:row>218</xdr:row>
      <xdr:rowOff>180951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0235732"/>
          <a:ext cx="4442460" cy="16357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228</xdr:row>
      <xdr:rowOff>19766</xdr:rowOff>
    </xdr:from>
    <xdr:to>
      <xdr:col>3</xdr:col>
      <xdr:colOff>53341</xdr:colOff>
      <xdr:row>229</xdr:row>
      <xdr:rowOff>36168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42066926"/>
          <a:ext cx="4488180" cy="19928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238</xdr:row>
      <xdr:rowOff>17992</xdr:rowOff>
    </xdr:from>
    <xdr:to>
      <xdr:col>3</xdr:col>
      <xdr:colOff>15240</xdr:colOff>
      <xdr:row>239</xdr:row>
      <xdr:rowOff>7596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3909192"/>
          <a:ext cx="4450080" cy="17248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248</xdr:row>
      <xdr:rowOff>19049</xdr:rowOff>
    </xdr:from>
    <xdr:to>
      <xdr:col>3</xdr:col>
      <xdr:colOff>0</xdr:colOff>
      <xdr:row>248</xdr:row>
      <xdr:rowOff>180974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7510699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257</xdr:row>
      <xdr:rowOff>19050</xdr:rowOff>
    </xdr:from>
    <xdr:to>
      <xdr:col>2</xdr:col>
      <xdr:colOff>2476501</xdr:colOff>
      <xdr:row>257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923472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266</xdr:row>
      <xdr:rowOff>19050</xdr:rowOff>
    </xdr:from>
    <xdr:to>
      <xdr:col>3</xdr:col>
      <xdr:colOff>9525</xdr:colOff>
      <xdr:row>266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096827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276</xdr:row>
      <xdr:rowOff>19050</xdr:rowOff>
    </xdr:from>
    <xdr:to>
      <xdr:col>3</xdr:col>
      <xdr:colOff>1</xdr:colOff>
      <xdr:row>276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528732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287</xdr:row>
      <xdr:rowOff>19050</xdr:rowOff>
    </xdr:from>
    <xdr:to>
      <xdr:col>2</xdr:col>
      <xdr:colOff>2466975</xdr:colOff>
      <xdr:row>288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4978300"/>
          <a:ext cx="42767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297</xdr:row>
      <xdr:rowOff>19050</xdr:rowOff>
    </xdr:from>
    <xdr:to>
      <xdr:col>3</xdr:col>
      <xdr:colOff>9525</xdr:colOff>
      <xdr:row>297</xdr:row>
      <xdr:rowOff>190499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689282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307</xdr:row>
      <xdr:rowOff>19050</xdr:rowOff>
    </xdr:from>
    <xdr:to>
      <xdr:col>3</xdr:col>
      <xdr:colOff>1</xdr:colOff>
      <xdr:row>307</xdr:row>
      <xdr:rowOff>171449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5880735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318</xdr:row>
      <xdr:rowOff>19049</xdr:rowOff>
    </xdr:from>
    <xdr:to>
      <xdr:col>5</xdr:col>
      <xdr:colOff>9525</xdr:colOff>
      <xdr:row>320</xdr:row>
      <xdr:rowOff>9525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0721874"/>
          <a:ext cx="6000750" cy="37147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329</xdr:row>
      <xdr:rowOff>9525</xdr:rowOff>
    </xdr:from>
    <xdr:to>
      <xdr:col>4</xdr:col>
      <xdr:colOff>838200</xdr:colOff>
      <xdr:row>329</xdr:row>
      <xdr:rowOff>180974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2817375"/>
          <a:ext cx="59817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339</xdr:row>
      <xdr:rowOff>28575</xdr:rowOff>
    </xdr:from>
    <xdr:to>
      <xdr:col>2</xdr:col>
      <xdr:colOff>2486025</xdr:colOff>
      <xdr:row>340</xdr:row>
      <xdr:rowOff>9524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47414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317</xdr:row>
      <xdr:rowOff>19050</xdr:rowOff>
    </xdr:from>
    <xdr:to>
      <xdr:col>2</xdr:col>
      <xdr:colOff>2486025</xdr:colOff>
      <xdr:row>318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073140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19050</xdr:colOff>
      <xdr:row>317</xdr:row>
      <xdr:rowOff>19050</xdr:rowOff>
    </xdr:from>
    <xdr:to>
      <xdr:col>5</xdr:col>
      <xdr:colOff>0</xdr:colOff>
      <xdr:row>318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24350" y="60731400"/>
          <a:ext cx="16668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358</xdr:row>
      <xdr:rowOff>19050</xdr:rowOff>
    </xdr:from>
    <xdr:to>
      <xdr:col>3</xdr:col>
      <xdr:colOff>1</xdr:colOff>
      <xdr:row>358</xdr:row>
      <xdr:rowOff>190499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" y="668464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369</xdr:row>
      <xdr:rowOff>19050</xdr:rowOff>
    </xdr:from>
    <xdr:to>
      <xdr:col>3</xdr:col>
      <xdr:colOff>0</xdr:colOff>
      <xdr:row>370</xdr:row>
      <xdr:rowOff>9525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0665975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19050</xdr:rowOff>
    </xdr:from>
    <xdr:to>
      <xdr:col>3</xdr:col>
      <xdr:colOff>0</xdr:colOff>
      <xdr:row>26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6688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</xdr:row>
      <xdr:rowOff>19050</xdr:rowOff>
    </xdr:from>
    <xdr:to>
      <xdr:col>3</xdr:col>
      <xdr:colOff>0</xdr:colOff>
      <xdr:row>36</xdr:row>
      <xdr:rowOff>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583375"/>
          <a:ext cx="4305300" cy="17221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</xdr:row>
      <xdr:rowOff>19050</xdr:rowOff>
    </xdr:from>
    <xdr:to>
      <xdr:col>2</xdr:col>
      <xdr:colOff>2486025</xdr:colOff>
      <xdr:row>46</xdr:row>
      <xdr:rowOff>19049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488375"/>
          <a:ext cx="429577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54</xdr:row>
      <xdr:rowOff>19051</xdr:rowOff>
    </xdr:from>
    <xdr:to>
      <xdr:col>2</xdr:col>
      <xdr:colOff>2486025</xdr:colOff>
      <xdr:row>55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3462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</xdr:row>
      <xdr:rowOff>19050</xdr:rowOff>
    </xdr:from>
    <xdr:to>
      <xdr:col>2</xdr:col>
      <xdr:colOff>2486025</xdr:colOff>
      <xdr:row>64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06817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72</xdr:row>
      <xdr:rowOff>19050</xdr:rowOff>
    </xdr:from>
    <xdr:to>
      <xdr:col>3</xdr:col>
      <xdr:colOff>0</xdr:colOff>
      <xdr:row>72</xdr:row>
      <xdr:rowOff>171449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78267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81</xdr:row>
      <xdr:rowOff>19051</xdr:rowOff>
    </xdr:from>
    <xdr:to>
      <xdr:col>3</xdr:col>
      <xdr:colOff>0</xdr:colOff>
      <xdr:row>81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5067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90</xdr:row>
      <xdr:rowOff>19050</xdr:rowOff>
    </xdr:from>
    <xdr:to>
      <xdr:col>2</xdr:col>
      <xdr:colOff>2486025</xdr:colOff>
      <xdr:row>90</xdr:row>
      <xdr:rowOff>182879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2497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99</xdr:row>
      <xdr:rowOff>19050</xdr:rowOff>
    </xdr:from>
    <xdr:to>
      <xdr:col>3</xdr:col>
      <xdr:colOff>9525</xdr:colOff>
      <xdr:row>100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973800"/>
          <a:ext cx="43148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108</xdr:row>
      <xdr:rowOff>19050</xdr:rowOff>
    </xdr:from>
    <xdr:to>
      <xdr:col>3</xdr:col>
      <xdr:colOff>0</xdr:colOff>
      <xdr:row>108</xdr:row>
      <xdr:rowOff>182879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6883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117</xdr:row>
      <xdr:rowOff>19050</xdr:rowOff>
    </xdr:from>
    <xdr:to>
      <xdr:col>3</xdr:col>
      <xdr:colOff>0</xdr:colOff>
      <xdr:row>117</xdr:row>
      <xdr:rowOff>182879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4123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126</xdr:row>
      <xdr:rowOff>28575</xdr:rowOff>
    </xdr:from>
    <xdr:to>
      <xdr:col>2</xdr:col>
      <xdr:colOff>2476500</xdr:colOff>
      <xdr:row>126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145875"/>
          <a:ext cx="42862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135</xdr:row>
      <xdr:rowOff>9525</xdr:rowOff>
    </xdr:from>
    <xdr:to>
      <xdr:col>3</xdr:col>
      <xdr:colOff>9525</xdr:colOff>
      <xdr:row>136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850850"/>
          <a:ext cx="43148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144</xdr:row>
      <xdr:rowOff>28576</xdr:rowOff>
    </xdr:from>
    <xdr:to>
      <xdr:col>2</xdr:col>
      <xdr:colOff>2486025</xdr:colOff>
      <xdr:row>145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6034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3</xdr:col>
      <xdr:colOff>0</xdr:colOff>
      <xdr:row>153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93084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162</xdr:row>
      <xdr:rowOff>19050</xdr:rowOff>
    </xdr:from>
    <xdr:to>
      <xdr:col>3</xdr:col>
      <xdr:colOff>9525</xdr:colOff>
      <xdr:row>162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02292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171</xdr:row>
      <xdr:rowOff>19051</xdr:rowOff>
    </xdr:from>
    <xdr:to>
      <xdr:col>2</xdr:col>
      <xdr:colOff>2486025</xdr:colOff>
      <xdr:row>171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7564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180</xdr:row>
      <xdr:rowOff>19050</xdr:rowOff>
    </xdr:from>
    <xdr:to>
      <xdr:col>3</xdr:col>
      <xdr:colOff>1</xdr:colOff>
      <xdr:row>180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344709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189</xdr:row>
      <xdr:rowOff>19050</xdr:rowOff>
    </xdr:from>
    <xdr:to>
      <xdr:col>3</xdr:col>
      <xdr:colOff>1</xdr:colOff>
      <xdr:row>189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62045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198</xdr:row>
      <xdr:rowOff>19050</xdr:rowOff>
    </xdr:from>
    <xdr:to>
      <xdr:col>2</xdr:col>
      <xdr:colOff>2476500</xdr:colOff>
      <xdr:row>198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9380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207</xdr:row>
      <xdr:rowOff>19051</xdr:rowOff>
    </xdr:from>
    <xdr:to>
      <xdr:col>3</xdr:col>
      <xdr:colOff>9525</xdr:colOff>
      <xdr:row>207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652576"/>
          <a:ext cx="43148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216</xdr:row>
      <xdr:rowOff>19050</xdr:rowOff>
    </xdr:from>
    <xdr:to>
      <xdr:col>3</xdr:col>
      <xdr:colOff>0</xdr:colOff>
      <xdr:row>216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3766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225</xdr:row>
      <xdr:rowOff>19050</xdr:rowOff>
    </xdr:from>
    <xdr:to>
      <xdr:col>3</xdr:col>
      <xdr:colOff>1</xdr:colOff>
      <xdr:row>225</xdr:row>
      <xdr:rowOff>171449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4310062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235</xdr:row>
      <xdr:rowOff>19050</xdr:rowOff>
    </xdr:from>
    <xdr:to>
      <xdr:col>2</xdr:col>
      <xdr:colOff>2476501</xdr:colOff>
      <xdr:row>236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4501515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245</xdr:row>
      <xdr:rowOff>28575</xdr:rowOff>
    </xdr:from>
    <xdr:to>
      <xdr:col>3</xdr:col>
      <xdr:colOff>0</xdr:colOff>
      <xdr:row>245</xdr:row>
      <xdr:rowOff>180974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693920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254</xdr:row>
      <xdr:rowOff>19051</xdr:rowOff>
    </xdr:from>
    <xdr:to>
      <xdr:col>3</xdr:col>
      <xdr:colOff>0</xdr:colOff>
      <xdr:row>254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864417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263</xdr:row>
      <xdr:rowOff>19050</xdr:rowOff>
    </xdr:from>
    <xdr:to>
      <xdr:col>3</xdr:col>
      <xdr:colOff>9525</xdr:colOff>
      <xdr:row>263</xdr:row>
      <xdr:rowOff>171449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0358675"/>
          <a:ext cx="43148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272</xdr:row>
      <xdr:rowOff>19050</xdr:rowOff>
    </xdr:from>
    <xdr:to>
      <xdr:col>2</xdr:col>
      <xdr:colOff>2476500</xdr:colOff>
      <xdr:row>272</xdr:row>
      <xdr:rowOff>182879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2101750"/>
          <a:ext cx="42862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282</xdr:row>
      <xdr:rowOff>19050</xdr:rowOff>
    </xdr:from>
    <xdr:to>
      <xdr:col>3</xdr:col>
      <xdr:colOff>1</xdr:colOff>
      <xdr:row>283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40162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291</xdr:row>
      <xdr:rowOff>19050</xdr:rowOff>
    </xdr:from>
    <xdr:to>
      <xdr:col>2</xdr:col>
      <xdr:colOff>2476500</xdr:colOff>
      <xdr:row>292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74030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300</xdr:row>
      <xdr:rowOff>19050</xdr:rowOff>
    </xdr:from>
    <xdr:to>
      <xdr:col>3</xdr:col>
      <xdr:colOff>1</xdr:colOff>
      <xdr:row>300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74643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309</xdr:row>
      <xdr:rowOff>22062</xdr:rowOff>
    </xdr:from>
    <xdr:to>
      <xdr:col>2</xdr:col>
      <xdr:colOff>2493646</xdr:colOff>
      <xdr:row>310</xdr:row>
      <xdr:rowOff>17119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57034902"/>
          <a:ext cx="4389120" cy="17793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314</xdr:row>
      <xdr:rowOff>19202</xdr:rowOff>
    </xdr:from>
    <xdr:to>
      <xdr:col>3</xdr:col>
      <xdr:colOff>7620</xdr:colOff>
      <xdr:row>315</xdr:row>
      <xdr:rowOff>17120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7946442"/>
          <a:ext cx="4442460" cy="18079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323</xdr:row>
      <xdr:rowOff>19576</xdr:rowOff>
    </xdr:from>
    <xdr:to>
      <xdr:col>3</xdr:col>
      <xdr:colOff>1</xdr:colOff>
      <xdr:row>324</xdr:row>
      <xdr:rowOff>7595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59592736"/>
          <a:ext cx="4434840" cy="1708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332</xdr:row>
      <xdr:rowOff>20092</xdr:rowOff>
    </xdr:from>
    <xdr:to>
      <xdr:col>3</xdr:col>
      <xdr:colOff>0</xdr:colOff>
      <xdr:row>333</xdr:row>
      <xdr:rowOff>15149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3608992"/>
          <a:ext cx="4305300" cy="18555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341</xdr:row>
      <xdr:rowOff>19050</xdr:rowOff>
    </xdr:from>
    <xdr:to>
      <xdr:col>2</xdr:col>
      <xdr:colOff>2486025</xdr:colOff>
      <xdr:row>342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3224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350</xdr:row>
      <xdr:rowOff>19050</xdr:rowOff>
    </xdr:from>
    <xdr:to>
      <xdr:col>2</xdr:col>
      <xdr:colOff>2486025</xdr:colOff>
      <xdr:row>351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704647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359</xdr:row>
      <xdr:rowOff>19050</xdr:rowOff>
    </xdr:from>
    <xdr:to>
      <xdr:col>2</xdr:col>
      <xdr:colOff>2486025</xdr:colOff>
      <xdr:row>359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87800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368</xdr:row>
      <xdr:rowOff>28575</xdr:rowOff>
    </xdr:from>
    <xdr:to>
      <xdr:col>2</xdr:col>
      <xdr:colOff>2486025</xdr:colOff>
      <xdr:row>368</xdr:row>
      <xdr:rowOff>180974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0504050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377</xdr:row>
      <xdr:rowOff>9526</xdr:rowOff>
    </xdr:from>
    <xdr:to>
      <xdr:col>2</xdr:col>
      <xdr:colOff>2486025</xdr:colOff>
      <xdr:row>378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220902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386</xdr:row>
      <xdr:rowOff>19050</xdr:rowOff>
    </xdr:from>
    <xdr:to>
      <xdr:col>3</xdr:col>
      <xdr:colOff>1</xdr:colOff>
      <xdr:row>386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739425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395</xdr:row>
      <xdr:rowOff>19050</xdr:rowOff>
    </xdr:from>
    <xdr:to>
      <xdr:col>2</xdr:col>
      <xdr:colOff>2476501</xdr:colOff>
      <xdr:row>396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7566660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404</xdr:row>
      <xdr:rowOff>19050</xdr:rowOff>
    </xdr:from>
    <xdr:to>
      <xdr:col>2</xdr:col>
      <xdr:colOff>2486025</xdr:colOff>
      <xdr:row>404</xdr:row>
      <xdr:rowOff>190499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73906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413</xdr:row>
      <xdr:rowOff>19050</xdr:rowOff>
    </xdr:from>
    <xdr:to>
      <xdr:col>2</xdr:col>
      <xdr:colOff>2476500</xdr:colOff>
      <xdr:row>414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9124175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422</xdr:row>
      <xdr:rowOff>19049</xdr:rowOff>
    </xdr:from>
    <xdr:to>
      <xdr:col>2</xdr:col>
      <xdr:colOff>2476500</xdr:colOff>
      <xdr:row>422</xdr:row>
      <xdr:rowOff>180974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0838674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440</xdr:row>
      <xdr:rowOff>19050</xdr:rowOff>
    </xdr:from>
    <xdr:to>
      <xdr:col>3</xdr:col>
      <xdr:colOff>1</xdr:colOff>
      <xdr:row>440</xdr:row>
      <xdr:rowOff>190499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25627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449</xdr:row>
      <xdr:rowOff>19050</xdr:rowOff>
    </xdr:from>
    <xdr:to>
      <xdr:col>2</xdr:col>
      <xdr:colOff>2476501</xdr:colOff>
      <xdr:row>449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8600122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28575</xdr:rowOff>
    </xdr:from>
    <xdr:to>
      <xdr:col>2</xdr:col>
      <xdr:colOff>2466974</xdr:colOff>
      <xdr:row>34</xdr:row>
      <xdr:rowOff>180974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602425"/>
          <a:ext cx="4276724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</xdr:row>
      <xdr:rowOff>19050</xdr:rowOff>
    </xdr:from>
    <xdr:to>
      <xdr:col>2</xdr:col>
      <xdr:colOff>2476500</xdr:colOff>
      <xdr:row>45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49790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53</xdr:row>
      <xdr:rowOff>28575</xdr:rowOff>
    </xdr:from>
    <xdr:to>
      <xdr:col>2</xdr:col>
      <xdr:colOff>2476501</xdr:colOff>
      <xdr:row>54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9221925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</xdr:row>
      <xdr:rowOff>19050</xdr:rowOff>
    </xdr:from>
    <xdr:to>
      <xdr:col>3</xdr:col>
      <xdr:colOff>9525</xdr:colOff>
      <xdr:row>63</xdr:row>
      <xdr:rowOff>171449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15575"/>
          <a:ext cx="43148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7</xdr:row>
      <xdr:rowOff>19050</xdr:rowOff>
    </xdr:from>
    <xdr:to>
      <xdr:col>3</xdr:col>
      <xdr:colOff>1</xdr:colOff>
      <xdr:row>7</xdr:row>
      <xdr:rowOff>190499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70108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72</xdr:row>
      <xdr:rowOff>19050</xdr:rowOff>
    </xdr:from>
    <xdr:to>
      <xdr:col>2</xdr:col>
      <xdr:colOff>2486025</xdr:colOff>
      <xdr:row>73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8112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81</xdr:row>
      <xdr:rowOff>9525</xdr:rowOff>
    </xdr:from>
    <xdr:to>
      <xdr:col>2</xdr:col>
      <xdr:colOff>2486025</xdr:colOff>
      <xdr:row>81</xdr:row>
      <xdr:rowOff>171450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5162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91</xdr:row>
      <xdr:rowOff>19050</xdr:rowOff>
    </xdr:from>
    <xdr:to>
      <xdr:col>3</xdr:col>
      <xdr:colOff>0</xdr:colOff>
      <xdr:row>91</xdr:row>
      <xdr:rowOff>182879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4402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111</xdr:row>
      <xdr:rowOff>28576</xdr:rowOff>
    </xdr:from>
    <xdr:to>
      <xdr:col>2</xdr:col>
      <xdr:colOff>2486025</xdr:colOff>
      <xdr:row>112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2883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101</xdr:row>
      <xdr:rowOff>19050</xdr:rowOff>
    </xdr:from>
    <xdr:to>
      <xdr:col>2</xdr:col>
      <xdr:colOff>2486025</xdr:colOff>
      <xdr:row>101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37385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120</xdr:row>
      <xdr:rowOff>19050</xdr:rowOff>
    </xdr:from>
    <xdr:to>
      <xdr:col>2</xdr:col>
      <xdr:colOff>2486025</xdr:colOff>
      <xdr:row>120</xdr:row>
      <xdr:rowOff>171449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00287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129</xdr:row>
      <xdr:rowOff>19051</xdr:rowOff>
    </xdr:from>
    <xdr:to>
      <xdr:col>3</xdr:col>
      <xdr:colOff>0</xdr:colOff>
      <xdr:row>129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7269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139</xdr:row>
      <xdr:rowOff>19050</xdr:rowOff>
    </xdr:from>
    <xdr:to>
      <xdr:col>3</xdr:col>
      <xdr:colOff>1</xdr:colOff>
      <xdr:row>139</xdr:row>
      <xdr:rowOff>171450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6641425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148</xdr:row>
      <xdr:rowOff>28575</xdr:rowOff>
    </xdr:from>
    <xdr:to>
      <xdr:col>3</xdr:col>
      <xdr:colOff>19050</xdr:colOff>
      <xdr:row>149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374975"/>
          <a:ext cx="43243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157</xdr:row>
      <xdr:rowOff>19050</xdr:rowOff>
    </xdr:from>
    <xdr:to>
      <xdr:col>3</xdr:col>
      <xdr:colOff>0</xdr:colOff>
      <xdr:row>157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0990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167</xdr:row>
      <xdr:rowOff>19051</xdr:rowOff>
    </xdr:from>
    <xdr:to>
      <xdr:col>2</xdr:col>
      <xdr:colOff>2486025</xdr:colOff>
      <xdr:row>168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00400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176</xdr:row>
      <xdr:rowOff>19050</xdr:rowOff>
    </xdr:from>
    <xdr:to>
      <xdr:col>2</xdr:col>
      <xdr:colOff>2486025</xdr:colOff>
      <xdr:row>177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371850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185</xdr:row>
      <xdr:rowOff>19051</xdr:rowOff>
    </xdr:from>
    <xdr:to>
      <xdr:col>3</xdr:col>
      <xdr:colOff>0</xdr:colOff>
      <xdr:row>186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545205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194</xdr:row>
      <xdr:rowOff>28575</xdr:rowOff>
    </xdr:from>
    <xdr:to>
      <xdr:col>3</xdr:col>
      <xdr:colOff>0</xdr:colOff>
      <xdr:row>195</xdr:row>
      <xdr:rowOff>9524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1760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204</xdr:row>
      <xdr:rowOff>19050</xdr:rowOff>
    </xdr:from>
    <xdr:to>
      <xdr:col>3</xdr:col>
      <xdr:colOff>0</xdr:colOff>
      <xdr:row>204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90906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214</xdr:row>
      <xdr:rowOff>9525</xdr:rowOff>
    </xdr:from>
    <xdr:to>
      <xdr:col>2</xdr:col>
      <xdr:colOff>2476500</xdr:colOff>
      <xdr:row>214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005125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223</xdr:row>
      <xdr:rowOff>19050</xdr:rowOff>
    </xdr:from>
    <xdr:to>
      <xdr:col>3</xdr:col>
      <xdr:colOff>9525</xdr:colOff>
      <xdr:row>224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729150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232</xdr:row>
      <xdr:rowOff>19051</xdr:rowOff>
    </xdr:from>
    <xdr:to>
      <xdr:col>3</xdr:col>
      <xdr:colOff>1</xdr:colOff>
      <xdr:row>232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4445317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242</xdr:row>
      <xdr:rowOff>28575</xdr:rowOff>
    </xdr:from>
    <xdr:to>
      <xdr:col>2</xdr:col>
      <xdr:colOff>2476500</xdr:colOff>
      <xdr:row>243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637722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251</xdr:row>
      <xdr:rowOff>19050</xdr:rowOff>
    </xdr:from>
    <xdr:to>
      <xdr:col>2</xdr:col>
      <xdr:colOff>2486025</xdr:colOff>
      <xdr:row>252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80917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260</xdr:row>
      <xdr:rowOff>19050</xdr:rowOff>
    </xdr:from>
    <xdr:to>
      <xdr:col>2</xdr:col>
      <xdr:colOff>2476500</xdr:colOff>
      <xdr:row>260</xdr:row>
      <xdr:rowOff>171450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9815750"/>
          <a:ext cx="42862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269</xdr:row>
      <xdr:rowOff>19050</xdr:rowOff>
    </xdr:from>
    <xdr:to>
      <xdr:col>2</xdr:col>
      <xdr:colOff>2476500</xdr:colOff>
      <xdr:row>269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530250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278</xdr:row>
      <xdr:rowOff>19050</xdr:rowOff>
    </xdr:from>
    <xdr:to>
      <xdr:col>2</xdr:col>
      <xdr:colOff>2486025</xdr:colOff>
      <xdr:row>278</xdr:row>
      <xdr:rowOff>182879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32447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288</xdr:row>
      <xdr:rowOff>19050</xdr:rowOff>
    </xdr:from>
    <xdr:to>
      <xdr:col>3</xdr:col>
      <xdr:colOff>1</xdr:colOff>
      <xdr:row>289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517832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298</xdr:row>
      <xdr:rowOff>19050</xdr:rowOff>
    </xdr:from>
    <xdr:to>
      <xdr:col>3</xdr:col>
      <xdr:colOff>1</xdr:colOff>
      <xdr:row>298</xdr:row>
      <xdr:rowOff>182879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570928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307</xdr:row>
      <xdr:rowOff>19050</xdr:rowOff>
    </xdr:from>
    <xdr:to>
      <xdr:col>2</xdr:col>
      <xdr:colOff>2476501</xdr:colOff>
      <xdr:row>308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8816875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316</xdr:row>
      <xdr:rowOff>28575</xdr:rowOff>
    </xdr:from>
    <xdr:to>
      <xdr:col>2</xdr:col>
      <xdr:colOff>2476499</xdr:colOff>
      <xdr:row>317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0550425"/>
          <a:ext cx="4286249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325</xdr:row>
      <xdr:rowOff>21480</xdr:rowOff>
    </xdr:from>
    <xdr:to>
      <xdr:col>3</xdr:col>
      <xdr:colOff>1906</xdr:colOff>
      <xdr:row>326</xdr:row>
      <xdr:rowOff>17119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0006120"/>
          <a:ext cx="4411980" cy="17851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330</xdr:row>
      <xdr:rowOff>21280</xdr:rowOff>
    </xdr:from>
    <xdr:to>
      <xdr:col>3</xdr:col>
      <xdr:colOff>7621</xdr:colOff>
      <xdr:row>331</xdr:row>
      <xdr:rowOff>17120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0920320"/>
          <a:ext cx="4442460" cy="17872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339</xdr:row>
      <xdr:rowOff>18004</xdr:rowOff>
    </xdr:from>
    <xdr:to>
      <xdr:col>3</xdr:col>
      <xdr:colOff>7621</xdr:colOff>
      <xdr:row>339</xdr:row>
      <xdr:rowOff>180951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2562964"/>
          <a:ext cx="4442460" cy="16294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349</xdr:row>
      <xdr:rowOff>18540</xdr:rowOff>
    </xdr:from>
    <xdr:to>
      <xdr:col>3</xdr:col>
      <xdr:colOff>15240</xdr:colOff>
      <xdr:row>350</xdr:row>
      <xdr:rowOff>17120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4407540"/>
          <a:ext cx="4450080" cy="18146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358</xdr:row>
      <xdr:rowOff>19050</xdr:rowOff>
    </xdr:from>
    <xdr:to>
      <xdr:col>2</xdr:col>
      <xdr:colOff>2486025</xdr:colOff>
      <xdr:row>358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5895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367</xdr:row>
      <xdr:rowOff>19050</xdr:rowOff>
    </xdr:from>
    <xdr:to>
      <xdr:col>3</xdr:col>
      <xdr:colOff>9525</xdr:colOff>
      <xdr:row>368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313550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376</xdr:row>
      <xdr:rowOff>19050</xdr:rowOff>
    </xdr:from>
    <xdr:to>
      <xdr:col>2</xdr:col>
      <xdr:colOff>2466975</xdr:colOff>
      <xdr:row>376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047100"/>
          <a:ext cx="42767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2</xdr:col>
      <xdr:colOff>2476500</xdr:colOff>
      <xdr:row>386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376160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394</xdr:row>
      <xdr:rowOff>19050</xdr:rowOff>
    </xdr:from>
    <xdr:to>
      <xdr:col>3</xdr:col>
      <xdr:colOff>1</xdr:colOff>
      <xdr:row>394</xdr:row>
      <xdr:rowOff>190499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754856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403</xdr:row>
      <xdr:rowOff>19050</xdr:rowOff>
    </xdr:from>
    <xdr:to>
      <xdr:col>3</xdr:col>
      <xdr:colOff>0</xdr:colOff>
      <xdr:row>404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72096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413</xdr:row>
      <xdr:rowOff>19050</xdr:rowOff>
    </xdr:from>
    <xdr:to>
      <xdr:col>2</xdr:col>
      <xdr:colOff>2476501</xdr:colOff>
      <xdr:row>413</xdr:row>
      <xdr:rowOff>190499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79124175"/>
          <a:ext cx="42862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422</xdr:row>
      <xdr:rowOff>19051</xdr:rowOff>
    </xdr:from>
    <xdr:to>
      <xdr:col>2</xdr:col>
      <xdr:colOff>2486025</xdr:colOff>
      <xdr:row>422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08386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431</xdr:row>
      <xdr:rowOff>19050</xdr:rowOff>
    </xdr:from>
    <xdr:to>
      <xdr:col>3</xdr:col>
      <xdr:colOff>1</xdr:colOff>
      <xdr:row>431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825817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440</xdr:row>
      <xdr:rowOff>19050</xdr:rowOff>
    </xdr:from>
    <xdr:to>
      <xdr:col>2</xdr:col>
      <xdr:colOff>2466975</xdr:colOff>
      <xdr:row>440</xdr:row>
      <xdr:rowOff>171449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4296250"/>
          <a:ext cx="42767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458</xdr:row>
      <xdr:rowOff>28575</xdr:rowOff>
    </xdr:from>
    <xdr:to>
      <xdr:col>2</xdr:col>
      <xdr:colOff>2486025</xdr:colOff>
      <xdr:row>459</xdr:row>
      <xdr:rowOff>9524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60298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468</xdr:row>
      <xdr:rowOff>19050</xdr:rowOff>
    </xdr:from>
    <xdr:to>
      <xdr:col>2</xdr:col>
      <xdr:colOff>2476501</xdr:colOff>
      <xdr:row>468</xdr:row>
      <xdr:rowOff>180975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" y="896397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19051</xdr:rowOff>
    </xdr:from>
    <xdr:to>
      <xdr:col>2</xdr:col>
      <xdr:colOff>2486025</xdr:colOff>
      <xdr:row>11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1039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32</xdr:row>
      <xdr:rowOff>19050</xdr:rowOff>
    </xdr:from>
    <xdr:to>
      <xdr:col>3</xdr:col>
      <xdr:colOff>1</xdr:colOff>
      <xdr:row>33</xdr:row>
      <xdr:rowOff>19049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50123525"/>
          <a:ext cx="430530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</xdr:row>
      <xdr:rowOff>19050</xdr:rowOff>
    </xdr:from>
    <xdr:to>
      <xdr:col>2</xdr:col>
      <xdr:colOff>2486025</xdr:colOff>
      <xdr:row>39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146655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50</xdr:row>
      <xdr:rowOff>19051</xdr:rowOff>
    </xdr:from>
    <xdr:to>
      <xdr:col>2</xdr:col>
      <xdr:colOff>2486025</xdr:colOff>
      <xdr:row>51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356205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63</xdr:row>
      <xdr:rowOff>19050</xdr:rowOff>
    </xdr:from>
    <xdr:to>
      <xdr:col>2</xdr:col>
      <xdr:colOff>2476501</xdr:colOff>
      <xdr:row>64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56038550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74</xdr:row>
      <xdr:rowOff>19050</xdr:rowOff>
    </xdr:from>
    <xdr:to>
      <xdr:col>2</xdr:col>
      <xdr:colOff>2486025</xdr:colOff>
      <xdr:row>75</xdr:row>
      <xdr:rowOff>19049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154150"/>
          <a:ext cx="429577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87</xdr:row>
      <xdr:rowOff>19050</xdr:rowOff>
    </xdr:from>
    <xdr:to>
      <xdr:col>3</xdr:col>
      <xdr:colOff>0</xdr:colOff>
      <xdr:row>87</xdr:row>
      <xdr:rowOff>171449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64970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100</xdr:row>
      <xdr:rowOff>19050</xdr:rowOff>
    </xdr:from>
    <xdr:to>
      <xdr:col>2</xdr:col>
      <xdr:colOff>2486025</xdr:colOff>
      <xdr:row>100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1262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112</xdr:row>
      <xdr:rowOff>19050</xdr:rowOff>
    </xdr:from>
    <xdr:to>
      <xdr:col>2</xdr:col>
      <xdr:colOff>2486025</xdr:colOff>
      <xdr:row>112</xdr:row>
      <xdr:rowOff>171449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431250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125</xdr:row>
      <xdr:rowOff>19050</xdr:rowOff>
    </xdr:from>
    <xdr:to>
      <xdr:col>3</xdr:col>
      <xdr:colOff>9525</xdr:colOff>
      <xdr:row>125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907750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138</xdr:row>
      <xdr:rowOff>19050</xdr:rowOff>
    </xdr:from>
    <xdr:to>
      <xdr:col>2</xdr:col>
      <xdr:colOff>2476501</xdr:colOff>
      <xdr:row>139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638425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147</xdr:row>
      <xdr:rowOff>19049</xdr:rowOff>
    </xdr:from>
    <xdr:to>
      <xdr:col>3</xdr:col>
      <xdr:colOff>1</xdr:colOff>
      <xdr:row>147</xdr:row>
      <xdr:rowOff>180974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28136849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162</xdr:row>
      <xdr:rowOff>19051</xdr:rowOff>
    </xdr:from>
    <xdr:to>
      <xdr:col>3</xdr:col>
      <xdr:colOff>0</xdr:colOff>
      <xdr:row>162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9943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175</xdr:row>
      <xdr:rowOff>19050</xdr:rowOff>
    </xdr:from>
    <xdr:to>
      <xdr:col>2</xdr:col>
      <xdr:colOff>2486025</xdr:colOff>
      <xdr:row>175</xdr:row>
      <xdr:rowOff>182879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4708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190</xdr:row>
      <xdr:rowOff>28575</xdr:rowOff>
    </xdr:from>
    <xdr:to>
      <xdr:col>2</xdr:col>
      <xdr:colOff>2476500</xdr:colOff>
      <xdr:row>191</xdr:row>
      <xdr:rowOff>1766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6356925"/>
          <a:ext cx="4286250" cy="15607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205</xdr:row>
      <xdr:rowOff>19050</xdr:rowOff>
    </xdr:from>
    <xdr:to>
      <xdr:col>2</xdr:col>
      <xdr:colOff>2486025</xdr:colOff>
      <xdr:row>205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2049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221</xdr:row>
      <xdr:rowOff>19049</xdr:rowOff>
    </xdr:from>
    <xdr:to>
      <xdr:col>3</xdr:col>
      <xdr:colOff>1</xdr:colOff>
      <xdr:row>221</xdr:row>
      <xdr:rowOff>180974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42252899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231</xdr:row>
      <xdr:rowOff>19050</xdr:rowOff>
    </xdr:from>
    <xdr:to>
      <xdr:col>3</xdr:col>
      <xdr:colOff>1</xdr:colOff>
      <xdr:row>231</xdr:row>
      <xdr:rowOff>171449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17695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243</xdr:row>
      <xdr:rowOff>19051</xdr:rowOff>
    </xdr:from>
    <xdr:to>
      <xdr:col>2</xdr:col>
      <xdr:colOff>2486025</xdr:colOff>
      <xdr:row>243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64820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258</xdr:row>
      <xdr:rowOff>19050</xdr:rowOff>
    </xdr:from>
    <xdr:to>
      <xdr:col>3</xdr:col>
      <xdr:colOff>1</xdr:colOff>
      <xdr:row>258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493395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271</xdr:row>
      <xdr:rowOff>19050</xdr:rowOff>
    </xdr:from>
    <xdr:to>
      <xdr:col>2</xdr:col>
      <xdr:colOff>2486025</xdr:colOff>
      <xdr:row>272</xdr:row>
      <xdr:rowOff>9525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183505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287</xdr:row>
      <xdr:rowOff>19051</xdr:rowOff>
    </xdr:from>
    <xdr:to>
      <xdr:col>2</xdr:col>
      <xdr:colOff>2486025</xdr:colOff>
      <xdr:row>287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48830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302</xdr:row>
      <xdr:rowOff>19050</xdr:rowOff>
    </xdr:from>
    <xdr:to>
      <xdr:col>2</xdr:col>
      <xdr:colOff>2486025</xdr:colOff>
      <xdr:row>302</xdr:row>
      <xdr:rowOff>182879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77405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314</xdr:row>
      <xdr:rowOff>19050</xdr:rowOff>
    </xdr:from>
    <xdr:to>
      <xdr:col>3</xdr:col>
      <xdr:colOff>0</xdr:colOff>
      <xdr:row>314</xdr:row>
      <xdr:rowOff>182879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00456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328</xdr:row>
      <xdr:rowOff>28575</xdr:rowOff>
    </xdr:from>
    <xdr:to>
      <xdr:col>2</xdr:col>
      <xdr:colOff>2486025</xdr:colOff>
      <xdr:row>328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274117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343</xdr:row>
      <xdr:rowOff>19050</xdr:rowOff>
    </xdr:from>
    <xdr:to>
      <xdr:col>3</xdr:col>
      <xdr:colOff>1</xdr:colOff>
      <xdr:row>343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655891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360</xdr:row>
      <xdr:rowOff>19051</xdr:rowOff>
    </xdr:from>
    <xdr:to>
      <xdr:col>3</xdr:col>
      <xdr:colOff>0</xdr:colOff>
      <xdr:row>361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882765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370</xdr:row>
      <xdr:rowOff>19050</xdr:rowOff>
    </xdr:from>
    <xdr:to>
      <xdr:col>2</xdr:col>
      <xdr:colOff>2486025</xdr:colOff>
      <xdr:row>370</xdr:row>
      <xdr:rowOff>182879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07612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405</xdr:row>
      <xdr:rowOff>28575</xdr:rowOff>
    </xdr:from>
    <xdr:to>
      <xdr:col>2</xdr:col>
      <xdr:colOff>2486025</xdr:colOff>
      <xdr:row>405</xdr:row>
      <xdr:rowOff>180974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7247750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396</xdr:row>
      <xdr:rowOff>9525</xdr:rowOff>
    </xdr:from>
    <xdr:to>
      <xdr:col>3</xdr:col>
      <xdr:colOff>0</xdr:colOff>
      <xdr:row>396</xdr:row>
      <xdr:rowOff>180974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55142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415</xdr:row>
      <xdr:rowOff>19051</xdr:rowOff>
    </xdr:from>
    <xdr:to>
      <xdr:col>2</xdr:col>
      <xdr:colOff>2486025</xdr:colOff>
      <xdr:row>415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91622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2</xdr:col>
      <xdr:colOff>2486025</xdr:colOff>
      <xdr:row>429</xdr:row>
      <xdr:rowOff>171450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203882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442</xdr:row>
      <xdr:rowOff>19051</xdr:rowOff>
    </xdr:from>
    <xdr:to>
      <xdr:col>3</xdr:col>
      <xdr:colOff>0</xdr:colOff>
      <xdr:row>442</xdr:row>
      <xdr:rowOff>180975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451532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461</xdr:row>
      <xdr:rowOff>19050</xdr:rowOff>
    </xdr:from>
    <xdr:to>
      <xdr:col>3</xdr:col>
      <xdr:colOff>9525</xdr:colOff>
      <xdr:row>461</xdr:row>
      <xdr:rowOff>171450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8153875"/>
          <a:ext cx="431482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476</xdr:row>
      <xdr:rowOff>17420</xdr:rowOff>
    </xdr:from>
    <xdr:to>
      <xdr:col>3</xdr:col>
      <xdr:colOff>22861</xdr:colOff>
      <xdr:row>476</xdr:row>
      <xdr:rowOff>171429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87571220"/>
          <a:ext cx="4457700" cy="154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488</xdr:row>
      <xdr:rowOff>18876</xdr:rowOff>
    </xdr:from>
    <xdr:to>
      <xdr:col>2</xdr:col>
      <xdr:colOff>2493646</xdr:colOff>
      <xdr:row>488</xdr:row>
      <xdr:rowOff>180951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89767236"/>
          <a:ext cx="4427220" cy="1620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499</xdr:row>
      <xdr:rowOff>22218</xdr:rowOff>
    </xdr:from>
    <xdr:to>
      <xdr:col>2</xdr:col>
      <xdr:colOff>2493646</xdr:colOff>
      <xdr:row>500</xdr:row>
      <xdr:rowOff>26644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91812738"/>
          <a:ext cx="4427220" cy="18730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513</xdr:row>
      <xdr:rowOff>20800</xdr:rowOff>
    </xdr:from>
    <xdr:to>
      <xdr:col>3</xdr:col>
      <xdr:colOff>3811</xdr:colOff>
      <xdr:row>513</xdr:row>
      <xdr:rowOff>180952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94386880"/>
          <a:ext cx="4366260" cy="16015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526</xdr:row>
      <xdr:rowOff>19050</xdr:rowOff>
    </xdr:from>
    <xdr:to>
      <xdr:col>2</xdr:col>
      <xdr:colOff>2486025</xdr:colOff>
      <xdr:row>526</xdr:row>
      <xdr:rowOff>171449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0564950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543</xdr:row>
      <xdr:rowOff>19051</xdr:rowOff>
    </xdr:from>
    <xdr:to>
      <xdr:col>2</xdr:col>
      <xdr:colOff>2486025</xdr:colOff>
      <xdr:row>543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38225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556</xdr:row>
      <xdr:rowOff>19050</xdr:rowOff>
    </xdr:from>
    <xdr:to>
      <xdr:col>3</xdr:col>
      <xdr:colOff>0</xdr:colOff>
      <xdr:row>556</xdr:row>
      <xdr:rowOff>190499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62990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576</xdr:row>
      <xdr:rowOff>19051</xdr:rowOff>
    </xdr:from>
    <xdr:to>
      <xdr:col>2</xdr:col>
      <xdr:colOff>2476501</xdr:colOff>
      <xdr:row>576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110109001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588</xdr:row>
      <xdr:rowOff>28576</xdr:rowOff>
    </xdr:from>
    <xdr:to>
      <xdr:col>3</xdr:col>
      <xdr:colOff>0</xdr:colOff>
      <xdr:row>589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1242357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604</xdr:row>
      <xdr:rowOff>19050</xdr:rowOff>
    </xdr:from>
    <xdr:to>
      <xdr:col>3</xdr:col>
      <xdr:colOff>0</xdr:colOff>
      <xdr:row>604</xdr:row>
      <xdr:rowOff>190499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154811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619</xdr:row>
      <xdr:rowOff>19050</xdr:rowOff>
    </xdr:from>
    <xdr:to>
      <xdr:col>2</xdr:col>
      <xdr:colOff>2486025</xdr:colOff>
      <xdr:row>619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83386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632</xdr:row>
      <xdr:rowOff>19050</xdr:rowOff>
    </xdr:from>
    <xdr:to>
      <xdr:col>2</xdr:col>
      <xdr:colOff>2486025</xdr:colOff>
      <xdr:row>632</xdr:row>
      <xdr:rowOff>190499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208341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633</xdr:row>
      <xdr:rowOff>19051</xdr:rowOff>
    </xdr:from>
    <xdr:to>
      <xdr:col>3</xdr:col>
      <xdr:colOff>0</xdr:colOff>
      <xdr:row>633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210246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649</xdr:row>
      <xdr:rowOff>19050</xdr:rowOff>
    </xdr:from>
    <xdr:to>
      <xdr:col>2</xdr:col>
      <xdr:colOff>2486025</xdr:colOff>
      <xdr:row>649</xdr:row>
      <xdr:rowOff>190499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240726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665</xdr:row>
      <xdr:rowOff>28575</xdr:rowOff>
    </xdr:from>
    <xdr:to>
      <xdr:col>2</xdr:col>
      <xdr:colOff>2476501</xdr:colOff>
      <xdr:row>666</xdr:row>
      <xdr:rowOff>9524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27130175"/>
          <a:ext cx="42862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685</xdr:row>
      <xdr:rowOff>19050</xdr:rowOff>
    </xdr:from>
    <xdr:to>
      <xdr:col>2</xdr:col>
      <xdr:colOff>2486025</xdr:colOff>
      <xdr:row>686</xdr:row>
      <xdr:rowOff>9525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2924472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704</xdr:row>
      <xdr:rowOff>28575</xdr:rowOff>
    </xdr:from>
    <xdr:to>
      <xdr:col>2</xdr:col>
      <xdr:colOff>2486025</xdr:colOff>
      <xdr:row>705</xdr:row>
      <xdr:rowOff>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346073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2</xdr:col>
      <xdr:colOff>2486025</xdr:colOff>
      <xdr:row>8</xdr:row>
      <xdr:rowOff>182879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1078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27</xdr:row>
      <xdr:rowOff>19050</xdr:rowOff>
    </xdr:from>
    <xdr:to>
      <xdr:col>3</xdr:col>
      <xdr:colOff>1</xdr:colOff>
      <xdr:row>27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047464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38</xdr:row>
      <xdr:rowOff>19051</xdr:rowOff>
    </xdr:from>
    <xdr:to>
      <xdr:col>2</xdr:col>
      <xdr:colOff>2476501</xdr:colOff>
      <xdr:row>39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06851451"/>
          <a:ext cx="428625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48</xdr:row>
      <xdr:rowOff>19050</xdr:rowOff>
    </xdr:from>
    <xdr:to>
      <xdr:col>3</xdr:col>
      <xdr:colOff>1</xdr:colOff>
      <xdr:row>49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87564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59</xdr:row>
      <xdr:rowOff>9525</xdr:rowOff>
    </xdr:from>
    <xdr:to>
      <xdr:col>2</xdr:col>
      <xdr:colOff>2486025</xdr:colOff>
      <xdr:row>60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287125"/>
          <a:ext cx="42957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68</xdr:row>
      <xdr:rowOff>19050</xdr:rowOff>
    </xdr:from>
    <xdr:to>
      <xdr:col>2</xdr:col>
      <xdr:colOff>2476500</xdr:colOff>
      <xdr:row>68</xdr:row>
      <xdr:rowOff>182879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30200"/>
          <a:ext cx="42862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78</xdr:row>
      <xdr:rowOff>19051</xdr:rowOff>
    </xdr:from>
    <xdr:to>
      <xdr:col>2</xdr:col>
      <xdr:colOff>2486025</xdr:colOff>
      <xdr:row>78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9352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88</xdr:row>
      <xdr:rowOff>9525</xdr:rowOff>
    </xdr:from>
    <xdr:to>
      <xdr:col>3</xdr:col>
      <xdr:colOff>0</xdr:colOff>
      <xdr:row>88</xdr:row>
      <xdr:rowOff>171450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8402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109</xdr:row>
      <xdr:rowOff>19050</xdr:rowOff>
    </xdr:from>
    <xdr:to>
      <xdr:col>3</xdr:col>
      <xdr:colOff>0</xdr:colOff>
      <xdr:row>110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8597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98</xdr:row>
      <xdr:rowOff>19050</xdr:rowOff>
    </xdr:from>
    <xdr:to>
      <xdr:col>3</xdr:col>
      <xdr:colOff>1</xdr:colOff>
      <xdr:row>99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87642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119</xdr:row>
      <xdr:rowOff>19050</xdr:rowOff>
    </xdr:from>
    <xdr:to>
      <xdr:col>3</xdr:col>
      <xdr:colOff>1</xdr:colOff>
      <xdr:row>119</xdr:row>
      <xdr:rowOff>182879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27838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130</xdr:row>
      <xdr:rowOff>19050</xdr:rowOff>
    </xdr:from>
    <xdr:to>
      <xdr:col>2</xdr:col>
      <xdr:colOff>2486025</xdr:colOff>
      <xdr:row>131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8983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141</xdr:row>
      <xdr:rowOff>19050</xdr:rowOff>
    </xdr:from>
    <xdr:to>
      <xdr:col>2</xdr:col>
      <xdr:colOff>2476500</xdr:colOff>
      <xdr:row>142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003375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151</xdr:row>
      <xdr:rowOff>28576</xdr:rowOff>
    </xdr:from>
    <xdr:to>
      <xdr:col>2</xdr:col>
      <xdr:colOff>2466975</xdr:colOff>
      <xdr:row>152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927426"/>
          <a:ext cx="42767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161</xdr:row>
      <xdr:rowOff>19050</xdr:rowOff>
    </xdr:from>
    <xdr:to>
      <xdr:col>3</xdr:col>
      <xdr:colOff>0</xdr:colOff>
      <xdr:row>161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8419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171</xdr:row>
      <xdr:rowOff>19050</xdr:rowOff>
    </xdr:from>
    <xdr:to>
      <xdr:col>3</xdr:col>
      <xdr:colOff>0</xdr:colOff>
      <xdr:row>171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7469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181</xdr:row>
      <xdr:rowOff>19051</xdr:rowOff>
    </xdr:from>
    <xdr:to>
      <xdr:col>2</xdr:col>
      <xdr:colOff>2486025</xdr:colOff>
      <xdr:row>181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6614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191</xdr:row>
      <xdr:rowOff>28576</xdr:rowOff>
    </xdr:from>
    <xdr:to>
      <xdr:col>3</xdr:col>
      <xdr:colOff>0</xdr:colOff>
      <xdr:row>191</xdr:row>
      <xdr:rowOff>180976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6585526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201</xdr:row>
      <xdr:rowOff>28576</xdr:rowOff>
    </xdr:from>
    <xdr:to>
      <xdr:col>2</xdr:col>
      <xdr:colOff>2486025</xdr:colOff>
      <xdr:row>202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4905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212</xdr:row>
      <xdr:rowOff>9525</xdr:rowOff>
    </xdr:from>
    <xdr:to>
      <xdr:col>2</xdr:col>
      <xdr:colOff>2486025</xdr:colOff>
      <xdr:row>212</xdr:row>
      <xdr:rowOff>170380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586025"/>
          <a:ext cx="4295775" cy="16085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223</xdr:row>
      <xdr:rowOff>19051</xdr:rowOff>
    </xdr:from>
    <xdr:to>
      <xdr:col>3</xdr:col>
      <xdr:colOff>0</xdr:colOff>
      <xdr:row>223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27101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232</xdr:row>
      <xdr:rowOff>19051</xdr:rowOff>
    </xdr:from>
    <xdr:to>
      <xdr:col>2</xdr:col>
      <xdr:colOff>2486025</xdr:colOff>
      <xdr:row>232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44246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242</xdr:row>
      <xdr:rowOff>19050</xdr:rowOff>
    </xdr:from>
    <xdr:to>
      <xdr:col>2</xdr:col>
      <xdr:colOff>2486025</xdr:colOff>
      <xdr:row>242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3391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253</xdr:row>
      <xdr:rowOff>19050</xdr:rowOff>
    </xdr:from>
    <xdr:to>
      <xdr:col>3</xdr:col>
      <xdr:colOff>1</xdr:colOff>
      <xdr:row>253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484441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263</xdr:row>
      <xdr:rowOff>19051</xdr:rowOff>
    </xdr:from>
    <xdr:to>
      <xdr:col>2</xdr:col>
      <xdr:colOff>2486025</xdr:colOff>
      <xdr:row>263</xdr:row>
      <xdr:rowOff>161925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358676"/>
          <a:ext cx="4295775" cy="1428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273</xdr:row>
      <xdr:rowOff>9525</xdr:rowOff>
    </xdr:from>
    <xdr:to>
      <xdr:col>2</xdr:col>
      <xdr:colOff>2486025</xdr:colOff>
      <xdr:row>273</xdr:row>
      <xdr:rowOff>180974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2636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295</xdr:row>
      <xdr:rowOff>19050</xdr:rowOff>
    </xdr:from>
    <xdr:to>
      <xdr:col>3</xdr:col>
      <xdr:colOff>0</xdr:colOff>
      <xdr:row>295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56464200"/>
          <a:ext cx="4305299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284</xdr:row>
      <xdr:rowOff>28576</xdr:rowOff>
    </xdr:from>
    <xdr:to>
      <xdr:col>3</xdr:col>
      <xdr:colOff>9525</xdr:colOff>
      <xdr:row>285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4378226"/>
          <a:ext cx="43148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305</xdr:row>
      <xdr:rowOff>19050</xdr:rowOff>
    </xdr:from>
    <xdr:to>
      <xdr:col>2</xdr:col>
      <xdr:colOff>2486025</xdr:colOff>
      <xdr:row>305</xdr:row>
      <xdr:rowOff>171449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839777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314</xdr:row>
      <xdr:rowOff>19051</xdr:rowOff>
    </xdr:from>
    <xdr:to>
      <xdr:col>3</xdr:col>
      <xdr:colOff>0</xdr:colOff>
      <xdr:row>314</xdr:row>
      <xdr:rowOff>180263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60121801"/>
          <a:ext cx="4305299" cy="16121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324</xdr:row>
      <xdr:rowOff>28575</xdr:rowOff>
    </xdr:from>
    <xdr:to>
      <xdr:col>3</xdr:col>
      <xdr:colOff>0</xdr:colOff>
      <xdr:row>324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2036325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334</xdr:row>
      <xdr:rowOff>28576</xdr:rowOff>
    </xdr:from>
    <xdr:to>
      <xdr:col>2</xdr:col>
      <xdr:colOff>2476500</xdr:colOff>
      <xdr:row>335</xdr:row>
      <xdr:rowOff>9526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3960376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344</xdr:row>
      <xdr:rowOff>21208</xdr:rowOff>
    </xdr:from>
    <xdr:to>
      <xdr:col>2</xdr:col>
      <xdr:colOff>2493646</xdr:colOff>
      <xdr:row>345</xdr:row>
      <xdr:rowOff>17120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3450088"/>
          <a:ext cx="4427220" cy="17879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350</xdr:row>
      <xdr:rowOff>19468</xdr:rowOff>
    </xdr:from>
    <xdr:to>
      <xdr:col>3</xdr:col>
      <xdr:colOff>1905</xdr:colOff>
      <xdr:row>351</xdr:row>
      <xdr:rowOff>7595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4545628"/>
          <a:ext cx="4411980" cy="17100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360</xdr:row>
      <xdr:rowOff>1882</xdr:rowOff>
    </xdr:from>
    <xdr:to>
      <xdr:col>3</xdr:col>
      <xdr:colOff>7621</xdr:colOff>
      <xdr:row>360</xdr:row>
      <xdr:rowOff>139101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6356842"/>
          <a:ext cx="4442460" cy="13721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371</xdr:row>
      <xdr:rowOff>9525</xdr:rowOff>
    </xdr:from>
    <xdr:to>
      <xdr:col>3</xdr:col>
      <xdr:colOff>53340</xdr:colOff>
      <xdr:row>371</xdr:row>
      <xdr:rowOff>173516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1027925"/>
          <a:ext cx="4358640" cy="16399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382</xdr:row>
      <xdr:rowOff>19050</xdr:rowOff>
    </xdr:from>
    <xdr:to>
      <xdr:col>3</xdr:col>
      <xdr:colOff>1</xdr:colOff>
      <xdr:row>382</xdr:row>
      <xdr:rowOff>171449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7314247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392</xdr:row>
      <xdr:rowOff>28575</xdr:rowOff>
    </xdr:from>
    <xdr:to>
      <xdr:col>3</xdr:col>
      <xdr:colOff>1</xdr:colOff>
      <xdr:row>393</xdr:row>
      <xdr:rowOff>28574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75066525"/>
          <a:ext cx="430530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402</xdr:row>
      <xdr:rowOff>19050</xdr:rowOff>
    </xdr:from>
    <xdr:to>
      <xdr:col>2</xdr:col>
      <xdr:colOff>2486025</xdr:colOff>
      <xdr:row>402</xdr:row>
      <xdr:rowOff>190499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69810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413</xdr:row>
      <xdr:rowOff>19049</xdr:rowOff>
    </xdr:from>
    <xdr:to>
      <xdr:col>3</xdr:col>
      <xdr:colOff>1</xdr:colOff>
      <xdr:row>413</xdr:row>
      <xdr:rowOff>180974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" y="79076549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424</xdr:row>
      <xdr:rowOff>19050</xdr:rowOff>
    </xdr:from>
    <xdr:to>
      <xdr:col>3</xdr:col>
      <xdr:colOff>1</xdr:colOff>
      <xdr:row>425</xdr:row>
      <xdr:rowOff>9525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81181575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434</xdr:row>
      <xdr:rowOff>19051</xdr:rowOff>
    </xdr:from>
    <xdr:to>
      <xdr:col>3</xdr:col>
      <xdr:colOff>1</xdr:colOff>
      <xdr:row>434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830961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445</xdr:row>
      <xdr:rowOff>19051</xdr:rowOff>
    </xdr:from>
    <xdr:to>
      <xdr:col>3</xdr:col>
      <xdr:colOff>1</xdr:colOff>
      <xdr:row>445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8520112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455</xdr:row>
      <xdr:rowOff>19050</xdr:rowOff>
    </xdr:from>
    <xdr:to>
      <xdr:col>2</xdr:col>
      <xdr:colOff>2486025</xdr:colOff>
      <xdr:row>455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711565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466</xdr:row>
      <xdr:rowOff>19050</xdr:rowOff>
    </xdr:from>
    <xdr:to>
      <xdr:col>3</xdr:col>
      <xdr:colOff>0</xdr:colOff>
      <xdr:row>466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92302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477</xdr:row>
      <xdr:rowOff>19050</xdr:rowOff>
    </xdr:from>
    <xdr:to>
      <xdr:col>2</xdr:col>
      <xdr:colOff>2476500</xdr:colOff>
      <xdr:row>478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132570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496</xdr:row>
      <xdr:rowOff>19050</xdr:rowOff>
    </xdr:from>
    <xdr:to>
      <xdr:col>2</xdr:col>
      <xdr:colOff>2486025</xdr:colOff>
      <xdr:row>497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32402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506</xdr:row>
      <xdr:rowOff>19050</xdr:rowOff>
    </xdr:from>
    <xdr:to>
      <xdr:col>2</xdr:col>
      <xdr:colOff>2486025</xdr:colOff>
      <xdr:row>506</xdr:row>
      <xdr:rowOff>190499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68692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19438</xdr:rowOff>
    </xdr:from>
    <xdr:to>
      <xdr:col>2</xdr:col>
      <xdr:colOff>2478444</xdr:colOff>
      <xdr:row>32</xdr:row>
      <xdr:rowOff>3888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503588"/>
          <a:ext cx="4288194" cy="1749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</xdr:row>
      <xdr:rowOff>19438</xdr:rowOff>
    </xdr:from>
    <xdr:to>
      <xdr:col>2</xdr:col>
      <xdr:colOff>2488163</xdr:colOff>
      <xdr:row>32</xdr:row>
      <xdr:rowOff>184667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8703613"/>
          <a:ext cx="4297913" cy="16522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70</xdr:row>
      <xdr:rowOff>19438</xdr:rowOff>
    </xdr:from>
    <xdr:to>
      <xdr:col>2</xdr:col>
      <xdr:colOff>2488163</xdr:colOff>
      <xdr:row>71</xdr:row>
      <xdr:rowOff>3888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390163"/>
          <a:ext cx="4297913" cy="1749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71</xdr:row>
      <xdr:rowOff>19438</xdr:rowOff>
    </xdr:from>
    <xdr:to>
      <xdr:col>2</xdr:col>
      <xdr:colOff>2488162</xdr:colOff>
      <xdr:row>71</xdr:row>
      <xdr:rowOff>189813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5590188"/>
          <a:ext cx="4297912" cy="1703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123</xdr:row>
      <xdr:rowOff>19438</xdr:rowOff>
    </xdr:from>
    <xdr:to>
      <xdr:col>3</xdr:col>
      <xdr:colOff>0</xdr:colOff>
      <xdr:row>123</xdr:row>
      <xdr:rowOff>190500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5505713"/>
          <a:ext cx="4305300" cy="17106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124</xdr:row>
      <xdr:rowOff>19440</xdr:rowOff>
    </xdr:from>
    <xdr:to>
      <xdr:col>3</xdr:col>
      <xdr:colOff>19439</xdr:colOff>
      <xdr:row>124</xdr:row>
      <xdr:rowOff>193606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5696215"/>
          <a:ext cx="4324739" cy="17416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</xdr:row>
      <xdr:rowOff>9525</xdr:rowOff>
    </xdr:from>
    <xdr:to>
      <xdr:col>3</xdr:col>
      <xdr:colOff>933450</xdr:colOff>
      <xdr:row>36</xdr:row>
      <xdr:rowOff>9477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505575"/>
          <a:ext cx="5238750" cy="38095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201</xdr:row>
      <xdr:rowOff>19050</xdr:rowOff>
    </xdr:from>
    <xdr:to>
      <xdr:col>2</xdr:col>
      <xdr:colOff>2486025</xdr:colOff>
      <xdr:row>202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835717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202</xdr:row>
      <xdr:rowOff>9526</xdr:rowOff>
    </xdr:from>
    <xdr:to>
      <xdr:col>3</xdr:col>
      <xdr:colOff>9525</xdr:colOff>
      <xdr:row>202</xdr:row>
      <xdr:rowOff>190500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547676"/>
          <a:ext cx="43148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244</xdr:row>
      <xdr:rowOff>19050</xdr:rowOff>
    </xdr:from>
    <xdr:to>
      <xdr:col>2</xdr:col>
      <xdr:colOff>2486025</xdr:colOff>
      <xdr:row>245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56772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245</xdr:row>
      <xdr:rowOff>9526</xdr:rowOff>
    </xdr:from>
    <xdr:to>
      <xdr:col>3</xdr:col>
      <xdr:colOff>1</xdr:colOff>
      <xdr:row>245</xdr:row>
      <xdr:rowOff>190500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4676775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280</xdr:row>
      <xdr:rowOff>9525</xdr:rowOff>
    </xdr:from>
    <xdr:to>
      <xdr:col>2</xdr:col>
      <xdr:colOff>2486025</xdr:colOff>
      <xdr:row>280</xdr:row>
      <xdr:rowOff>190500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345430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281</xdr:row>
      <xdr:rowOff>9525</xdr:rowOff>
    </xdr:from>
    <xdr:to>
      <xdr:col>2</xdr:col>
      <xdr:colOff>2486025</xdr:colOff>
      <xdr:row>281</xdr:row>
      <xdr:rowOff>180973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3654325"/>
          <a:ext cx="4295775" cy="17144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317</xdr:row>
      <xdr:rowOff>19050</xdr:rowOff>
    </xdr:from>
    <xdr:to>
      <xdr:col>2</xdr:col>
      <xdr:colOff>2486025</xdr:colOff>
      <xdr:row>317</xdr:row>
      <xdr:rowOff>190500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05123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318</xdr:row>
      <xdr:rowOff>19050</xdr:rowOff>
    </xdr:from>
    <xdr:to>
      <xdr:col>3</xdr:col>
      <xdr:colOff>0</xdr:colOff>
      <xdr:row>318</xdr:row>
      <xdr:rowOff>190499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7123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366</xdr:row>
      <xdr:rowOff>19050</xdr:rowOff>
    </xdr:from>
    <xdr:to>
      <xdr:col>2</xdr:col>
      <xdr:colOff>2476500</xdr:colOff>
      <xdr:row>366</xdr:row>
      <xdr:rowOff>190500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9865875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381</xdr:row>
      <xdr:rowOff>19051</xdr:rowOff>
    </xdr:from>
    <xdr:to>
      <xdr:col>2</xdr:col>
      <xdr:colOff>2476500</xdr:colOff>
      <xdr:row>381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2532876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367</xdr:row>
      <xdr:rowOff>19050</xdr:rowOff>
    </xdr:from>
    <xdr:to>
      <xdr:col>2</xdr:col>
      <xdr:colOff>2486025</xdr:colOff>
      <xdr:row>367</xdr:row>
      <xdr:rowOff>190500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006590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28576</xdr:colOff>
      <xdr:row>365</xdr:row>
      <xdr:rowOff>9525</xdr:rowOff>
    </xdr:from>
    <xdr:to>
      <xdr:col>6</xdr:col>
      <xdr:colOff>514350</xdr:colOff>
      <xdr:row>366</xdr:row>
      <xdr:rowOff>1732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276851" y="69684900"/>
          <a:ext cx="2009774" cy="18270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423</xdr:row>
      <xdr:rowOff>19050</xdr:rowOff>
    </xdr:from>
    <xdr:to>
      <xdr:col>3</xdr:col>
      <xdr:colOff>0</xdr:colOff>
      <xdr:row>423</xdr:row>
      <xdr:rowOff>190499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07434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424</xdr:row>
      <xdr:rowOff>19050</xdr:rowOff>
    </xdr:from>
    <xdr:to>
      <xdr:col>3</xdr:col>
      <xdr:colOff>9525</xdr:colOff>
      <xdr:row>424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093392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453</xdr:row>
      <xdr:rowOff>19050</xdr:rowOff>
    </xdr:from>
    <xdr:to>
      <xdr:col>3</xdr:col>
      <xdr:colOff>9525</xdr:colOff>
      <xdr:row>453</xdr:row>
      <xdr:rowOff>190499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6487000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454</xdr:row>
      <xdr:rowOff>9525</xdr:rowOff>
    </xdr:from>
    <xdr:to>
      <xdr:col>3</xdr:col>
      <xdr:colOff>0</xdr:colOff>
      <xdr:row>454</xdr:row>
      <xdr:rowOff>180974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66775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493</xdr:row>
      <xdr:rowOff>19050</xdr:rowOff>
    </xdr:from>
    <xdr:to>
      <xdr:col>2</xdr:col>
      <xdr:colOff>2486025</xdr:colOff>
      <xdr:row>494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412605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494</xdr:row>
      <xdr:rowOff>19049</xdr:rowOff>
    </xdr:from>
    <xdr:to>
      <xdr:col>3</xdr:col>
      <xdr:colOff>0</xdr:colOff>
      <xdr:row>495</xdr:row>
      <xdr:rowOff>1904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4326074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556</xdr:row>
      <xdr:rowOff>9526</xdr:rowOff>
    </xdr:from>
    <xdr:to>
      <xdr:col>3</xdr:col>
      <xdr:colOff>0</xdr:colOff>
      <xdr:row>556</xdr:row>
      <xdr:rowOff>190500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0614660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557</xdr:row>
      <xdr:rowOff>19050</xdr:rowOff>
    </xdr:from>
    <xdr:to>
      <xdr:col>2</xdr:col>
      <xdr:colOff>2486025</xdr:colOff>
      <xdr:row>557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063466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592</xdr:row>
      <xdr:rowOff>19050</xdr:rowOff>
    </xdr:from>
    <xdr:to>
      <xdr:col>3</xdr:col>
      <xdr:colOff>1</xdr:colOff>
      <xdr:row>592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1130236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649</xdr:row>
      <xdr:rowOff>9525</xdr:rowOff>
    </xdr:from>
    <xdr:to>
      <xdr:col>3</xdr:col>
      <xdr:colOff>0</xdr:colOff>
      <xdr:row>649</xdr:row>
      <xdr:rowOff>180974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39012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650</xdr:row>
      <xdr:rowOff>19050</xdr:rowOff>
    </xdr:from>
    <xdr:to>
      <xdr:col>3</xdr:col>
      <xdr:colOff>9525</xdr:colOff>
      <xdr:row>650</xdr:row>
      <xdr:rowOff>190499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2410122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685</xdr:row>
      <xdr:rowOff>19051</xdr:rowOff>
    </xdr:from>
    <xdr:to>
      <xdr:col>2</xdr:col>
      <xdr:colOff>2486025</xdr:colOff>
      <xdr:row>686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3076872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686</xdr:row>
      <xdr:rowOff>9525</xdr:rowOff>
    </xdr:from>
    <xdr:to>
      <xdr:col>2</xdr:col>
      <xdr:colOff>2486025</xdr:colOff>
      <xdr:row>687</xdr:row>
      <xdr:rowOff>1904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30959225"/>
          <a:ext cx="429577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722</xdr:row>
      <xdr:rowOff>19050</xdr:rowOff>
    </xdr:from>
    <xdr:to>
      <xdr:col>2</xdr:col>
      <xdr:colOff>2486025</xdr:colOff>
      <xdr:row>722</xdr:row>
      <xdr:rowOff>190499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378362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723</xdr:row>
      <xdr:rowOff>19051</xdr:rowOff>
    </xdr:from>
    <xdr:to>
      <xdr:col>3</xdr:col>
      <xdr:colOff>0</xdr:colOff>
      <xdr:row>723</xdr:row>
      <xdr:rowOff>180262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38036301"/>
          <a:ext cx="4305300" cy="16121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766</xdr:row>
      <xdr:rowOff>19050</xdr:rowOff>
    </xdr:from>
    <xdr:to>
      <xdr:col>2</xdr:col>
      <xdr:colOff>2476500</xdr:colOff>
      <xdr:row>767</xdr:row>
      <xdr:rowOff>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46246850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767</xdr:row>
      <xdr:rowOff>19050</xdr:rowOff>
    </xdr:from>
    <xdr:to>
      <xdr:col>2</xdr:col>
      <xdr:colOff>2486025</xdr:colOff>
      <xdr:row>767</xdr:row>
      <xdr:rowOff>190499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464373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804</xdr:row>
      <xdr:rowOff>19051</xdr:rowOff>
    </xdr:from>
    <xdr:to>
      <xdr:col>2</xdr:col>
      <xdr:colOff>2476500</xdr:colOff>
      <xdr:row>805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53495376"/>
          <a:ext cx="428625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863</xdr:row>
      <xdr:rowOff>19050</xdr:rowOff>
    </xdr:from>
    <xdr:to>
      <xdr:col>2</xdr:col>
      <xdr:colOff>2486025</xdr:colOff>
      <xdr:row>863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645539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805</xdr:row>
      <xdr:rowOff>19050</xdr:rowOff>
    </xdr:from>
    <xdr:to>
      <xdr:col>2</xdr:col>
      <xdr:colOff>2486025</xdr:colOff>
      <xdr:row>805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C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537049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864</xdr:row>
      <xdr:rowOff>28575</xdr:rowOff>
    </xdr:from>
    <xdr:to>
      <xdr:col>2</xdr:col>
      <xdr:colOff>2466975</xdr:colOff>
      <xdr:row>864</xdr:row>
      <xdr:rowOff>190500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64953950"/>
          <a:ext cx="42767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919</xdr:row>
      <xdr:rowOff>19050</xdr:rowOff>
    </xdr:from>
    <xdr:to>
      <xdr:col>2</xdr:col>
      <xdr:colOff>2476500</xdr:colOff>
      <xdr:row>919</xdr:row>
      <xdr:rowOff>190500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C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75440975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920</xdr:row>
      <xdr:rowOff>19050</xdr:rowOff>
    </xdr:from>
    <xdr:to>
      <xdr:col>2</xdr:col>
      <xdr:colOff>2466975</xdr:colOff>
      <xdr:row>920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75641000"/>
          <a:ext cx="42767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975</xdr:row>
      <xdr:rowOff>9525</xdr:rowOff>
    </xdr:from>
    <xdr:to>
      <xdr:col>2</xdr:col>
      <xdr:colOff>2486025</xdr:colOff>
      <xdr:row>975</xdr:row>
      <xdr:rowOff>180974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C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861185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976</xdr:row>
      <xdr:rowOff>19050</xdr:rowOff>
    </xdr:from>
    <xdr:to>
      <xdr:col>3</xdr:col>
      <xdr:colOff>9525</xdr:colOff>
      <xdr:row>976</xdr:row>
      <xdr:rowOff>190500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86347100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1018</xdr:row>
      <xdr:rowOff>19050</xdr:rowOff>
    </xdr:from>
    <xdr:to>
      <xdr:col>3</xdr:col>
      <xdr:colOff>0</xdr:colOff>
      <xdr:row>1018</xdr:row>
      <xdr:rowOff>171449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C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9433857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1052</xdr:row>
      <xdr:rowOff>19050</xdr:rowOff>
    </xdr:from>
    <xdr:to>
      <xdr:col>3</xdr:col>
      <xdr:colOff>9525</xdr:colOff>
      <xdr:row>1053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C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00834625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1115</xdr:row>
      <xdr:rowOff>19050</xdr:rowOff>
    </xdr:from>
    <xdr:to>
      <xdr:col>2</xdr:col>
      <xdr:colOff>2486025</xdr:colOff>
      <xdr:row>1115</xdr:row>
      <xdr:rowOff>190499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C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126551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1116</xdr:row>
      <xdr:rowOff>19050</xdr:rowOff>
    </xdr:from>
    <xdr:to>
      <xdr:col>2</xdr:col>
      <xdr:colOff>2486025</xdr:colOff>
      <xdr:row>1117</xdr:row>
      <xdr:rowOff>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C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1285517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1157</xdr:row>
      <xdr:rowOff>19050</xdr:rowOff>
    </xdr:from>
    <xdr:to>
      <xdr:col>3</xdr:col>
      <xdr:colOff>9525</xdr:colOff>
      <xdr:row>1157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C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2085617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1158</xdr:row>
      <xdr:rowOff>9525</xdr:rowOff>
    </xdr:from>
    <xdr:to>
      <xdr:col>3</xdr:col>
      <xdr:colOff>9525</xdr:colOff>
      <xdr:row>1158</xdr:row>
      <xdr:rowOff>180974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C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2104667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1195</xdr:row>
      <xdr:rowOff>19050</xdr:rowOff>
    </xdr:from>
    <xdr:to>
      <xdr:col>2</xdr:col>
      <xdr:colOff>2486024</xdr:colOff>
      <xdr:row>1195</xdr:row>
      <xdr:rowOff>190500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C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28123750"/>
          <a:ext cx="4295774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1196</xdr:row>
      <xdr:rowOff>19050</xdr:rowOff>
    </xdr:from>
    <xdr:to>
      <xdr:col>2</xdr:col>
      <xdr:colOff>2476500</xdr:colOff>
      <xdr:row>1197</xdr:row>
      <xdr:rowOff>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C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28314250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1237</xdr:row>
      <xdr:rowOff>19050</xdr:rowOff>
    </xdr:from>
    <xdr:to>
      <xdr:col>3</xdr:col>
      <xdr:colOff>0</xdr:colOff>
      <xdr:row>1237</xdr:row>
      <xdr:rowOff>182880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C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361342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1238</xdr:row>
      <xdr:rowOff>19050</xdr:rowOff>
    </xdr:from>
    <xdr:to>
      <xdr:col>3</xdr:col>
      <xdr:colOff>0</xdr:colOff>
      <xdr:row>1238</xdr:row>
      <xdr:rowOff>181334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C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36334300"/>
          <a:ext cx="4305300" cy="16228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1275</xdr:row>
      <xdr:rowOff>18040</xdr:rowOff>
    </xdr:from>
    <xdr:to>
      <xdr:col>3</xdr:col>
      <xdr:colOff>15241</xdr:colOff>
      <xdr:row>1275</xdr:row>
      <xdr:rowOff>180952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C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233967280"/>
          <a:ext cx="4450080" cy="16291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1290</xdr:row>
      <xdr:rowOff>21274</xdr:rowOff>
    </xdr:from>
    <xdr:to>
      <xdr:col>3</xdr:col>
      <xdr:colOff>1906</xdr:colOff>
      <xdr:row>1290</xdr:row>
      <xdr:rowOff>190476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C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" y="236530834"/>
          <a:ext cx="4373880" cy="16920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1276</xdr:row>
      <xdr:rowOff>17619</xdr:rowOff>
    </xdr:from>
    <xdr:to>
      <xdr:col>3</xdr:col>
      <xdr:colOff>1</xdr:colOff>
      <xdr:row>1276</xdr:row>
      <xdr:rowOff>171429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C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" y="234149739"/>
          <a:ext cx="4434840" cy="15381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1329</xdr:row>
      <xdr:rowOff>21530</xdr:rowOff>
    </xdr:from>
    <xdr:to>
      <xdr:col>3</xdr:col>
      <xdr:colOff>0</xdr:colOff>
      <xdr:row>1329</xdr:row>
      <xdr:rowOff>190476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C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43876770"/>
          <a:ext cx="4434840" cy="16894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1330</xdr:row>
      <xdr:rowOff>21244</xdr:rowOff>
    </xdr:from>
    <xdr:to>
      <xdr:col>3</xdr:col>
      <xdr:colOff>1</xdr:colOff>
      <xdr:row>1331</xdr:row>
      <xdr:rowOff>1880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C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" y="244059364"/>
          <a:ext cx="4434840" cy="17875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1370</xdr:row>
      <xdr:rowOff>21208</xdr:rowOff>
    </xdr:from>
    <xdr:to>
      <xdr:col>3</xdr:col>
      <xdr:colOff>1271</xdr:colOff>
      <xdr:row>1371</xdr:row>
      <xdr:rowOff>7595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C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" y="251420248"/>
          <a:ext cx="4427220" cy="17879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1371</xdr:row>
      <xdr:rowOff>28367</xdr:rowOff>
    </xdr:from>
    <xdr:to>
      <xdr:col>3</xdr:col>
      <xdr:colOff>0</xdr:colOff>
      <xdr:row>1371</xdr:row>
      <xdr:rowOff>190476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C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61756317"/>
          <a:ext cx="4305300" cy="1621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1406</xdr:row>
      <xdr:rowOff>19050</xdr:rowOff>
    </xdr:from>
    <xdr:to>
      <xdr:col>2</xdr:col>
      <xdr:colOff>2486025</xdr:colOff>
      <xdr:row>1406</xdr:row>
      <xdr:rowOff>180975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C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684240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1407</xdr:row>
      <xdr:rowOff>28575</xdr:rowOff>
    </xdr:from>
    <xdr:to>
      <xdr:col>2</xdr:col>
      <xdr:colOff>2486025</xdr:colOff>
      <xdr:row>1407</xdr:row>
      <xdr:rowOff>190500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C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6863357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1458</xdr:row>
      <xdr:rowOff>19050</xdr:rowOff>
    </xdr:from>
    <xdr:to>
      <xdr:col>3</xdr:col>
      <xdr:colOff>19050</xdr:colOff>
      <xdr:row>1459</xdr:row>
      <xdr:rowOff>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C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78339550"/>
          <a:ext cx="43243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1459</xdr:row>
      <xdr:rowOff>19050</xdr:rowOff>
    </xdr:from>
    <xdr:to>
      <xdr:col>3</xdr:col>
      <xdr:colOff>28575</xdr:colOff>
      <xdr:row>1460</xdr:row>
      <xdr:rowOff>9524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C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78539575"/>
          <a:ext cx="433387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1503</xdr:row>
      <xdr:rowOff>19050</xdr:rowOff>
    </xdr:from>
    <xdr:to>
      <xdr:col>3</xdr:col>
      <xdr:colOff>0</xdr:colOff>
      <xdr:row>1503</xdr:row>
      <xdr:rowOff>190500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C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8693110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1529</xdr:row>
      <xdr:rowOff>19050</xdr:rowOff>
    </xdr:from>
    <xdr:to>
      <xdr:col>3</xdr:col>
      <xdr:colOff>9525</xdr:colOff>
      <xdr:row>1529</xdr:row>
      <xdr:rowOff>180975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C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91903150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1504</xdr:row>
      <xdr:rowOff>19050</xdr:rowOff>
    </xdr:from>
    <xdr:to>
      <xdr:col>3</xdr:col>
      <xdr:colOff>19050</xdr:colOff>
      <xdr:row>1504</xdr:row>
      <xdr:rowOff>171450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C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87131125"/>
          <a:ext cx="43243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1530</xdr:row>
      <xdr:rowOff>28575</xdr:rowOff>
    </xdr:from>
    <xdr:to>
      <xdr:col>3</xdr:col>
      <xdr:colOff>0</xdr:colOff>
      <xdr:row>1530</xdr:row>
      <xdr:rowOff>190500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C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921031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1574</xdr:row>
      <xdr:rowOff>19051</xdr:rowOff>
    </xdr:from>
    <xdr:to>
      <xdr:col>3</xdr:col>
      <xdr:colOff>0</xdr:colOff>
      <xdr:row>1574</xdr:row>
      <xdr:rowOff>180975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C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004756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1575</xdr:row>
      <xdr:rowOff>19050</xdr:rowOff>
    </xdr:from>
    <xdr:to>
      <xdr:col>3</xdr:col>
      <xdr:colOff>19050</xdr:colOff>
      <xdr:row>1575</xdr:row>
      <xdr:rowOff>180975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C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300685200"/>
          <a:ext cx="43243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1613</xdr:row>
      <xdr:rowOff>19050</xdr:rowOff>
    </xdr:from>
    <xdr:to>
      <xdr:col>3</xdr:col>
      <xdr:colOff>1</xdr:colOff>
      <xdr:row>1614</xdr:row>
      <xdr:rowOff>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C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" y="3079432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1656</xdr:row>
      <xdr:rowOff>19050</xdr:rowOff>
    </xdr:from>
    <xdr:to>
      <xdr:col>2</xdr:col>
      <xdr:colOff>2486025</xdr:colOff>
      <xdr:row>1657</xdr:row>
      <xdr:rowOff>9524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C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16163325"/>
          <a:ext cx="429577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1657</xdr:row>
      <xdr:rowOff>9525</xdr:rowOff>
    </xdr:from>
    <xdr:to>
      <xdr:col>3</xdr:col>
      <xdr:colOff>0</xdr:colOff>
      <xdr:row>1657</xdr:row>
      <xdr:rowOff>185820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C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" y="316344300"/>
          <a:ext cx="4305299" cy="17629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1700</xdr:row>
      <xdr:rowOff>19051</xdr:rowOff>
    </xdr:from>
    <xdr:to>
      <xdr:col>2</xdr:col>
      <xdr:colOff>2486025</xdr:colOff>
      <xdr:row>1701</xdr:row>
      <xdr:rowOff>9525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C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32454532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1736</xdr:row>
      <xdr:rowOff>19050</xdr:rowOff>
    </xdr:from>
    <xdr:to>
      <xdr:col>2</xdr:col>
      <xdr:colOff>2486025</xdr:colOff>
      <xdr:row>1736</xdr:row>
      <xdr:rowOff>190500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C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33142237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1753</xdr:row>
      <xdr:rowOff>19050</xdr:rowOff>
    </xdr:from>
    <xdr:to>
      <xdr:col>2</xdr:col>
      <xdr:colOff>2486025</xdr:colOff>
      <xdr:row>1753</xdr:row>
      <xdr:rowOff>190499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C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3344703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1737</xdr:row>
      <xdr:rowOff>9526</xdr:rowOff>
    </xdr:from>
    <xdr:to>
      <xdr:col>2</xdr:col>
      <xdr:colOff>2486025</xdr:colOff>
      <xdr:row>1737</xdr:row>
      <xdr:rowOff>190500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C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3161287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1819</xdr:row>
      <xdr:rowOff>9525</xdr:rowOff>
    </xdr:from>
    <xdr:to>
      <xdr:col>3</xdr:col>
      <xdr:colOff>9525</xdr:colOff>
      <xdr:row>1819</xdr:row>
      <xdr:rowOff>189704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C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" y="347271975"/>
          <a:ext cx="4314824" cy="18017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1867</xdr:row>
      <xdr:rowOff>9526</xdr:rowOff>
    </xdr:from>
    <xdr:to>
      <xdr:col>2</xdr:col>
      <xdr:colOff>2486025</xdr:colOff>
      <xdr:row>1868</xdr:row>
      <xdr:rowOff>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C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5641597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1818</xdr:row>
      <xdr:rowOff>19050</xdr:rowOff>
    </xdr:from>
    <xdr:to>
      <xdr:col>2</xdr:col>
      <xdr:colOff>2486025</xdr:colOff>
      <xdr:row>1818</xdr:row>
      <xdr:rowOff>190500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C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4708147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1868</xdr:row>
      <xdr:rowOff>28575</xdr:rowOff>
    </xdr:from>
    <xdr:to>
      <xdr:col>3</xdr:col>
      <xdr:colOff>19050</xdr:colOff>
      <xdr:row>1869</xdr:row>
      <xdr:rowOff>9525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C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56625525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28576</xdr:rowOff>
    </xdr:from>
    <xdr:to>
      <xdr:col>3</xdr:col>
      <xdr:colOff>0</xdr:colOff>
      <xdr:row>9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26602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</xdr:row>
      <xdr:rowOff>19050</xdr:rowOff>
    </xdr:from>
    <xdr:to>
      <xdr:col>3</xdr:col>
      <xdr:colOff>9525</xdr:colOff>
      <xdr:row>15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8409025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</xdr:row>
      <xdr:rowOff>19050</xdr:rowOff>
    </xdr:from>
    <xdr:to>
      <xdr:col>3</xdr:col>
      <xdr:colOff>0</xdr:colOff>
      <xdr:row>38</xdr:row>
      <xdr:rowOff>182879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30096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</xdr:row>
      <xdr:rowOff>19050</xdr:rowOff>
    </xdr:from>
    <xdr:to>
      <xdr:col>3</xdr:col>
      <xdr:colOff>9525</xdr:colOff>
      <xdr:row>32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185707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</xdr:row>
      <xdr:rowOff>19051</xdr:rowOff>
    </xdr:from>
    <xdr:to>
      <xdr:col>2</xdr:col>
      <xdr:colOff>2486025</xdr:colOff>
      <xdr:row>48</xdr:row>
      <xdr:rowOff>8726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733626"/>
          <a:ext cx="4295775" cy="1801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53</xdr:row>
      <xdr:rowOff>19050</xdr:rowOff>
    </xdr:from>
    <xdr:to>
      <xdr:col>3</xdr:col>
      <xdr:colOff>0</xdr:colOff>
      <xdr:row>54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58861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</xdr:row>
      <xdr:rowOff>19051</xdr:rowOff>
    </xdr:from>
    <xdr:to>
      <xdr:col>3</xdr:col>
      <xdr:colOff>19050</xdr:colOff>
      <xdr:row>63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7791151"/>
          <a:ext cx="43243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69</xdr:row>
      <xdr:rowOff>19050</xdr:rowOff>
    </xdr:from>
    <xdr:to>
      <xdr:col>2</xdr:col>
      <xdr:colOff>2486025</xdr:colOff>
      <xdr:row>69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89341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78</xdr:row>
      <xdr:rowOff>19051</xdr:rowOff>
    </xdr:from>
    <xdr:to>
      <xdr:col>3</xdr:col>
      <xdr:colOff>0</xdr:colOff>
      <xdr:row>78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94472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84</xdr:row>
      <xdr:rowOff>19050</xdr:rowOff>
    </xdr:from>
    <xdr:to>
      <xdr:col>3</xdr:col>
      <xdr:colOff>9525</xdr:colOff>
      <xdr:row>84</xdr:row>
      <xdr:rowOff>182879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08772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93</xdr:row>
      <xdr:rowOff>19050</xdr:rowOff>
    </xdr:from>
    <xdr:to>
      <xdr:col>2</xdr:col>
      <xdr:colOff>2486025</xdr:colOff>
      <xdr:row>93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8403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99</xdr:row>
      <xdr:rowOff>19050</xdr:rowOff>
    </xdr:from>
    <xdr:to>
      <xdr:col>3</xdr:col>
      <xdr:colOff>0</xdr:colOff>
      <xdr:row>99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9833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108</xdr:row>
      <xdr:rowOff>28576</xdr:rowOff>
    </xdr:from>
    <xdr:to>
      <xdr:col>2</xdr:col>
      <xdr:colOff>2476500</xdr:colOff>
      <xdr:row>109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707351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114</xdr:row>
      <xdr:rowOff>19050</xdr:rowOff>
    </xdr:from>
    <xdr:to>
      <xdr:col>3</xdr:col>
      <xdr:colOff>19050</xdr:colOff>
      <xdr:row>115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840825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124</xdr:row>
      <xdr:rowOff>19050</xdr:rowOff>
    </xdr:from>
    <xdr:to>
      <xdr:col>2</xdr:col>
      <xdr:colOff>2486025</xdr:colOff>
      <xdr:row>125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76487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129</xdr:row>
      <xdr:rowOff>19050</xdr:rowOff>
    </xdr:from>
    <xdr:to>
      <xdr:col>3</xdr:col>
      <xdr:colOff>0</xdr:colOff>
      <xdr:row>129</xdr:row>
      <xdr:rowOff>182879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7173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138</xdr:row>
      <xdr:rowOff>19051</xdr:rowOff>
    </xdr:from>
    <xdr:to>
      <xdr:col>3</xdr:col>
      <xdr:colOff>9525</xdr:colOff>
      <xdr:row>139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479501"/>
          <a:ext cx="43148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143</xdr:row>
      <xdr:rowOff>19050</xdr:rowOff>
    </xdr:from>
    <xdr:to>
      <xdr:col>3</xdr:col>
      <xdr:colOff>1</xdr:colOff>
      <xdr:row>143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274415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152</xdr:row>
      <xdr:rowOff>19051</xdr:rowOff>
    </xdr:from>
    <xdr:to>
      <xdr:col>2</xdr:col>
      <xdr:colOff>2476500</xdr:colOff>
      <xdr:row>153</xdr:row>
      <xdr:rowOff>9525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9156026"/>
          <a:ext cx="428625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157</xdr:row>
      <xdr:rowOff>19050</xdr:rowOff>
    </xdr:from>
    <xdr:to>
      <xdr:col>3</xdr:col>
      <xdr:colOff>0</xdr:colOff>
      <xdr:row>157</xdr:row>
      <xdr:rowOff>171450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0108525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166</xdr:row>
      <xdr:rowOff>19050</xdr:rowOff>
    </xdr:from>
    <xdr:to>
      <xdr:col>2</xdr:col>
      <xdr:colOff>2486025</xdr:colOff>
      <xdr:row>166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84207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171</xdr:row>
      <xdr:rowOff>19050</xdr:rowOff>
    </xdr:from>
    <xdr:to>
      <xdr:col>2</xdr:col>
      <xdr:colOff>2476501</xdr:colOff>
      <xdr:row>171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327945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180</xdr:row>
      <xdr:rowOff>19050</xdr:rowOff>
    </xdr:from>
    <xdr:to>
      <xdr:col>3</xdr:col>
      <xdr:colOff>0</xdr:colOff>
      <xdr:row>180</xdr:row>
      <xdr:rowOff>171449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452812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186</xdr:row>
      <xdr:rowOff>28575</xdr:rowOff>
    </xdr:from>
    <xdr:to>
      <xdr:col>3</xdr:col>
      <xdr:colOff>0</xdr:colOff>
      <xdr:row>186</xdr:row>
      <xdr:rowOff>180974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568065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195</xdr:row>
      <xdr:rowOff>19050</xdr:rowOff>
    </xdr:from>
    <xdr:to>
      <xdr:col>2</xdr:col>
      <xdr:colOff>2476500</xdr:colOff>
      <xdr:row>195</xdr:row>
      <xdr:rowOff>171450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404675"/>
          <a:ext cx="42862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201</xdr:row>
      <xdr:rowOff>19051</xdr:rowOff>
    </xdr:from>
    <xdr:to>
      <xdr:col>3</xdr:col>
      <xdr:colOff>9525</xdr:colOff>
      <xdr:row>202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8547676"/>
          <a:ext cx="43148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210</xdr:row>
      <xdr:rowOff>19050</xdr:rowOff>
    </xdr:from>
    <xdr:to>
      <xdr:col>3</xdr:col>
      <xdr:colOff>28575</xdr:colOff>
      <xdr:row>210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0281225"/>
          <a:ext cx="43338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237</xdr:row>
      <xdr:rowOff>19050</xdr:rowOff>
    </xdr:from>
    <xdr:to>
      <xdr:col>2</xdr:col>
      <xdr:colOff>2486025</xdr:colOff>
      <xdr:row>237</xdr:row>
      <xdr:rowOff>182879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54437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224</xdr:row>
      <xdr:rowOff>19050</xdr:rowOff>
    </xdr:from>
    <xdr:to>
      <xdr:col>2</xdr:col>
      <xdr:colOff>2476501</xdr:colOff>
      <xdr:row>224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429672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250</xdr:row>
      <xdr:rowOff>19050</xdr:rowOff>
    </xdr:from>
    <xdr:to>
      <xdr:col>3</xdr:col>
      <xdr:colOff>0</xdr:colOff>
      <xdr:row>250</xdr:row>
      <xdr:rowOff>171450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7929800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264</xdr:row>
      <xdr:rowOff>19050</xdr:rowOff>
    </xdr:from>
    <xdr:to>
      <xdr:col>3</xdr:col>
      <xdr:colOff>1</xdr:colOff>
      <xdr:row>264</xdr:row>
      <xdr:rowOff>179907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0606325"/>
          <a:ext cx="4305300" cy="16085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270</xdr:row>
      <xdr:rowOff>19050</xdr:rowOff>
    </xdr:from>
    <xdr:to>
      <xdr:col>2</xdr:col>
      <xdr:colOff>2476500</xdr:colOff>
      <xdr:row>270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174932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279</xdr:row>
      <xdr:rowOff>19050</xdr:rowOff>
    </xdr:from>
    <xdr:to>
      <xdr:col>3</xdr:col>
      <xdr:colOff>9525</xdr:colOff>
      <xdr:row>280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3463825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285</xdr:row>
      <xdr:rowOff>28575</xdr:rowOff>
    </xdr:from>
    <xdr:to>
      <xdr:col>2</xdr:col>
      <xdr:colOff>2486025</xdr:colOff>
      <xdr:row>286</xdr:row>
      <xdr:rowOff>19050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461635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300</xdr:row>
      <xdr:rowOff>28575</xdr:rowOff>
    </xdr:from>
    <xdr:to>
      <xdr:col>2</xdr:col>
      <xdr:colOff>2486025</xdr:colOff>
      <xdr:row>300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7511950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19051</xdr:colOff>
      <xdr:row>294</xdr:row>
      <xdr:rowOff>9526</xdr:rowOff>
    </xdr:from>
    <xdr:to>
      <xdr:col>3</xdr:col>
      <xdr:colOff>1</xdr:colOff>
      <xdr:row>294</xdr:row>
      <xdr:rowOff>181358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51" y="56349901"/>
          <a:ext cx="4286250" cy="17183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309</xdr:row>
      <xdr:rowOff>19049</xdr:rowOff>
    </xdr:from>
    <xdr:to>
      <xdr:col>2</xdr:col>
      <xdr:colOff>2476501</xdr:colOff>
      <xdr:row>309</xdr:row>
      <xdr:rowOff>180974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59245499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315</xdr:row>
      <xdr:rowOff>19050</xdr:rowOff>
    </xdr:from>
    <xdr:to>
      <xdr:col>3</xdr:col>
      <xdr:colOff>0</xdr:colOff>
      <xdr:row>316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039802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325</xdr:row>
      <xdr:rowOff>19050</xdr:rowOff>
    </xdr:from>
    <xdr:to>
      <xdr:col>2</xdr:col>
      <xdr:colOff>2486025</xdr:colOff>
      <xdr:row>325</xdr:row>
      <xdr:rowOff>171450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230302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330</xdr:row>
      <xdr:rowOff>28576</xdr:rowOff>
    </xdr:from>
    <xdr:to>
      <xdr:col>2</xdr:col>
      <xdr:colOff>2486025</xdr:colOff>
      <xdr:row>331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32650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339</xdr:row>
      <xdr:rowOff>19050</xdr:rowOff>
    </xdr:from>
    <xdr:to>
      <xdr:col>3</xdr:col>
      <xdr:colOff>19050</xdr:colOff>
      <xdr:row>340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D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4989075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344</xdr:row>
      <xdr:rowOff>19050</xdr:rowOff>
    </xdr:from>
    <xdr:to>
      <xdr:col>2</xdr:col>
      <xdr:colOff>2486025</xdr:colOff>
      <xdr:row>345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D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59606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353</xdr:row>
      <xdr:rowOff>19051</xdr:rowOff>
    </xdr:from>
    <xdr:to>
      <xdr:col>3</xdr:col>
      <xdr:colOff>0</xdr:colOff>
      <xdr:row>354</xdr:row>
      <xdr:rowOff>9525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D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767512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366</xdr:row>
      <xdr:rowOff>28575</xdr:rowOff>
    </xdr:from>
    <xdr:to>
      <xdr:col>3</xdr:col>
      <xdr:colOff>9525</xdr:colOff>
      <xdr:row>366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D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69408675"/>
          <a:ext cx="431482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380</xdr:row>
      <xdr:rowOff>28575</xdr:rowOff>
    </xdr:from>
    <xdr:to>
      <xdr:col>2</xdr:col>
      <xdr:colOff>2476500</xdr:colOff>
      <xdr:row>380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D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1323200"/>
          <a:ext cx="42862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394</xdr:row>
      <xdr:rowOff>19051</xdr:rowOff>
    </xdr:from>
    <xdr:to>
      <xdr:col>3</xdr:col>
      <xdr:colOff>0</xdr:colOff>
      <xdr:row>395</xdr:row>
      <xdr:rowOff>9525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D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553325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399</xdr:row>
      <xdr:rowOff>28575</xdr:rowOff>
    </xdr:from>
    <xdr:to>
      <xdr:col>3</xdr:col>
      <xdr:colOff>1</xdr:colOff>
      <xdr:row>399</xdr:row>
      <xdr:rowOff>180974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D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7649527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409</xdr:row>
      <xdr:rowOff>19049</xdr:rowOff>
    </xdr:from>
    <xdr:to>
      <xdr:col>2</xdr:col>
      <xdr:colOff>2486025</xdr:colOff>
      <xdr:row>409</xdr:row>
      <xdr:rowOff>180974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D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8390749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414</xdr:row>
      <xdr:rowOff>28575</xdr:rowOff>
    </xdr:from>
    <xdr:to>
      <xdr:col>3</xdr:col>
      <xdr:colOff>9525</xdr:colOff>
      <xdr:row>414</xdr:row>
      <xdr:rowOff>180974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D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9352775"/>
          <a:ext cx="43148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423</xdr:row>
      <xdr:rowOff>19049</xdr:rowOff>
    </xdr:from>
    <xdr:to>
      <xdr:col>3</xdr:col>
      <xdr:colOff>9525</xdr:colOff>
      <xdr:row>423</xdr:row>
      <xdr:rowOff>180974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D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1105374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428</xdr:row>
      <xdr:rowOff>19050</xdr:rowOff>
    </xdr:from>
    <xdr:to>
      <xdr:col>2</xdr:col>
      <xdr:colOff>2486025</xdr:colOff>
      <xdr:row>428</xdr:row>
      <xdr:rowOff>182879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D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20578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437</xdr:row>
      <xdr:rowOff>19050</xdr:rowOff>
    </xdr:from>
    <xdr:to>
      <xdr:col>3</xdr:col>
      <xdr:colOff>1</xdr:colOff>
      <xdr:row>437</xdr:row>
      <xdr:rowOff>182879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D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" y="837914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443</xdr:row>
      <xdr:rowOff>28575</xdr:rowOff>
    </xdr:from>
    <xdr:to>
      <xdr:col>3</xdr:col>
      <xdr:colOff>1</xdr:colOff>
      <xdr:row>443</xdr:row>
      <xdr:rowOff>180975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D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" y="84943950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453</xdr:row>
      <xdr:rowOff>19050</xdr:rowOff>
    </xdr:from>
    <xdr:to>
      <xdr:col>3</xdr:col>
      <xdr:colOff>9525</xdr:colOff>
      <xdr:row>454</xdr:row>
      <xdr:rowOff>9525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D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86858475"/>
          <a:ext cx="43148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458</xdr:row>
      <xdr:rowOff>19050</xdr:rowOff>
    </xdr:from>
    <xdr:to>
      <xdr:col>2</xdr:col>
      <xdr:colOff>2476501</xdr:colOff>
      <xdr:row>458</xdr:row>
      <xdr:rowOff>171450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D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87810975"/>
          <a:ext cx="42862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467</xdr:row>
      <xdr:rowOff>19050</xdr:rowOff>
    </xdr:from>
    <xdr:to>
      <xdr:col>2</xdr:col>
      <xdr:colOff>2486025</xdr:colOff>
      <xdr:row>468</xdr:row>
      <xdr:rowOff>19049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D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9544525"/>
          <a:ext cx="429577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472</xdr:row>
      <xdr:rowOff>19051</xdr:rowOff>
    </xdr:from>
    <xdr:to>
      <xdr:col>2</xdr:col>
      <xdr:colOff>2486025</xdr:colOff>
      <xdr:row>472</xdr:row>
      <xdr:rowOff>180975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D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04970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15240</xdr:colOff>
      <xdr:row>481</xdr:row>
      <xdr:rowOff>15240</xdr:rowOff>
    </xdr:from>
    <xdr:to>
      <xdr:col>2</xdr:col>
      <xdr:colOff>2494385</xdr:colOff>
      <xdr:row>482</xdr:row>
      <xdr:rowOff>9500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D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240" y="88925400"/>
          <a:ext cx="4403195" cy="17714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486</xdr:row>
      <xdr:rowOff>12136</xdr:rowOff>
    </xdr:from>
    <xdr:to>
      <xdr:col>3</xdr:col>
      <xdr:colOff>175260</xdr:colOff>
      <xdr:row>487</xdr:row>
      <xdr:rowOff>7596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D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9851936"/>
          <a:ext cx="4610100" cy="17834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492</xdr:row>
      <xdr:rowOff>19136</xdr:rowOff>
    </xdr:from>
    <xdr:to>
      <xdr:col>3</xdr:col>
      <xdr:colOff>1905</xdr:colOff>
      <xdr:row>493</xdr:row>
      <xdr:rowOff>7595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D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90956216"/>
          <a:ext cx="4411980" cy="17133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497</xdr:row>
      <xdr:rowOff>19576</xdr:rowOff>
    </xdr:from>
    <xdr:to>
      <xdr:col>3</xdr:col>
      <xdr:colOff>1</xdr:colOff>
      <xdr:row>498</xdr:row>
      <xdr:rowOff>7595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D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91871056"/>
          <a:ext cx="4434840" cy="1708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507</xdr:row>
      <xdr:rowOff>16800</xdr:rowOff>
    </xdr:from>
    <xdr:to>
      <xdr:col>3</xdr:col>
      <xdr:colOff>3810</xdr:colOff>
      <xdr:row>507</xdr:row>
      <xdr:rowOff>161905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D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3697080"/>
          <a:ext cx="4404360" cy="14510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512</xdr:row>
      <xdr:rowOff>18040</xdr:rowOff>
    </xdr:from>
    <xdr:to>
      <xdr:col>3</xdr:col>
      <xdr:colOff>15241</xdr:colOff>
      <xdr:row>512</xdr:row>
      <xdr:rowOff>180952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D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" y="94612720"/>
          <a:ext cx="4450080" cy="16291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523</xdr:row>
      <xdr:rowOff>15733</xdr:rowOff>
    </xdr:from>
    <xdr:to>
      <xdr:col>3</xdr:col>
      <xdr:colOff>45721</xdr:colOff>
      <xdr:row>523</xdr:row>
      <xdr:rowOff>171429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D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" y="96652573"/>
          <a:ext cx="4480560" cy="15569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528</xdr:row>
      <xdr:rowOff>20240</xdr:rowOff>
    </xdr:from>
    <xdr:to>
      <xdr:col>3</xdr:col>
      <xdr:colOff>1</xdr:colOff>
      <xdr:row>528</xdr:row>
      <xdr:rowOff>180951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D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" y="97754360"/>
          <a:ext cx="4381500" cy="16071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537</xdr:row>
      <xdr:rowOff>19051</xdr:rowOff>
    </xdr:from>
    <xdr:to>
      <xdr:col>2</xdr:col>
      <xdr:colOff>2486025</xdr:colOff>
      <xdr:row>538</xdr:row>
      <xdr:rowOff>9525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D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0297477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542</xdr:row>
      <xdr:rowOff>19050</xdr:rowOff>
    </xdr:from>
    <xdr:to>
      <xdr:col>2</xdr:col>
      <xdr:colOff>2476500</xdr:colOff>
      <xdr:row>542</xdr:row>
      <xdr:rowOff>171450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D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" y="103927275"/>
          <a:ext cx="4286249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552</xdr:row>
      <xdr:rowOff>19050</xdr:rowOff>
    </xdr:from>
    <xdr:to>
      <xdr:col>3</xdr:col>
      <xdr:colOff>9525</xdr:colOff>
      <xdr:row>553</xdr:row>
      <xdr:rowOff>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D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05851325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557</xdr:row>
      <xdr:rowOff>28576</xdr:rowOff>
    </xdr:from>
    <xdr:to>
      <xdr:col>2</xdr:col>
      <xdr:colOff>2486025</xdr:colOff>
      <xdr:row>557</xdr:row>
      <xdr:rowOff>147244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D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06813351"/>
          <a:ext cx="4295775" cy="11866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566</xdr:row>
      <xdr:rowOff>38100</xdr:rowOff>
    </xdr:from>
    <xdr:to>
      <xdr:col>2</xdr:col>
      <xdr:colOff>2486025</xdr:colOff>
      <xdr:row>567</xdr:row>
      <xdr:rowOff>19050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D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853737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571</xdr:row>
      <xdr:rowOff>19050</xdr:rowOff>
    </xdr:from>
    <xdr:to>
      <xdr:col>3</xdr:col>
      <xdr:colOff>1</xdr:colOff>
      <xdr:row>572</xdr:row>
      <xdr:rowOff>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D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" y="10947082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580</xdr:row>
      <xdr:rowOff>19050</xdr:rowOff>
    </xdr:from>
    <xdr:to>
      <xdr:col>3</xdr:col>
      <xdr:colOff>1</xdr:colOff>
      <xdr:row>580</xdr:row>
      <xdr:rowOff>185881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D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" y="111185325"/>
          <a:ext cx="4305300" cy="16683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586</xdr:row>
      <xdr:rowOff>19050</xdr:rowOff>
    </xdr:from>
    <xdr:to>
      <xdr:col>3</xdr:col>
      <xdr:colOff>0</xdr:colOff>
      <xdr:row>586</xdr:row>
      <xdr:rowOff>190499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D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123283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596</xdr:row>
      <xdr:rowOff>19050</xdr:rowOff>
    </xdr:from>
    <xdr:to>
      <xdr:col>3</xdr:col>
      <xdr:colOff>19050</xdr:colOff>
      <xdr:row>596</xdr:row>
      <xdr:rowOff>180975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D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4290475"/>
          <a:ext cx="43243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601</xdr:row>
      <xdr:rowOff>19050</xdr:rowOff>
    </xdr:from>
    <xdr:to>
      <xdr:col>2</xdr:col>
      <xdr:colOff>2486025</xdr:colOff>
      <xdr:row>601</xdr:row>
      <xdr:rowOff>171450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D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524297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611</xdr:row>
      <xdr:rowOff>19050</xdr:rowOff>
    </xdr:from>
    <xdr:to>
      <xdr:col>3</xdr:col>
      <xdr:colOff>0</xdr:colOff>
      <xdr:row>612</xdr:row>
      <xdr:rowOff>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D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716702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616</xdr:row>
      <xdr:rowOff>28575</xdr:rowOff>
    </xdr:from>
    <xdr:to>
      <xdr:col>3</xdr:col>
      <xdr:colOff>1</xdr:colOff>
      <xdr:row>616</xdr:row>
      <xdr:rowOff>180974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D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" y="11812905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626</xdr:row>
      <xdr:rowOff>19050</xdr:rowOff>
    </xdr:from>
    <xdr:to>
      <xdr:col>2</xdr:col>
      <xdr:colOff>2486025</xdr:colOff>
      <xdr:row>626</xdr:row>
      <xdr:rowOff>190499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D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200435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631</xdr:row>
      <xdr:rowOff>28575</xdr:rowOff>
    </xdr:from>
    <xdr:to>
      <xdr:col>2</xdr:col>
      <xdr:colOff>2486025</xdr:colOff>
      <xdr:row>632</xdr:row>
      <xdr:rowOff>9524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D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10056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640</xdr:row>
      <xdr:rowOff>19050</xdr:rowOff>
    </xdr:from>
    <xdr:to>
      <xdr:col>2</xdr:col>
      <xdr:colOff>2486025</xdr:colOff>
      <xdr:row>641</xdr:row>
      <xdr:rowOff>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D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227296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646</xdr:row>
      <xdr:rowOff>19050</xdr:rowOff>
    </xdr:from>
    <xdr:to>
      <xdr:col>3</xdr:col>
      <xdr:colOff>9525</xdr:colOff>
      <xdr:row>646</xdr:row>
      <xdr:rowOff>171450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D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23872625"/>
          <a:ext cx="431482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655</xdr:row>
      <xdr:rowOff>19051</xdr:rowOff>
    </xdr:from>
    <xdr:to>
      <xdr:col>2</xdr:col>
      <xdr:colOff>2486025</xdr:colOff>
      <xdr:row>655</xdr:row>
      <xdr:rowOff>180975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D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256157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660</xdr:row>
      <xdr:rowOff>19050</xdr:rowOff>
    </xdr:from>
    <xdr:to>
      <xdr:col>3</xdr:col>
      <xdr:colOff>0</xdr:colOff>
      <xdr:row>661</xdr:row>
      <xdr:rowOff>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D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2657772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669</xdr:row>
      <xdr:rowOff>19050</xdr:rowOff>
    </xdr:from>
    <xdr:to>
      <xdr:col>2</xdr:col>
      <xdr:colOff>2486025</xdr:colOff>
      <xdr:row>669</xdr:row>
      <xdr:rowOff>190499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D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282922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674</xdr:row>
      <xdr:rowOff>28574</xdr:rowOff>
    </xdr:from>
    <xdr:to>
      <xdr:col>2</xdr:col>
      <xdr:colOff>2476501</xdr:colOff>
      <xdr:row>674</xdr:row>
      <xdr:rowOff>171449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D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" y="129254249"/>
          <a:ext cx="4286250" cy="1428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693</xdr:row>
      <xdr:rowOff>19051</xdr:rowOff>
    </xdr:from>
    <xdr:to>
      <xdr:col>3</xdr:col>
      <xdr:colOff>9525</xdr:colOff>
      <xdr:row>693</xdr:row>
      <xdr:rowOff>180975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D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31168776"/>
          <a:ext cx="43148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698</xdr:row>
      <xdr:rowOff>28575</xdr:rowOff>
    </xdr:from>
    <xdr:to>
      <xdr:col>2</xdr:col>
      <xdr:colOff>2476501</xdr:colOff>
      <xdr:row>698</xdr:row>
      <xdr:rowOff>180975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D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" y="132130800"/>
          <a:ext cx="42862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707</xdr:row>
      <xdr:rowOff>19050</xdr:rowOff>
    </xdr:from>
    <xdr:to>
      <xdr:col>2</xdr:col>
      <xdr:colOff>2466975</xdr:colOff>
      <xdr:row>708</xdr:row>
      <xdr:rowOff>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D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35569325"/>
          <a:ext cx="42767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712</xdr:row>
      <xdr:rowOff>28575</xdr:rowOff>
    </xdr:from>
    <xdr:to>
      <xdr:col>3</xdr:col>
      <xdr:colOff>9525</xdr:colOff>
      <xdr:row>712</xdr:row>
      <xdr:rowOff>171450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D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36531350"/>
          <a:ext cx="4314825" cy="14287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2</xdr:col>
      <xdr:colOff>2476500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431350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</xdr:row>
      <xdr:rowOff>19051</xdr:rowOff>
    </xdr:from>
    <xdr:to>
      <xdr:col>3</xdr:col>
      <xdr:colOff>9525</xdr:colOff>
      <xdr:row>28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069901"/>
          <a:ext cx="43148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</xdr:row>
      <xdr:rowOff>19050</xdr:rowOff>
    </xdr:from>
    <xdr:to>
      <xdr:col>2</xdr:col>
      <xdr:colOff>2486025</xdr:colOff>
      <xdr:row>38</xdr:row>
      <xdr:rowOff>182879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1749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</xdr:row>
      <xdr:rowOff>19050</xdr:rowOff>
    </xdr:from>
    <xdr:to>
      <xdr:col>3</xdr:col>
      <xdr:colOff>9525</xdr:colOff>
      <xdr:row>50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270425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58</xdr:row>
      <xdr:rowOff>19050</xdr:rowOff>
    </xdr:from>
    <xdr:to>
      <xdr:col>3</xdr:col>
      <xdr:colOff>0</xdr:colOff>
      <xdr:row>59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1061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69</xdr:row>
      <xdr:rowOff>19050</xdr:rowOff>
    </xdr:from>
    <xdr:to>
      <xdr:col>3</xdr:col>
      <xdr:colOff>0</xdr:colOff>
      <xdr:row>69</xdr:row>
      <xdr:rowOff>182879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2207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79</xdr:row>
      <xdr:rowOff>19051</xdr:rowOff>
    </xdr:from>
    <xdr:to>
      <xdr:col>3</xdr:col>
      <xdr:colOff>0</xdr:colOff>
      <xdr:row>79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1257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89</xdr:row>
      <xdr:rowOff>19050</xdr:rowOff>
    </xdr:from>
    <xdr:to>
      <xdr:col>3</xdr:col>
      <xdr:colOff>1</xdr:colOff>
      <xdr:row>89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70402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99</xdr:row>
      <xdr:rowOff>19050</xdr:rowOff>
    </xdr:from>
    <xdr:to>
      <xdr:col>2</xdr:col>
      <xdr:colOff>2486025</xdr:colOff>
      <xdr:row>99</xdr:row>
      <xdr:rowOff>182879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9738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109</xdr:row>
      <xdr:rowOff>19050</xdr:rowOff>
    </xdr:from>
    <xdr:to>
      <xdr:col>3</xdr:col>
      <xdr:colOff>1</xdr:colOff>
      <xdr:row>109</xdr:row>
      <xdr:rowOff>171449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087880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119</xdr:row>
      <xdr:rowOff>19051</xdr:rowOff>
    </xdr:from>
    <xdr:to>
      <xdr:col>2</xdr:col>
      <xdr:colOff>2486025</xdr:colOff>
      <xdr:row>119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7933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129</xdr:row>
      <xdr:rowOff>38101</xdr:rowOff>
    </xdr:from>
    <xdr:to>
      <xdr:col>3</xdr:col>
      <xdr:colOff>0</xdr:colOff>
      <xdr:row>130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7269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139</xdr:row>
      <xdr:rowOff>19050</xdr:rowOff>
    </xdr:from>
    <xdr:to>
      <xdr:col>3</xdr:col>
      <xdr:colOff>1</xdr:colOff>
      <xdr:row>140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66223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148</xdr:row>
      <xdr:rowOff>19050</xdr:rowOff>
    </xdr:from>
    <xdr:to>
      <xdr:col>3</xdr:col>
      <xdr:colOff>9525</xdr:colOff>
      <xdr:row>148</xdr:row>
      <xdr:rowOff>173496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346400"/>
          <a:ext cx="4314825" cy="15444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158</xdr:row>
      <xdr:rowOff>28575</xdr:rowOff>
    </xdr:from>
    <xdr:to>
      <xdr:col>3</xdr:col>
      <xdr:colOff>19050</xdr:colOff>
      <xdr:row>159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279975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168</xdr:row>
      <xdr:rowOff>28575</xdr:rowOff>
    </xdr:from>
    <xdr:to>
      <xdr:col>2</xdr:col>
      <xdr:colOff>2476500</xdr:colOff>
      <xdr:row>169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1849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178</xdr:row>
      <xdr:rowOff>19051</xdr:rowOff>
    </xdr:from>
    <xdr:to>
      <xdr:col>2</xdr:col>
      <xdr:colOff>2486025</xdr:colOff>
      <xdr:row>179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8997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188</xdr:row>
      <xdr:rowOff>19051</xdr:rowOff>
    </xdr:from>
    <xdr:to>
      <xdr:col>3</xdr:col>
      <xdr:colOff>1</xdr:colOff>
      <xdr:row>188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360045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197</xdr:row>
      <xdr:rowOff>19050</xdr:rowOff>
    </xdr:from>
    <xdr:to>
      <xdr:col>3</xdr:col>
      <xdr:colOff>1</xdr:colOff>
      <xdr:row>197</xdr:row>
      <xdr:rowOff>182879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77190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207</xdr:row>
      <xdr:rowOff>19050</xdr:rowOff>
    </xdr:from>
    <xdr:to>
      <xdr:col>3</xdr:col>
      <xdr:colOff>1</xdr:colOff>
      <xdr:row>207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96430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216</xdr:row>
      <xdr:rowOff>19050</xdr:rowOff>
    </xdr:from>
    <xdr:to>
      <xdr:col>3</xdr:col>
      <xdr:colOff>1</xdr:colOff>
      <xdr:row>216</xdr:row>
      <xdr:rowOff>171449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137660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225</xdr:row>
      <xdr:rowOff>19050</xdr:rowOff>
    </xdr:from>
    <xdr:to>
      <xdr:col>3</xdr:col>
      <xdr:colOff>19051</xdr:colOff>
      <xdr:row>226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43091100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234</xdr:row>
      <xdr:rowOff>19050</xdr:rowOff>
    </xdr:from>
    <xdr:to>
      <xdr:col>3</xdr:col>
      <xdr:colOff>0</xdr:colOff>
      <xdr:row>235</xdr:row>
      <xdr:rowOff>10734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4815125"/>
          <a:ext cx="4305300" cy="18218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245</xdr:row>
      <xdr:rowOff>19050</xdr:rowOff>
    </xdr:from>
    <xdr:to>
      <xdr:col>3</xdr:col>
      <xdr:colOff>0</xdr:colOff>
      <xdr:row>245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69201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255</xdr:row>
      <xdr:rowOff>19050</xdr:rowOff>
    </xdr:from>
    <xdr:to>
      <xdr:col>2</xdr:col>
      <xdr:colOff>2486025</xdr:colOff>
      <xdr:row>255</xdr:row>
      <xdr:rowOff>171450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883467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265</xdr:row>
      <xdr:rowOff>19050</xdr:rowOff>
    </xdr:from>
    <xdr:to>
      <xdr:col>2</xdr:col>
      <xdr:colOff>2486025</xdr:colOff>
      <xdr:row>266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074920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275</xdr:row>
      <xdr:rowOff>19049</xdr:rowOff>
    </xdr:from>
    <xdr:to>
      <xdr:col>2</xdr:col>
      <xdr:colOff>2486025</xdr:colOff>
      <xdr:row>275</xdr:row>
      <xdr:rowOff>180974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2654199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285</xdr:row>
      <xdr:rowOff>19050</xdr:rowOff>
    </xdr:from>
    <xdr:to>
      <xdr:col>2</xdr:col>
      <xdr:colOff>2476501</xdr:colOff>
      <xdr:row>285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54559200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295</xdr:row>
      <xdr:rowOff>19051</xdr:rowOff>
    </xdr:from>
    <xdr:to>
      <xdr:col>2</xdr:col>
      <xdr:colOff>2466975</xdr:colOff>
      <xdr:row>295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6492776"/>
          <a:ext cx="42767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304</xdr:row>
      <xdr:rowOff>19051</xdr:rowOff>
    </xdr:from>
    <xdr:to>
      <xdr:col>3</xdr:col>
      <xdr:colOff>0</xdr:colOff>
      <xdr:row>304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82168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314</xdr:row>
      <xdr:rowOff>19051</xdr:rowOff>
    </xdr:from>
    <xdr:to>
      <xdr:col>2</xdr:col>
      <xdr:colOff>2486025</xdr:colOff>
      <xdr:row>314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1313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324</xdr:row>
      <xdr:rowOff>19050</xdr:rowOff>
    </xdr:from>
    <xdr:to>
      <xdr:col>2</xdr:col>
      <xdr:colOff>2486025</xdr:colOff>
      <xdr:row>324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204585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333</xdr:row>
      <xdr:rowOff>32406</xdr:rowOff>
    </xdr:from>
    <xdr:to>
      <xdr:col>3</xdr:col>
      <xdr:colOff>30481</xdr:colOff>
      <xdr:row>334</xdr:row>
      <xdr:rowOff>13312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1449606"/>
          <a:ext cx="4465320" cy="16378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338</xdr:row>
      <xdr:rowOff>18284</xdr:rowOff>
    </xdr:from>
    <xdr:to>
      <xdr:col>3</xdr:col>
      <xdr:colOff>1</xdr:colOff>
      <xdr:row>338</xdr:row>
      <xdr:rowOff>180952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2349884"/>
          <a:ext cx="4434840" cy="16266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348</xdr:row>
      <xdr:rowOff>17139</xdr:rowOff>
    </xdr:from>
    <xdr:to>
      <xdr:col>3</xdr:col>
      <xdr:colOff>1</xdr:colOff>
      <xdr:row>348</xdr:row>
      <xdr:rowOff>161905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4177539"/>
          <a:ext cx="4419600" cy="14476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357</xdr:row>
      <xdr:rowOff>17066</xdr:rowOff>
    </xdr:from>
    <xdr:to>
      <xdr:col>3</xdr:col>
      <xdr:colOff>30480</xdr:colOff>
      <xdr:row>358</xdr:row>
      <xdr:rowOff>7596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838626"/>
          <a:ext cx="4465320" cy="17341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367</xdr:row>
      <xdr:rowOff>19051</xdr:rowOff>
    </xdr:from>
    <xdr:to>
      <xdr:col>3</xdr:col>
      <xdr:colOff>1</xdr:colOff>
      <xdr:row>367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7028497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377</xdr:row>
      <xdr:rowOff>38100</xdr:rowOff>
    </xdr:from>
    <xdr:to>
      <xdr:col>3</xdr:col>
      <xdr:colOff>0</xdr:colOff>
      <xdr:row>378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228075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387</xdr:row>
      <xdr:rowOff>28575</xdr:rowOff>
    </xdr:from>
    <xdr:to>
      <xdr:col>3</xdr:col>
      <xdr:colOff>9525</xdr:colOff>
      <xdr:row>388</xdr:row>
      <xdr:rowOff>19050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4133075"/>
          <a:ext cx="43148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396</xdr:row>
      <xdr:rowOff>19051</xdr:rowOff>
    </xdr:from>
    <xdr:to>
      <xdr:col>3</xdr:col>
      <xdr:colOff>0</xdr:colOff>
      <xdr:row>396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58380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406</xdr:row>
      <xdr:rowOff>19050</xdr:rowOff>
    </xdr:from>
    <xdr:to>
      <xdr:col>3</xdr:col>
      <xdr:colOff>0</xdr:colOff>
      <xdr:row>406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E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77525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416</xdr:row>
      <xdr:rowOff>19050</xdr:rowOff>
    </xdr:from>
    <xdr:to>
      <xdr:col>3</xdr:col>
      <xdr:colOff>1</xdr:colOff>
      <xdr:row>416</xdr:row>
      <xdr:rowOff>169715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79667100"/>
          <a:ext cx="4305300" cy="15066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427</xdr:row>
      <xdr:rowOff>19050</xdr:rowOff>
    </xdr:from>
    <xdr:to>
      <xdr:col>3</xdr:col>
      <xdr:colOff>0</xdr:colOff>
      <xdr:row>427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17721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437</xdr:row>
      <xdr:rowOff>19050</xdr:rowOff>
    </xdr:from>
    <xdr:to>
      <xdr:col>2</xdr:col>
      <xdr:colOff>2486025</xdr:colOff>
      <xdr:row>437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368665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446</xdr:row>
      <xdr:rowOff>19050</xdr:rowOff>
    </xdr:from>
    <xdr:to>
      <xdr:col>2</xdr:col>
      <xdr:colOff>2486025</xdr:colOff>
      <xdr:row>446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4202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455</xdr:row>
      <xdr:rowOff>28575</xdr:rowOff>
    </xdr:from>
    <xdr:to>
      <xdr:col>2</xdr:col>
      <xdr:colOff>2466975</xdr:colOff>
      <xdr:row>456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E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7144225"/>
          <a:ext cx="42767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473</xdr:row>
      <xdr:rowOff>28575</xdr:rowOff>
    </xdr:from>
    <xdr:to>
      <xdr:col>2</xdr:col>
      <xdr:colOff>2466975</xdr:colOff>
      <xdr:row>474</xdr:row>
      <xdr:rowOff>9524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8868250"/>
          <a:ext cx="42767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483</xdr:row>
      <xdr:rowOff>19050</xdr:rowOff>
    </xdr:from>
    <xdr:to>
      <xdr:col>3</xdr:col>
      <xdr:colOff>9525</xdr:colOff>
      <xdr:row>483</xdr:row>
      <xdr:rowOff>171449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E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2487750"/>
          <a:ext cx="4314825" cy="152399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19051</xdr:rowOff>
    </xdr:from>
    <xdr:to>
      <xdr:col>3</xdr:col>
      <xdr:colOff>9525</xdr:colOff>
      <xdr:row>12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6095701"/>
          <a:ext cx="43148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</xdr:row>
      <xdr:rowOff>19050</xdr:rowOff>
    </xdr:from>
    <xdr:to>
      <xdr:col>2</xdr:col>
      <xdr:colOff>2486025</xdr:colOff>
      <xdr:row>33</xdr:row>
      <xdr:rowOff>182879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01057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47</xdr:row>
      <xdr:rowOff>28576</xdr:rowOff>
    </xdr:from>
    <xdr:to>
      <xdr:col>3</xdr:col>
      <xdr:colOff>1</xdr:colOff>
      <xdr:row>48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6278225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74</xdr:row>
      <xdr:rowOff>19051</xdr:rowOff>
    </xdr:from>
    <xdr:to>
      <xdr:col>2</xdr:col>
      <xdr:colOff>2486025</xdr:colOff>
      <xdr:row>74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1351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92</xdr:row>
      <xdr:rowOff>19051</xdr:rowOff>
    </xdr:from>
    <xdr:to>
      <xdr:col>2</xdr:col>
      <xdr:colOff>2486025</xdr:colOff>
      <xdr:row>93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58315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113</xdr:row>
      <xdr:rowOff>19050</xdr:rowOff>
    </xdr:from>
    <xdr:to>
      <xdr:col>2</xdr:col>
      <xdr:colOff>2476500</xdr:colOff>
      <xdr:row>113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583650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129</xdr:row>
      <xdr:rowOff>28575</xdr:rowOff>
    </xdr:from>
    <xdr:to>
      <xdr:col>3</xdr:col>
      <xdr:colOff>9525</xdr:colOff>
      <xdr:row>130</xdr:row>
      <xdr:rowOff>9524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66022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146</xdr:row>
      <xdr:rowOff>19051</xdr:rowOff>
    </xdr:from>
    <xdr:to>
      <xdr:col>2</xdr:col>
      <xdr:colOff>2486025</xdr:colOff>
      <xdr:row>146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8892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170</xdr:row>
      <xdr:rowOff>19050</xdr:rowOff>
    </xdr:from>
    <xdr:to>
      <xdr:col>2</xdr:col>
      <xdr:colOff>2486025</xdr:colOff>
      <xdr:row>171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4802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184</xdr:row>
      <xdr:rowOff>19051</xdr:rowOff>
    </xdr:from>
    <xdr:to>
      <xdr:col>2</xdr:col>
      <xdr:colOff>2476501</xdr:colOff>
      <xdr:row>184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5156776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199</xdr:row>
      <xdr:rowOff>19051</xdr:rowOff>
    </xdr:from>
    <xdr:to>
      <xdr:col>2</xdr:col>
      <xdr:colOff>2486025</xdr:colOff>
      <xdr:row>200</xdr:row>
      <xdr:rowOff>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014276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216</xdr:row>
      <xdr:rowOff>19051</xdr:rowOff>
    </xdr:from>
    <xdr:to>
      <xdr:col>2</xdr:col>
      <xdr:colOff>2486025</xdr:colOff>
      <xdr:row>216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2718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234</xdr:row>
      <xdr:rowOff>19051</xdr:rowOff>
    </xdr:from>
    <xdr:to>
      <xdr:col>2</xdr:col>
      <xdr:colOff>2486025</xdr:colOff>
      <xdr:row>235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470082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261</xdr:row>
      <xdr:rowOff>19050</xdr:rowOff>
    </xdr:from>
    <xdr:to>
      <xdr:col>3</xdr:col>
      <xdr:colOff>0</xdr:colOff>
      <xdr:row>261</xdr:row>
      <xdr:rowOff>171450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863375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268</xdr:row>
      <xdr:rowOff>19050</xdr:rowOff>
    </xdr:from>
    <xdr:to>
      <xdr:col>3</xdr:col>
      <xdr:colOff>9525</xdr:colOff>
      <xdr:row>268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119687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288</xdr:row>
      <xdr:rowOff>19050</xdr:rowOff>
    </xdr:from>
    <xdr:to>
      <xdr:col>2</xdr:col>
      <xdr:colOff>2486025</xdr:colOff>
      <xdr:row>289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50259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299</xdr:row>
      <xdr:rowOff>19050</xdr:rowOff>
    </xdr:from>
    <xdr:to>
      <xdr:col>2</xdr:col>
      <xdr:colOff>2476500</xdr:colOff>
      <xdr:row>300</xdr:row>
      <xdr:rowOff>3887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7121425"/>
          <a:ext cx="4286250" cy="17533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322</xdr:row>
      <xdr:rowOff>9526</xdr:rowOff>
    </xdr:from>
    <xdr:to>
      <xdr:col>2</xdr:col>
      <xdr:colOff>2486025</xdr:colOff>
      <xdr:row>322</xdr:row>
      <xdr:rowOff>171450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15124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338</xdr:row>
      <xdr:rowOff>19050</xdr:rowOff>
    </xdr:from>
    <xdr:to>
      <xdr:col>2</xdr:col>
      <xdr:colOff>2486025</xdr:colOff>
      <xdr:row>338</xdr:row>
      <xdr:rowOff>171450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456997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369</xdr:row>
      <xdr:rowOff>9525</xdr:rowOff>
    </xdr:from>
    <xdr:to>
      <xdr:col>3</xdr:col>
      <xdr:colOff>9525</xdr:colOff>
      <xdr:row>369</xdr:row>
      <xdr:rowOff>171450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049452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3</xdr:col>
      <xdr:colOff>9525</xdr:colOff>
      <xdr:row>386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3561575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403</xdr:row>
      <xdr:rowOff>19050</xdr:rowOff>
    </xdr:from>
    <xdr:to>
      <xdr:col>3</xdr:col>
      <xdr:colOff>0</xdr:colOff>
      <xdr:row>404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69905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417</xdr:row>
      <xdr:rowOff>19050</xdr:rowOff>
    </xdr:from>
    <xdr:to>
      <xdr:col>3</xdr:col>
      <xdr:colOff>1</xdr:colOff>
      <xdr:row>417</xdr:row>
      <xdr:rowOff>171450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79676625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430</xdr:row>
      <xdr:rowOff>19050</xdr:rowOff>
    </xdr:from>
    <xdr:to>
      <xdr:col>3</xdr:col>
      <xdr:colOff>1</xdr:colOff>
      <xdr:row>430</xdr:row>
      <xdr:rowOff>182879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21531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456</xdr:row>
      <xdr:rowOff>19051</xdr:rowOff>
    </xdr:from>
    <xdr:to>
      <xdr:col>3</xdr:col>
      <xdr:colOff>28575</xdr:colOff>
      <xdr:row>456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7125176"/>
          <a:ext cx="43338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468</xdr:row>
      <xdr:rowOff>19050</xdr:rowOff>
    </xdr:from>
    <xdr:to>
      <xdr:col>3</xdr:col>
      <xdr:colOff>0</xdr:colOff>
      <xdr:row>469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9420700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488</xdr:row>
      <xdr:rowOff>9525</xdr:rowOff>
    </xdr:from>
    <xdr:to>
      <xdr:col>2</xdr:col>
      <xdr:colOff>2486025</xdr:colOff>
      <xdr:row>488</xdr:row>
      <xdr:rowOff>180974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32211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504</xdr:row>
      <xdr:rowOff>28575</xdr:rowOff>
    </xdr:from>
    <xdr:to>
      <xdr:col>2</xdr:col>
      <xdr:colOff>2486025</xdr:colOff>
      <xdr:row>504</xdr:row>
      <xdr:rowOff>180974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630727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521</xdr:row>
      <xdr:rowOff>16328</xdr:rowOff>
    </xdr:from>
    <xdr:to>
      <xdr:col>3</xdr:col>
      <xdr:colOff>53341</xdr:colOff>
      <xdr:row>521</xdr:row>
      <xdr:rowOff>180952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95723528"/>
          <a:ext cx="4488180" cy="1646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522</xdr:row>
      <xdr:rowOff>24220</xdr:rowOff>
    </xdr:from>
    <xdr:to>
      <xdr:col>2</xdr:col>
      <xdr:colOff>2491741</xdr:colOff>
      <xdr:row>523</xdr:row>
      <xdr:rowOff>11403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95914300"/>
          <a:ext cx="4396740" cy="18530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540</xdr:row>
      <xdr:rowOff>15360</xdr:rowOff>
    </xdr:from>
    <xdr:to>
      <xdr:col>3</xdr:col>
      <xdr:colOff>30481</xdr:colOff>
      <xdr:row>540</xdr:row>
      <xdr:rowOff>161905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99227760"/>
          <a:ext cx="4465320" cy="1465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557</xdr:row>
      <xdr:rowOff>17748</xdr:rowOff>
    </xdr:from>
    <xdr:to>
      <xdr:col>2</xdr:col>
      <xdr:colOff>2486025</xdr:colOff>
      <xdr:row>558</xdr:row>
      <xdr:rowOff>24111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6440573"/>
          <a:ext cx="4295775" cy="19686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573</xdr:row>
      <xdr:rowOff>19050</xdr:rowOff>
    </xdr:from>
    <xdr:to>
      <xdr:col>2</xdr:col>
      <xdr:colOff>2476500</xdr:colOff>
      <xdr:row>574</xdr:row>
      <xdr:rowOff>9525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9480350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591</xdr:row>
      <xdr:rowOff>19050</xdr:rowOff>
    </xdr:from>
    <xdr:to>
      <xdr:col>2</xdr:col>
      <xdr:colOff>2486025</xdr:colOff>
      <xdr:row>591</xdr:row>
      <xdr:rowOff>190499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129284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608</xdr:row>
      <xdr:rowOff>19050</xdr:rowOff>
    </xdr:from>
    <xdr:to>
      <xdr:col>3</xdr:col>
      <xdr:colOff>9525</xdr:colOff>
      <xdr:row>608</xdr:row>
      <xdr:rowOff>190499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6166900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637</xdr:row>
      <xdr:rowOff>19050</xdr:rowOff>
    </xdr:from>
    <xdr:to>
      <xdr:col>2</xdr:col>
      <xdr:colOff>2486025</xdr:colOff>
      <xdr:row>638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217104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651</xdr:row>
      <xdr:rowOff>28575</xdr:rowOff>
    </xdr:from>
    <xdr:to>
      <xdr:col>3</xdr:col>
      <xdr:colOff>0</xdr:colOff>
      <xdr:row>651</xdr:row>
      <xdr:rowOff>171450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24396500"/>
          <a:ext cx="4305300" cy="1428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665</xdr:row>
      <xdr:rowOff>19050</xdr:rowOff>
    </xdr:from>
    <xdr:to>
      <xdr:col>2</xdr:col>
      <xdr:colOff>2486025</xdr:colOff>
      <xdr:row>665</xdr:row>
      <xdr:rowOff>171449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2705397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682</xdr:row>
      <xdr:rowOff>19050</xdr:rowOff>
    </xdr:from>
    <xdr:to>
      <xdr:col>2</xdr:col>
      <xdr:colOff>2486025</xdr:colOff>
      <xdr:row>683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303115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698</xdr:row>
      <xdr:rowOff>19050</xdr:rowOff>
    </xdr:from>
    <xdr:to>
      <xdr:col>2</xdr:col>
      <xdr:colOff>2486025</xdr:colOff>
      <xdr:row>699</xdr:row>
      <xdr:rowOff>9525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F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3335952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739</xdr:row>
      <xdr:rowOff>28574</xdr:rowOff>
    </xdr:from>
    <xdr:to>
      <xdr:col>2</xdr:col>
      <xdr:colOff>2486025</xdr:colOff>
      <xdr:row>739</xdr:row>
      <xdr:rowOff>190499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39484099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755</xdr:row>
      <xdr:rowOff>28575</xdr:rowOff>
    </xdr:from>
    <xdr:to>
      <xdr:col>2</xdr:col>
      <xdr:colOff>2486025</xdr:colOff>
      <xdr:row>756</xdr:row>
      <xdr:rowOff>9524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442561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19051</xdr:rowOff>
    </xdr:from>
    <xdr:to>
      <xdr:col>2</xdr:col>
      <xdr:colOff>2486025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29737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</xdr:row>
      <xdr:rowOff>19050</xdr:rowOff>
    </xdr:from>
    <xdr:to>
      <xdr:col>3</xdr:col>
      <xdr:colOff>0</xdr:colOff>
      <xdr:row>27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745425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</xdr:row>
      <xdr:rowOff>19051</xdr:rowOff>
    </xdr:from>
    <xdr:to>
      <xdr:col>2</xdr:col>
      <xdr:colOff>2486025</xdr:colOff>
      <xdr:row>36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6599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</xdr:row>
      <xdr:rowOff>19050</xdr:rowOff>
    </xdr:from>
    <xdr:to>
      <xdr:col>3</xdr:col>
      <xdr:colOff>0</xdr:colOff>
      <xdr:row>46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3839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54</xdr:row>
      <xdr:rowOff>19051</xdr:rowOff>
    </xdr:from>
    <xdr:to>
      <xdr:col>3</xdr:col>
      <xdr:colOff>0</xdr:colOff>
      <xdr:row>55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72726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64</xdr:row>
      <xdr:rowOff>28576</xdr:rowOff>
    </xdr:from>
    <xdr:to>
      <xdr:col>2</xdr:col>
      <xdr:colOff>2486025</xdr:colOff>
      <xdr:row>65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2872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74</xdr:row>
      <xdr:rowOff>19050</xdr:rowOff>
    </xdr:from>
    <xdr:to>
      <xdr:col>3</xdr:col>
      <xdr:colOff>0</xdr:colOff>
      <xdr:row>74</xdr:row>
      <xdr:rowOff>182879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1827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83</xdr:row>
      <xdr:rowOff>28575</xdr:rowOff>
    </xdr:from>
    <xdr:to>
      <xdr:col>2</xdr:col>
      <xdr:colOff>2486025</xdr:colOff>
      <xdr:row>84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9258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92</xdr:row>
      <xdr:rowOff>9525</xdr:rowOff>
    </xdr:from>
    <xdr:to>
      <xdr:col>2</xdr:col>
      <xdr:colOff>2486025</xdr:colOff>
      <xdr:row>93</xdr:row>
      <xdr:rowOff>9524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640300"/>
          <a:ext cx="429577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101</xdr:row>
      <xdr:rowOff>19050</xdr:rowOff>
    </xdr:from>
    <xdr:to>
      <xdr:col>3</xdr:col>
      <xdr:colOff>19051</xdr:colOff>
      <xdr:row>102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9364325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110</xdr:row>
      <xdr:rowOff>19051</xdr:rowOff>
    </xdr:from>
    <xdr:to>
      <xdr:col>2</xdr:col>
      <xdr:colOff>2486025</xdr:colOff>
      <xdr:row>111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08835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119</xdr:row>
      <xdr:rowOff>19050</xdr:rowOff>
    </xdr:from>
    <xdr:to>
      <xdr:col>2</xdr:col>
      <xdr:colOff>2476500</xdr:colOff>
      <xdr:row>119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8123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128</xdr:row>
      <xdr:rowOff>19051</xdr:rowOff>
    </xdr:from>
    <xdr:to>
      <xdr:col>2</xdr:col>
      <xdr:colOff>2486025</xdr:colOff>
      <xdr:row>129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53640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137</xdr:row>
      <xdr:rowOff>19050</xdr:rowOff>
    </xdr:from>
    <xdr:to>
      <xdr:col>2</xdr:col>
      <xdr:colOff>2476500</xdr:colOff>
      <xdr:row>138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260425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146</xdr:row>
      <xdr:rowOff>19050</xdr:rowOff>
    </xdr:from>
    <xdr:to>
      <xdr:col>2</xdr:col>
      <xdr:colOff>2476501</xdr:colOff>
      <xdr:row>146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79939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155</xdr:row>
      <xdr:rowOff>19050</xdr:rowOff>
    </xdr:from>
    <xdr:to>
      <xdr:col>3</xdr:col>
      <xdr:colOff>9525</xdr:colOff>
      <xdr:row>155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970847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164</xdr:row>
      <xdr:rowOff>19050</xdr:rowOff>
    </xdr:from>
    <xdr:to>
      <xdr:col>2</xdr:col>
      <xdr:colOff>2476500</xdr:colOff>
      <xdr:row>165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43250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185</xdr:row>
      <xdr:rowOff>19049</xdr:rowOff>
    </xdr:from>
    <xdr:to>
      <xdr:col>3</xdr:col>
      <xdr:colOff>0</xdr:colOff>
      <xdr:row>185</xdr:row>
      <xdr:rowOff>180974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5442524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174</xdr:row>
      <xdr:rowOff>19049</xdr:rowOff>
    </xdr:from>
    <xdr:to>
      <xdr:col>4</xdr:col>
      <xdr:colOff>0</xdr:colOff>
      <xdr:row>176</xdr:row>
      <xdr:rowOff>161924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3347024"/>
          <a:ext cx="5162550" cy="5238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195</xdr:row>
      <xdr:rowOff>19050</xdr:rowOff>
    </xdr:from>
    <xdr:to>
      <xdr:col>2</xdr:col>
      <xdr:colOff>2476501</xdr:colOff>
      <xdr:row>195</xdr:row>
      <xdr:rowOff>171450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7357050"/>
          <a:ext cx="42862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204</xdr:row>
      <xdr:rowOff>19051</xdr:rowOff>
    </xdr:from>
    <xdr:to>
      <xdr:col>2</xdr:col>
      <xdr:colOff>2476501</xdr:colOff>
      <xdr:row>205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39090601"/>
          <a:ext cx="428625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213</xdr:row>
      <xdr:rowOff>28575</xdr:rowOff>
    </xdr:from>
    <xdr:to>
      <xdr:col>2</xdr:col>
      <xdr:colOff>2476500</xdr:colOff>
      <xdr:row>214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81462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173</xdr:row>
      <xdr:rowOff>19051</xdr:rowOff>
    </xdr:from>
    <xdr:to>
      <xdr:col>2</xdr:col>
      <xdr:colOff>2486025</xdr:colOff>
      <xdr:row>174</xdr:row>
      <xdr:rowOff>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166051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222</xdr:row>
      <xdr:rowOff>19050</xdr:rowOff>
    </xdr:from>
    <xdr:to>
      <xdr:col>3</xdr:col>
      <xdr:colOff>9525</xdr:colOff>
      <xdr:row>223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2538650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231</xdr:row>
      <xdr:rowOff>28575</xdr:rowOff>
    </xdr:from>
    <xdr:to>
      <xdr:col>3</xdr:col>
      <xdr:colOff>0</xdr:colOff>
      <xdr:row>231</xdr:row>
      <xdr:rowOff>180974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427220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240</xdr:row>
      <xdr:rowOff>19050</xdr:rowOff>
    </xdr:from>
    <xdr:to>
      <xdr:col>3</xdr:col>
      <xdr:colOff>0</xdr:colOff>
      <xdr:row>240</xdr:row>
      <xdr:rowOff>182879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59867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249</xdr:row>
      <xdr:rowOff>19050</xdr:rowOff>
    </xdr:from>
    <xdr:to>
      <xdr:col>3</xdr:col>
      <xdr:colOff>1</xdr:colOff>
      <xdr:row>249</xdr:row>
      <xdr:rowOff>171449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4771072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259</xdr:row>
      <xdr:rowOff>28575</xdr:rowOff>
    </xdr:from>
    <xdr:to>
      <xdr:col>2</xdr:col>
      <xdr:colOff>2476501</xdr:colOff>
      <xdr:row>259</xdr:row>
      <xdr:rowOff>171450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9625250"/>
          <a:ext cx="4286250" cy="1428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268</xdr:row>
      <xdr:rowOff>19050</xdr:rowOff>
    </xdr:from>
    <xdr:to>
      <xdr:col>3</xdr:col>
      <xdr:colOff>1</xdr:colOff>
      <xdr:row>268</xdr:row>
      <xdr:rowOff>161925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1330225"/>
          <a:ext cx="4305300" cy="1428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277</xdr:row>
      <xdr:rowOff>19051</xdr:rowOff>
    </xdr:from>
    <xdr:to>
      <xdr:col>2</xdr:col>
      <xdr:colOff>2486025</xdr:colOff>
      <xdr:row>277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30733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286</xdr:row>
      <xdr:rowOff>19050</xdr:rowOff>
    </xdr:from>
    <xdr:to>
      <xdr:col>3</xdr:col>
      <xdr:colOff>1</xdr:colOff>
      <xdr:row>287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479732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296</xdr:row>
      <xdr:rowOff>19050</xdr:rowOff>
    </xdr:from>
    <xdr:to>
      <xdr:col>3</xdr:col>
      <xdr:colOff>9525</xdr:colOff>
      <xdr:row>297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6711850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306</xdr:row>
      <xdr:rowOff>19050</xdr:rowOff>
    </xdr:from>
    <xdr:to>
      <xdr:col>3</xdr:col>
      <xdr:colOff>0</xdr:colOff>
      <xdr:row>306</xdr:row>
      <xdr:rowOff>182879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86263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315</xdr:row>
      <xdr:rowOff>23152</xdr:rowOff>
    </xdr:from>
    <xdr:to>
      <xdr:col>3</xdr:col>
      <xdr:colOff>3810</xdr:colOff>
      <xdr:row>316</xdr:row>
      <xdr:rowOff>17120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8163752"/>
          <a:ext cx="4404360" cy="17684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321</xdr:row>
      <xdr:rowOff>20482</xdr:rowOff>
    </xdr:from>
    <xdr:to>
      <xdr:col>3</xdr:col>
      <xdr:colOff>7621</xdr:colOff>
      <xdr:row>322</xdr:row>
      <xdr:rowOff>26643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59258362"/>
          <a:ext cx="4442460" cy="18904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331</xdr:row>
      <xdr:rowOff>20200</xdr:rowOff>
    </xdr:from>
    <xdr:to>
      <xdr:col>3</xdr:col>
      <xdr:colOff>22861</xdr:colOff>
      <xdr:row>332</xdr:row>
      <xdr:rowOff>26643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61086880"/>
          <a:ext cx="4457700" cy="18932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340</xdr:row>
      <xdr:rowOff>20024</xdr:rowOff>
    </xdr:from>
    <xdr:to>
      <xdr:col>3</xdr:col>
      <xdr:colOff>3811</xdr:colOff>
      <xdr:row>340</xdr:row>
      <xdr:rowOff>180952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62747864"/>
          <a:ext cx="4404360" cy="16092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349</xdr:row>
      <xdr:rowOff>28576</xdr:rowOff>
    </xdr:from>
    <xdr:to>
      <xdr:col>3</xdr:col>
      <xdr:colOff>1</xdr:colOff>
      <xdr:row>350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6687502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358</xdr:row>
      <xdr:rowOff>19050</xdr:rowOff>
    </xdr:from>
    <xdr:to>
      <xdr:col>2</xdr:col>
      <xdr:colOff>2486025</xdr:colOff>
      <xdr:row>359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85895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367</xdr:row>
      <xdr:rowOff>19050</xdr:rowOff>
    </xdr:from>
    <xdr:to>
      <xdr:col>3</xdr:col>
      <xdr:colOff>9525</xdr:colOff>
      <xdr:row>367</xdr:row>
      <xdr:rowOff>190499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032307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376</xdr:row>
      <xdr:rowOff>19050</xdr:rowOff>
    </xdr:from>
    <xdr:to>
      <xdr:col>3</xdr:col>
      <xdr:colOff>1</xdr:colOff>
      <xdr:row>376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720375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2</xdr:col>
      <xdr:colOff>2476500</xdr:colOff>
      <xdr:row>385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3761600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394</xdr:row>
      <xdr:rowOff>9525</xdr:rowOff>
    </xdr:from>
    <xdr:to>
      <xdr:col>3</xdr:col>
      <xdr:colOff>19050</xdr:colOff>
      <xdr:row>394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5476100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404</xdr:row>
      <xdr:rowOff>19049</xdr:rowOff>
    </xdr:from>
    <xdr:to>
      <xdr:col>3</xdr:col>
      <xdr:colOff>1</xdr:colOff>
      <xdr:row>404</xdr:row>
      <xdr:rowOff>161924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77400149"/>
          <a:ext cx="4305300" cy="1428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413</xdr:row>
      <xdr:rowOff>19050</xdr:rowOff>
    </xdr:from>
    <xdr:to>
      <xdr:col>2</xdr:col>
      <xdr:colOff>2476500</xdr:colOff>
      <xdr:row>413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91241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423</xdr:row>
      <xdr:rowOff>19050</xdr:rowOff>
    </xdr:from>
    <xdr:to>
      <xdr:col>2</xdr:col>
      <xdr:colOff>2466975</xdr:colOff>
      <xdr:row>423</xdr:row>
      <xdr:rowOff>190499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1048225"/>
          <a:ext cx="42767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432</xdr:row>
      <xdr:rowOff>19050</xdr:rowOff>
    </xdr:from>
    <xdr:to>
      <xdr:col>3</xdr:col>
      <xdr:colOff>0</xdr:colOff>
      <xdr:row>432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27627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450</xdr:row>
      <xdr:rowOff>28575</xdr:rowOff>
    </xdr:from>
    <xdr:to>
      <xdr:col>2</xdr:col>
      <xdr:colOff>2486025</xdr:colOff>
      <xdr:row>450</xdr:row>
      <xdr:rowOff>180974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449627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459</xdr:row>
      <xdr:rowOff>19050</xdr:rowOff>
    </xdr:from>
    <xdr:to>
      <xdr:col>2</xdr:col>
      <xdr:colOff>2476500</xdr:colOff>
      <xdr:row>460</xdr:row>
      <xdr:rowOff>9525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7925275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19051</xdr:rowOff>
    </xdr:from>
    <xdr:to>
      <xdr:col>3</xdr:col>
      <xdr:colOff>1</xdr:colOff>
      <xdr:row>7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672637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</xdr:row>
      <xdr:rowOff>19051</xdr:rowOff>
    </xdr:from>
    <xdr:to>
      <xdr:col>2</xdr:col>
      <xdr:colOff>2486025</xdr:colOff>
      <xdr:row>26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17442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</xdr:row>
      <xdr:rowOff>28576</xdr:rowOff>
    </xdr:from>
    <xdr:to>
      <xdr:col>3</xdr:col>
      <xdr:colOff>0</xdr:colOff>
      <xdr:row>36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09847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</xdr:row>
      <xdr:rowOff>28575</xdr:rowOff>
    </xdr:from>
    <xdr:to>
      <xdr:col>3</xdr:col>
      <xdr:colOff>9525</xdr:colOff>
      <xdr:row>45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81297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53</xdr:row>
      <xdr:rowOff>19050</xdr:rowOff>
    </xdr:from>
    <xdr:to>
      <xdr:col>2</xdr:col>
      <xdr:colOff>2486025</xdr:colOff>
      <xdr:row>53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5365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63</xdr:row>
      <xdr:rowOff>19050</xdr:rowOff>
    </xdr:from>
    <xdr:to>
      <xdr:col>2</xdr:col>
      <xdr:colOff>2486025</xdr:colOff>
      <xdr:row>63</xdr:row>
      <xdr:rowOff>182879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0777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73</xdr:row>
      <xdr:rowOff>19050</xdr:rowOff>
    </xdr:from>
    <xdr:to>
      <xdr:col>3</xdr:col>
      <xdr:colOff>0</xdr:colOff>
      <xdr:row>73</xdr:row>
      <xdr:rowOff>171449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98270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84</xdr:row>
      <xdr:rowOff>19051</xdr:rowOff>
    </xdr:from>
    <xdr:to>
      <xdr:col>2</xdr:col>
      <xdr:colOff>2486025</xdr:colOff>
      <xdr:row>84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0877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93</xdr:row>
      <xdr:rowOff>19050</xdr:rowOff>
    </xdr:from>
    <xdr:to>
      <xdr:col>2</xdr:col>
      <xdr:colOff>2486025</xdr:colOff>
      <xdr:row>93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8308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102</xdr:row>
      <xdr:rowOff>19051</xdr:rowOff>
    </xdr:from>
    <xdr:to>
      <xdr:col>3</xdr:col>
      <xdr:colOff>0</xdr:colOff>
      <xdr:row>103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54530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112</xdr:row>
      <xdr:rowOff>19050</xdr:rowOff>
    </xdr:from>
    <xdr:to>
      <xdr:col>3</xdr:col>
      <xdr:colOff>9525</xdr:colOff>
      <xdr:row>112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45982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122</xdr:row>
      <xdr:rowOff>28575</xdr:rowOff>
    </xdr:from>
    <xdr:to>
      <xdr:col>3</xdr:col>
      <xdr:colOff>0</xdr:colOff>
      <xdr:row>123</xdr:row>
      <xdr:rowOff>1904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3838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132</xdr:row>
      <xdr:rowOff>19051</xdr:rowOff>
    </xdr:from>
    <xdr:to>
      <xdr:col>3</xdr:col>
      <xdr:colOff>0</xdr:colOff>
      <xdr:row>132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2984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142</xdr:row>
      <xdr:rowOff>19051</xdr:rowOff>
    </xdr:from>
    <xdr:to>
      <xdr:col>2</xdr:col>
      <xdr:colOff>2486025</xdr:colOff>
      <xdr:row>142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2129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152</xdr:row>
      <xdr:rowOff>19051</xdr:rowOff>
    </xdr:from>
    <xdr:to>
      <xdr:col>3</xdr:col>
      <xdr:colOff>1</xdr:colOff>
      <xdr:row>153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913697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161</xdr:row>
      <xdr:rowOff>19050</xdr:rowOff>
    </xdr:from>
    <xdr:to>
      <xdr:col>2</xdr:col>
      <xdr:colOff>2486024</xdr:colOff>
      <xdr:row>161</xdr:row>
      <xdr:rowOff>181335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851475"/>
          <a:ext cx="4295774" cy="16228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171</xdr:row>
      <xdr:rowOff>28576</xdr:rowOff>
    </xdr:from>
    <xdr:to>
      <xdr:col>2</xdr:col>
      <xdr:colOff>2476500</xdr:colOff>
      <xdr:row>172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775526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181</xdr:row>
      <xdr:rowOff>19051</xdr:rowOff>
    </xdr:from>
    <xdr:to>
      <xdr:col>2</xdr:col>
      <xdr:colOff>2476500</xdr:colOff>
      <xdr:row>181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680526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190</xdr:row>
      <xdr:rowOff>19050</xdr:rowOff>
    </xdr:from>
    <xdr:to>
      <xdr:col>3</xdr:col>
      <xdr:colOff>0</xdr:colOff>
      <xdr:row>190</xdr:row>
      <xdr:rowOff>171450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395025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200</xdr:row>
      <xdr:rowOff>28575</xdr:rowOff>
    </xdr:from>
    <xdr:to>
      <xdr:col>3</xdr:col>
      <xdr:colOff>0</xdr:colOff>
      <xdr:row>200</xdr:row>
      <xdr:rowOff>180974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32860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219</xdr:row>
      <xdr:rowOff>19050</xdr:rowOff>
    </xdr:from>
    <xdr:to>
      <xdr:col>2</xdr:col>
      <xdr:colOff>2486025</xdr:colOff>
      <xdr:row>219</xdr:row>
      <xdr:rowOff>171450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95762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209</xdr:row>
      <xdr:rowOff>9524</xdr:rowOff>
    </xdr:from>
    <xdr:to>
      <xdr:col>3</xdr:col>
      <xdr:colOff>0</xdr:colOff>
      <xdr:row>209</xdr:row>
      <xdr:rowOff>171449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043099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229</xdr:row>
      <xdr:rowOff>19051</xdr:rowOff>
    </xdr:from>
    <xdr:to>
      <xdr:col>3</xdr:col>
      <xdr:colOff>0</xdr:colOff>
      <xdr:row>229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8721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239</xdr:row>
      <xdr:rowOff>19050</xdr:rowOff>
    </xdr:from>
    <xdr:to>
      <xdr:col>3</xdr:col>
      <xdr:colOff>0</xdr:colOff>
      <xdr:row>239</xdr:row>
      <xdr:rowOff>171450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786675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248</xdr:row>
      <xdr:rowOff>19050</xdr:rowOff>
    </xdr:from>
    <xdr:to>
      <xdr:col>2</xdr:col>
      <xdr:colOff>2486025</xdr:colOff>
      <xdr:row>248</xdr:row>
      <xdr:rowOff>182879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75107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258</xdr:row>
      <xdr:rowOff>19050</xdr:rowOff>
    </xdr:from>
    <xdr:to>
      <xdr:col>3</xdr:col>
      <xdr:colOff>9525</xdr:colOff>
      <xdr:row>259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9425225"/>
          <a:ext cx="43148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267</xdr:row>
      <xdr:rowOff>19050</xdr:rowOff>
    </xdr:from>
    <xdr:to>
      <xdr:col>2</xdr:col>
      <xdr:colOff>2486025</xdr:colOff>
      <xdr:row>267</xdr:row>
      <xdr:rowOff>182879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1397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277</xdr:row>
      <xdr:rowOff>19050</xdr:rowOff>
    </xdr:from>
    <xdr:to>
      <xdr:col>2</xdr:col>
      <xdr:colOff>2476501</xdr:colOff>
      <xdr:row>277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5304472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288</xdr:row>
      <xdr:rowOff>19050</xdr:rowOff>
    </xdr:from>
    <xdr:to>
      <xdr:col>3</xdr:col>
      <xdr:colOff>0</xdr:colOff>
      <xdr:row>288</xdr:row>
      <xdr:rowOff>182879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1688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298</xdr:row>
      <xdr:rowOff>19049</xdr:rowOff>
    </xdr:from>
    <xdr:to>
      <xdr:col>3</xdr:col>
      <xdr:colOff>0</xdr:colOff>
      <xdr:row>299</xdr:row>
      <xdr:rowOff>9524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083324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307</xdr:row>
      <xdr:rowOff>19050</xdr:rowOff>
    </xdr:from>
    <xdr:to>
      <xdr:col>2</xdr:col>
      <xdr:colOff>2486025</xdr:colOff>
      <xdr:row>307</xdr:row>
      <xdr:rowOff>182879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88073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316</xdr:row>
      <xdr:rowOff>19051</xdr:rowOff>
    </xdr:from>
    <xdr:to>
      <xdr:col>2</xdr:col>
      <xdr:colOff>2486025</xdr:colOff>
      <xdr:row>316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05313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326</xdr:row>
      <xdr:rowOff>16601</xdr:rowOff>
    </xdr:from>
    <xdr:to>
      <xdr:col>3</xdr:col>
      <xdr:colOff>3811</xdr:colOff>
      <xdr:row>326</xdr:row>
      <xdr:rowOff>152381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0168881"/>
          <a:ext cx="4404360" cy="13578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331</xdr:row>
      <xdr:rowOff>17654</xdr:rowOff>
    </xdr:from>
    <xdr:to>
      <xdr:col>3</xdr:col>
      <xdr:colOff>0</xdr:colOff>
      <xdr:row>331</xdr:row>
      <xdr:rowOff>180952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084334"/>
          <a:ext cx="4434840" cy="16329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341</xdr:row>
      <xdr:rowOff>20360</xdr:rowOff>
    </xdr:from>
    <xdr:to>
      <xdr:col>3</xdr:col>
      <xdr:colOff>30481</xdr:colOff>
      <xdr:row>342</xdr:row>
      <xdr:rowOff>17119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2915840"/>
          <a:ext cx="4465320" cy="17963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351</xdr:row>
      <xdr:rowOff>18582</xdr:rowOff>
    </xdr:from>
    <xdr:to>
      <xdr:col>3</xdr:col>
      <xdr:colOff>0</xdr:colOff>
      <xdr:row>352</xdr:row>
      <xdr:rowOff>7595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4758102"/>
          <a:ext cx="4434840" cy="17189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361</xdr:row>
      <xdr:rowOff>19051</xdr:rowOff>
    </xdr:from>
    <xdr:to>
      <xdr:col>2</xdr:col>
      <xdr:colOff>2486025</xdr:colOff>
      <xdr:row>361</xdr:row>
      <xdr:rowOff>161925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9151501"/>
          <a:ext cx="4295775" cy="1428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371</xdr:row>
      <xdr:rowOff>19050</xdr:rowOff>
    </xdr:from>
    <xdr:to>
      <xdr:col>3</xdr:col>
      <xdr:colOff>1</xdr:colOff>
      <xdr:row>371</xdr:row>
      <xdr:rowOff>171450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71066025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380</xdr:row>
      <xdr:rowOff>19051</xdr:rowOff>
    </xdr:from>
    <xdr:to>
      <xdr:col>3</xdr:col>
      <xdr:colOff>9525</xdr:colOff>
      <xdr:row>380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799576"/>
          <a:ext cx="43148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390</xdr:row>
      <xdr:rowOff>19050</xdr:rowOff>
    </xdr:from>
    <xdr:to>
      <xdr:col>2</xdr:col>
      <xdr:colOff>2486025</xdr:colOff>
      <xdr:row>390</xdr:row>
      <xdr:rowOff>171449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70457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400</xdr:row>
      <xdr:rowOff>28575</xdr:rowOff>
    </xdr:from>
    <xdr:to>
      <xdr:col>2</xdr:col>
      <xdr:colOff>2486025</xdr:colOff>
      <xdr:row>400</xdr:row>
      <xdr:rowOff>180974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62862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409</xdr:row>
      <xdr:rowOff>19050</xdr:rowOff>
    </xdr:from>
    <xdr:to>
      <xdr:col>2</xdr:col>
      <xdr:colOff>2486025</xdr:colOff>
      <xdr:row>410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3431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419</xdr:row>
      <xdr:rowOff>28575</xdr:rowOff>
    </xdr:from>
    <xdr:to>
      <xdr:col>2</xdr:col>
      <xdr:colOff>2486025</xdr:colOff>
      <xdr:row>419</xdr:row>
      <xdr:rowOff>180974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57650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2</xdr:col>
      <xdr:colOff>2486025</xdr:colOff>
      <xdr:row>429</xdr:row>
      <xdr:rowOff>190499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721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439</xdr:row>
      <xdr:rowOff>19049</xdr:rowOff>
    </xdr:from>
    <xdr:to>
      <xdr:col>3</xdr:col>
      <xdr:colOff>0</xdr:colOff>
      <xdr:row>440</xdr:row>
      <xdr:rowOff>13502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96224"/>
          <a:ext cx="4305300" cy="18495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449</xdr:row>
      <xdr:rowOff>19051</xdr:rowOff>
    </xdr:from>
    <xdr:to>
      <xdr:col>3</xdr:col>
      <xdr:colOff>1</xdr:colOff>
      <xdr:row>449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600122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468</xdr:row>
      <xdr:rowOff>19051</xdr:rowOff>
    </xdr:from>
    <xdr:to>
      <xdr:col>2</xdr:col>
      <xdr:colOff>2476500</xdr:colOff>
      <xdr:row>469</xdr:row>
      <xdr:rowOff>9525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915751"/>
          <a:ext cx="428625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477</xdr:row>
      <xdr:rowOff>28576</xdr:rowOff>
    </xdr:from>
    <xdr:to>
      <xdr:col>2</xdr:col>
      <xdr:colOff>2466975</xdr:colOff>
      <xdr:row>477</xdr:row>
      <xdr:rowOff>180976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1363801"/>
          <a:ext cx="4276725" cy="1524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19050</xdr:rowOff>
    </xdr:from>
    <xdr:to>
      <xdr:col>3</xdr:col>
      <xdr:colOff>0</xdr:colOff>
      <xdr:row>11</xdr:row>
      <xdr:rowOff>182879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2543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</xdr:row>
      <xdr:rowOff>19051</xdr:rowOff>
    </xdr:from>
    <xdr:to>
      <xdr:col>2</xdr:col>
      <xdr:colOff>2486025</xdr:colOff>
      <xdr:row>33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44644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</xdr:row>
      <xdr:rowOff>19050</xdr:rowOff>
    </xdr:from>
    <xdr:to>
      <xdr:col>3</xdr:col>
      <xdr:colOff>9525</xdr:colOff>
      <xdr:row>50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512425"/>
          <a:ext cx="43148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69</xdr:row>
      <xdr:rowOff>19050</xdr:rowOff>
    </xdr:from>
    <xdr:to>
      <xdr:col>3</xdr:col>
      <xdr:colOff>9525</xdr:colOff>
      <xdr:row>69</xdr:row>
      <xdr:rowOff>182879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01650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82</xdr:row>
      <xdr:rowOff>19051</xdr:rowOff>
    </xdr:from>
    <xdr:to>
      <xdr:col>3</xdr:col>
      <xdr:colOff>0</xdr:colOff>
      <xdr:row>82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6781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94</xdr:row>
      <xdr:rowOff>28575</xdr:rowOff>
    </xdr:from>
    <xdr:to>
      <xdr:col>3</xdr:col>
      <xdr:colOff>9525</xdr:colOff>
      <xdr:row>95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97367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103</xdr:row>
      <xdr:rowOff>9525</xdr:rowOff>
    </xdr:from>
    <xdr:to>
      <xdr:col>2</xdr:col>
      <xdr:colOff>2486024</xdr:colOff>
      <xdr:row>105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688175"/>
          <a:ext cx="4295774" cy="3714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115</xdr:row>
      <xdr:rowOff>19050</xdr:rowOff>
    </xdr:from>
    <xdr:to>
      <xdr:col>3</xdr:col>
      <xdr:colOff>19051</xdr:colOff>
      <xdr:row>115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1983700"/>
          <a:ext cx="43243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139</xdr:row>
      <xdr:rowOff>19050</xdr:rowOff>
    </xdr:from>
    <xdr:to>
      <xdr:col>2</xdr:col>
      <xdr:colOff>2486025</xdr:colOff>
      <xdr:row>139</xdr:row>
      <xdr:rowOff>182879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5557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3</xdr:col>
      <xdr:colOff>0</xdr:colOff>
      <xdr:row>153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2417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165</xdr:row>
      <xdr:rowOff>19051</xdr:rowOff>
    </xdr:from>
    <xdr:to>
      <xdr:col>2</xdr:col>
      <xdr:colOff>2486025</xdr:colOff>
      <xdr:row>165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5277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182</xdr:row>
      <xdr:rowOff>19050</xdr:rowOff>
    </xdr:from>
    <xdr:to>
      <xdr:col>3</xdr:col>
      <xdr:colOff>0</xdr:colOff>
      <xdr:row>182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7853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197</xdr:row>
      <xdr:rowOff>28575</xdr:rowOff>
    </xdr:from>
    <xdr:to>
      <xdr:col>3</xdr:col>
      <xdr:colOff>0</xdr:colOff>
      <xdr:row>198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65232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198</xdr:row>
      <xdr:rowOff>28575</xdr:rowOff>
    </xdr:from>
    <xdr:to>
      <xdr:col>3</xdr:col>
      <xdr:colOff>9525</xdr:colOff>
      <xdr:row>198</xdr:row>
      <xdr:rowOff>190500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786187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222</xdr:row>
      <xdr:rowOff>9525</xdr:rowOff>
    </xdr:from>
    <xdr:to>
      <xdr:col>3</xdr:col>
      <xdr:colOff>9525</xdr:colOff>
      <xdr:row>223</xdr:row>
      <xdr:rowOff>9524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414825"/>
          <a:ext cx="431482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236</xdr:row>
      <xdr:rowOff>19050</xdr:rowOff>
    </xdr:from>
    <xdr:to>
      <xdr:col>3</xdr:col>
      <xdr:colOff>0</xdr:colOff>
      <xdr:row>236</xdr:row>
      <xdr:rowOff>190500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511040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237</xdr:row>
      <xdr:rowOff>9525</xdr:rowOff>
    </xdr:from>
    <xdr:to>
      <xdr:col>3</xdr:col>
      <xdr:colOff>0</xdr:colOff>
      <xdr:row>237</xdr:row>
      <xdr:rowOff>190901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5291375"/>
          <a:ext cx="4305300" cy="18137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249</xdr:row>
      <xdr:rowOff>19050</xdr:rowOff>
    </xdr:from>
    <xdr:to>
      <xdr:col>2</xdr:col>
      <xdr:colOff>2476500</xdr:colOff>
      <xdr:row>250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758690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263</xdr:row>
      <xdr:rowOff>19051</xdr:rowOff>
    </xdr:from>
    <xdr:to>
      <xdr:col>2</xdr:col>
      <xdr:colOff>2486025</xdr:colOff>
      <xdr:row>263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02824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275</xdr:row>
      <xdr:rowOff>19051</xdr:rowOff>
    </xdr:from>
    <xdr:to>
      <xdr:col>2</xdr:col>
      <xdr:colOff>2486025</xdr:colOff>
      <xdr:row>276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56847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301</xdr:row>
      <xdr:rowOff>19050</xdr:rowOff>
    </xdr:from>
    <xdr:to>
      <xdr:col>3</xdr:col>
      <xdr:colOff>1</xdr:colOff>
      <xdr:row>301</xdr:row>
      <xdr:rowOff>171450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57550050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302</xdr:row>
      <xdr:rowOff>9525</xdr:rowOff>
    </xdr:from>
    <xdr:to>
      <xdr:col>3</xdr:col>
      <xdr:colOff>19049</xdr:colOff>
      <xdr:row>302</xdr:row>
      <xdr:rowOff>173618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7740550"/>
          <a:ext cx="4324349" cy="16409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315</xdr:row>
      <xdr:rowOff>28575</xdr:rowOff>
    </xdr:from>
    <xdr:to>
      <xdr:col>2</xdr:col>
      <xdr:colOff>2486025</xdr:colOff>
      <xdr:row>315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0236100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332</xdr:row>
      <xdr:rowOff>19050</xdr:rowOff>
    </xdr:from>
    <xdr:to>
      <xdr:col>3</xdr:col>
      <xdr:colOff>1</xdr:colOff>
      <xdr:row>332</xdr:row>
      <xdr:rowOff>182879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634650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341</xdr:row>
      <xdr:rowOff>28576</xdr:rowOff>
    </xdr:from>
    <xdr:to>
      <xdr:col>2</xdr:col>
      <xdr:colOff>2486025</xdr:colOff>
      <xdr:row>342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52176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356</xdr:row>
      <xdr:rowOff>19050</xdr:rowOff>
    </xdr:from>
    <xdr:to>
      <xdr:col>3</xdr:col>
      <xdr:colOff>9525</xdr:colOff>
      <xdr:row>356</xdr:row>
      <xdr:rowOff>182879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8065650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376</xdr:row>
      <xdr:rowOff>19050</xdr:rowOff>
    </xdr:from>
    <xdr:to>
      <xdr:col>3</xdr:col>
      <xdr:colOff>1</xdr:colOff>
      <xdr:row>377</xdr:row>
      <xdr:rowOff>19049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71894700"/>
          <a:ext cx="430530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388</xdr:row>
      <xdr:rowOff>19050</xdr:rowOff>
    </xdr:from>
    <xdr:to>
      <xdr:col>3</xdr:col>
      <xdr:colOff>0</xdr:colOff>
      <xdr:row>388</xdr:row>
      <xdr:rowOff>172468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4190225"/>
          <a:ext cx="4305300" cy="15341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399</xdr:row>
      <xdr:rowOff>19050</xdr:rowOff>
    </xdr:from>
    <xdr:to>
      <xdr:col>3</xdr:col>
      <xdr:colOff>1</xdr:colOff>
      <xdr:row>399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762857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412</xdr:row>
      <xdr:rowOff>28575</xdr:rowOff>
    </xdr:from>
    <xdr:to>
      <xdr:col>2</xdr:col>
      <xdr:colOff>2486025</xdr:colOff>
      <xdr:row>412</xdr:row>
      <xdr:rowOff>180974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8790800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425</xdr:row>
      <xdr:rowOff>18582</xdr:rowOff>
    </xdr:from>
    <xdr:to>
      <xdr:col>3</xdr:col>
      <xdr:colOff>0</xdr:colOff>
      <xdr:row>426</xdr:row>
      <xdr:rowOff>7595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8184542"/>
          <a:ext cx="4434840" cy="17189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440</xdr:row>
      <xdr:rowOff>21172</xdr:rowOff>
    </xdr:from>
    <xdr:to>
      <xdr:col>3</xdr:col>
      <xdr:colOff>1</xdr:colOff>
      <xdr:row>441</xdr:row>
      <xdr:rowOff>17120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80960812"/>
          <a:ext cx="4419600" cy="17882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451</xdr:row>
      <xdr:rowOff>15626</xdr:rowOff>
    </xdr:from>
    <xdr:to>
      <xdr:col>2</xdr:col>
      <xdr:colOff>2457450</xdr:colOff>
      <xdr:row>451</xdr:row>
      <xdr:rowOff>169235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6235926"/>
          <a:ext cx="4267200" cy="1536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452</xdr:row>
      <xdr:rowOff>19900</xdr:rowOff>
    </xdr:from>
    <xdr:to>
      <xdr:col>3</xdr:col>
      <xdr:colOff>0</xdr:colOff>
      <xdr:row>453</xdr:row>
      <xdr:rowOff>7263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86430700"/>
          <a:ext cx="4305299" cy="18738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463</xdr:row>
      <xdr:rowOff>19050</xdr:rowOff>
    </xdr:from>
    <xdr:to>
      <xdr:col>2</xdr:col>
      <xdr:colOff>2486025</xdr:colOff>
      <xdr:row>463</xdr:row>
      <xdr:rowOff>171450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851582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474</xdr:row>
      <xdr:rowOff>19051</xdr:rowOff>
    </xdr:from>
    <xdr:to>
      <xdr:col>2</xdr:col>
      <xdr:colOff>2476501</xdr:colOff>
      <xdr:row>474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90639901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488</xdr:row>
      <xdr:rowOff>9525</xdr:rowOff>
    </xdr:from>
    <xdr:to>
      <xdr:col>3</xdr:col>
      <xdr:colOff>0</xdr:colOff>
      <xdr:row>488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32973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507</xdr:row>
      <xdr:rowOff>19050</xdr:rowOff>
    </xdr:from>
    <xdr:to>
      <xdr:col>2</xdr:col>
      <xdr:colOff>2486025</xdr:colOff>
      <xdr:row>507</xdr:row>
      <xdr:rowOff>171449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6945450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523</xdr:row>
      <xdr:rowOff>19050</xdr:rowOff>
    </xdr:from>
    <xdr:to>
      <xdr:col>2</xdr:col>
      <xdr:colOff>2486025</xdr:colOff>
      <xdr:row>523</xdr:row>
      <xdr:rowOff>171449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000297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538</xdr:row>
      <xdr:rowOff>28575</xdr:rowOff>
    </xdr:from>
    <xdr:to>
      <xdr:col>3</xdr:col>
      <xdr:colOff>0</xdr:colOff>
      <xdr:row>539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28700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552</xdr:row>
      <xdr:rowOff>19051</xdr:rowOff>
    </xdr:from>
    <xdr:to>
      <xdr:col>3</xdr:col>
      <xdr:colOff>0</xdr:colOff>
      <xdr:row>552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554652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568</xdr:row>
      <xdr:rowOff>28576</xdr:rowOff>
    </xdr:from>
    <xdr:to>
      <xdr:col>2</xdr:col>
      <xdr:colOff>2457450</xdr:colOff>
      <xdr:row>569</xdr:row>
      <xdr:rowOff>10359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108604051"/>
          <a:ext cx="4267199" cy="17228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604</xdr:row>
      <xdr:rowOff>19050</xdr:rowOff>
    </xdr:from>
    <xdr:to>
      <xdr:col>2</xdr:col>
      <xdr:colOff>2486025</xdr:colOff>
      <xdr:row>604</xdr:row>
      <xdr:rowOff>190499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137570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605</xdr:row>
      <xdr:rowOff>28576</xdr:rowOff>
    </xdr:from>
    <xdr:to>
      <xdr:col>3</xdr:col>
      <xdr:colOff>19050</xdr:colOff>
      <xdr:row>605</xdr:row>
      <xdr:rowOff>180976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13957101"/>
          <a:ext cx="43243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619</xdr:row>
      <xdr:rowOff>19050</xdr:rowOff>
    </xdr:from>
    <xdr:to>
      <xdr:col>2</xdr:col>
      <xdr:colOff>2476500</xdr:colOff>
      <xdr:row>619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8329075"/>
          <a:ext cx="4286250" cy="171449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8</xdr:row>
      <xdr:rowOff>9525</xdr:rowOff>
    </xdr:from>
    <xdr:to>
      <xdr:col>3</xdr:col>
      <xdr:colOff>19051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2525850"/>
          <a:ext cx="4324350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2</xdr:col>
      <xdr:colOff>2486025</xdr:colOff>
      <xdr:row>27</xdr:row>
      <xdr:rowOff>182879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1739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</xdr:row>
      <xdr:rowOff>19051</xdr:rowOff>
    </xdr:from>
    <xdr:to>
      <xdr:col>2</xdr:col>
      <xdr:colOff>2486025</xdr:colOff>
      <xdr:row>38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08845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</xdr:row>
      <xdr:rowOff>9525</xdr:rowOff>
    </xdr:from>
    <xdr:to>
      <xdr:col>3</xdr:col>
      <xdr:colOff>0</xdr:colOff>
      <xdr:row>46</xdr:row>
      <xdr:rowOff>180974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7934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</xdr:row>
      <xdr:rowOff>28576</xdr:rowOff>
    </xdr:from>
    <xdr:to>
      <xdr:col>2</xdr:col>
      <xdr:colOff>2476500</xdr:colOff>
      <xdr:row>56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544176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64</xdr:row>
      <xdr:rowOff>19050</xdr:rowOff>
    </xdr:from>
    <xdr:to>
      <xdr:col>3</xdr:col>
      <xdr:colOff>0</xdr:colOff>
      <xdr:row>64</xdr:row>
      <xdr:rowOff>182879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2682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74</xdr:row>
      <xdr:rowOff>19050</xdr:rowOff>
    </xdr:from>
    <xdr:to>
      <xdr:col>2</xdr:col>
      <xdr:colOff>2486025</xdr:colOff>
      <xdr:row>74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1732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2</xdr:col>
      <xdr:colOff>2486024</xdr:colOff>
      <xdr:row>86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887700"/>
          <a:ext cx="4295774" cy="3714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95</xdr:row>
      <xdr:rowOff>19050</xdr:rowOff>
    </xdr:from>
    <xdr:to>
      <xdr:col>3</xdr:col>
      <xdr:colOff>1</xdr:colOff>
      <xdr:row>95</xdr:row>
      <xdr:rowOff>182879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82022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104</xdr:row>
      <xdr:rowOff>19049</xdr:rowOff>
    </xdr:from>
    <xdr:to>
      <xdr:col>3</xdr:col>
      <xdr:colOff>0</xdr:colOff>
      <xdr:row>105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916774"/>
          <a:ext cx="4305300" cy="17145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113</xdr:row>
      <xdr:rowOff>28575</xdr:rowOff>
    </xdr:from>
    <xdr:to>
      <xdr:col>3</xdr:col>
      <xdr:colOff>0</xdr:colOff>
      <xdr:row>113</xdr:row>
      <xdr:rowOff>180974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65032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123</xdr:row>
      <xdr:rowOff>19050</xdr:rowOff>
    </xdr:from>
    <xdr:to>
      <xdr:col>2</xdr:col>
      <xdr:colOff>2476500</xdr:colOff>
      <xdr:row>124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555325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132</xdr:row>
      <xdr:rowOff>19051</xdr:rowOff>
    </xdr:from>
    <xdr:to>
      <xdr:col>3</xdr:col>
      <xdr:colOff>0</xdr:colOff>
      <xdr:row>132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2793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141</xdr:row>
      <xdr:rowOff>19050</xdr:rowOff>
    </xdr:from>
    <xdr:to>
      <xdr:col>2</xdr:col>
      <xdr:colOff>2476501</xdr:colOff>
      <xdr:row>142</xdr:row>
      <xdr:rowOff>9525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27003375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151</xdr:row>
      <xdr:rowOff>19050</xdr:rowOff>
    </xdr:from>
    <xdr:to>
      <xdr:col>3</xdr:col>
      <xdr:colOff>1</xdr:colOff>
      <xdr:row>151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89274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160</xdr:row>
      <xdr:rowOff>19051</xdr:rowOff>
    </xdr:from>
    <xdr:to>
      <xdr:col>2</xdr:col>
      <xdr:colOff>2447925</xdr:colOff>
      <xdr:row>161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641926"/>
          <a:ext cx="42576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169</xdr:row>
      <xdr:rowOff>19051</xdr:rowOff>
    </xdr:from>
    <xdr:to>
      <xdr:col>3</xdr:col>
      <xdr:colOff>9525</xdr:colOff>
      <xdr:row>169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365951"/>
          <a:ext cx="43148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178</xdr:row>
      <xdr:rowOff>19050</xdr:rowOff>
    </xdr:from>
    <xdr:to>
      <xdr:col>3</xdr:col>
      <xdr:colOff>0</xdr:colOff>
      <xdr:row>179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0899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187</xdr:row>
      <xdr:rowOff>19050</xdr:rowOff>
    </xdr:from>
    <xdr:to>
      <xdr:col>3</xdr:col>
      <xdr:colOff>1</xdr:colOff>
      <xdr:row>188</xdr:row>
      <xdr:rowOff>9525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5814000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196</xdr:row>
      <xdr:rowOff>19050</xdr:rowOff>
    </xdr:from>
    <xdr:to>
      <xdr:col>2</xdr:col>
      <xdr:colOff>2476500</xdr:colOff>
      <xdr:row>196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53802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205</xdr:row>
      <xdr:rowOff>9525</xdr:rowOff>
    </xdr:from>
    <xdr:to>
      <xdr:col>3</xdr:col>
      <xdr:colOff>9525</xdr:colOff>
      <xdr:row>205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262050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214</xdr:row>
      <xdr:rowOff>19050</xdr:rowOff>
    </xdr:from>
    <xdr:to>
      <xdr:col>2</xdr:col>
      <xdr:colOff>2466975</xdr:colOff>
      <xdr:row>214</xdr:row>
      <xdr:rowOff>171449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986075"/>
          <a:ext cx="42767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223</xdr:row>
      <xdr:rowOff>19050</xdr:rowOff>
    </xdr:from>
    <xdr:to>
      <xdr:col>3</xdr:col>
      <xdr:colOff>9525</xdr:colOff>
      <xdr:row>223</xdr:row>
      <xdr:rowOff>171449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710100"/>
          <a:ext cx="43148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232</xdr:row>
      <xdr:rowOff>19051</xdr:rowOff>
    </xdr:from>
    <xdr:to>
      <xdr:col>3</xdr:col>
      <xdr:colOff>0</xdr:colOff>
      <xdr:row>233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43412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241</xdr:row>
      <xdr:rowOff>19051</xdr:rowOff>
    </xdr:from>
    <xdr:to>
      <xdr:col>2</xdr:col>
      <xdr:colOff>2486025</xdr:colOff>
      <xdr:row>241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61581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250</xdr:row>
      <xdr:rowOff>19050</xdr:rowOff>
    </xdr:from>
    <xdr:to>
      <xdr:col>2</xdr:col>
      <xdr:colOff>2466975</xdr:colOff>
      <xdr:row>250</xdr:row>
      <xdr:rowOff>171449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82175"/>
          <a:ext cx="42767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260</xdr:row>
      <xdr:rowOff>19050</xdr:rowOff>
    </xdr:from>
    <xdr:to>
      <xdr:col>3</xdr:col>
      <xdr:colOff>0</xdr:colOff>
      <xdr:row>260</xdr:row>
      <xdr:rowOff>182879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871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265</xdr:row>
      <xdr:rowOff>28575</xdr:rowOff>
    </xdr:from>
    <xdr:to>
      <xdr:col>2</xdr:col>
      <xdr:colOff>2476500</xdr:colOff>
      <xdr:row>265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0749200"/>
          <a:ext cx="42862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275</xdr:row>
      <xdr:rowOff>28576</xdr:rowOff>
    </xdr:from>
    <xdr:to>
      <xdr:col>2</xdr:col>
      <xdr:colOff>2486025</xdr:colOff>
      <xdr:row>275</xdr:row>
      <xdr:rowOff>171450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2654201"/>
          <a:ext cx="4295775" cy="1428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284</xdr:row>
      <xdr:rowOff>19050</xdr:rowOff>
    </xdr:from>
    <xdr:to>
      <xdr:col>2</xdr:col>
      <xdr:colOff>2486025</xdr:colOff>
      <xdr:row>285</xdr:row>
      <xdr:rowOff>19049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4387750"/>
          <a:ext cx="429577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293</xdr:row>
      <xdr:rowOff>19050</xdr:rowOff>
    </xdr:from>
    <xdr:to>
      <xdr:col>3</xdr:col>
      <xdr:colOff>0</xdr:colOff>
      <xdr:row>294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61117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302</xdr:row>
      <xdr:rowOff>19051</xdr:rowOff>
    </xdr:from>
    <xdr:to>
      <xdr:col>2</xdr:col>
      <xdr:colOff>2486025</xdr:colOff>
      <xdr:row>303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7835801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312</xdr:row>
      <xdr:rowOff>19050</xdr:rowOff>
    </xdr:from>
    <xdr:to>
      <xdr:col>2</xdr:col>
      <xdr:colOff>2476500</xdr:colOff>
      <xdr:row>312</xdr:row>
      <xdr:rowOff>182879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9750325"/>
          <a:ext cx="42862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322</xdr:row>
      <xdr:rowOff>15930</xdr:rowOff>
    </xdr:from>
    <xdr:to>
      <xdr:col>3</xdr:col>
      <xdr:colOff>38100</xdr:colOff>
      <xdr:row>322</xdr:row>
      <xdr:rowOff>180951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9406210"/>
          <a:ext cx="4472940" cy="16502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329</xdr:row>
      <xdr:rowOff>21632</xdr:rowOff>
    </xdr:from>
    <xdr:to>
      <xdr:col>3</xdr:col>
      <xdr:colOff>1</xdr:colOff>
      <xdr:row>330</xdr:row>
      <xdr:rowOff>7596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0692072"/>
          <a:ext cx="4381500" cy="16884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338</xdr:row>
      <xdr:rowOff>18970</xdr:rowOff>
    </xdr:from>
    <xdr:to>
      <xdr:col>3</xdr:col>
      <xdr:colOff>3811</xdr:colOff>
      <xdr:row>338</xdr:row>
      <xdr:rowOff>171429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62335330"/>
          <a:ext cx="4404360" cy="15245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347</xdr:row>
      <xdr:rowOff>21250</xdr:rowOff>
    </xdr:from>
    <xdr:to>
      <xdr:col>3</xdr:col>
      <xdr:colOff>15241</xdr:colOff>
      <xdr:row>348</xdr:row>
      <xdr:rowOff>26643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63998770"/>
          <a:ext cx="4450080" cy="18827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356</xdr:row>
      <xdr:rowOff>19051</xdr:rowOff>
    </xdr:from>
    <xdr:to>
      <xdr:col>2</xdr:col>
      <xdr:colOff>2486025</xdr:colOff>
      <xdr:row>356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81799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365</xdr:row>
      <xdr:rowOff>19050</xdr:rowOff>
    </xdr:from>
    <xdr:to>
      <xdr:col>3</xdr:col>
      <xdr:colOff>0</xdr:colOff>
      <xdr:row>365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99039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2</xdr:col>
      <xdr:colOff>2486025</xdr:colOff>
      <xdr:row>385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33425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375</xdr:row>
      <xdr:rowOff>19050</xdr:rowOff>
    </xdr:from>
    <xdr:to>
      <xdr:col>3</xdr:col>
      <xdr:colOff>838200</xdr:colOff>
      <xdr:row>375</xdr:row>
      <xdr:rowOff>285750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1942325"/>
          <a:ext cx="5143500" cy="2667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394</xdr:row>
      <xdr:rowOff>9526</xdr:rowOff>
    </xdr:from>
    <xdr:to>
      <xdr:col>2</xdr:col>
      <xdr:colOff>2486025</xdr:colOff>
      <xdr:row>394</xdr:row>
      <xdr:rowOff>188124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5371326"/>
          <a:ext cx="4295775" cy="17859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374</xdr:row>
      <xdr:rowOff>19050</xdr:rowOff>
    </xdr:from>
    <xdr:to>
      <xdr:col>2</xdr:col>
      <xdr:colOff>2486025</xdr:colOff>
      <xdr:row>375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163752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403</xdr:row>
      <xdr:rowOff>19051</xdr:rowOff>
    </xdr:from>
    <xdr:to>
      <xdr:col>2</xdr:col>
      <xdr:colOff>2486025</xdr:colOff>
      <xdr:row>403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73049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412</xdr:row>
      <xdr:rowOff>28575</xdr:rowOff>
    </xdr:from>
    <xdr:to>
      <xdr:col>3</xdr:col>
      <xdr:colOff>9525</xdr:colOff>
      <xdr:row>413</xdr:row>
      <xdr:rowOff>9524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902892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421</xdr:row>
      <xdr:rowOff>19050</xdr:rowOff>
    </xdr:from>
    <xdr:to>
      <xdr:col>3</xdr:col>
      <xdr:colOff>1</xdr:colOff>
      <xdr:row>422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07529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430</xdr:row>
      <xdr:rowOff>19051</xdr:rowOff>
    </xdr:from>
    <xdr:to>
      <xdr:col>2</xdr:col>
      <xdr:colOff>2486025</xdr:colOff>
      <xdr:row>430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24865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439</xdr:row>
      <xdr:rowOff>28575</xdr:rowOff>
    </xdr:from>
    <xdr:to>
      <xdr:col>3</xdr:col>
      <xdr:colOff>0</xdr:colOff>
      <xdr:row>440</xdr:row>
      <xdr:rowOff>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42105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457</xdr:row>
      <xdr:rowOff>19051</xdr:rowOff>
    </xdr:from>
    <xdr:to>
      <xdr:col>2</xdr:col>
      <xdr:colOff>2486025</xdr:colOff>
      <xdr:row>458</xdr:row>
      <xdr:rowOff>9525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1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592502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466</xdr:row>
      <xdr:rowOff>28576</xdr:rowOff>
    </xdr:from>
    <xdr:to>
      <xdr:col>3</xdr:col>
      <xdr:colOff>28575</xdr:colOff>
      <xdr:row>467</xdr:row>
      <xdr:rowOff>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9373076"/>
          <a:ext cx="4333875" cy="16192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17971</xdr:rowOff>
    </xdr:from>
    <xdr:to>
      <xdr:col>3</xdr:col>
      <xdr:colOff>0</xdr:colOff>
      <xdr:row>30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5008771"/>
          <a:ext cx="4305300" cy="17252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</xdr:row>
      <xdr:rowOff>17972</xdr:rowOff>
    </xdr:from>
    <xdr:to>
      <xdr:col>2</xdr:col>
      <xdr:colOff>2489080</xdr:colOff>
      <xdr:row>42</xdr:row>
      <xdr:rowOff>181082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7485272"/>
          <a:ext cx="4298830" cy="17073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75</xdr:row>
      <xdr:rowOff>28575</xdr:rowOff>
    </xdr:from>
    <xdr:to>
      <xdr:col>3</xdr:col>
      <xdr:colOff>0</xdr:colOff>
      <xdr:row>75</xdr:row>
      <xdr:rowOff>171450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335125"/>
          <a:ext cx="4305300" cy="1428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89</xdr:row>
      <xdr:rowOff>19050</xdr:rowOff>
    </xdr:from>
    <xdr:to>
      <xdr:col>2</xdr:col>
      <xdr:colOff>2486025</xdr:colOff>
      <xdr:row>90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9260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103</xdr:row>
      <xdr:rowOff>19050</xdr:rowOff>
    </xdr:from>
    <xdr:to>
      <xdr:col>3</xdr:col>
      <xdr:colOff>1</xdr:colOff>
      <xdr:row>103</xdr:row>
      <xdr:rowOff>190499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96596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122</xdr:row>
      <xdr:rowOff>19050</xdr:rowOff>
    </xdr:from>
    <xdr:to>
      <xdr:col>2</xdr:col>
      <xdr:colOff>2486025</xdr:colOff>
      <xdr:row>122</xdr:row>
      <xdr:rowOff>190499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1646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142</xdr:row>
      <xdr:rowOff>19050</xdr:rowOff>
    </xdr:from>
    <xdr:to>
      <xdr:col>3</xdr:col>
      <xdr:colOff>1</xdr:colOff>
      <xdr:row>143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48316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104</xdr:row>
      <xdr:rowOff>19050</xdr:rowOff>
    </xdr:from>
    <xdr:to>
      <xdr:col>3</xdr:col>
      <xdr:colOff>19050</xdr:colOff>
      <xdr:row>104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878675"/>
          <a:ext cx="43243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123</xdr:row>
      <xdr:rowOff>1</xdr:rowOff>
    </xdr:from>
    <xdr:to>
      <xdr:col>2</xdr:col>
      <xdr:colOff>2476500</xdr:colOff>
      <xdr:row>124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507701"/>
          <a:ext cx="4286250" cy="2000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173</xdr:row>
      <xdr:rowOff>19050</xdr:rowOff>
    </xdr:from>
    <xdr:to>
      <xdr:col>3</xdr:col>
      <xdr:colOff>0</xdr:colOff>
      <xdr:row>173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30612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186</xdr:row>
      <xdr:rowOff>19050</xdr:rowOff>
    </xdr:from>
    <xdr:to>
      <xdr:col>2</xdr:col>
      <xdr:colOff>2486025</xdr:colOff>
      <xdr:row>186</xdr:row>
      <xdr:rowOff>182879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5473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201</xdr:row>
      <xdr:rowOff>19049</xdr:rowOff>
    </xdr:from>
    <xdr:to>
      <xdr:col>2</xdr:col>
      <xdr:colOff>2495549</xdr:colOff>
      <xdr:row>201</xdr:row>
      <xdr:rowOff>180974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423849"/>
          <a:ext cx="4305299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217</xdr:row>
      <xdr:rowOff>28576</xdr:rowOff>
    </xdr:from>
    <xdr:to>
      <xdr:col>3</xdr:col>
      <xdr:colOff>0</xdr:colOff>
      <xdr:row>217</xdr:row>
      <xdr:rowOff>180976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1481376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235</xdr:row>
      <xdr:rowOff>19050</xdr:rowOff>
    </xdr:from>
    <xdr:to>
      <xdr:col>3</xdr:col>
      <xdr:colOff>9525</xdr:colOff>
      <xdr:row>235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4900850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264</xdr:row>
      <xdr:rowOff>19050</xdr:rowOff>
    </xdr:from>
    <xdr:to>
      <xdr:col>3</xdr:col>
      <xdr:colOff>0</xdr:colOff>
      <xdr:row>264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04444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292</xdr:row>
      <xdr:rowOff>28575</xdr:rowOff>
    </xdr:from>
    <xdr:to>
      <xdr:col>3</xdr:col>
      <xdr:colOff>0</xdr:colOff>
      <xdr:row>292</xdr:row>
      <xdr:rowOff>180974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580697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308</xdr:row>
      <xdr:rowOff>19050</xdr:rowOff>
    </xdr:from>
    <xdr:to>
      <xdr:col>3</xdr:col>
      <xdr:colOff>1</xdr:colOff>
      <xdr:row>308</xdr:row>
      <xdr:rowOff>171450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58845450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321</xdr:row>
      <xdr:rowOff>19050</xdr:rowOff>
    </xdr:from>
    <xdr:to>
      <xdr:col>2</xdr:col>
      <xdr:colOff>2486025</xdr:colOff>
      <xdr:row>321</xdr:row>
      <xdr:rowOff>182879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13219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349</xdr:row>
      <xdr:rowOff>28576</xdr:rowOff>
    </xdr:from>
    <xdr:to>
      <xdr:col>3</xdr:col>
      <xdr:colOff>28575</xdr:colOff>
      <xdr:row>350</xdr:row>
      <xdr:rowOff>19050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6694051"/>
          <a:ext cx="43338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368</xdr:row>
      <xdr:rowOff>19051</xdr:rowOff>
    </xdr:from>
    <xdr:to>
      <xdr:col>3</xdr:col>
      <xdr:colOff>19050</xdr:colOff>
      <xdr:row>368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0313551"/>
          <a:ext cx="43243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388</xdr:row>
      <xdr:rowOff>19050</xdr:rowOff>
    </xdr:from>
    <xdr:to>
      <xdr:col>3</xdr:col>
      <xdr:colOff>1</xdr:colOff>
      <xdr:row>388</xdr:row>
      <xdr:rowOff>171449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7412355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400</xdr:row>
      <xdr:rowOff>19050</xdr:rowOff>
    </xdr:from>
    <xdr:to>
      <xdr:col>3</xdr:col>
      <xdr:colOff>9525</xdr:colOff>
      <xdr:row>400</xdr:row>
      <xdr:rowOff>172807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6428600"/>
          <a:ext cx="4314825" cy="15375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415</xdr:row>
      <xdr:rowOff>19050</xdr:rowOff>
    </xdr:from>
    <xdr:to>
      <xdr:col>2</xdr:col>
      <xdr:colOff>2476500</xdr:colOff>
      <xdr:row>416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930515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445</xdr:row>
      <xdr:rowOff>19050</xdr:rowOff>
    </xdr:from>
    <xdr:to>
      <xdr:col>2</xdr:col>
      <xdr:colOff>2476501</xdr:colOff>
      <xdr:row>445</xdr:row>
      <xdr:rowOff>190499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4258150"/>
          <a:ext cx="428625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446</xdr:row>
      <xdr:rowOff>19050</xdr:rowOff>
    </xdr:from>
    <xdr:to>
      <xdr:col>3</xdr:col>
      <xdr:colOff>1</xdr:colOff>
      <xdr:row>446</xdr:row>
      <xdr:rowOff>190499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844486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417</xdr:row>
      <xdr:rowOff>22412</xdr:rowOff>
    </xdr:from>
    <xdr:to>
      <xdr:col>3</xdr:col>
      <xdr:colOff>933450</xdr:colOff>
      <xdr:row>420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689512"/>
          <a:ext cx="5238750" cy="54908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459</xdr:row>
      <xdr:rowOff>19050</xdr:rowOff>
    </xdr:from>
    <xdr:to>
      <xdr:col>2</xdr:col>
      <xdr:colOff>2476501</xdr:colOff>
      <xdr:row>459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87687150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474</xdr:row>
      <xdr:rowOff>19050</xdr:rowOff>
    </xdr:from>
    <xdr:to>
      <xdr:col>3</xdr:col>
      <xdr:colOff>1</xdr:colOff>
      <xdr:row>474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905446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487</xdr:row>
      <xdr:rowOff>19050</xdr:rowOff>
    </xdr:from>
    <xdr:to>
      <xdr:col>3</xdr:col>
      <xdr:colOff>0</xdr:colOff>
      <xdr:row>487</xdr:row>
      <xdr:rowOff>182879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30592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503</xdr:row>
      <xdr:rowOff>16088</xdr:rowOff>
    </xdr:from>
    <xdr:to>
      <xdr:col>2</xdr:col>
      <xdr:colOff>2493645</xdr:colOff>
      <xdr:row>503</xdr:row>
      <xdr:rowOff>171429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431448"/>
          <a:ext cx="4427220" cy="15534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521</xdr:row>
      <xdr:rowOff>16991</xdr:rowOff>
    </xdr:from>
    <xdr:to>
      <xdr:col>3</xdr:col>
      <xdr:colOff>28575</xdr:colOff>
      <xdr:row>521</xdr:row>
      <xdr:rowOff>172523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9572291"/>
          <a:ext cx="4333875" cy="15553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536</xdr:row>
      <xdr:rowOff>19554</xdr:rowOff>
    </xdr:from>
    <xdr:to>
      <xdr:col>3</xdr:col>
      <xdr:colOff>3810</xdr:colOff>
      <xdr:row>536</xdr:row>
      <xdr:rowOff>180952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332794"/>
          <a:ext cx="4366260" cy="16139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551</xdr:row>
      <xdr:rowOff>19051</xdr:rowOff>
    </xdr:from>
    <xdr:to>
      <xdr:col>2</xdr:col>
      <xdr:colOff>2486025</xdr:colOff>
      <xdr:row>551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50988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522</xdr:row>
      <xdr:rowOff>28575</xdr:rowOff>
    </xdr:from>
    <xdr:to>
      <xdr:col>3</xdr:col>
      <xdr:colOff>0</xdr:colOff>
      <xdr:row>523</xdr:row>
      <xdr:rowOff>14461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99774375"/>
          <a:ext cx="4305300" cy="18591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567</xdr:row>
      <xdr:rowOff>19050</xdr:rowOff>
    </xdr:from>
    <xdr:to>
      <xdr:col>2</xdr:col>
      <xdr:colOff>2486025</xdr:colOff>
      <xdr:row>567</xdr:row>
      <xdr:rowOff>180975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3564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583</xdr:row>
      <xdr:rowOff>19050</xdr:rowOff>
    </xdr:from>
    <xdr:to>
      <xdr:col>2</xdr:col>
      <xdr:colOff>2486025</xdr:colOff>
      <xdr:row>584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40440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612</xdr:row>
      <xdr:rowOff>19050</xdr:rowOff>
    </xdr:from>
    <xdr:to>
      <xdr:col>3</xdr:col>
      <xdr:colOff>19050</xdr:colOff>
      <xdr:row>612</xdr:row>
      <xdr:rowOff>191258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6957475"/>
          <a:ext cx="4324350" cy="17220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613</xdr:row>
      <xdr:rowOff>9524</xdr:rowOff>
    </xdr:from>
    <xdr:to>
      <xdr:col>3</xdr:col>
      <xdr:colOff>19050</xdr:colOff>
      <xdr:row>613</xdr:row>
      <xdr:rowOff>181733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138449"/>
          <a:ext cx="4324350" cy="1722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626</xdr:row>
      <xdr:rowOff>28575</xdr:rowOff>
    </xdr:from>
    <xdr:to>
      <xdr:col>2</xdr:col>
      <xdr:colOff>2486025</xdr:colOff>
      <xdr:row>627</xdr:row>
      <xdr:rowOff>9524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196340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643</xdr:row>
      <xdr:rowOff>19051</xdr:rowOff>
    </xdr:from>
    <xdr:to>
      <xdr:col>2</xdr:col>
      <xdr:colOff>2486025</xdr:colOff>
      <xdr:row>644</xdr:row>
      <xdr:rowOff>9525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286297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662</xdr:row>
      <xdr:rowOff>19050</xdr:rowOff>
    </xdr:from>
    <xdr:to>
      <xdr:col>2</xdr:col>
      <xdr:colOff>2486025</xdr:colOff>
      <xdr:row>662</xdr:row>
      <xdr:rowOff>171450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6511050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675</xdr:row>
      <xdr:rowOff>19050</xdr:rowOff>
    </xdr:from>
    <xdr:to>
      <xdr:col>2</xdr:col>
      <xdr:colOff>2486025</xdr:colOff>
      <xdr:row>676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289875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712</xdr:row>
      <xdr:rowOff>28575</xdr:rowOff>
    </xdr:from>
    <xdr:to>
      <xdr:col>3</xdr:col>
      <xdr:colOff>1</xdr:colOff>
      <xdr:row>712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134350125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725</xdr:row>
      <xdr:rowOff>19051</xdr:rowOff>
    </xdr:from>
    <xdr:to>
      <xdr:col>2</xdr:col>
      <xdr:colOff>2486025</xdr:colOff>
      <xdr:row>725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85316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19050</xdr:rowOff>
    </xdr:from>
    <xdr:to>
      <xdr:col>3</xdr:col>
      <xdr:colOff>1</xdr:colOff>
      <xdr:row>7</xdr:row>
      <xdr:rowOff>182879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67359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7</xdr:row>
      <xdr:rowOff>190499</xdr:rowOff>
    </xdr:from>
    <xdr:to>
      <xdr:col>4</xdr:col>
      <xdr:colOff>9525</xdr:colOff>
      <xdr:row>9</xdr:row>
      <xdr:rowOff>9524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96907349"/>
          <a:ext cx="5172074" cy="2000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3</xdr:col>
      <xdr:colOff>0</xdr:colOff>
      <xdr:row>27</xdr:row>
      <xdr:rowOff>182879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5649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</xdr:row>
      <xdr:rowOff>28576</xdr:rowOff>
    </xdr:from>
    <xdr:to>
      <xdr:col>3</xdr:col>
      <xdr:colOff>0</xdr:colOff>
      <xdr:row>37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29850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</xdr:row>
      <xdr:rowOff>19051</xdr:rowOff>
    </xdr:from>
    <xdr:to>
      <xdr:col>2</xdr:col>
      <xdr:colOff>2486025</xdr:colOff>
      <xdr:row>45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0034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56</xdr:row>
      <xdr:rowOff>28575</xdr:rowOff>
    </xdr:from>
    <xdr:to>
      <xdr:col>3</xdr:col>
      <xdr:colOff>0</xdr:colOff>
      <xdr:row>57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7442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65</xdr:row>
      <xdr:rowOff>19050</xdr:rowOff>
    </xdr:from>
    <xdr:to>
      <xdr:col>2</xdr:col>
      <xdr:colOff>2486025</xdr:colOff>
      <xdr:row>65</xdr:row>
      <xdr:rowOff>180617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077700"/>
          <a:ext cx="4295775" cy="16156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54</xdr:row>
      <xdr:rowOff>19049</xdr:rowOff>
    </xdr:from>
    <xdr:to>
      <xdr:col>3</xdr:col>
      <xdr:colOff>847725</xdr:colOff>
      <xdr:row>55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353674"/>
          <a:ext cx="5153025" cy="35242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77</xdr:row>
      <xdr:rowOff>28575</xdr:rowOff>
    </xdr:from>
    <xdr:to>
      <xdr:col>2</xdr:col>
      <xdr:colOff>2476500</xdr:colOff>
      <xdr:row>78</xdr:row>
      <xdr:rowOff>161925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754225"/>
          <a:ext cx="4286250" cy="3238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76</xdr:row>
      <xdr:rowOff>19050</xdr:rowOff>
    </xdr:from>
    <xdr:to>
      <xdr:col>2</xdr:col>
      <xdr:colOff>2476499</xdr:colOff>
      <xdr:row>76</xdr:row>
      <xdr:rowOff>182879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554200"/>
          <a:ext cx="4286249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85</xdr:row>
      <xdr:rowOff>19051</xdr:rowOff>
    </xdr:from>
    <xdr:to>
      <xdr:col>3</xdr:col>
      <xdr:colOff>1</xdr:colOff>
      <xdr:row>85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62687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94</xdr:row>
      <xdr:rowOff>28576</xdr:rowOff>
    </xdr:from>
    <xdr:to>
      <xdr:col>2</xdr:col>
      <xdr:colOff>2486025</xdr:colOff>
      <xdr:row>95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0022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103</xdr:row>
      <xdr:rowOff>9525</xdr:rowOff>
    </xdr:from>
    <xdr:to>
      <xdr:col>3</xdr:col>
      <xdr:colOff>9525</xdr:colOff>
      <xdr:row>104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726275"/>
          <a:ext cx="43148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113</xdr:row>
      <xdr:rowOff>38100</xdr:rowOff>
    </xdr:from>
    <xdr:to>
      <xdr:col>2</xdr:col>
      <xdr:colOff>2486025</xdr:colOff>
      <xdr:row>113</xdr:row>
      <xdr:rowOff>181089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659850"/>
          <a:ext cx="4295775" cy="1506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122</xdr:row>
      <xdr:rowOff>28575</xdr:rowOff>
    </xdr:from>
    <xdr:to>
      <xdr:col>2</xdr:col>
      <xdr:colOff>2476500</xdr:colOff>
      <xdr:row>123</xdr:row>
      <xdr:rowOff>19050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3374350"/>
          <a:ext cx="428625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131</xdr:row>
      <xdr:rowOff>19050</xdr:rowOff>
    </xdr:from>
    <xdr:to>
      <xdr:col>2</xdr:col>
      <xdr:colOff>2476500</xdr:colOff>
      <xdr:row>132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08885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137</xdr:row>
      <xdr:rowOff>19050</xdr:rowOff>
    </xdr:from>
    <xdr:to>
      <xdr:col>7</xdr:col>
      <xdr:colOff>742950</xdr:colOff>
      <xdr:row>138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6231850"/>
          <a:ext cx="7905750" cy="3524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150</xdr:row>
      <xdr:rowOff>19050</xdr:rowOff>
    </xdr:from>
    <xdr:to>
      <xdr:col>2</xdr:col>
      <xdr:colOff>2486025</xdr:colOff>
      <xdr:row>151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90837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156</xdr:row>
      <xdr:rowOff>19050</xdr:rowOff>
    </xdr:from>
    <xdr:to>
      <xdr:col>3</xdr:col>
      <xdr:colOff>0</xdr:colOff>
      <xdr:row>156</xdr:row>
      <xdr:rowOff>182879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0513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165</xdr:row>
      <xdr:rowOff>19050</xdr:rowOff>
    </xdr:from>
    <xdr:to>
      <xdr:col>3</xdr:col>
      <xdr:colOff>0</xdr:colOff>
      <xdr:row>166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178492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174</xdr:row>
      <xdr:rowOff>19051</xdr:rowOff>
    </xdr:from>
    <xdr:to>
      <xdr:col>2</xdr:col>
      <xdr:colOff>2486025</xdr:colOff>
      <xdr:row>174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34994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183</xdr:row>
      <xdr:rowOff>19050</xdr:rowOff>
    </xdr:from>
    <xdr:to>
      <xdr:col>2</xdr:col>
      <xdr:colOff>2486025</xdr:colOff>
      <xdr:row>183</xdr:row>
      <xdr:rowOff>182879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52234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192</xdr:row>
      <xdr:rowOff>19050</xdr:rowOff>
    </xdr:from>
    <xdr:to>
      <xdr:col>2</xdr:col>
      <xdr:colOff>2486025</xdr:colOff>
      <xdr:row>192</xdr:row>
      <xdr:rowOff>182879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69474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201</xdr:row>
      <xdr:rowOff>19050</xdr:rowOff>
    </xdr:from>
    <xdr:to>
      <xdr:col>2</xdr:col>
      <xdr:colOff>2486025</xdr:colOff>
      <xdr:row>201</xdr:row>
      <xdr:rowOff>182879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86619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210</xdr:row>
      <xdr:rowOff>19050</xdr:rowOff>
    </xdr:from>
    <xdr:to>
      <xdr:col>2</xdr:col>
      <xdr:colOff>2486025</xdr:colOff>
      <xdr:row>210</xdr:row>
      <xdr:rowOff>171449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039552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220</xdr:row>
      <xdr:rowOff>28575</xdr:rowOff>
    </xdr:from>
    <xdr:to>
      <xdr:col>2</xdr:col>
      <xdr:colOff>2486025</xdr:colOff>
      <xdr:row>221</xdr:row>
      <xdr:rowOff>28575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2329100"/>
          <a:ext cx="42957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229</xdr:row>
      <xdr:rowOff>19051</xdr:rowOff>
    </xdr:from>
    <xdr:to>
      <xdr:col>3</xdr:col>
      <xdr:colOff>0</xdr:colOff>
      <xdr:row>229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403407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239</xdr:row>
      <xdr:rowOff>28575</xdr:rowOff>
    </xdr:from>
    <xdr:to>
      <xdr:col>2</xdr:col>
      <xdr:colOff>2486025</xdr:colOff>
      <xdr:row>239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595812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250</xdr:row>
      <xdr:rowOff>28575</xdr:rowOff>
    </xdr:from>
    <xdr:to>
      <xdr:col>2</xdr:col>
      <xdr:colOff>2486025</xdr:colOff>
      <xdr:row>251</xdr:row>
      <xdr:rowOff>9525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0631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259</xdr:row>
      <xdr:rowOff>19051</xdr:rowOff>
    </xdr:from>
    <xdr:to>
      <xdr:col>2</xdr:col>
      <xdr:colOff>2476501</xdr:colOff>
      <xdr:row>260</xdr:row>
      <xdr:rowOff>9525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49777651"/>
          <a:ext cx="428625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268</xdr:row>
      <xdr:rowOff>19050</xdr:rowOff>
    </xdr:from>
    <xdr:to>
      <xdr:col>2</xdr:col>
      <xdr:colOff>2486025</xdr:colOff>
      <xdr:row>268</xdr:row>
      <xdr:rowOff>171449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150167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278</xdr:row>
      <xdr:rowOff>19050</xdr:rowOff>
    </xdr:from>
    <xdr:to>
      <xdr:col>2</xdr:col>
      <xdr:colOff>2486025</xdr:colOff>
      <xdr:row>278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340667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283</xdr:row>
      <xdr:rowOff>19050</xdr:rowOff>
    </xdr:from>
    <xdr:to>
      <xdr:col>3</xdr:col>
      <xdr:colOff>1</xdr:colOff>
      <xdr:row>283</xdr:row>
      <xdr:rowOff>171450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54359175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292</xdr:row>
      <xdr:rowOff>38100</xdr:rowOff>
    </xdr:from>
    <xdr:to>
      <xdr:col>2</xdr:col>
      <xdr:colOff>2486025</xdr:colOff>
      <xdr:row>293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609272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301</xdr:row>
      <xdr:rowOff>19050</xdr:rowOff>
    </xdr:from>
    <xdr:to>
      <xdr:col>2</xdr:col>
      <xdr:colOff>2486025</xdr:colOff>
      <xdr:row>301</xdr:row>
      <xdr:rowOff>171450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7816750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310</xdr:row>
      <xdr:rowOff>19050</xdr:rowOff>
    </xdr:from>
    <xdr:to>
      <xdr:col>3</xdr:col>
      <xdr:colOff>0</xdr:colOff>
      <xdr:row>310</xdr:row>
      <xdr:rowOff>182879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95407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319</xdr:row>
      <xdr:rowOff>19050</xdr:rowOff>
    </xdr:from>
    <xdr:to>
      <xdr:col>2</xdr:col>
      <xdr:colOff>2486025</xdr:colOff>
      <xdr:row>319</xdr:row>
      <xdr:rowOff>182879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12648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329</xdr:row>
      <xdr:rowOff>28576</xdr:rowOff>
    </xdr:from>
    <xdr:to>
      <xdr:col>2</xdr:col>
      <xdr:colOff>2486025</xdr:colOff>
      <xdr:row>330</xdr:row>
      <xdr:rowOff>19050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318885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338</xdr:row>
      <xdr:rowOff>17651</xdr:rowOff>
    </xdr:from>
    <xdr:to>
      <xdr:col>3</xdr:col>
      <xdr:colOff>7620</xdr:colOff>
      <xdr:row>338</xdr:row>
      <xdr:rowOff>171429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62539751"/>
          <a:ext cx="4442459" cy="15377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345</xdr:row>
      <xdr:rowOff>20442</xdr:rowOff>
    </xdr:from>
    <xdr:to>
      <xdr:col>3</xdr:col>
      <xdr:colOff>0</xdr:colOff>
      <xdr:row>346</xdr:row>
      <xdr:rowOff>26644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3822702"/>
          <a:ext cx="4434840" cy="18908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3</xdr:col>
      <xdr:colOff>38100</xdr:colOff>
      <xdr:row>354</xdr:row>
      <xdr:rowOff>147365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5448180"/>
          <a:ext cx="4472940" cy="14736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678180</xdr:colOff>
      <xdr:row>360</xdr:row>
      <xdr:rowOff>17831</xdr:rowOff>
    </xdr:from>
    <xdr:to>
      <xdr:col>7</xdr:col>
      <xdr:colOff>556260</xdr:colOff>
      <xdr:row>366</xdr:row>
      <xdr:rowOff>995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98320" y="66593771"/>
          <a:ext cx="6134100" cy="108044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375</xdr:row>
      <xdr:rowOff>19050</xdr:rowOff>
    </xdr:from>
    <xdr:to>
      <xdr:col>2</xdr:col>
      <xdr:colOff>2486025</xdr:colOff>
      <xdr:row>376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19899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380</xdr:row>
      <xdr:rowOff>19050</xdr:rowOff>
    </xdr:from>
    <xdr:to>
      <xdr:col>3</xdr:col>
      <xdr:colOff>0</xdr:colOff>
      <xdr:row>381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2942450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389</xdr:row>
      <xdr:rowOff>19051</xdr:rowOff>
    </xdr:from>
    <xdr:to>
      <xdr:col>2</xdr:col>
      <xdr:colOff>2486025</xdr:colOff>
      <xdr:row>389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46664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398</xdr:row>
      <xdr:rowOff>19051</xdr:rowOff>
    </xdr:from>
    <xdr:to>
      <xdr:col>3</xdr:col>
      <xdr:colOff>0</xdr:colOff>
      <xdr:row>399</xdr:row>
      <xdr:rowOff>9525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1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640002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408</xdr:row>
      <xdr:rowOff>19051</xdr:rowOff>
    </xdr:from>
    <xdr:to>
      <xdr:col>3</xdr:col>
      <xdr:colOff>1</xdr:colOff>
      <xdr:row>409</xdr:row>
      <xdr:rowOff>9525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7830502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417</xdr:row>
      <xdr:rowOff>19050</xdr:rowOff>
    </xdr:from>
    <xdr:to>
      <xdr:col>2</xdr:col>
      <xdr:colOff>2486025</xdr:colOff>
      <xdr:row>418</xdr:row>
      <xdr:rowOff>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00290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426</xdr:row>
      <xdr:rowOff>19050</xdr:rowOff>
    </xdr:from>
    <xdr:to>
      <xdr:col>2</xdr:col>
      <xdr:colOff>2486025</xdr:colOff>
      <xdr:row>426</xdr:row>
      <xdr:rowOff>190499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1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17530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435</xdr:row>
      <xdr:rowOff>19050</xdr:rowOff>
    </xdr:from>
    <xdr:to>
      <xdr:col>3</xdr:col>
      <xdr:colOff>9525</xdr:colOff>
      <xdr:row>435</xdr:row>
      <xdr:rowOff>190499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1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3477100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445</xdr:row>
      <xdr:rowOff>19050</xdr:rowOff>
    </xdr:from>
    <xdr:to>
      <xdr:col>3</xdr:col>
      <xdr:colOff>1</xdr:colOff>
      <xdr:row>445</xdr:row>
      <xdr:rowOff>180975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1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" y="8539162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463</xdr:row>
      <xdr:rowOff>19050</xdr:rowOff>
    </xdr:from>
    <xdr:to>
      <xdr:col>2</xdr:col>
      <xdr:colOff>2486025</xdr:colOff>
      <xdr:row>464</xdr:row>
      <xdr:rowOff>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1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883967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454</xdr:row>
      <xdr:rowOff>19050</xdr:rowOff>
    </xdr:from>
    <xdr:to>
      <xdr:col>3</xdr:col>
      <xdr:colOff>0</xdr:colOff>
      <xdr:row>454</xdr:row>
      <xdr:rowOff>180975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1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871251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481</xdr:row>
      <xdr:rowOff>19050</xdr:rowOff>
    </xdr:from>
    <xdr:to>
      <xdr:col>2</xdr:col>
      <xdr:colOff>2486025</xdr:colOff>
      <xdr:row>481</xdr:row>
      <xdr:rowOff>190499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1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05637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491</xdr:row>
      <xdr:rowOff>19050</xdr:rowOff>
    </xdr:from>
    <xdr:to>
      <xdr:col>3</xdr:col>
      <xdr:colOff>19050</xdr:colOff>
      <xdr:row>491</xdr:row>
      <xdr:rowOff>180975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1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94192725"/>
          <a:ext cx="4324350" cy="16192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9525</xdr:rowOff>
    </xdr:from>
    <xdr:to>
      <xdr:col>3</xdr:col>
      <xdr:colOff>9525</xdr:colOff>
      <xdr:row>8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701550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</xdr:row>
      <xdr:rowOff>19050</xdr:rowOff>
    </xdr:from>
    <xdr:to>
      <xdr:col>3</xdr:col>
      <xdr:colOff>0</xdr:colOff>
      <xdr:row>28</xdr:row>
      <xdr:rowOff>171449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054012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</xdr:row>
      <xdr:rowOff>28576</xdr:rowOff>
    </xdr:from>
    <xdr:to>
      <xdr:col>2</xdr:col>
      <xdr:colOff>2486025</xdr:colOff>
      <xdr:row>41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8356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50</xdr:row>
      <xdr:rowOff>19050</xdr:rowOff>
    </xdr:from>
    <xdr:to>
      <xdr:col>3</xdr:col>
      <xdr:colOff>19050</xdr:colOff>
      <xdr:row>51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731125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62</xdr:row>
      <xdr:rowOff>19051</xdr:rowOff>
    </xdr:from>
    <xdr:to>
      <xdr:col>3</xdr:col>
      <xdr:colOff>9525</xdr:colOff>
      <xdr:row>62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58626"/>
          <a:ext cx="43148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74</xdr:row>
      <xdr:rowOff>19051</xdr:rowOff>
    </xdr:from>
    <xdr:to>
      <xdr:col>3</xdr:col>
      <xdr:colOff>0</xdr:colOff>
      <xdr:row>74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16367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85</xdr:row>
      <xdr:rowOff>19051</xdr:rowOff>
    </xdr:from>
    <xdr:to>
      <xdr:col>2</xdr:col>
      <xdr:colOff>2486025</xdr:colOff>
      <xdr:row>86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25917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101</xdr:row>
      <xdr:rowOff>19051</xdr:rowOff>
    </xdr:from>
    <xdr:to>
      <xdr:col>2</xdr:col>
      <xdr:colOff>2486025</xdr:colOff>
      <xdr:row>101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3262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111</xdr:row>
      <xdr:rowOff>19050</xdr:rowOff>
    </xdr:from>
    <xdr:to>
      <xdr:col>2</xdr:col>
      <xdr:colOff>2486025</xdr:colOff>
      <xdr:row>112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23122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120</xdr:row>
      <xdr:rowOff>19050</xdr:rowOff>
    </xdr:from>
    <xdr:to>
      <xdr:col>2</xdr:col>
      <xdr:colOff>2476501</xdr:colOff>
      <xdr:row>120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294572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134</xdr:row>
      <xdr:rowOff>19050</xdr:rowOff>
    </xdr:from>
    <xdr:to>
      <xdr:col>2</xdr:col>
      <xdr:colOff>2486025</xdr:colOff>
      <xdr:row>134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63177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145</xdr:row>
      <xdr:rowOff>19051</xdr:rowOff>
    </xdr:from>
    <xdr:to>
      <xdr:col>2</xdr:col>
      <xdr:colOff>2476500</xdr:colOff>
      <xdr:row>146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746326"/>
          <a:ext cx="428625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160</xdr:row>
      <xdr:rowOff>19050</xdr:rowOff>
    </xdr:from>
    <xdr:to>
      <xdr:col>3</xdr:col>
      <xdr:colOff>0</xdr:colOff>
      <xdr:row>160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6228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161</xdr:row>
      <xdr:rowOff>9526</xdr:rowOff>
    </xdr:from>
    <xdr:to>
      <xdr:col>3</xdr:col>
      <xdr:colOff>9525</xdr:colOff>
      <xdr:row>161</xdr:row>
      <xdr:rowOff>190500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03851"/>
          <a:ext cx="43148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175</xdr:row>
      <xdr:rowOff>19051</xdr:rowOff>
    </xdr:from>
    <xdr:to>
      <xdr:col>3</xdr:col>
      <xdr:colOff>1</xdr:colOff>
      <xdr:row>176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309937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199</xdr:row>
      <xdr:rowOff>19050</xdr:rowOff>
    </xdr:from>
    <xdr:to>
      <xdr:col>3</xdr:col>
      <xdr:colOff>1</xdr:colOff>
      <xdr:row>199</xdr:row>
      <xdr:rowOff>190499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374808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163</xdr:row>
      <xdr:rowOff>28575</xdr:rowOff>
    </xdr:from>
    <xdr:to>
      <xdr:col>3</xdr:col>
      <xdr:colOff>923925</xdr:colOff>
      <xdr:row>164</xdr:row>
      <xdr:rowOff>171408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203900"/>
          <a:ext cx="5229225" cy="33333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200</xdr:row>
      <xdr:rowOff>19051</xdr:rowOff>
    </xdr:from>
    <xdr:to>
      <xdr:col>2</xdr:col>
      <xdr:colOff>2486025</xdr:colOff>
      <xdr:row>200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80523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211</xdr:row>
      <xdr:rowOff>19050</xdr:rowOff>
    </xdr:from>
    <xdr:to>
      <xdr:col>3</xdr:col>
      <xdr:colOff>0</xdr:colOff>
      <xdr:row>212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3383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221</xdr:row>
      <xdr:rowOff>19050</xdr:rowOff>
    </xdr:from>
    <xdr:to>
      <xdr:col>2</xdr:col>
      <xdr:colOff>2486025</xdr:colOff>
      <xdr:row>222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229100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222</xdr:row>
      <xdr:rowOff>19050</xdr:rowOff>
    </xdr:from>
    <xdr:to>
      <xdr:col>3</xdr:col>
      <xdr:colOff>9525</xdr:colOff>
      <xdr:row>222</xdr:row>
      <xdr:rowOff>190499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2481500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232</xdr:row>
      <xdr:rowOff>19051</xdr:rowOff>
    </xdr:from>
    <xdr:to>
      <xdr:col>2</xdr:col>
      <xdr:colOff>2486025</xdr:colOff>
      <xdr:row>232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43865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246</xdr:row>
      <xdr:rowOff>19051</xdr:rowOff>
    </xdr:from>
    <xdr:to>
      <xdr:col>3</xdr:col>
      <xdr:colOff>9525</xdr:colOff>
      <xdr:row>246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7082076"/>
          <a:ext cx="43148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267</xdr:row>
      <xdr:rowOff>19050</xdr:rowOff>
    </xdr:from>
    <xdr:to>
      <xdr:col>3</xdr:col>
      <xdr:colOff>0</xdr:colOff>
      <xdr:row>267</xdr:row>
      <xdr:rowOff>182879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0825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258</xdr:row>
      <xdr:rowOff>9526</xdr:rowOff>
    </xdr:from>
    <xdr:to>
      <xdr:col>3</xdr:col>
      <xdr:colOff>9525</xdr:colOff>
      <xdr:row>259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9358551"/>
          <a:ext cx="431482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277</xdr:row>
      <xdr:rowOff>19050</xdr:rowOff>
    </xdr:from>
    <xdr:to>
      <xdr:col>3</xdr:col>
      <xdr:colOff>1</xdr:colOff>
      <xdr:row>277</xdr:row>
      <xdr:rowOff>190499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530066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278</xdr:row>
      <xdr:rowOff>28576</xdr:rowOff>
    </xdr:from>
    <xdr:to>
      <xdr:col>3</xdr:col>
      <xdr:colOff>0</xdr:colOff>
      <xdr:row>279</xdr:row>
      <xdr:rowOff>8729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3225701"/>
          <a:ext cx="4305300" cy="18017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289</xdr:row>
      <xdr:rowOff>28575</xdr:rowOff>
    </xdr:from>
    <xdr:to>
      <xdr:col>3</xdr:col>
      <xdr:colOff>0</xdr:colOff>
      <xdr:row>289</xdr:row>
      <xdr:rowOff>180974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532120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303</xdr:row>
      <xdr:rowOff>19050</xdr:rowOff>
    </xdr:from>
    <xdr:to>
      <xdr:col>3</xdr:col>
      <xdr:colOff>1</xdr:colOff>
      <xdr:row>304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79786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313</xdr:row>
      <xdr:rowOff>19050</xdr:rowOff>
    </xdr:from>
    <xdr:to>
      <xdr:col>2</xdr:col>
      <xdr:colOff>2486025</xdr:colOff>
      <xdr:row>313</xdr:row>
      <xdr:rowOff>182879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9122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323</xdr:row>
      <xdr:rowOff>19050</xdr:rowOff>
    </xdr:from>
    <xdr:to>
      <xdr:col>3</xdr:col>
      <xdr:colOff>28575</xdr:colOff>
      <xdr:row>324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1817250"/>
          <a:ext cx="43338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334</xdr:row>
      <xdr:rowOff>19050</xdr:rowOff>
    </xdr:from>
    <xdr:to>
      <xdr:col>2</xdr:col>
      <xdr:colOff>2486025</xdr:colOff>
      <xdr:row>334</xdr:row>
      <xdr:rowOff>182879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39127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350</xdr:row>
      <xdr:rowOff>19050</xdr:rowOff>
    </xdr:from>
    <xdr:to>
      <xdr:col>3</xdr:col>
      <xdr:colOff>9525</xdr:colOff>
      <xdr:row>350</xdr:row>
      <xdr:rowOff>190500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6979800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351</xdr:row>
      <xdr:rowOff>19050</xdr:rowOff>
    </xdr:from>
    <xdr:to>
      <xdr:col>3</xdr:col>
      <xdr:colOff>0</xdr:colOff>
      <xdr:row>352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7189350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362</xdr:row>
      <xdr:rowOff>28575</xdr:rowOff>
    </xdr:from>
    <xdr:to>
      <xdr:col>2</xdr:col>
      <xdr:colOff>2476500</xdr:colOff>
      <xdr:row>363</xdr:row>
      <xdr:rowOff>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92943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373</xdr:row>
      <xdr:rowOff>19050</xdr:rowOff>
    </xdr:from>
    <xdr:to>
      <xdr:col>2</xdr:col>
      <xdr:colOff>2495549</xdr:colOff>
      <xdr:row>374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1380350"/>
          <a:ext cx="4305299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387</xdr:row>
      <xdr:rowOff>28576</xdr:rowOff>
    </xdr:from>
    <xdr:to>
      <xdr:col>2</xdr:col>
      <xdr:colOff>2476500</xdr:colOff>
      <xdr:row>387</xdr:row>
      <xdr:rowOff>171450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4085451"/>
          <a:ext cx="4286250" cy="1428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398</xdr:row>
      <xdr:rowOff>17092</xdr:rowOff>
    </xdr:from>
    <xdr:to>
      <xdr:col>3</xdr:col>
      <xdr:colOff>15240</xdr:colOff>
      <xdr:row>398</xdr:row>
      <xdr:rowOff>180951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3336732"/>
          <a:ext cx="4450080" cy="16385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405</xdr:row>
      <xdr:rowOff>6478</xdr:rowOff>
    </xdr:from>
    <xdr:to>
      <xdr:col>2</xdr:col>
      <xdr:colOff>2493645</xdr:colOff>
      <xdr:row>406</xdr:row>
      <xdr:rowOff>1879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4606278"/>
          <a:ext cx="4389120" cy="17828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422</xdr:row>
      <xdr:rowOff>8094</xdr:rowOff>
    </xdr:from>
    <xdr:to>
      <xdr:col>3</xdr:col>
      <xdr:colOff>0</xdr:colOff>
      <xdr:row>422</xdr:row>
      <xdr:rowOff>190500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0770569"/>
          <a:ext cx="4305300" cy="18240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435</xdr:row>
      <xdr:rowOff>16549</xdr:rowOff>
    </xdr:from>
    <xdr:to>
      <xdr:col>3</xdr:col>
      <xdr:colOff>1905</xdr:colOff>
      <xdr:row>435</xdr:row>
      <xdr:rowOff>161905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9965589"/>
          <a:ext cx="4411980" cy="14535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451</xdr:row>
      <xdr:rowOff>19050</xdr:rowOff>
    </xdr:from>
    <xdr:to>
      <xdr:col>2</xdr:col>
      <xdr:colOff>2486025</xdr:colOff>
      <xdr:row>451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61155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423</xdr:row>
      <xdr:rowOff>28575</xdr:rowOff>
    </xdr:from>
    <xdr:to>
      <xdr:col>3</xdr:col>
      <xdr:colOff>9525</xdr:colOff>
      <xdr:row>423</xdr:row>
      <xdr:rowOff>196814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80981550"/>
          <a:ext cx="4314824" cy="16823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452</xdr:row>
      <xdr:rowOff>9525</xdr:rowOff>
    </xdr:from>
    <xdr:to>
      <xdr:col>2</xdr:col>
      <xdr:colOff>2466975</xdr:colOff>
      <xdr:row>452</xdr:row>
      <xdr:rowOff>171450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6496525"/>
          <a:ext cx="42767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463</xdr:row>
      <xdr:rowOff>19050</xdr:rowOff>
    </xdr:from>
    <xdr:to>
      <xdr:col>2</xdr:col>
      <xdr:colOff>2486025</xdr:colOff>
      <xdr:row>463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861107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475</xdr:row>
      <xdr:rowOff>28575</xdr:rowOff>
    </xdr:from>
    <xdr:to>
      <xdr:col>2</xdr:col>
      <xdr:colOff>2486025</xdr:colOff>
      <xdr:row>476</xdr:row>
      <xdr:rowOff>9524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09066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486</xdr:row>
      <xdr:rowOff>19050</xdr:rowOff>
    </xdr:from>
    <xdr:to>
      <xdr:col>2</xdr:col>
      <xdr:colOff>2486025</xdr:colOff>
      <xdr:row>486</xdr:row>
      <xdr:rowOff>171449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2992575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500</xdr:row>
      <xdr:rowOff>19050</xdr:rowOff>
    </xdr:from>
    <xdr:to>
      <xdr:col>2</xdr:col>
      <xdr:colOff>2476501</xdr:colOff>
      <xdr:row>500</xdr:row>
      <xdr:rowOff>190500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" y="9568815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501</xdr:row>
      <xdr:rowOff>28575</xdr:rowOff>
    </xdr:from>
    <xdr:to>
      <xdr:col>2</xdr:col>
      <xdr:colOff>2486025</xdr:colOff>
      <xdr:row>502</xdr:row>
      <xdr:rowOff>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590722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513</xdr:row>
      <xdr:rowOff>28575</xdr:rowOff>
    </xdr:from>
    <xdr:to>
      <xdr:col>2</xdr:col>
      <xdr:colOff>2486025</xdr:colOff>
      <xdr:row>514</xdr:row>
      <xdr:rowOff>28575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1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8193225"/>
          <a:ext cx="42957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527</xdr:row>
      <xdr:rowOff>19050</xdr:rowOff>
    </xdr:from>
    <xdr:to>
      <xdr:col>2</xdr:col>
      <xdr:colOff>2486025</xdr:colOff>
      <xdr:row>527</xdr:row>
      <xdr:rowOff>180975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008507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538</xdr:row>
      <xdr:rowOff>19050</xdr:rowOff>
    </xdr:from>
    <xdr:to>
      <xdr:col>3</xdr:col>
      <xdr:colOff>19050</xdr:colOff>
      <xdr:row>538</xdr:row>
      <xdr:rowOff>190500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02974775"/>
          <a:ext cx="43243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539</xdr:row>
      <xdr:rowOff>9525</xdr:rowOff>
    </xdr:from>
    <xdr:to>
      <xdr:col>3</xdr:col>
      <xdr:colOff>9525</xdr:colOff>
      <xdr:row>539</xdr:row>
      <xdr:rowOff>180221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3155750"/>
          <a:ext cx="4314825" cy="17069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550</xdr:row>
      <xdr:rowOff>19050</xdr:rowOff>
    </xdr:from>
    <xdr:to>
      <xdr:col>3</xdr:col>
      <xdr:colOff>1</xdr:colOff>
      <xdr:row>550</xdr:row>
      <xdr:rowOff>171449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" y="10526077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564</xdr:row>
      <xdr:rowOff>19050</xdr:rowOff>
    </xdr:from>
    <xdr:to>
      <xdr:col>2</xdr:col>
      <xdr:colOff>2466975</xdr:colOff>
      <xdr:row>564</xdr:row>
      <xdr:rowOff>171449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7927775"/>
          <a:ext cx="42767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593</xdr:row>
      <xdr:rowOff>19050</xdr:rowOff>
    </xdr:from>
    <xdr:to>
      <xdr:col>2</xdr:col>
      <xdr:colOff>2476501</xdr:colOff>
      <xdr:row>594</xdr:row>
      <xdr:rowOff>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" y="11119485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566</xdr:row>
      <xdr:rowOff>19050</xdr:rowOff>
    </xdr:from>
    <xdr:to>
      <xdr:col>5</xdr:col>
      <xdr:colOff>28575</xdr:colOff>
      <xdr:row>567</xdr:row>
      <xdr:rowOff>190455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8337350"/>
          <a:ext cx="6877050" cy="36190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609</xdr:row>
      <xdr:rowOff>19050</xdr:rowOff>
    </xdr:from>
    <xdr:to>
      <xdr:col>2</xdr:col>
      <xdr:colOff>2476501</xdr:colOff>
      <xdr:row>610</xdr:row>
      <xdr:rowOff>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16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" y="11652885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3</xdr:col>
      <xdr:colOff>0</xdr:colOff>
      <xdr:row>8</xdr:row>
      <xdr:rowOff>19049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154375"/>
          <a:ext cx="430530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</xdr:row>
      <xdr:rowOff>19050</xdr:rowOff>
    </xdr:from>
    <xdr:to>
      <xdr:col>2</xdr:col>
      <xdr:colOff>2486025</xdr:colOff>
      <xdr:row>26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7929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</xdr:row>
      <xdr:rowOff>19049</xdr:rowOff>
    </xdr:from>
    <xdr:to>
      <xdr:col>2</xdr:col>
      <xdr:colOff>2476500</xdr:colOff>
      <xdr:row>35</xdr:row>
      <xdr:rowOff>180974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516949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</xdr:row>
      <xdr:rowOff>19050</xdr:rowOff>
    </xdr:from>
    <xdr:to>
      <xdr:col>2</xdr:col>
      <xdr:colOff>2486025</xdr:colOff>
      <xdr:row>44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23145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53</xdr:row>
      <xdr:rowOff>28576</xdr:rowOff>
    </xdr:from>
    <xdr:to>
      <xdr:col>2</xdr:col>
      <xdr:colOff>2476500</xdr:colOff>
      <xdr:row>54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63176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62</xdr:row>
      <xdr:rowOff>19050</xdr:rowOff>
    </xdr:from>
    <xdr:to>
      <xdr:col>2</xdr:col>
      <xdr:colOff>2486025</xdr:colOff>
      <xdr:row>62</xdr:row>
      <xdr:rowOff>182879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8872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71</xdr:row>
      <xdr:rowOff>19050</xdr:rowOff>
    </xdr:from>
    <xdr:to>
      <xdr:col>3</xdr:col>
      <xdr:colOff>1</xdr:colOff>
      <xdr:row>71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362075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80</xdr:row>
      <xdr:rowOff>19050</xdr:rowOff>
    </xdr:from>
    <xdr:to>
      <xdr:col>3</xdr:col>
      <xdr:colOff>0</xdr:colOff>
      <xdr:row>81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3447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89</xdr:row>
      <xdr:rowOff>19051</xdr:rowOff>
    </xdr:from>
    <xdr:to>
      <xdr:col>2</xdr:col>
      <xdr:colOff>2486025</xdr:colOff>
      <xdr:row>89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0688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98</xdr:row>
      <xdr:rowOff>19050</xdr:rowOff>
    </xdr:from>
    <xdr:to>
      <xdr:col>2</xdr:col>
      <xdr:colOff>2486025</xdr:colOff>
      <xdr:row>98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7833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107</xdr:row>
      <xdr:rowOff>19050</xdr:rowOff>
    </xdr:from>
    <xdr:to>
      <xdr:col>3</xdr:col>
      <xdr:colOff>9525</xdr:colOff>
      <xdr:row>107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507325"/>
          <a:ext cx="431482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28575</xdr:colOff>
      <xdr:row>116</xdr:row>
      <xdr:rowOff>19050</xdr:rowOff>
    </xdr:from>
    <xdr:to>
      <xdr:col>3</xdr:col>
      <xdr:colOff>19050</xdr:colOff>
      <xdr:row>116</xdr:row>
      <xdr:rowOff>171449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" y="22231350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125</xdr:row>
      <xdr:rowOff>19050</xdr:rowOff>
    </xdr:from>
    <xdr:to>
      <xdr:col>2</xdr:col>
      <xdr:colOff>2476500</xdr:colOff>
      <xdr:row>125</xdr:row>
      <xdr:rowOff>171450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955375"/>
          <a:ext cx="42862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134</xdr:row>
      <xdr:rowOff>19051</xdr:rowOff>
    </xdr:from>
    <xdr:to>
      <xdr:col>3</xdr:col>
      <xdr:colOff>0</xdr:colOff>
      <xdr:row>134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67940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153</xdr:row>
      <xdr:rowOff>19051</xdr:rowOff>
    </xdr:from>
    <xdr:to>
      <xdr:col>3</xdr:col>
      <xdr:colOff>0</xdr:colOff>
      <xdr:row>154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930842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162</xdr:row>
      <xdr:rowOff>28575</xdr:rowOff>
    </xdr:from>
    <xdr:to>
      <xdr:col>2</xdr:col>
      <xdr:colOff>2476500</xdr:colOff>
      <xdr:row>162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041975"/>
          <a:ext cx="42862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171</xdr:row>
      <xdr:rowOff>19050</xdr:rowOff>
    </xdr:from>
    <xdr:to>
      <xdr:col>3</xdr:col>
      <xdr:colOff>0</xdr:colOff>
      <xdr:row>171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756475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180</xdr:row>
      <xdr:rowOff>28576</xdr:rowOff>
    </xdr:from>
    <xdr:to>
      <xdr:col>3</xdr:col>
      <xdr:colOff>0</xdr:colOff>
      <xdr:row>181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49002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189</xdr:row>
      <xdr:rowOff>19049</xdr:rowOff>
    </xdr:from>
    <xdr:to>
      <xdr:col>3</xdr:col>
      <xdr:colOff>0</xdr:colOff>
      <xdr:row>189</xdr:row>
      <xdr:rowOff>161924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204524"/>
          <a:ext cx="4305300" cy="1428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198</xdr:row>
      <xdr:rowOff>19050</xdr:rowOff>
    </xdr:from>
    <xdr:to>
      <xdr:col>2</xdr:col>
      <xdr:colOff>2486025</xdr:colOff>
      <xdr:row>199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93807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207</xdr:row>
      <xdr:rowOff>19050</xdr:rowOff>
    </xdr:from>
    <xdr:to>
      <xdr:col>2</xdr:col>
      <xdr:colOff>2486025</xdr:colOff>
      <xdr:row>207</xdr:row>
      <xdr:rowOff>171450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65257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217</xdr:row>
      <xdr:rowOff>19050</xdr:rowOff>
    </xdr:from>
    <xdr:to>
      <xdr:col>2</xdr:col>
      <xdr:colOff>2486025</xdr:colOff>
      <xdr:row>218</xdr:row>
      <xdr:rowOff>19050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567100"/>
          <a:ext cx="42957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226</xdr:row>
      <xdr:rowOff>28575</xdr:rowOff>
    </xdr:from>
    <xdr:to>
      <xdr:col>3</xdr:col>
      <xdr:colOff>0</xdr:colOff>
      <xdr:row>226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300650"/>
          <a:ext cx="43053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235</xdr:row>
      <xdr:rowOff>19050</xdr:rowOff>
    </xdr:from>
    <xdr:to>
      <xdr:col>3</xdr:col>
      <xdr:colOff>9525</xdr:colOff>
      <xdr:row>236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015150"/>
          <a:ext cx="431482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244</xdr:row>
      <xdr:rowOff>19051</xdr:rowOff>
    </xdr:from>
    <xdr:to>
      <xdr:col>3</xdr:col>
      <xdr:colOff>0</xdr:colOff>
      <xdr:row>245</xdr:row>
      <xdr:rowOff>9525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673917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253</xdr:row>
      <xdr:rowOff>19051</xdr:rowOff>
    </xdr:from>
    <xdr:to>
      <xdr:col>3</xdr:col>
      <xdr:colOff>0</xdr:colOff>
      <xdr:row>253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48453676"/>
          <a:ext cx="4305299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262</xdr:row>
      <xdr:rowOff>28575</xdr:rowOff>
    </xdr:from>
    <xdr:to>
      <xdr:col>2</xdr:col>
      <xdr:colOff>2476500</xdr:colOff>
      <xdr:row>263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0206275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272</xdr:row>
      <xdr:rowOff>19051</xdr:rowOff>
    </xdr:from>
    <xdr:to>
      <xdr:col>2</xdr:col>
      <xdr:colOff>2476501</xdr:colOff>
      <xdr:row>272</xdr:row>
      <xdr:rowOff>169049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52101751"/>
          <a:ext cx="4286250" cy="14999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281</xdr:row>
      <xdr:rowOff>19050</xdr:rowOff>
    </xdr:from>
    <xdr:to>
      <xdr:col>3</xdr:col>
      <xdr:colOff>0</xdr:colOff>
      <xdr:row>281</xdr:row>
      <xdr:rowOff>182879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8257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290</xdr:row>
      <xdr:rowOff>19050</xdr:rowOff>
    </xdr:from>
    <xdr:to>
      <xdr:col>2</xdr:col>
      <xdr:colOff>2476501</xdr:colOff>
      <xdr:row>290</xdr:row>
      <xdr:rowOff>181369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55549800"/>
          <a:ext cx="4286250" cy="16993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299</xdr:row>
      <xdr:rowOff>19051</xdr:rowOff>
    </xdr:from>
    <xdr:to>
      <xdr:col>3</xdr:col>
      <xdr:colOff>1</xdr:colOff>
      <xdr:row>300</xdr:row>
      <xdr:rowOff>28575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7273826"/>
          <a:ext cx="4305300" cy="2000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308</xdr:row>
      <xdr:rowOff>19744</xdr:rowOff>
    </xdr:from>
    <xdr:to>
      <xdr:col>3</xdr:col>
      <xdr:colOff>1906</xdr:colOff>
      <xdr:row>308</xdr:row>
      <xdr:rowOff>180951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56849704"/>
          <a:ext cx="4411980" cy="16120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313</xdr:row>
      <xdr:rowOff>15143</xdr:rowOff>
    </xdr:from>
    <xdr:to>
      <xdr:col>3</xdr:col>
      <xdr:colOff>45721</xdr:colOff>
      <xdr:row>313</xdr:row>
      <xdr:rowOff>161905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57759503"/>
          <a:ext cx="4480560" cy="14676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323</xdr:row>
      <xdr:rowOff>15630</xdr:rowOff>
    </xdr:from>
    <xdr:to>
      <xdr:col>3</xdr:col>
      <xdr:colOff>76200</xdr:colOff>
      <xdr:row>324</xdr:row>
      <xdr:rowOff>7596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9588790"/>
          <a:ext cx="4511040" cy="17484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333</xdr:row>
      <xdr:rowOff>16494</xdr:rowOff>
    </xdr:from>
    <xdr:to>
      <xdr:col>3</xdr:col>
      <xdr:colOff>15241</xdr:colOff>
      <xdr:row>333</xdr:row>
      <xdr:rowOff>171429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1433694"/>
          <a:ext cx="4450080" cy="15493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343</xdr:row>
      <xdr:rowOff>28575</xdr:rowOff>
    </xdr:from>
    <xdr:to>
      <xdr:col>2</xdr:col>
      <xdr:colOff>2486025</xdr:colOff>
      <xdr:row>344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71297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352</xdr:row>
      <xdr:rowOff>19051</xdr:rowOff>
    </xdr:from>
    <xdr:to>
      <xdr:col>3</xdr:col>
      <xdr:colOff>0</xdr:colOff>
      <xdr:row>352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7427476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361</xdr:row>
      <xdr:rowOff>19051</xdr:rowOff>
    </xdr:from>
    <xdr:to>
      <xdr:col>2</xdr:col>
      <xdr:colOff>2486025</xdr:colOff>
      <xdr:row>362</xdr:row>
      <xdr:rowOff>9525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9161026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370</xdr:row>
      <xdr:rowOff>19050</xdr:rowOff>
    </xdr:from>
    <xdr:to>
      <xdr:col>3</xdr:col>
      <xdr:colOff>9525</xdr:colOff>
      <xdr:row>370</xdr:row>
      <xdr:rowOff>171450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0875525"/>
          <a:ext cx="431482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379</xdr:row>
      <xdr:rowOff>19050</xdr:rowOff>
    </xdr:from>
    <xdr:to>
      <xdr:col>2</xdr:col>
      <xdr:colOff>2486025</xdr:colOff>
      <xdr:row>379</xdr:row>
      <xdr:rowOff>190499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25995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388</xdr:row>
      <xdr:rowOff>19051</xdr:rowOff>
    </xdr:from>
    <xdr:to>
      <xdr:col>3</xdr:col>
      <xdr:colOff>0</xdr:colOff>
      <xdr:row>389</xdr:row>
      <xdr:rowOff>9525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432357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397</xdr:row>
      <xdr:rowOff>19050</xdr:rowOff>
    </xdr:from>
    <xdr:to>
      <xdr:col>2</xdr:col>
      <xdr:colOff>2476501</xdr:colOff>
      <xdr:row>398</xdr:row>
      <xdr:rowOff>19049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76057125"/>
          <a:ext cx="4286250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406</xdr:row>
      <xdr:rowOff>19050</xdr:rowOff>
    </xdr:from>
    <xdr:to>
      <xdr:col>2</xdr:col>
      <xdr:colOff>2476501</xdr:colOff>
      <xdr:row>406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77762100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415</xdr:row>
      <xdr:rowOff>19050</xdr:rowOff>
    </xdr:from>
    <xdr:to>
      <xdr:col>3</xdr:col>
      <xdr:colOff>0</xdr:colOff>
      <xdr:row>415</xdr:row>
      <xdr:rowOff>171449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950517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424</xdr:row>
      <xdr:rowOff>19050</xdr:rowOff>
    </xdr:from>
    <xdr:to>
      <xdr:col>2</xdr:col>
      <xdr:colOff>2486025</xdr:colOff>
      <xdr:row>424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12196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442</xdr:row>
      <xdr:rowOff>15535</xdr:rowOff>
    </xdr:from>
    <xdr:to>
      <xdr:col>3</xdr:col>
      <xdr:colOff>19050</xdr:colOff>
      <xdr:row>442</xdr:row>
      <xdr:rowOff>172836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2940185"/>
          <a:ext cx="4324350" cy="15730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451</xdr:row>
      <xdr:rowOff>19050</xdr:rowOff>
    </xdr:from>
    <xdr:to>
      <xdr:col>2</xdr:col>
      <xdr:colOff>2486025</xdr:colOff>
      <xdr:row>452</xdr:row>
      <xdr:rowOff>19050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7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63727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2</xdr:col>
      <xdr:colOff>2486025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985425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</xdr:row>
      <xdr:rowOff>28575</xdr:rowOff>
    </xdr:from>
    <xdr:to>
      <xdr:col>2</xdr:col>
      <xdr:colOff>2486025</xdr:colOff>
      <xdr:row>29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5824000"/>
          <a:ext cx="42957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</xdr:row>
      <xdr:rowOff>19051</xdr:rowOff>
    </xdr:from>
    <xdr:to>
      <xdr:col>2</xdr:col>
      <xdr:colOff>2486025</xdr:colOff>
      <xdr:row>38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53850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</xdr:row>
      <xdr:rowOff>19051</xdr:rowOff>
    </xdr:from>
    <xdr:to>
      <xdr:col>2</xdr:col>
      <xdr:colOff>2486025</xdr:colOff>
      <xdr:row>47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94435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56</xdr:row>
      <xdr:rowOff>19050</xdr:rowOff>
    </xdr:from>
    <xdr:to>
      <xdr:col>2</xdr:col>
      <xdr:colOff>2486025</xdr:colOff>
      <xdr:row>57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725150"/>
          <a:ext cx="4295775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66</xdr:row>
      <xdr:rowOff>19050</xdr:rowOff>
    </xdr:from>
    <xdr:to>
      <xdr:col>3</xdr:col>
      <xdr:colOff>1</xdr:colOff>
      <xdr:row>67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2639675"/>
          <a:ext cx="430530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76</xdr:row>
      <xdr:rowOff>19050</xdr:rowOff>
    </xdr:from>
    <xdr:to>
      <xdr:col>3</xdr:col>
      <xdr:colOff>9525</xdr:colOff>
      <xdr:row>76</xdr:row>
      <xdr:rowOff>182879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554200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87</xdr:row>
      <xdr:rowOff>19050</xdr:rowOff>
    </xdr:from>
    <xdr:to>
      <xdr:col>2</xdr:col>
      <xdr:colOff>2486025</xdr:colOff>
      <xdr:row>88</xdr:row>
      <xdr:rowOff>4369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659225"/>
          <a:ext cx="4295775" cy="17581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97</xdr:row>
      <xdr:rowOff>19051</xdr:rowOff>
    </xdr:from>
    <xdr:to>
      <xdr:col>2</xdr:col>
      <xdr:colOff>2486025</xdr:colOff>
      <xdr:row>97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5737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115</xdr:row>
      <xdr:rowOff>19050</xdr:rowOff>
    </xdr:from>
    <xdr:to>
      <xdr:col>3</xdr:col>
      <xdr:colOff>0</xdr:colOff>
      <xdr:row>115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0218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124</xdr:row>
      <xdr:rowOff>38100</xdr:rowOff>
    </xdr:from>
    <xdr:to>
      <xdr:col>2</xdr:col>
      <xdr:colOff>2466975</xdr:colOff>
      <xdr:row>124</xdr:row>
      <xdr:rowOff>182879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764875"/>
          <a:ext cx="427672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134</xdr:row>
      <xdr:rowOff>19051</xdr:rowOff>
    </xdr:from>
    <xdr:to>
      <xdr:col>2</xdr:col>
      <xdr:colOff>2476500</xdr:colOff>
      <xdr:row>134</xdr:row>
      <xdr:rowOff>171451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5669876"/>
          <a:ext cx="428625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140</xdr:row>
      <xdr:rowOff>19050</xdr:rowOff>
    </xdr:from>
    <xdr:to>
      <xdr:col>3</xdr:col>
      <xdr:colOff>0</xdr:colOff>
      <xdr:row>140</xdr:row>
      <xdr:rowOff>182879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8033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149</xdr:row>
      <xdr:rowOff>19051</xdr:rowOff>
    </xdr:from>
    <xdr:to>
      <xdr:col>3</xdr:col>
      <xdr:colOff>9525</xdr:colOff>
      <xdr:row>149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527376"/>
          <a:ext cx="43148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169</xdr:row>
      <xdr:rowOff>19049</xdr:rowOff>
    </xdr:from>
    <xdr:to>
      <xdr:col>3</xdr:col>
      <xdr:colOff>0</xdr:colOff>
      <xdr:row>170</xdr:row>
      <xdr:rowOff>9524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346899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159</xdr:row>
      <xdr:rowOff>28575</xdr:rowOff>
    </xdr:from>
    <xdr:to>
      <xdr:col>3</xdr:col>
      <xdr:colOff>9525</xdr:colOff>
      <xdr:row>159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451425"/>
          <a:ext cx="431482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179</xdr:row>
      <xdr:rowOff>9525</xdr:rowOff>
    </xdr:from>
    <xdr:to>
      <xdr:col>2</xdr:col>
      <xdr:colOff>2486025</xdr:colOff>
      <xdr:row>179</xdr:row>
      <xdr:rowOff>180974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2614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189</xdr:row>
      <xdr:rowOff>28575</xdr:rowOff>
    </xdr:from>
    <xdr:to>
      <xdr:col>2</xdr:col>
      <xdr:colOff>2486025</xdr:colOff>
      <xdr:row>189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6195000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199</xdr:row>
      <xdr:rowOff>28575</xdr:rowOff>
    </xdr:from>
    <xdr:to>
      <xdr:col>3</xdr:col>
      <xdr:colOff>0</xdr:colOff>
      <xdr:row>199</xdr:row>
      <xdr:rowOff>180974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09525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209</xdr:row>
      <xdr:rowOff>19051</xdr:rowOff>
    </xdr:from>
    <xdr:to>
      <xdr:col>2</xdr:col>
      <xdr:colOff>2486025</xdr:colOff>
      <xdr:row>209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01452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219</xdr:row>
      <xdr:rowOff>19050</xdr:rowOff>
    </xdr:from>
    <xdr:to>
      <xdr:col>2</xdr:col>
      <xdr:colOff>2486025</xdr:colOff>
      <xdr:row>219</xdr:row>
      <xdr:rowOff>182879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92905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237</xdr:row>
      <xdr:rowOff>28576</xdr:rowOff>
    </xdr:from>
    <xdr:to>
      <xdr:col>3</xdr:col>
      <xdr:colOff>9525</xdr:colOff>
      <xdr:row>238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5396151"/>
          <a:ext cx="43148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243</xdr:row>
      <xdr:rowOff>19050</xdr:rowOff>
    </xdr:from>
    <xdr:to>
      <xdr:col>2</xdr:col>
      <xdr:colOff>2486025</xdr:colOff>
      <xdr:row>244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53915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252</xdr:row>
      <xdr:rowOff>9525</xdr:rowOff>
    </xdr:from>
    <xdr:to>
      <xdr:col>2</xdr:col>
      <xdr:colOff>2476500</xdr:colOff>
      <xdr:row>252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8244125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262</xdr:row>
      <xdr:rowOff>19050</xdr:rowOff>
    </xdr:from>
    <xdr:to>
      <xdr:col>2</xdr:col>
      <xdr:colOff>2486025</xdr:colOff>
      <xdr:row>262</xdr:row>
      <xdr:rowOff>171450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16817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273</xdr:row>
      <xdr:rowOff>19050</xdr:rowOff>
    </xdr:from>
    <xdr:to>
      <xdr:col>2</xdr:col>
      <xdr:colOff>2486025</xdr:colOff>
      <xdr:row>273</xdr:row>
      <xdr:rowOff>171449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273200"/>
          <a:ext cx="4295775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293</xdr:row>
      <xdr:rowOff>19050</xdr:rowOff>
    </xdr:from>
    <xdr:to>
      <xdr:col>2</xdr:col>
      <xdr:colOff>2486025</xdr:colOff>
      <xdr:row>293</xdr:row>
      <xdr:rowOff>182879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6083200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284</xdr:row>
      <xdr:rowOff>9526</xdr:rowOff>
    </xdr:from>
    <xdr:to>
      <xdr:col>3</xdr:col>
      <xdr:colOff>0</xdr:colOff>
      <xdr:row>285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4359176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310</xdr:row>
      <xdr:rowOff>28575</xdr:rowOff>
    </xdr:from>
    <xdr:to>
      <xdr:col>2</xdr:col>
      <xdr:colOff>2486025</xdr:colOff>
      <xdr:row>311</xdr:row>
      <xdr:rowOff>9525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935980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320</xdr:row>
      <xdr:rowOff>19050</xdr:rowOff>
    </xdr:from>
    <xdr:to>
      <xdr:col>2</xdr:col>
      <xdr:colOff>2486025</xdr:colOff>
      <xdr:row>320</xdr:row>
      <xdr:rowOff>171450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1264800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330</xdr:row>
      <xdr:rowOff>19050</xdr:rowOff>
    </xdr:from>
    <xdr:to>
      <xdr:col>2</xdr:col>
      <xdr:colOff>2486025</xdr:colOff>
      <xdr:row>330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3179325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340</xdr:row>
      <xdr:rowOff>19050</xdr:rowOff>
    </xdr:from>
    <xdr:to>
      <xdr:col>3</xdr:col>
      <xdr:colOff>0</xdr:colOff>
      <xdr:row>340</xdr:row>
      <xdr:rowOff>171449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5093850"/>
          <a:ext cx="4305300" cy="1523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350</xdr:row>
      <xdr:rowOff>20492</xdr:rowOff>
    </xdr:from>
    <xdr:to>
      <xdr:col>3</xdr:col>
      <xdr:colOff>1</xdr:colOff>
      <xdr:row>351</xdr:row>
      <xdr:rowOff>7596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4531412"/>
          <a:ext cx="4419600" cy="16998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356</xdr:row>
      <xdr:rowOff>22200</xdr:rowOff>
    </xdr:from>
    <xdr:to>
      <xdr:col>3</xdr:col>
      <xdr:colOff>1</xdr:colOff>
      <xdr:row>357</xdr:row>
      <xdr:rowOff>1880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5630400"/>
          <a:ext cx="4419600" cy="1778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366</xdr:row>
      <xdr:rowOff>23690</xdr:rowOff>
    </xdr:from>
    <xdr:to>
      <xdr:col>2</xdr:col>
      <xdr:colOff>2491740</xdr:colOff>
      <xdr:row>367</xdr:row>
      <xdr:rowOff>26644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7506410"/>
          <a:ext cx="4358640" cy="18583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377</xdr:row>
      <xdr:rowOff>17970</xdr:rowOff>
    </xdr:from>
    <xdr:to>
      <xdr:col>3</xdr:col>
      <xdr:colOff>1</xdr:colOff>
      <xdr:row>377</xdr:row>
      <xdr:rowOff>180952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69527610"/>
          <a:ext cx="4434840" cy="16298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387</xdr:row>
      <xdr:rowOff>19050</xdr:rowOff>
    </xdr:from>
    <xdr:to>
      <xdr:col>2</xdr:col>
      <xdr:colOff>2486025</xdr:colOff>
      <xdr:row>387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41045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397</xdr:row>
      <xdr:rowOff>19050</xdr:rowOff>
    </xdr:from>
    <xdr:to>
      <xdr:col>3</xdr:col>
      <xdr:colOff>9525</xdr:colOff>
      <xdr:row>398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6009500"/>
          <a:ext cx="431482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407</xdr:row>
      <xdr:rowOff>19050</xdr:rowOff>
    </xdr:from>
    <xdr:to>
      <xdr:col>3</xdr:col>
      <xdr:colOff>1</xdr:colOff>
      <xdr:row>408</xdr:row>
      <xdr:rowOff>9525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" y="77924025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425</xdr:row>
      <xdr:rowOff>19050</xdr:rowOff>
    </xdr:from>
    <xdr:to>
      <xdr:col>3</xdr:col>
      <xdr:colOff>0</xdr:colOff>
      <xdr:row>425</xdr:row>
      <xdr:rowOff>190499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13720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433</xdr:row>
      <xdr:rowOff>19050</xdr:rowOff>
    </xdr:from>
    <xdr:to>
      <xdr:col>2</xdr:col>
      <xdr:colOff>2486025</xdr:colOff>
      <xdr:row>433</xdr:row>
      <xdr:rowOff>190499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251507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435</xdr:row>
      <xdr:rowOff>38100</xdr:rowOff>
    </xdr:from>
    <xdr:to>
      <xdr:col>3</xdr:col>
      <xdr:colOff>828675</xdr:colOff>
      <xdr:row>436</xdr:row>
      <xdr:rowOff>190457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2924650"/>
          <a:ext cx="5133975" cy="34285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426</xdr:row>
      <xdr:rowOff>19050</xdr:rowOff>
    </xdr:from>
    <xdr:to>
      <xdr:col>4</xdr:col>
      <xdr:colOff>9525</xdr:colOff>
      <xdr:row>426</xdr:row>
      <xdr:rowOff>276225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1572100"/>
          <a:ext cx="5181600" cy="2571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446</xdr:row>
      <xdr:rowOff>19050</xdr:rowOff>
    </xdr:from>
    <xdr:to>
      <xdr:col>3</xdr:col>
      <xdr:colOff>9525</xdr:colOff>
      <xdr:row>447</xdr:row>
      <xdr:rowOff>19049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5496400"/>
          <a:ext cx="4314825" cy="19049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456</xdr:row>
      <xdr:rowOff>19050</xdr:rowOff>
    </xdr:from>
    <xdr:to>
      <xdr:col>3</xdr:col>
      <xdr:colOff>1</xdr:colOff>
      <xdr:row>456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8741092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466</xdr:row>
      <xdr:rowOff>19051</xdr:rowOff>
    </xdr:from>
    <xdr:to>
      <xdr:col>3</xdr:col>
      <xdr:colOff>1</xdr:colOff>
      <xdr:row>466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93254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476</xdr:row>
      <xdr:rowOff>28576</xdr:rowOff>
    </xdr:from>
    <xdr:to>
      <xdr:col>2</xdr:col>
      <xdr:colOff>2476500</xdr:colOff>
      <xdr:row>477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1249501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486</xdr:row>
      <xdr:rowOff>19050</xdr:rowOff>
    </xdr:from>
    <xdr:to>
      <xdr:col>2</xdr:col>
      <xdr:colOff>2486025</xdr:colOff>
      <xdr:row>487</xdr:row>
      <xdr:rowOff>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3144975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504</xdr:row>
      <xdr:rowOff>28575</xdr:rowOff>
    </xdr:from>
    <xdr:to>
      <xdr:col>2</xdr:col>
      <xdr:colOff>2486025</xdr:colOff>
      <xdr:row>504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4888050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515</xdr:row>
      <xdr:rowOff>19050</xdr:rowOff>
    </xdr:from>
    <xdr:to>
      <xdr:col>3</xdr:col>
      <xdr:colOff>0</xdr:colOff>
      <xdr:row>515</xdr:row>
      <xdr:rowOff>190499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86980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3</xdr:col>
      <xdr:colOff>9525</xdr:colOff>
      <xdr:row>7</xdr:row>
      <xdr:rowOff>182879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46017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</xdr:row>
      <xdr:rowOff>9525</xdr:rowOff>
    </xdr:from>
    <xdr:to>
      <xdr:col>2</xdr:col>
      <xdr:colOff>2476500</xdr:colOff>
      <xdr:row>26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08920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35</xdr:row>
      <xdr:rowOff>9525</xdr:rowOff>
    </xdr:from>
    <xdr:to>
      <xdr:col>3</xdr:col>
      <xdr:colOff>0</xdr:colOff>
      <xdr:row>36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813225"/>
          <a:ext cx="4305300" cy="1809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57</xdr:row>
      <xdr:rowOff>19051</xdr:rowOff>
    </xdr:from>
    <xdr:to>
      <xdr:col>2</xdr:col>
      <xdr:colOff>2486025</xdr:colOff>
      <xdr:row>58</xdr:row>
      <xdr:rowOff>10331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915651"/>
          <a:ext cx="4295775" cy="18178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67</xdr:row>
      <xdr:rowOff>19050</xdr:rowOff>
    </xdr:from>
    <xdr:to>
      <xdr:col>3</xdr:col>
      <xdr:colOff>0</xdr:colOff>
      <xdr:row>67</xdr:row>
      <xdr:rowOff>182879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2065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77</xdr:row>
      <xdr:rowOff>19050</xdr:rowOff>
    </xdr:from>
    <xdr:to>
      <xdr:col>3</xdr:col>
      <xdr:colOff>0</xdr:colOff>
      <xdr:row>77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744700"/>
          <a:ext cx="43053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88</xdr:row>
      <xdr:rowOff>19051</xdr:rowOff>
    </xdr:from>
    <xdr:to>
      <xdr:col>2</xdr:col>
      <xdr:colOff>2486025</xdr:colOff>
      <xdr:row>88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64970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99</xdr:row>
      <xdr:rowOff>19050</xdr:rowOff>
    </xdr:from>
    <xdr:to>
      <xdr:col>3</xdr:col>
      <xdr:colOff>1</xdr:colOff>
      <xdr:row>99</xdr:row>
      <xdr:rowOff>182879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8935700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112</xdr:row>
      <xdr:rowOff>9525</xdr:rowOff>
    </xdr:from>
    <xdr:to>
      <xdr:col>2</xdr:col>
      <xdr:colOff>2486025</xdr:colOff>
      <xdr:row>113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421725"/>
          <a:ext cx="42957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122</xdr:row>
      <xdr:rowOff>9525</xdr:rowOff>
    </xdr:from>
    <xdr:to>
      <xdr:col>2</xdr:col>
      <xdr:colOff>2466975</xdr:colOff>
      <xdr:row>123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336250"/>
          <a:ext cx="427672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132</xdr:row>
      <xdr:rowOff>19050</xdr:rowOff>
    </xdr:from>
    <xdr:to>
      <xdr:col>2</xdr:col>
      <xdr:colOff>2486025</xdr:colOff>
      <xdr:row>132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260300"/>
          <a:ext cx="4295775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142</xdr:row>
      <xdr:rowOff>19050</xdr:rowOff>
    </xdr:from>
    <xdr:to>
      <xdr:col>2</xdr:col>
      <xdr:colOff>2486025</xdr:colOff>
      <xdr:row>142</xdr:row>
      <xdr:rowOff>171450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17482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3</xdr:col>
      <xdr:colOff>923925</xdr:colOff>
      <xdr:row>144</xdr:row>
      <xdr:rowOff>171450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365325"/>
          <a:ext cx="5229225" cy="3619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172</xdr:row>
      <xdr:rowOff>9526</xdr:rowOff>
    </xdr:from>
    <xdr:to>
      <xdr:col>2</xdr:col>
      <xdr:colOff>2486025</xdr:colOff>
      <xdr:row>173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899351"/>
          <a:ext cx="4295775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183</xdr:row>
      <xdr:rowOff>19051</xdr:rowOff>
    </xdr:from>
    <xdr:to>
      <xdr:col>2</xdr:col>
      <xdr:colOff>2486025</xdr:colOff>
      <xdr:row>183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004376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194</xdr:row>
      <xdr:rowOff>19050</xdr:rowOff>
    </xdr:from>
    <xdr:to>
      <xdr:col>2</xdr:col>
      <xdr:colOff>2466975</xdr:colOff>
      <xdr:row>194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7118925"/>
          <a:ext cx="42767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204</xdr:row>
      <xdr:rowOff>19050</xdr:rowOff>
    </xdr:from>
    <xdr:to>
      <xdr:col>2</xdr:col>
      <xdr:colOff>2486025</xdr:colOff>
      <xdr:row>204</xdr:row>
      <xdr:rowOff>181695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9023925"/>
          <a:ext cx="4295775" cy="1626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214</xdr:row>
      <xdr:rowOff>19051</xdr:rowOff>
    </xdr:from>
    <xdr:to>
      <xdr:col>3</xdr:col>
      <xdr:colOff>0</xdr:colOff>
      <xdr:row>215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0938451"/>
          <a:ext cx="4305300" cy="18097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234</xdr:row>
      <xdr:rowOff>19049</xdr:rowOff>
    </xdr:from>
    <xdr:to>
      <xdr:col>3</xdr:col>
      <xdr:colOff>38100</xdr:colOff>
      <xdr:row>234</xdr:row>
      <xdr:rowOff>180974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4786549"/>
          <a:ext cx="434340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245</xdr:row>
      <xdr:rowOff>19050</xdr:rowOff>
    </xdr:from>
    <xdr:to>
      <xdr:col>3</xdr:col>
      <xdr:colOff>9525</xdr:colOff>
      <xdr:row>245</xdr:row>
      <xdr:rowOff>182879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687252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255</xdr:row>
      <xdr:rowOff>19051</xdr:rowOff>
    </xdr:from>
    <xdr:to>
      <xdr:col>3</xdr:col>
      <xdr:colOff>1</xdr:colOff>
      <xdr:row>255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87870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264</xdr:row>
      <xdr:rowOff>19050</xdr:rowOff>
    </xdr:from>
    <xdr:to>
      <xdr:col>2</xdr:col>
      <xdr:colOff>2476500</xdr:colOff>
      <xdr:row>264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0511075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277</xdr:row>
      <xdr:rowOff>19051</xdr:rowOff>
    </xdr:from>
    <xdr:to>
      <xdr:col>2</xdr:col>
      <xdr:colOff>2476500</xdr:colOff>
      <xdr:row>277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2425601"/>
          <a:ext cx="428625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265</xdr:row>
      <xdr:rowOff>28575</xdr:rowOff>
    </xdr:from>
    <xdr:to>
      <xdr:col>3</xdr:col>
      <xdr:colOff>933451</xdr:colOff>
      <xdr:row>267</xdr:row>
      <xdr:rowOff>182812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50730150"/>
          <a:ext cx="5238750" cy="54285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296</xdr:row>
      <xdr:rowOff>19051</xdr:rowOff>
    </xdr:from>
    <xdr:to>
      <xdr:col>2</xdr:col>
      <xdr:colOff>2486025</xdr:colOff>
      <xdr:row>296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66356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307</xdr:row>
      <xdr:rowOff>9524</xdr:rowOff>
    </xdr:from>
    <xdr:to>
      <xdr:col>3</xdr:col>
      <xdr:colOff>0</xdr:colOff>
      <xdr:row>308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8721624"/>
          <a:ext cx="4305300" cy="180976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317</xdr:row>
      <xdr:rowOff>19051</xdr:rowOff>
    </xdr:from>
    <xdr:to>
      <xdr:col>3</xdr:col>
      <xdr:colOff>9525</xdr:colOff>
      <xdr:row>317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0645676"/>
          <a:ext cx="4314825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326</xdr:row>
      <xdr:rowOff>19049</xdr:rowOff>
    </xdr:from>
    <xdr:to>
      <xdr:col>2</xdr:col>
      <xdr:colOff>2476500</xdr:colOff>
      <xdr:row>327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2369699"/>
          <a:ext cx="4286250" cy="17145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336</xdr:row>
      <xdr:rowOff>18632</xdr:rowOff>
    </xdr:from>
    <xdr:to>
      <xdr:col>3</xdr:col>
      <xdr:colOff>7621</xdr:colOff>
      <xdr:row>336</xdr:row>
      <xdr:rowOff>180952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61877792"/>
          <a:ext cx="4442460" cy="16232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342</xdr:row>
      <xdr:rowOff>43189</xdr:rowOff>
    </xdr:from>
    <xdr:to>
      <xdr:col>5</xdr:col>
      <xdr:colOff>3810</xdr:colOff>
      <xdr:row>346</xdr:row>
      <xdr:rowOff>119759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3030109"/>
          <a:ext cx="6187440" cy="80809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357</xdr:row>
      <xdr:rowOff>20518</xdr:rowOff>
    </xdr:from>
    <xdr:to>
      <xdr:col>2</xdr:col>
      <xdr:colOff>2493646</xdr:colOff>
      <xdr:row>358</xdr:row>
      <xdr:rowOff>17120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65750638"/>
          <a:ext cx="4427220" cy="17948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365</xdr:row>
      <xdr:rowOff>19090</xdr:rowOff>
    </xdr:from>
    <xdr:to>
      <xdr:col>3</xdr:col>
      <xdr:colOff>3811</xdr:colOff>
      <xdr:row>365</xdr:row>
      <xdr:rowOff>180952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67212250"/>
          <a:ext cx="4404360" cy="16186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375</xdr:row>
      <xdr:rowOff>28576</xdr:rowOff>
    </xdr:from>
    <xdr:to>
      <xdr:col>3</xdr:col>
      <xdr:colOff>0</xdr:colOff>
      <xdr:row>376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1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1761351"/>
          <a:ext cx="4305300" cy="16192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3</xdr:col>
      <xdr:colOff>9525</xdr:colOff>
      <xdr:row>385</xdr:row>
      <xdr:rowOff>190499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1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73656825"/>
          <a:ext cx="431482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1</xdr:colOff>
      <xdr:row>395</xdr:row>
      <xdr:rowOff>19050</xdr:rowOff>
    </xdr:from>
    <xdr:to>
      <xdr:col>3</xdr:col>
      <xdr:colOff>1</xdr:colOff>
      <xdr:row>395</xdr:row>
      <xdr:rowOff>190499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75580875"/>
          <a:ext cx="4305300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416</xdr:row>
      <xdr:rowOff>19050</xdr:rowOff>
    </xdr:from>
    <xdr:to>
      <xdr:col>2</xdr:col>
      <xdr:colOff>2486025</xdr:colOff>
      <xdr:row>417</xdr:row>
      <xdr:rowOff>19050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9590900"/>
          <a:ext cx="4295775" cy="1905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426</xdr:row>
      <xdr:rowOff>19050</xdr:rowOff>
    </xdr:from>
    <xdr:to>
      <xdr:col>2</xdr:col>
      <xdr:colOff>2486025</xdr:colOff>
      <xdr:row>427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81495900"/>
          <a:ext cx="4295775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437</xdr:row>
      <xdr:rowOff>19050</xdr:rowOff>
    </xdr:from>
    <xdr:to>
      <xdr:col>2</xdr:col>
      <xdr:colOff>2486025</xdr:colOff>
      <xdr:row>437</xdr:row>
      <xdr:rowOff>190499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836009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447</xdr:row>
      <xdr:rowOff>28575</xdr:rowOff>
    </xdr:from>
    <xdr:to>
      <xdr:col>5</xdr:col>
      <xdr:colOff>0</xdr:colOff>
      <xdr:row>448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85620225"/>
          <a:ext cx="6010275" cy="2571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446</xdr:row>
      <xdr:rowOff>28575</xdr:rowOff>
    </xdr:from>
    <xdr:to>
      <xdr:col>2</xdr:col>
      <xdr:colOff>2476500</xdr:colOff>
      <xdr:row>447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5420200"/>
          <a:ext cx="4286250" cy="161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463</xdr:row>
      <xdr:rowOff>28575</xdr:rowOff>
    </xdr:from>
    <xdr:to>
      <xdr:col>2</xdr:col>
      <xdr:colOff>2486025</xdr:colOff>
      <xdr:row>464</xdr:row>
      <xdr:rowOff>9524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8668225"/>
          <a:ext cx="4295775" cy="17144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456</xdr:row>
      <xdr:rowOff>19050</xdr:rowOff>
    </xdr:from>
    <xdr:to>
      <xdr:col>2</xdr:col>
      <xdr:colOff>2476500</xdr:colOff>
      <xdr:row>457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7325200"/>
          <a:ext cx="4286250" cy="1714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483</xdr:row>
      <xdr:rowOff>28575</xdr:rowOff>
    </xdr:from>
    <xdr:to>
      <xdr:col>2</xdr:col>
      <xdr:colOff>2486025</xdr:colOff>
      <xdr:row>483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0782775"/>
          <a:ext cx="4295775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494</xdr:row>
      <xdr:rowOff>19051</xdr:rowOff>
    </xdr:from>
    <xdr:to>
      <xdr:col>2</xdr:col>
      <xdr:colOff>2486025</xdr:colOff>
      <xdr:row>494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94583251"/>
          <a:ext cx="4295775" cy="161924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/>
  </sheetPr>
  <dimension ref="A1:J2150"/>
  <sheetViews>
    <sheetView topLeftCell="A2137" workbookViewId="0">
      <selection activeCell="D2150" sqref="D2150"/>
    </sheetView>
  </sheetViews>
  <sheetFormatPr baseColWidth="10" defaultRowHeight="15"/>
  <cols>
    <col min="1" max="1" width="15.7109375" bestFit="1" customWidth="1"/>
    <col min="2" max="2" width="10.85546875" bestFit="1" customWidth="1"/>
    <col min="3" max="3" width="29.28515625" customWidth="1"/>
    <col min="4" max="4" width="13.5703125" customWidth="1"/>
    <col min="5" max="5" width="13.7109375" customWidth="1"/>
    <col min="6" max="6" width="10.140625" customWidth="1"/>
    <col min="7" max="7" width="7.85546875" bestFit="1" customWidth="1"/>
    <col min="8" max="8" width="11.28515625" bestFit="1" customWidth="1"/>
    <col min="9" max="9" width="16.42578125" bestFit="1" customWidth="1"/>
    <col min="10" max="10" width="35.570312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12</v>
      </c>
      <c r="B5" s="6">
        <v>44866.71601546296</v>
      </c>
      <c r="C5" s="5" t="s">
        <v>13</v>
      </c>
      <c r="D5" s="7">
        <v>2987620831</v>
      </c>
      <c r="E5" s="5" t="s">
        <v>14</v>
      </c>
      <c r="H5" s="8">
        <v>1351</v>
      </c>
      <c r="I5" s="5" t="s">
        <v>15</v>
      </c>
      <c r="J5" s="5" t="s">
        <v>16</v>
      </c>
    </row>
    <row r="6" spans="1:10">
      <c r="A6" s="5" t="s">
        <v>12</v>
      </c>
      <c r="B6" s="6">
        <v>44866.71601546296</v>
      </c>
      <c r="C6" s="5" t="s">
        <v>13</v>
      </c>
      <c r="D6" s="9">
        <v>45143291111</v>
      </c>
      <c r="E6" s="10" t="s">
        <v>17</v>
      </c>
      <c r="H6" s="8">
        <v>50</v>
      </c>
      <c r="I6" s="5" t="s">
        <v>15</v>
      </c>
      <c r="J6" s="5" t="s">
        <v>16</v>
      </c>
    </row>
    <row r="7" spans="1:10">
      <c r="A7" s="5" t="s">
        <v>12</v>
      </c>
      <c r="B7" s="6">
        <v>44866.71601546296</v>
      </c>
      <c r="C7" s="5" t="s">
        <v>13</v>
      </c>
      <c r="D7" s="9">
        <v>45163016035</v>
      </c>
      <c r="E7" s="10" t="s">
        <v>17</v>
      </c>
      <c r="H7" s="8">
        <v>7000</v>
      </c>
      <c r="I7" s="5" t="s">
        <v>15</v>
      </c>
      <c r="J7" s="5" t="s">
        <v>18</v>
      </c>
    </row>
    <row r="8" spans="1:10">
      <c r="A8" s="5" t="s">
        <v>12</v>
      </c>
      <c r="B8" s="6">
        <v>44866.71601546296</v>
      </c>
      <c r="C8" s="5" t="s">
        <v>13</v>
      </c>
      <c r="D8" s="7">
        <v>449663</v>
      </c>
      <c r="E8" s="10" t="s">
        <v>17</v>
      </c>
      <c r="H8" s="8">
        <v>3636.8</v>
      </c>
      <c r="I8" s="5" t="s">
        <v>15</v>
      </c>
      <c r="J8" s="5" t="s">
        <v>18</v>
      </c>
    </row>
    <row r="9" spans="1:10">
      <c r="A9" s="5" t="s">
        <v>12</v>
      </c>
      <c r="B9" s="6">
        <v>44866.71601546296</v>
      </c>
      <c r="C9" s="5" t="s">
        <v>13</v>
      </c>
      <c r="D9" s="7">
        <v>229099</v>
      </c>
      <c r="E9" s="10" t="s">
        <v>17</v>
      </c>
      <c r="H9" s="8">
        <v>8267.2000000000007</v>
      </c>
      <c r="I9" s="5" t="s">
        <v>15</v>
      </c>
      <c r="J9" s="5" t="s">
        <v>19</v>
      </c>
    </row>
    <row r="10" spans="1:10">
      <c r="A10" s="5" t="s">
        <v>12</v>
      </c>
      <c r="B10" s="6">
        <v>44866.71601546296</v>
      </c>
      <c r="C10" s="5" t="s">
        <v>13</v>
      </c>
      <c r="D10" s="9">
        <v>45132924769</v>
      </c>
      <c r="E10" s="10" t="s">
        <v>17</v>
      </c>
      <c r="H10" s="8">
        <v>932.5</v>
      </c>
      <c r="I10" s="5" t="s">
        <v>15</v>
      </c>
      <c r="J10" s="5" t="s">
        <v>20</v>
      </c>
    </row>
    <row r="11" spans="1:10">
      <c r="A11" s="5" t="s">
        <v>12</v>
      </c>
      <c r="B11" s="6">
        <v>44866.71601546296</v>
      </c>
      <c r="C11" s="5" t="s">
        <v>13</v>
      </c>
      <c r="D11" s="9">
        <v>19070523514</v>
      </c>
      <c r="E11" s="10" t="s">
        <v>17</v>
      </c>
      <c r="H11" s="8">
        <v>881.41</v>
      </c>
      <c r="I11" s="5" t="s">
        <v>15</v>
      </c>
      <c r="J11" s="5" t="s">
        <v>20</v>
      </c>
    </row>
    <row r="12" spans="1:10">
      <c r="A12" s="5" t="s">
        <v>12</v>
      </c>
      <c r="B12" s="6">
        <v>44866.71601546296</v>
      </c>
      <c r="C12" s="5" t="s">
        <v>13</v>
      </c>
      <c r="D12" s="9">
        <v>51316967363</v>
      </c>
      <c r="E12" s="10" t="s">
        <v>17</v>
      </c>
      <c r="H12" s="8">
        <v>170</v>
      </c>
      <c r="I12" s="5" t="s">
        <v>15</v>
      </c>
      <c r="J12" s="5" t="s">
        <v>20</v>
      </c>
    </row>
    <row r="13" spans="1:10">
      <c r="A13" s="5" t="s">
        <v>12</v>
      </c>
      <c r="B13" s="6">
        <v>44866.71601546296</v>
      </c>
      <c r="C13" s="5" t="s">
        <v>13</v>
      </c>
      <c r="D13" s="7">
        <v>203252</v>
      </c>
      <c r="E13" s="10" t="s">
        <v>17</v>
      </c>
      <c r="H13" s="8">
        <v>23430</v>
      </c>
      <c r="I13" s="5" t="s">
        <v>15</v>
      </c>
      <c r="J13" s="5" t="s">
        <v>20</v>
      </c>
    </row>
    <row r="14" spans="1:10">
      <c r="A14" s="5" t="s">
        <v>12</v>
      </c>
      <c r="B14" s="6">
        <v>44866.71601546296</v>
      </c>
      <c r="C14" s="5" t="s">
        <v>13</v>
      </c>
      <c r="D14" s="7">
        <v>203253</v>
      </c>
      <c r="E14" s="10" t="s">
        <v>17</v>
      </c>
      <c r="H14" s="8">
        <v>5883.83</v>
      </c>
      <c r="I14" s="5" t="s">
        <v>15</v>
      </c>
      <c r="J14" s="5" t="s">
        <v>20</v>
      </c>
    </row>
    <row r="15" spans="1:10">
      <c r="A15" s="5" t="s">
        <v>12</v>
      </c>
      <c r="B15" s="6">
        <v>44866.71601546296</v>
      </c>
      <c r="C15" s="5" t="s">
        <v>13</v>
      </c>
      <c r="D15" s="7">
        <v>203260</v>
      </c>
      <c r="E15" s="10" t="s">
        <v>17</v>
      </c>
      <c r="H15" s="8">
        <v>4247</v>
      </c>
      <c r="I15" s="5" t="s">
        <v>15</v>
      </c>
      <c r="J15" s="5" t="s">
        <v>20</v>
      </c>
    </row>
    <row r="16" spans="1:10">
      <c r="A16" s="5" t="s">
        <v>12</v>
      </c>
      <c r="B16" s="6">
        <v>44866.71601546296</v>
      </c>
      <c r="C16" s="5" t="s">
        <v>13</v>
      </c>
      <c r="D16" s="7"/>
      <c r="E16" s="10"/>
      <c r="F16" s="8">
        <v>0.1</v>
      </c>
      <c r="I16" s="11" t="s">
        <v>9</v>
      </c>
      <c r="J16" s="5" t="s">
        <v>20</v>
      </c>
    </row>
    <row r="17" spans="1:10">
      <c r="A17" s="12" t="s">
        <v>21</v>
      </c>
      <c r="B17" s="3"/>
      <c r="C17" s="3"/>
      <c r="D17" s="7"/>
      <c r="E17" s="10"/>
      <c r="H17" s="8"/>
      <c r="I17" s="11"/>
      <c r="J17" s="5"/>
    </row>
    <row r="18" spans="1:10" ht="15.75" customHeight="1">
      <c r="A18" s="13" t="s">
        <v>22</v>
      </c>
      <c r="B18" s="13" t="s">
        <v>23</v>
      </c>
      <c r="C18" s="13" t="s">
        <v>24</v>
      </c>
      <c r="D18" s="14">
        <v>112113543</v>
      </c>
      <c r="E18" s="10"/>
      <c r="H18" s="8"/>
      <c r="I18" s="11"/>
      <c r="J18" s="5"/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25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88" t="s">
        <v>0</v>
      </c>
      <c r="B23" s="88" t="s">
        <v>2</v>
      </c>
      <c r="C23" s="88" t="s">
        <v>3</v>
      </c>
      <c r="D23" s="88" t="s">
        <v>4</v>
      </c>
      <c r="E23" s="88" t="s">
        <v>5</v>
      </c>
      <c r="F23" s="88" t="s">
        <v>6</v>
      </c>
      <c r="G23" s="90"/>
      <c r="H23" s="91"/>
      <c r="I23" s="88" t="s">
        <v>7</v>
      </c>
      <c r="J23" s="88" t="s">
        <v>8</v>
      </c>
    </row>
    <row r="24" spans="1:10">
      <c r="A24" s="89"/>
      <c r="B24" s="89"/>
      <c r="C24" s="89"/>
      <c r="D24" s="89"/>
      <c r="E24" s="89"/>
      <c r="F24" s="4" t="s">
        <v>9</v>
      </c>
      <c r="G24" s="4" t="s">
        <v>10</v>
      </c>
      <c r="H24" s="4" t="s">
        <v>11</v>
      </c>
      <c r="I24" s="89"/>
      <c r="J24" s="89"/>
    </row>
    <row r="25" spans="1:10">
      <c r="A25" s="15" t="s">
        <v>26</v>
      </c>
      <c r="B25" s="16"/>
      <c r="C25" s="17"/>
      <c r="D25" s="7"/>
      <c r="E25" s="10"/>
      <c r="F25" s="8"/>
      <c r="I25" s="11"/>
      <c r="J25" s="10"/>
    </row>
    <row r="26" spans="1:10">
      <c r="A26" s="12" t="s">
        <v>21</v>
      </c>
      <c r="B26" s="3"/>
      <c r="C26" s="3"/>
      <c r="D26" s="7"/>
      <c r="E26" s="10"/>
      <c r="F26" s="18"/>
      <c r="H26" s="8"/>
      <c r="I26" s="11"/>
      <c r="J26" s="10"/>
    </row>
    <row r="27" spans="1:10" ht="15.75" customHeight="1">
      <c r="A27" s="13" t="s">
        <v>22</v>
      </c>
      <c r="B27" s="13" t="s">
        <v>23</v>
      </c>
      <c r="C27" s="13" t="s">
        <v>24</v>
      </c>
      <c r="D27" s="14"/>
      <c r="E27" s="10"/>
      <c r="H27" s="8"/>
      <c r="I27" s="11"/>
      <c r="J27" s="10"/>
    </row>
    <row r="28" spans="1:10">
      <c r="A28" s="5"/>
      <c r="B28" s="6"/>
      <c r="C28" s="5"/>
      <c r="D28" s="7"/>
      <c r="E28" s="10"/>
      <c r="H28" s="8"/>
      <c r="I28" s="11"/>
      <c r="J28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27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88" t="s">
        <v>0</v>
      </c>
      <c r="B32" s="88" t="s">
        <v>2</v>
      </c>
      <c r="C32" s="88" t="s">
        <v>3</v>
      </c>
      <c r="D32" s="88" t="s">
        <v>4</v>
      </c>
      <c r="E32" s="88" t="s">
        <v>5</v>
      </c>
      <c r="F32" s="88" t="s">
        <v>6</v>
      </c>
      <c r="G32" s="90"/>
      <c r="H32" s="91"/>
      <c r="I32" s="88" t="s">
        <v>7</v>
      </c>
      <c r="J32" s="88" t="s">
        <v>8</v>
      </c>
    </row>
    <row r="33" spans="1:10">
      <c r="A33" s="89"/>
      <c r="B33" s="89"/>
      <c r="C33" s="89"/>
      <c r="D33" s="89"/>
      <c r="E33" s="89"/>
      <c r="F33" s="4" t="s">
        <v>9</v>
      </c>
      <c r="G33" s="4" t="s">
        <v>10</v>
      </c>
      <c r="H33" s="4" t="s">
        <v>11</v>
      </c>
      <c r="I33" s="89"/>
      <c r="J33" s="89"/>
    </row>
    <row r="34" spans="1:10">
      <c r="A34" s="5" t="s">
        <v>28</v>
      </c>
      <c r="B34" s="6">
        <v>44868.479732002314</v>
      </c>
      <c r="C34" s="5" t="s">
        <v>13</v>
      </c>
      <c r="D34" s="7"/>
      <c r="E34" s="10"/>
      <c r="F34" s="8">
        <v>8353.9</v>
      </c>
      <c r="I34" s="11" t="s">
        <v>9</v>
      </c>
      <c r="J34" s="10" t="s">
        <v>29</v>
      </c>
    </row>
    <row r="35" spans="1:10">
      <c r="A35" s="5" t="s">
        <v>28</v>
      </c>
      <c r="B35" s="6">
        <v>44868.479732002314</v>
      </c>
      <c r="C35" s="5" t="s">
        <v>13</v>
      </c>
      <c r="D35" s="7"/>
      <c r="E35" s="10"/>
      <c r="F35" s="8">
        <v>19563.900000000001</v>
      </c>
      <c r="I35" s="11" t="s">
        <v>9</v>
      </c>
      <c r="J35" s="5" t="s">
        <v>30</v>
      </c>
    </row>
    <row r="36" spans="1:10">
      <c r="A36" s="5" t="s">
        <v>28</v>
      </c>
      <c r="B36" s="6">
        <v>44868.479732002314</v>
      </c>
      <c r="C36" s="5" t="s">
        <v>13</v>
      </c>
      <c r="D36" s="7"/>
      <c r="E36" s="10"/>
      <c r="F36" s="8">
        <v>4626.2</v>
      </c>
      <c r="I36" s="11" t="s">
        <v>9</v>
      </c>
      <c r="J36" s="5" t="s">
        <v>31</v>
      </c>
    </row>
    <row r="37" spans="1:10">
      <c r="A37" s="5" t="s">
        <v>28</v>
      </c>
      <c r="B37" s="6">
        <v>44868.479732002314</v>
      </c>
      <c r="C37" s="5" t="s">
        <v>13</v>
      </c>
      <c r="D37" s="7"/>
      <c r="E37" s="10"/>
      <c r="F37" s="8">
        <v>6674.4</v>
      </c>
      <c r="I37" s="11" t="s">
        <v>9</v>
      </c>
      <c r="J37" s="5" t="s">
        <v>32</v>
      </c>
    </row>
    <row r="38" spans="1:10">
      <c r="A38" s="5" t="s">
        <v>28</v>
      </c>
      <c r="B38" s="6">
        <v>44868.479732002314</v>
      </c>
      <c r="C38" s="5" t="s">
        <v>13</v>
      </c>
      <c r="D38" s="7"/>
      <c r="E38" s="10"/>
      <c r="F38" s="8">
        <v>9520</v>
      </c>
      <c r="I38" s="11" t="s">
        <v>9</v>
      </c>
      <c r="J38" s="5" t="s">
        <v>33</v>
      </c>
    </row>
    <row r="39" spans="1:10">
      <c r="A39" s="5" t="s">
        <v>28</v>
      </c>
      <c r="B39" s="6">
        <v>44868.479732002314</v>
      </c>
      <c r="C39" s="5" t="s">
        <v>13</v>
      </c>
      <c r="D39" s="7"/>
      <c r="E39" s="10"/>
      <c r="F39" s="8">
        <v>8035.9</v>
      </c>
      <c r="I39" s="11" t="s">
        <v>9</v>
      </c>
      <c r="J39" s="5" t="s">
        <v>34</v>
      </c>
    </row>
    <row r="40" spans="1:10">
      <c r="A40" s="5" t="s">
        <v>28</v>
      </c>
      <c r="B40" s="6">
        <v>44868.479732002314</v>
      </c>
      <c r="C40" s="5" t="s">
        <v>13</v>
      </c>
      <c r="D40" s="7"/>
      <c r="E40" s="10"/>
      <c r="F40" s="8">
        <v>8080.1</v>
      </c>
      <c r="I40" s="11" t="s">
        <v>9</v>
      </c>
      <c r="J40" s="5" t="s">
        <v>35</v>
      </c>
    </row>
    <row r="41" spans="1:10">
      <c r="A41" s="5" t="s">
        <v>28</v>
      </c>
      <c r="B41" s="6">
        <v>44868.479732002314</v>
      </c>
      <c r="C41" s="5" t="s">
        <v>13</v>
      </c>
      <c r="D41" s="7"/>
      <c r="E41" s="10"/>
      <c r="F41" s="8">
        <v>8224.7999999999993</v>
      </c>
      <c r="I41" s="11" t="s">
        <v>9</v>
      </c>
      <c r="J41" s="10" t="s">
        <v>36</v>
      </c>
    </row>
    <row r="42" spans="1:10">
      <c r="A42" s="12" t="s">
        <v>21</v>
      </c>
      <c r="B42" s="3"/>
      <c r="C42" s="3"/>
      <c r="D42" s="7"/>
      <c r="E42" s="10"/>
      <c r="F42" s="19">
        <f>SUM(F34:G41)</f>
        <v>73079.199999999997</v>
      </c>
      <c r="H42" s="8"/>
      <c r="I42" s="11"/>
      <c r="J42" s="10"/>
    </row>
    <row r="43" spans="1:10" ht="15.75" customHeight="1">
      <c r="A43" s="13" t="s">
        <v>22</v>
      </c>
      <c r="B43" s="13" t="s">
        <v>23</v>
      </c>
      <c r="C43" s="13" t="s">
        <v>24</v>
      </c>
      <c r="D43" s="14">
        <v>112113545</v>
      </c>
      <c r="E43" s="10"/>
      <c r="H43" s="8"/>
      <c r="I43" s="11"/>
      <c r="J43" s="10"/>
    </row>
    <row r="44" spans="1:10">
      <c r="A44" s="5"/>
      <c r="B44" s="6"/>
      <c r="C44" s="5"/>
      <c r="D44" s="7"/>
      <c r="E44" s="10"/>
      <c r="H44" s="8"/>
      <c r="I44" s="11"/>
      <c r="J44" s="10"/>
    </row>
    <row r="45" spans="1:10">
      <c r="A45" s="5"/>
      <c r="B45" s="6"/>
      <c r="C45" s="5"/>
      <c r="D45" s="7"/>
      <c r="E45" s="10"/>
      <c r="H45" s="8"/>
      <c r="I45" s="11"/>
      <c r="J45" s="10"/>
    </row>
    <row r="46" spans="1:10">
      <c r="A46" s="5" t="s">
        <v>37</v>
      </c>
      <c r="B46" s="6">
        <v>44868.745052500002</v>
      </c>
      <c r="C46" s="5" t="s">
        <v>13</v>
      </c>
      <c r="D46" s="9">
        <v>45152920605</v>
      </c>
      <c r="E46" s="10" t="s">
        <v>17</v>
      </c>
      <c r="H46" s="8">
        <v>6.36</v>
      </c>
      <c r="I46" s="5" t="s">
        <v>15</v>
      </c>
      <c r="J46" s="5" t="s">
        <v>20</v>
      </c>
    </row>
    <row r="47" spans="1:10">
      <c r="A47" s="5" t="s">
        <v>38</v>
      </c>
      <c r="B47" s="6">
        <v>44868.745052500002</v>
      </c>
      <c r="C47" s="5" t="s">
        <v>13</v>
      </c>
      <c r="D47" s="9">
        <v>45123051272</v>
      </c>
      <c r="E47" s="10" t="s">
        <v>17</v>
      </c>
      <c r="H47" s="8">
        <v>3686</v>
      </c>
      <c r="I47" s="5" t="s">
        <v>15</v>
      </c>
      <c r="J47" s="5" t="s">
        <v>20</v>
      </c>
    </row>
    <row r="48" spans="1:10">
      <c r="A48" s="5" t="s">
        <v>38</v>
      </c>
      <c r="B48" s="6">
        <v>44868.745052500002</v>
      </c>
      <c r="C48" s="5" t="s">
        <v>13</v>
      </c>
      <c r="D48" s="9">
        <v>45152920605</v>
      </c>
      <c r="E48" s="10" t="s">
        <v>17</v>
      </c>
      <c r="H48" s="8">
        <v>1678.82</v>
      </c>
      <c r="I48" s="5" t="s">
        <v>15</v>
      </c>
      <c r="J48" s="5" t="s">
        <v>20</v>
      </c>
    </row>
    <row r="49" spans="1:10">
      <c r="A49" s="5" t="s">
        <v>38</v>
      </c>
      <c r="B49" s="6">
        <v>44868.745052500002</v>
      </c>
      <c r="C49" s="5" t="s">
        <v>13</v>
      </c>
      <c r="D49" s="9">
        <v>45143291242</v>
      </c>
      <c r="E49" s="10" t="s">
        <v>17</v>
      </c>
      <c r="H49" s="8">
        <v>2275.1999999999998</v>
      </c>
      <c r="I49" s="5" t="s">
        <v>15</v>
      </c>
      <c r="J49" s="5" t="s">
        <v>16</v>
      </c>
    </row>
    <row r="50" spans="1:10">
      <c r="A50" s="5" t="s">
        <v>38</v>
      </c>
      <c r="B50" s="6">
        <v>44868.745052500002</v>
      </c>
      <c r="C50" s="5" t="s">
        <v>13</v>
      </c>
      <c r="D50" s="9">
        <v>51716902809</v>
      </c>
      <c r="E50" s="10" t="s">
        <v>17</v>
      </c>
      <c r="H50" s="8">
        <v>1265.3699999999999</v>
      </c>
      <c r="I50" s="5" t="s">
        <v>15</v>
      </c>
      <c r="J50" s="5" t="s">
        <v>16</v>
      </c>
    </row>
    <row r="51" spans="1:10">
      <c r="A51" s="5" t="s">
        <v>38</v>
      </c>
      <c r="B51" s="6">
        <v>44868.745052500002</v>
      </c>
      <c r="C51" s="5" t="s">
        <v>13</v>
      </c>
      <c r="D51" s="9">
        <v>45113065976</v>
      </c>
      <c r="E51" s="10" t="s">
        <v>17</v>
      </c>
      <c r="H51" s="8">
        <v>163.9</v>
      </c>
      <c r="I51" s="5" t="s">
        <v>15</v>
      </c>
      <c r="J51" s="5" t="s">
        <v>16</v>
      </c>
    </row>
    <row r="52" spans="1:10">
      <c r="A52" s="5" t="s">
        <v>38</v>
      </c>
      <c r="B52" s="6">
        <v>44868.745052500002</v>
      </c>
      <c r="C52" s="5" t="s">
        <v>13</v>
      </c>
      <c r="D52" s="7">
        <v>131626</v>
      </c>
      <c r="E52" s="10" t="s">
        <v>17</v>
      </c>
      <c r="H52" s="8">
        <v>5784</v>
      </c>
      <c r="I52" s="5" t="s">
        <v>15</v>
      </c>
      <c r="J52" s="5" t="s">
        <v>19</v>
      </c>
    </row>
    <row r="53" spans="1:10">
      <c r="A53" s="5" t="s">
        <v>38</v>
      </c>
      <c r="B53" s="6">
        <v>44868.745052500002</v>
      </c>
      <c r="C53" s="5" t="s">
        <v>13</v>
      </c>
      <c r="D53" s="7">
        <v>278847</v>
      </c>
      <c r="E53" s="10" t="s">
        <v>17</v>
      </c>
      <c r="H53" s="8">
        <v>3870</v>
      </c>
      <c r="I53" s="5" t="s">
        <v>15</v>
      </c>
      <c r="J53" s="5" t="s">
        <v>18</v>
      </c>
    </row>
    <row r="54" spans="1:10">
      <c r="A54" s="5" t="s">
        <v>38</v>
      </c>
      <c r="B54" s="6">
        <v>44868.745052500002</v>
      </c>
      <c r="C54" s="5" t="s">
        <v>13</v>
      </c>
      <c r="D54" s="7">
        <v>622597</v>
      </c>
      <c r="E54" s="10" t="s">
        <v>17</v>
      </c>
      <c r="H54" s="8">
        <v>18634.599999999999</v>
      </c>
      <c r="I54" s="5" t="s">
        <v>15</v>
      </c>
      <c r="J54" s="5" t="s">
        <v>20</v>
      </c>
    </row>
    <row r="55" spans="1:10">
      <c r="A55" s="5" t="s">
        <v>38</v>
      </c>
      <c r="B55" s="6">
        <v>44868.745052500002</v>
      </c>
      <c r="C55" s="5" t="s">
        <v>13</v>
      </c>
      <c r="D55" s="7">
        <v>622604</v>
      </c>
      <c r="E55" s="10" t="s">
        <v>17</v>
      </c>
      <c r="H55" s="8">
        <v>6228.57</v>
      </c>
      <c r="I55" s="5" t="s">
        <v>15</v>
      </c>
      <c r="J55" s="5" t="s">
        <v>20</v>
      </c>
    </row>
    <row r="56" spans="1:10">
      <c r="A56" s="5" t="s">
        <v>38</v>
      </c>
      <c r="B56" s="6">
        <v>44868.745052500002</v>
      </c>
      <c r="C56" s="5" t="s">
        <v>13</v>
      </c>
      <c r="D56" s="7">
        <v>622598</v>
      </c>
      <c r="E56" s="10" t="s">
        <v>17</v>
      </c>
      <c r="H56" s="8">
        <v>1559.14</v>
      </c>
      <c r="I56" s="5" t="s">
        <v>15</v>
      </c>
      <c r="J56" s="5" t="s">
        <v>20</v>
      </c>
    </row>
    <row r="57" spans="1:10">
      <c r="A57" s="5" t="s">
        <v>38</v>
      </c>
      <c r="B57" s="6">
        <v>44868.745052500002</v>
      </c>
      <c r="C57" s="5" t="s">
        <v>13</v>
      </c>
      <c r="D57" s="7">
        <v>622603</v>
      </c>
      <c r="E57" s="10" t="s">
        <v>17</v>
      </c>
      <c r="H57" s="8">
        <v>3589.15</v>
      </c>
      <c r="I57" s="5" t="s">
        <v>15</v>
      </c>
      <c r="J57" s="5" t="s">
        <v>20</v>
      </c>
    </row>
    <row r="58" spans="1:10">
      <c r="A58" s="5" t="s">
        <v>38</v>
      </c>
      <c r="B58" s="6">
        <v>44868.745052500002</v>
      </c>
      <c r="C58" s="5" t="s">
        <v>13</v>
      </c>
      <c r="D58" s="7">
        <v>622599</v>
      </c>
      <c r="E58" s="10" t="s">
        <v>17</v>
      </c>
      <c r="H58" s="8">
        <v>13005.22</v>
      </c>
      <c r="I58" s="5" t="s">
        <v>15</v>
      </c>
      <c r="J58" s="5" t="s">
        <v>20</v>
      </c>
    </row>
    <row r="59" spans="1:10">
      <c r="A59" s="5" t="s">
        <v>38</v>
      </c>
      <c r="B59" s="6">
        <v>44868.745052500002</v>
      </c>
      <c r="C59" s="5" t="s">
        <v>13</v>
      </c>
      <c r="D59" s="7">
        <v>2992991593</v>
      </c>
      <c r="E59" s="5" t="s">
        <v>14</v>
      </c>
      <c r="H59" s="8">
        <v>1364</v>
      </c>
      <c r="I59" s="5" t="s">
        <v>15</v>
      </c>
      <c r="J59" s="10" t="s">
        <v>39</v>
      </c>
    </row>
    <row r="60" spans="1:10">
      <c r="A60" s="5" t="s">
        <v>38</v>
      </c>
      <c r="B60" s="6">
        <v>44868.745052500002</v>
      </c>
      <c r="C60" s="5" t="s">
        <v>13</v>
      </c>
      <c r="D60" s="7">
        <v>26803699</v>
      </c>
      <c r="E60" s="5" t="s">
        <v>14</v>
      </c>
      <c r="H60" s="8">
        <v>23573.58</v>
      </c>
      <c r="I60" s="5" t="s">
        <v>15</v>
      </c>
      <c r="J60" s="10" t="s">
        <v>39</v>
      </c>
    </row>
    <row r="61" spans="1:10">
      <c r="A61" s="5" t="s">
        <v>38</v>
      </c>
      <c r="B61" s="6">
        <v>44868.745052500002</v>
      </c>
      <c r="C61" s="5" t="s">
        <v>13</v>
      </c>
      <c r="D61" s="7"/>
      <c r="E61" s="10"/>
      <c r="F61" s="8">
        <v>3667.7</v>
      </c>
      <c r="I61" s="11" t="s">
        <v>9</v>
      </c>
      <c r="J61" s="5" t="s">
        <v>40</v>
      </c>
    </row>
    <row r="62" spans="1:10">
      <c r="A62" s="5" t="s">
        <v>38</v>
      </c>
      <c r="B62" s="6">
        <v>44868.745052500002</v>
      </c>
      <c r="C62" s="5" t="s">
        <v>13</v>
      </c>
      <c r="D62" s="7"/>
      <c r="E62" s="10"/>
      <c r="F62" s="8">
        <v>7954.8</v>
      </c>
      <c r="I62" s="11" t="s">
        <v>9</v>
      </c>
      <c r="J62" s="5" t="s">
        <v>41</v>
      </c>
    </row>
    <row r="63" spans="1:10">
      <c r="A63" s="5" t="s">
        <v>38</v>
      </c>
      <c r="B63" s="6">
        <v>44868.745052500002</v>
      </c>
      <c r="C63" s="5" t="s">
        <v>13</v>
      </c>
      <c r="D63" s="7"/>
      <c r="E63" s="10"/>
      <c r="F63" s="8">
        <v>220</v>
      </c>
      <c r="I63" s="11" t="s">
        <v>9</v>
      </c>
      <c r="J63" s="10" t="s">
        <v>42</v>
      </c>
    </row>
    <row r="64" spans="1:10">
      <c r="A64" s="5" t="s">
        <v>38</v>
      </c>
      <c r="B64" s="6">
        <v>44868.745052500002</v>
      </c>
      <c r="C64" s="5" t="s">
        <v>13</v>
      </c>
      <c r="D64" s="7"/>
      <c r="E64" s="10"/>
      <c r="F64" s="8">
        <v>8368</v>
      </c>
      <c r="I64" s="11" t="s">
        <v>9</v>
      </c>
      <c r="J64" s="5" t="s">
        <v>31</v>
      </c>
    </row>
    <row r="65" spans="1:10">
      <c r="A65" s="5" t="s">
        <v>38</v>
      </c>
      <c r="B65" s="6">
        <v>44868.745052500002</v>
      </c>
      <c r="C65" s="5" t="s">
        <v>13</v>
      </c>
      <c r="D65" s="7"/>
      <c r="E65" s="10"/>
      <c r="F65" s="8">
        <v>9555.6</v>
      </c>
      <c r="I65" s="11" t="s">
        <v>9</v>
      </c>
      <c r="J65" s="10" t="s">
        <v>43</v>
      </c>
    </row>
    <row r="66" spans="1:10">
      <c r="A66" s="5" t="s">
        <v>38</v>
      </c>
      <c r="B66" s="6">
        <v>44868.745052500002</v>
      </c>
      <c r="C66" s="5" t="s">
        <v>13</v>
      </c>
      <c r="D66" s="7"/>
      <c r="E66" s="10"/>
      <c r="F66" s="8">
        <v>11187.2</v>
      </c>
      <c r="I66" s="11" t="s">
        <v>9</v>
      </c>
      <c r="J66" s="10" t="s">
        <v>44</v>
      </c>
    </row>
    <row r="67" spans="1:10">
      <c r="A67" s="5" t="s">
        <v>38</v>
      </c>
      <c r="B67" s="6">
        <v>44868.745052500002</v>
      </c>
      <c r="C67" s="5" t="s">
        <v>13</v>
      </c>
      <c r="D67" s="7"/>
      <c r="E67" s="10"/>
      <c r="F67" s="8">
        <v>7734.3</v>
      </c>
      <c r="I67" s="11" t="s">
        <v>9</v>
      </c>
      <c r="J67" s="10" t="s">
        <v>45</v>
      </c>
    </row>
    <row r="68" spans="1:10">
      <c r="A68" s="5" t="s">
        <v>38</v>
      </c>
      <c r="B68" s="6">
        <v>44868.745052500002</v>
      </c>
      <c r="C68" s="5" t="s">
        <v>13</v>
      </c>
      <c r="D68" s="7"/>
      <c r="E68" s="10"/>
      <c r="F68" s="8">
        <v>6241.2</v>
      </c>
      <c r="I68" s="11" t="s">
        <v>9</v>
      </c>
      <c r="J68" s="10" t="s">
        <v>36</v>
      </c>
    </row>
    <row r="69" spans="1:10">
      <c r="A69" s="5" t="s">
        <v>38</v>
      </c>
      <c r="B69" s="6">
        <v>44868.745052500002</v>
      </c>
      <c r="C69" s="5" t="s">
        <v>13</v>
      </c>
      <c r="D69" s="7"/>
      <c r="E69" s="10"/>
      <c r="F69" s="8">
        <v>10970.7</v>
      </c>
      <c r="I69" s="11" t="s">
        <v>9</v>
      </c>
      <c r="J69" s="10" t="s">
        <v>46</v>
      </c>
    </row>
    <row r="70" spans="1:10">
      <c r="A70" s="12" t="s">
        <v>21</v>
      </c>
      <c r="B70" s="3"/>
      <c r="C70" s="3"/>
      <c r="D70" s="7"/>
      <c r="E70" s="10"/>
      <c r="F70" s="19">
        <f>SUM(F46:G69)</f>
        <v>65899.5</v>
      </c>
      <c r="H70" s="8"/>
      <c r="I70" s="11"/>
      <c r="J70" s="10"/>
    </row>
    <row r="71" spans="1:10" ht="15.75" customHeight="1">
      <c r="A71" s="13" t="s">
        <v>22</v>
      </c>
      <c r="B71" s="13" t="s">
        <v>23</v>
      </c>
      <c r="C71" s="13" t="s">
        <v>24</v>
      </c>
      <c r="D71" s="14">
        <v>112128842</v>
      </c>
      <c r="E71" s="10"/>
      <c r="H71" s="8"/>
      <c r="I71" s="11"/>
      <c r="J71" s="10"/>
    </row>
    <row r="74" spans="1:10">
      <c r="A74" s="1" t="s">
        <v>0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3" t="s">
        <v>47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88" t="s">
        <v>0</v>
      </c>
      <c r="B76" s="88" t="s">
        <v>2</v>
      </c>
      <c r="C76" s="88" t="s">
        <v>3</v>
      </c>
      <c r="D76" s="88" t="s">
        <v>4</v>
      </c>
      <c r="E76" s="88" t="s">
        <v>5</v>
      </c>
      <c r="F76" s="88" t="s">
        <v>6</v>
      </c>
      <c r="G76" s="90"/>
      <c r="H76" s="91"/>
      <c r="I76" s="88" t="s">
        <v>7</v>
      </c>
      <c r="J76" s="88" t="s">
        <v>8</v>
      </c>
    </row>
    <row r="77" spans="1:10">
      <c r="A77" s="89"/>
      <c r="B77" s="89"/>
      <c r="C77" s="89"/>
      <c r="D77" s="89"/>
      <c r="E77" s="89"/>
      <c r="F77" s="4" t="s">
        <v>9</v>
      </c>
      <c r="G77" s="4" t="s">
        <v>10</v>
      </c>
      <c r="H77" s="4" t="s">
        <v>11</v>
      </c>
      <c r="I77" s="89"/>
      <c r="J77" s="89"/>
    </row>
    <row r="78" spans="1:10">
      <c r="A78" s="5" t="s">
        <v>48</v>
      </c>
      <c r="B78" s="6">
        <v>44869.473427974539</v>
      </c>
      <c r="C78" s="5" t="s">
        <v>13</v>
      </c>
      <c r="D78" s="11"/>
      <c r="E78" s="10"/>
      <c r="F78" s="8">
        <v>3788.3</v>
      </c>
      <c r="I78" s="11" t="s">
        <v>9</v>
      </c>
      <c r="J78" s="5" t="s">
        <v>40</v>
      </c>
    </row>
    <row r="79" spans="1:10">
      <c r="A79" s="5" t="s">
        <v>48</v>
      </c>
      <c r="B79" s="6">
        <v>44869.473427974539</v>
      </c>
      <c r="C79" s="5" t="s">
        <v>13</v>
      </c>
      <c r="D79" s="11"/>
      <c r="E79" s="10"/>
      <c r="F79" s="8">
        <v>9542</v>
      </c>
      <c r="I79" s="11" t="s">
        <v>9</v>
      </c>
      <c r="J79" s="5" t="s">
        <v>30</v>
      </c>
    </row>
    <row r="80" spans="1:10">
      <c r="A80" s="5" t="s">
        <v>48</v>
      </c>
      <c r="B80" s="6">
        <v>44869.473427974539</v>
      </c>
      <c r="C80" s="5" t="s">
        <v>13</v>
      </c>
      <c r="D80" s="11"/>
      <c r="E80" s="10"/>
      <c r="F80" s="8">
        <v>3650.3</v>
      </c>
      <c r="I80" s="11" t="s">
        <v>9</v>
      </c>
      <c r="J80" s="5" t="s">
        <v>32</v>
      </c>
    </row>
    <row r="81" spans="1:10">
      <c r="A81" s="5" t="s">
        <v>48</v>
      </c>
      <c r="B81" s="6">
        <v>44869.473427974539</v>
      </c>
      <c r="C81" s="5" t="s">
        <v>13</v>
      </c>
      <c r="D81" s="11"/>
      <c r="E81" s="10"/>
      <c r="F81" s="8">
        <v>15472.2</v>
      </c>
      <c r="I81" s="11" t="s">
        <v>9</v>
      </c>
      <c r="J81" s="5" t="s">
        <v>33</v>
      </c>
    </row>
    <row r="82" spans="1:10">
      <c r="A82" s="5" t="s">
        <v>48</v>
      </c>
      <c r="B82" s="6">
        <v>44869.473427974539</v>
      </c>
      <c r="C82" s="5" t="s">
        <v>13</v>
      </c>
      <c r="D82" s="11"/>
      <c r="E82" s="10"/>
      <c r="F82" s="8">
        <v>17122.099999999999</v>
      </c>
      <c r="I82" s="11" t="s">
        <v>9</v>
      </c>
      <c r="J82" s="5" t="s">
        <v>34</v>
      </c>
    </row>
    <row r="83" spans="1:10">
      <c r="A83" s="5" t="s">
        <v>48</v>
      </c>
      <c r="B83" s="6">
        <v>44869.473427974539</v>
      </c>
      <c r="C83" s="5" t="s">
        <v>13</v>
      </c>
      <c r="D83" s="11"/>
      <c r="E83" s="10"/>
      <c r="F83" s="8">
        <v>7199.9</v>
      </c>
      <c r="I83" s="11" t="s">
        <v>9</v>
      </c>
      <c r="J83" s="5" t="s">
        <v>35</v>
      </c>
    </row>
    <row r="84" spans="1:10">
      <c r="A84" s="5" t="s">
        <v>48</v>
      </c>
      <c r="B84" s="6">
        <v>44869.473427974539</v>
      </c>
      <c r="C84" s="5" t="s">
        <v>13</v>
      </c>
      <c r="D84" s="11"/>
      <c r="E84" s="10"/>
      <c r="F84" s="8">
        <v>8953.2999999999993</v>
      </c>
      <c r="I84" s="11" t="s">
        <v>9</v>
      </c>
      <c r="J84" s="10" t="s">
        <v>45</v>
      </c>
    </row>
    <row r="85" spans="1:10">
      <c r="A85" s="5" t="s">
        <v>48</v>
      </c>
      <c r="B85" s="6">
        <v>44869.473427974539</v>
      </c>
      <c r="C85" s="5" t="s">
        <v>13</v>
      </c>
      <c r="D85" s="11"/>
      <c r="E85" s="10"/>
      <c r="F85" s="8">
        <v>1038.8</v>
      </c>
      <c r="I85" s="11" t="s">
        <v>9</v>
      </c>
      <c r="J85" s="10" t="s">
        <v>39</v>
      </c>
    </row>
    <row r="86" spans="1:10">
      <c r="A86" s="12" t="s">
        <v>21</v>
      </c>
      <c r="B86" s="3"/>
      <c r="C86" s="3"/>
      <c r="D86" s="7"/>
      <c r="E86" s="10"/>
      <c r="F86" s="20">
        <f>SUM(F78:G85)</f>
        <v>66766.899999999994</v>
      </c>
      <c r="H86" s="8"/>
      <c r="I86" s="5"/>
      <c r="J86" s="5"/>
    </row>
    <row r="87" spans="1:10" ht="15.75" customHeight="1">
      <c r="A87" s="13" t="s">
        <v>22</v>
      </c>
      <c r="B87" s="13" t="s">
        <v>23</v>
      </c>
      <c r="C87" s="13" t="s">
        <v>24</v>
      </c>
      <c r="D87" s="14">
        <v>112128843</v>
      </c>
      <c r="E87" s="10"/>
      <c r="H87" s="8"/>
      <c r="I87" s="5"/>
      <c r="J87" s="5"/>
    </row>
    <row r="88" spans="1:10">
      <c r="A88" s="5"/>
      <c r="B88" s="6"/>
      <c r="C88" s="5"/>
      <c r="D88" s="7"/>
      <c r="E88" s="10"/>
      <c r="H88" s="8"/>
      <c r="I88" s="5"/>
      <c r="J88" s="5"/>
    </row>
    <row r="89" spans="1:10">
      <c r="A89" s="5"/>
      <c r="B89" s="6"/>
      <c r="C89" s="5"/>
      <c r="D89" s="7"/>
      <c r="E89" s="10"/>
      <c r="H89" s="8"/>
      <c r="I89" s="5"/>
      <c r="J89" s="5"/>
    </row>
    <row r="90" spans="1:10">
      <c r="A90" s="5" t="s">
        <v>49</v>
      </c>
      <c r="B90" s="6">
        <v>44869.773783101853</v>
      </c>
      <c r="C90" s="5" t="s">
        <v>13</v>
      </c>
      <c r="D90" s="9">
        <v>45152922011</v>
      </c>
      <c r="E90" s="10" t="s">
        <v>17</v>
      </c>
      <c r="H90" s="8">
        <v>1701.75</v>
      </c>
      <c r="I90" s="5" t="s">
        <v>15</v>
      </c>
      <c r="J90" s="5" t="s">
        <v>20</v>
      </c>
    </row>
    <row r="91" spans="1:10">
      <c r="A91" s="5" t="s">
        <v>49</v>
      </c>
      <c r="B91" s="6">
        <v>44869.773783101853</v>
      </c>
      <c r="C91" s="5" t="s">
        <v>13</v>
      </c>
      <c r="D91" s="9">
        <v>45123055164</v>
      </c>
      <c r="E91" s="10" t="s">
        <v>17</v>
      </c>
      <c r="H91" s="8">
        <v>2804.15</v>
      </c>
      <c r="I91" s="5" t="s">
        <v>15</v>
      </c>
      <c r="J91" s="5" t="s">
        <v>20</v>
      </c>
    </row>
    <row r="92" spans="1:10">
      <c r="A92" s="5" t="s">
        <v>49</v>
      </c>
      <c r="B92" s="6">
        <v>44869.773783101853</v>
      </c>
      <c r="C92" s="5" t="s">
        <v>13</v>
      </c>
      <c r="D92" s="7">
        <v>190819</v>
      </c>
      <c r="E92" s="10" t="s">
        <v>17</v>
      </c>
      <c r="H92" s="8">
        <v>10509.8</v>
      </c>
      <c r="I92" s="5" t="s">
        <v>15</v>
      </c>
      <c r="J92" s="5" t="s">
        <v>18</v>
      </c>
    </row>
    <row r="93" spans="1:10">
      <c r="A93" s="5" t="s">
        <v>49</v>
      </c>
      <c r="B93" s="6">
        <v>44869.773783101853</v>
      </c>
      <c r="C93" s="5" t="s">
        <v>13</v>
      </c>
      <c r="D93" s="7">
        <v>131780</v>
      </c>
      <c r="E93" s="10" t="s">
        <v>17</v>
      </c>
      <c r="H93" s="8">
        <v>10624</v>
      </c>
      <c r="I93" s="5" t="s">
        <v>15</v>
      </c>
      <c r="J93" s="5" t="s">
        <v>19</v>
      </c>
    </row>
    <row r="94" spans="1:10">
      <c r="A94" s="5" t="s">
        <v>49</v>
      </c>
      <c r="B94" s="6">
        <v>44869.773783101853</v>
      </c>
      <c r="C94" s="5" t="s">
        <v>13</v>
      </c>
      <c r="D94" s="7">
        <v>164843</v>
      </c>
      <c r="E94" s="5" t="s">
        <v>50</v>
      </c>
      <c r="H94" s="8">
        <v>4260.0600000000004</v>
      </c>
      <c r="I94" s="5" t="s">
        <v>15</v>
      </c>
      <c r="J94" s="5" t="s">
        <v>20</v>
      </c>
    </row>
    <row r="95" spans="1:10">
      <c r="A95" s="5" t="s">
        <v>49</v>
      </c>
      <c r="B95" s="6">
        <v>44869.773783101853</v>
      </c>
      <c r="C95" s="5" t="s">
        <v>13</v>
      </c>
      <c r="D95" s="7">
        <v>164843</v>
      </c>
      <c r="E95" s="5" t="s">
        <v>50</v>
      </c>
      <c r="H95" s="8">
        <v>656.98</v>
      </c>
      <c r="I95" s="5" t="s">
        <v>15</v>
      </c>
      <c r="J95" s="5" t="s">
        <v>20</v>
      </c>
    </row>
    <row r="96" spans="1:10">
      <c r="A96" s="5" t="s">
        <v>49</v>
      </c>
      <c r="B96" s="6">
        <v>44869.773783101853</v>
      </c>
      <c r="C96" s="5" t="s">
        <v>13</v>
      </c>
      <c r="D96" s="7">
        <v>164611</v>
      </c>
      <c r="E96" s="5" t="s">
        <v>50</v>
      </c>
      <c r="H96" s="8">
        <v>1838.46</v>
      </c>
      <c r="I96" s="5" t="s">
        <v>15</v>
      </c>
      <c r="J96" s="5" t="s">
        <v>20</v>
      </c>
    </row>
    <row r="97" spans="1:10">
      <c r="A97" s="5" t="s">
        <v>49</v>
      </c>
      <c r="B97" s="6">
        <v>44869.773783101853</v>
      </c>
      <c r="C97" s="5" t="s">
        <v>13</v>
      </c>
      <c r="D97" s="7">
        <v>164611</v>
      </c>
      <c r="E97" s="5" t="s">
        <v>50</v>
      </c>
      <c r="H97" s="8">
        <v>3640.6</v>
      </c>
      <c r="I97" s="5" t="s">
        <v>15</v>
      </c>
      <c r="J97" s="5" t="s">
        <v>20</v>
      </c>
    </row>
    <row r="98" spans="1:10">
      <c r="A98" s="5" t="s">
        <v>49</v>
      </c>
      <c r="B98" s="6">
        <v>44869.773783101853</v>
      </c>
      <c r="C98" s="5" t="s">
        <v>13</v>
      </c>
      <c r="D98" s="7">
        <v>163700</v>
      </c>
      <c r="E98" s="5" t="s">
        <v>50</v>
      </c>
      <c r="H98" s="8">
        <v>24210.6</v>
      </c>
      <c r="I98" s="5" t="s">
        <v>15</v>
      </c>
      <c r="J98" s="5" t="s">
        <v>20</v>
      </c>
    </row>
    <row r="99" spans="1:10">
      <c r="A99" s="5" t="s">
        <v>49</v>
      </c>
      <c r="B99" s="6">
        <v>44869.773783101853</v>
      </c>
      <c r="C99" s="5" t="s">
        <v>13</v>
      </c>
      <c r="D99" s="9">
        <v>45143298563</v>
      </c>
      <c r="E99" s="10" t="s">
        <v>17</v>
      </c>
      <c r="H99" s="8">
        <v>108.9</v>
      </c>
      <c r="I99" s="5" t="s">
        <v>15</v>
      </c>
      <c r="J99" s="5" t="s">
        <v>16</v>
      </c>
    </row>
    <row r="100" spans="1:10">
      <c r="A100" s="5" t="s">
        <v>49</v>
      </c>
      <c r="B100" s="6">
        <v>44869.773783101853</v>
      </c>
      <c r="C100" s="5" t="s">
        <v>13</v>
      </c>
      <c r="D100" s="9">
        <v>45163020126</v>
      </c>
      <c r="E100" s="10" t="s">
        <v>17</v>
      </c>
      <c r="H100" s="8">
        <v>193</v>
      </c>
      <c r="I100" s="5" t="s">
        <v>15</v>
      </c>
      <c r="J100" s="5" t="s">
        <v>16</v>
      </c>
    </row>
    <row r="101" spans="1:10">
      <c r="A101" s="5" t="s">
        <v>49</v>
      </c>
      <c r="B101" s="6">
        <v>44869.773783101853</v>
      </c>
      <c r="C101" s="5" t="s">
        <v>13</v>
      </c>
      <c r="D101" s="9">
        <v>45113069270</v>
      </c>
      <c r="E101" s="10" t="s">
        <v>17</v>
      </c>
      <c r="H101" s="8">
        <v>17654</v>
      </c>
      <c r="I101" s="5" t="s">
        <v>15</v>
      </c>
      <c r="J101" s="5" t="s">
        <v>16</v>
      </c>
    </row>
    <row r="102" spans="1:10">
      <c r="A102" s="5" t="s">
        <v>49</v>
      </c>
      <c r="B102" s="6">
        <v>44869.773783101853</v>
      </c>
      <c r="C102" s="5" t="s">
        <v>13</v>
      </c>
      <c r="D102" s="9">
        <v>45172991664</v>
      </c>
      <c r="E102" s="10" t="s">
        <v>17</v>
      </c>
      <c r="H102" s="8">
        <v>1481.6</v>
      </c>
      <c r="I102" s="5" t="s">
        <v>15</v>
      </c>
      <c r="J102" s="5" t="s">
        <v>16</v>
      </c>
    </row>
    <row r="103" spans="1:10">
      <c r="A103" s="5" t="s">
        <v>49</v>
      </c>
      <c r="B103" s="6">
        <v>44869.773783101853</v>
      </c>
      <c r="C103" s="5" t="s">
        <v>13</v>
      </c>
      <c r="D103" s="9">
        <v>51166953195</v>
      </c>
      <c r="E103" s="10" t="s">
        <v>17</v>
      </c>
      <c r="H103" s="8">
        <v>1704</v>
      </c>
      <c r="I103" s="5" t="s">
        <v>15</v>
      </c>
      <c r="J103" s="5" t="s">
        <v>16</v>
      </c>
    </row>
    <row r="104" spans="1:10">
      <c r="A104" s="5" t="s">
        <v>49</v>
      </c>
      <c r="B104" s="6">
        <v>44869.773783101853</v>
      </c>
      <c r="C104" s="5" t="s">
        <v>13</v>
      </c>
      <c r="D104" s="9">
        <v>45132928978</v>
      </c>
      <c r="E104" s="10" t="s">
        <v>17</v>
      </c>
      <c r="H104" s="8">
        <v>3467</v>
      </c>
      <c r="I104" s="5" t="s">
        <v>15</v>
      </c>
      <c r="J104" s="5" t="s">
        <v>16</v>
      </c>
    </row>
    <row r="105" spans="1:10">
      <c r="A105" s="5" t="s">
        <v>49</v>
      </c>
      <c r="B105" s="6">
        <v>44869.773783101853</v>
      </c>
      <c r="C105" s="5" t="s">
        <v>13</v>
      </c>
      <c r="D105" s="9">
        <v>45123055192</v>
      </c>
      <c r="E105" s="10" t="s">
        <v>17</v>
      </c>
      <c r="H105" s="8">
        <v>1348.22</v>
      </c>
      <c r="I105" s="5" t="s">
        <v>15</v>
      </c>
      <c r="J105" s="5" t="s">
        <v>16</v>
      </c>
    </row>
    <row r="106" spans="1:10">
      <c r="A106" s="5" t="s">
        <v>49</v>
      </c>
      <c r="B106" s="6">
        <v>44869.773783101853</v>
      </c>
      <c r="C106" s="5" t="s">
        <v>13</v>
      </c>
      <c r="D106" s="9">
        <v>45172991608</v>
      </c>
      <c r="E106" s="10" t="s">
        <v>17</v>
      </c>
      <c r="H106" s="8">
        <v>125.06</v>
      </c>
      <c r="I106" s="5" t="s">
        <v>15</v>
      </c>
      <c r="J106" s="5" t="s">
        <v>16</v>
      </c>
    </row>
    <row r="107" spans="1:10">
      <c r="A107" s="5" t="s">
        <v>49</v>
      </c>
      <c r="B107" s="6">
        <v>44869.773783101853</v>
      </c>
      <c r="C107" s="5" t="s">
        <v>13</v>
      </c>
      <c r="D107" s="9">
        <v>45143298841</v>
      </c>
      <c r="E107" s="10" t="s">
        <v>17</v>
      </c>
      <c r="H107" s="8">
        <v>860</v>
      </c>
      <c r="I107" s="5" t="s">
        <v>15</v>
      </c>
      <c r="J107" s="5" t="s">
        <v>16</v>
      </c>
    </row>
    <row r="108" spans="1:10">
      <c r="A108" s="5" t="s">
        <v>49</v>
      </c>
      <c r="B108" s="6">
        <v>44869.773783101853</v>
      </c>
      <c r="C108" s="5" t="s">
        <v>13</v>
      </c>
      <c r="D108" s="7">
        <v>2996375393</v>
      </c>
      <c r="E108" s="5" t="s">
        <v>14</v>
      </c>
      <c r="H108" s="8">
        <v>6000</v>
      </c>
      <c r="I108" s="5" t="s">
        <v>15</v>
      </c>
      <c r="J108" s="5" t="s">
        <v>16</v>
      </c>
    </row>
    <row r="109" spans="1:10">
      <c r="A109" s="5" t="s">
        <v>51</v>
      </c>
      <c r="B109" s="6">
        <v>44869.773783101853</v>
      </c>
      <c r="C109" s="5" t="s">
        <v>13</v>
      </c>
      <c r="D109" s="7"/>
      <c r="E109" s="10"/>
      <c r="F109" s="8">
        <v>41.3</v>
      </c>
      <c r="I109" s="11" t="s">
        <v>9</v>
      </c>
      <c r="J109" s="5" t="s">
        <v>16</v>
      </c>
    </row>
    <row r="110" spans="1:10">
      <c r="A110" s="5" t="s">
        <v>49</v>
      </c>
      <c r="B110" s="6">
        <v>44869.773783101853</v>
      </c>
      <c r="C110" s="5" t="s">
        <v>13</v>
      </c>
      <c r="D110" s="7"/>
      <c r="E110" s="10"/>
      <c r="F110" s="8">
        <v>5503.5</v>
      </c>
      <c r="I110" s="11" t="s">
        <v>9</v>
      </c>
      <c r="J110" s="5" t="s">
        <v>40</v>
      </c>
    </row>
    <row r="111" spans="1:10">
      <c r="A111" s="5" t="s">
        <v>49</v>
      </c>
      <c r="B111" s="6">
        <v>44869.773783101853</v>
      </c>
      <c r="C111" s="5" t="s">
        <v>13</v>
      </c>
      <c r="D111" s="7"/>
      <c r="E111" s="10"/>
      <c r="F111" s="8">
        <v>504.6</v>
      </c>
      <c r="I111" s="11" t="s">
        <v>9</v>
      </c>
      <c r="J111" s="5" t="s">
        <v>41</v>
      </c>
    </row>
    <row r="112" spans="1:10">
      <c r="A112" s="5" t="s">
        <v>49</v>
      </c>
      <c r="B112" s="6">
        <v>44869.773783101853</v>
      </c>
      <c r="C112" s="5" t="s">
        <v>13</v>
      </c>
      <c r="D112" s="7"/>
      <c r="E112" s="10"/>
      <c r="F112" s="8">
        <v>5668.8</v>
      </c>
      <c r="I112" s="11" t="s">
        <v>9</v>
      </c>
      <c r="J112" s="10" t="s">
        <v>42</v>
      </c>
    </row>
    <row r="113" spans="1:10">
      <c r="A113" s="5" t="s">
        <v>49</v>
      </c>
      <c r="B113" s="6">
        <v>44869.773783101853</v>
      </c>
      <c r="C113" s="5" t="s">
        <v>13</v>
      </c>
      <c r="D113" s="7"/>
      <c r="E113" s="10"/>
      <c r="F113" s="8">
        <v>8372.7999999999993</v>
      </c>
      <c r="I113" s="11" t="s">
        <v>9</v>
      </c>
      <c r="J113" s="5" t="s">
        <v>31</v>
      </c>
    </row>
    <row r="114" spans="1:10">
      <c r="A114" s="5" t="s">
        <v>49</v>
      </c>
      <c r="B114" s="6">
        <v>44869.773783101853</v>
      </c>
      <c r="C114" s="5" t="s">
        <v>13</v>
      </c>
      <c r="D114" s="7"/>
      <c r="E114" s="10"/>
      <c r="F114" s="8">
        <v>7286.8</v>
      </c>
      <c r="I114" s="11" t="s">
        <v>9</v>
      </c>
      <c r="J114" s="5" t="s">
        <v>35</v>
      </c>
    </row>
    <row r="115" spans="1:10">
      <c r="A115" s="5" t="s">
        <v>49</v>
      </c>
      <c r="B115" s="6">
        <v>44869.773783101853</v>
      </c>
      <c r="C115" s="5" t="s">
        <v>13</v>
      </c>
      <c r="D115" s="7"/>
      <c r="E115" s="10"/>
      <c r="F115" s="8">
        <v>50</v>
      </c>
      <c r="I115" s="11" t="s">
        <v>9</v>
      </c>
      <c r="J115" s="5" t="s">
        <v>18</v>
      </c>
    </row>
    <row r="116" spans="1:10">
      <c r="A116" s="5" t="s">
        <v>49</v>
      </c>
      <c r="B116" s="6">
        <v>44869.773783101853</v>
      </c>
      <c r="C116" s="5" t="s">
        <v>13</v>
      </c>
      <c r="D116" s="7"/>
      <c r="E116" s="10"/>
      <c r="F116" s="8">
        <v>5614.2</v>
      </c>
      <c r="I116" s="11" t="s">
        <v>9</v>
      </c>
      <c r="J116" s="10" t="s">
        <v>43</v>
      </c>
    </row>
    <row r="117" spans="1:10">
      <c r="A117" s="5" t="s">
        <v>49</v>
      </c>
      <c r="B117" s="6">
        <v>44869.773783101853</v>
      </c>
      <c r="C117" s="5" t="s">
        <v>13</v>
      </c>
      <c r="D117" s="7"/>
      <c r="E117" s="10"/>
      <c r="F117" s="8">
        <v>6295.5</v>
      </c>
      <c r="I117" s="11" t="s">
        <v>9</v>
      </c>
      <c r="J117" s="10" t="s">
        <v>44</v>
      </c>
    </row>
    <row r="118" spans="1:10">
      <c r="A118" s="5" t="s">
        <v>49</v>
      </c>
      <c r="B118" s="6">
        <v>44869.773783101853</v>
      </c>
      <c r="C118" s="5" t="s">
        <v>13</v>
      </c>
      <c r="D118" s="7"/>
      <c r="E118" s="10"/>
      <c r="F118" s="8">
        <v>10641.6</v>
      </c>
      <c r="I118" s="11" t="s">
        <v>9</v>
      </c>
      <c r="J118" s="10" t="s">
        <v>45</v>
      </c>
    </row>
    <row r="119" spans="1:10">
      <c r="A119" s="5" t="s">
        <v>49</v>
      </c>
      <c r="B119" s="6">
        <v>44869.773783101853</v>
      </c>
      <c r="C119" s="5" t="s">
        <v>13</v>
      </c>
      <c r="D119" s="7"/>
      <c r="E119" s="10"/>
      <c r="F119" s="8">
        <v>4820.8999999999996</v>
      </c>
      <c r="I119" s="11" t="s">
        <v>9</v>
      </c>
      <c r="J119" s="10" t="s">
        <v>46</v>
      </c>
    </row>
    <row r="120" spans="1:10">
      <c r="A120" s="12" t="s">
        <v>21</v>
      </c>
      <c r="B120" s="3"/>
      <c r="C120" s="3"/>
      <c r="D120" s="7"/>
      <c r="E120" s="10"/>
      <c r="F120" s="20">
        <f>SUM(F90:G119)</f>
        <v>54800</v>
      </c>
      <c r="H120" s="8"/>
      <c r="I120" s="5"/>
      <c r="J120" s="5"/>
    </row>
    <row r="121" spans="1:10" ht="15.75" customHeight="1">
      <c r="A121" s="13" t="s">
        <v>22</v>
      </c>
      <c r="B121" s="13" t="s">
        <v>23</v>
      </c>
      <c r="C121" s="13" t="s">
        <v>24</v>
      </c>
      <c r="D121" s="14">
        <v>112129886</v>
      </c>
      <c r="E121" s="10"/>
      <c r="H121" s="8"/>
      <c r="I121" s="5"/>
      <c r="J121" s="5"/>
    </row>
    <row r="122" spans="1:10">
      <c r="A122" s="5"/>
      <c r="B122" s="6"/>
      <c r="C122" s="5"/>
      <c r="D122" s="7"/>
      <c r="E122" s="10"/>
      <c r="H122" s="8"/>
      <c r="I122" s="5"/>
      <c r="J122" s="5"/>
    </row>
    <row r="123" spans="1:10">
      <c r="A123" s="5"/>
      <c r="B123" s="6"/>
      <c r="C123" s="5"/>
      <c r="D123" s="7"/>
      <c r="E123" s="10"/>
      <c r="H123" s="8"/>
      <c r="I123" s="5"/>
      <c r="J123" s="5"/>
    </row>
    <row r="124" spans="1:10">
      <c r="A124" s="1" t="s">
        <v>0</v>
      </c>
      <c r="B124" s="2"/>
      <c r="C124" s="2"/>
      <c r="D124" s="2"/>
      <c r="E124" s="2"/>
      <c r="F124" s="2"/>
      <c r="G124" s="2"/>
      <c r="H124" s="2"/>
      <c r="I124" s="2"/>
      <c r="J124" s="2"/>
    </row>
    <row r="125" spans="1:10">
      <c r="A125" s="3" t="s">
        <v>52</v>
      </c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88" t="s">
        <v>0</v>
      </c>
      <c r="B126" s="88" t="s">
        <v>2</v>
      </c>
      <c r="C126" s="88" t="s">
        <v>3</v>
      </c>
      <c r="D126" s="88" t="s">
        <v>4</v>
      </c>
      <c r="E126" s="88" t="s">
        <v>5</v>
      </c>
      <c r="F126" s="88" t="s">
        <v>6</v>
      </c>
      <c r="G126" s="90"/>
      <c r="H126" s="91"/>
      <c r="I126" s="88" t="s">
        <v>7</v>
      </c>
      <c r="J126" s="88" t="s">
        <v>8</v>
      </c>
    </row>
    <row r="127" spans="1:10">
      <c r="A127" s="89"/>
      <c r="B127" s="89"/>
      <c r="C127" s="89"/>
      <c r="D127" s="89"/>
      <c r="E127" s="89"/>
      <c r="F127" s="4" t="s">
        <v>9</v>
      </c>
      <c r="G127" s="4" t="s">
        <v>10</v>
      </c>
      <c r="H127" s="4" t="s">
        <v>11</v>
      </c>
      <c r="I127" s="89"/>
      <c r="J127" s="89"/>
    </row>
    <row r="128" spans="1:10">
      <c r="A128" s="5" t="s">
        <v>53</v>
      </c>
      <c r="B128" s="6">
        <v>44870.623154351852</v>
      </c>
      <c r="C128" s="5" t="s">
        <v>13</v>
      </c>
      <c r="D128" s="9">
        <v>51316985926</v>
      </c>
      <c r="E128" s="10" t="s">
        <v>17</v>
      </c>
      <c r="H128" s="8">
        <v>234808</v>
      </c>
      <c r="I128" s="5" t="s">
        <v>15</v>
      </c>
      <c r="J128" s="5" t="s">
        <v>16</v>
      </c>
    </row>
    <row r="129" spans="1:10">
      <c r="A129" s="5" t="s">
        <v>53</v>
      </c>
      <c r="B129" s="6">
        <v>44870.623154351852</v>
      </c>
      <c r="C129" s="5" t="s">
        <v>13</v>
      </c>
      <c r="D129" s="9">
        <v>45132930603</v>
      </c>
      <c r="E129" s="10" t="s">
        <v>17</v>
      </c>
      <c r="H129" s="8">
        <v>1608</v>
      </c>
      <c r="I129" s="5" t="s">
        <v>15</v>
      </c>
      <c r="J129" s="5" t="s">
        <v>16</v>
      </c>
    </row>
    <row r="130" spans="1:10">
      <c r="A130" s="5" t="s">
        <v>53</v>
      </c>
      <c r="B130" s="6">
        <v>44870.623154351852</v>
      </c>
      <c r="C130" s="5" t="s">
        <v>13</v>
      </c>
      <c r="D130" s="9">
        <v>51517010696</v>
      </c>
      <c r="E130" s="10" t="s">
        <v>17</v>
      </c>
      <c r="H130" s="8">
        <v>322.2</v>
      </c>
      <c r="I130" s="5" t="s">
        <v>15</v>
      </c>
      <c r="J130" s="5" t="s">
        <v>16</v>
      </c>
    </row>
    <row r="131" spans="1:10">
      <c r="A131" s="5" t="s">
        <v>53</v>
      </c>
      <c r="B131" s="6">
        <v>44870.623154351852</v>
      </c>
      <c r="C131" s="5" t="s">
        <v>13</v>
      </c>
      <c r="D131" s="9">
        <v>11790840433</v>
      </c>
      <c r="E131" s="10" t="s">
        <v>17</v>
      </c>
      <c r="H131" s="8">
        <v>3690</v>
      </c>
      <c r="I131" s="5" t="s">
        <v>15</v>
      </c>
      <c r="J131" s="5" t="s">
        <v>16</v>
      </c>
    </row>
    <row r="132" spans="1:10">
      <c r="A132" s="5" t="s">
        <v>53</v>
      </c>
      <c r="B132" s="6">
        <v>44870.623154351852</v>
      </c>
      <c r="C132" s="5" t="s">
        <v>13</v>
      </c>
      <c r="D132" s="9">
        <v>11930582133</v>
      </c>
      <c r="E132" s="10" t="s">
        <v>17</v>
      </c>
      <c r="H132" s="8">
        <v>1247.05</v>
      </c>
      <c r="I132" s="5" t="s">
        <v>15</v>
      </c>
      <c r="J132" s="5" t="s">
        <v>20</v>
      </c>
    </row>
    <row r="133" spans="1:10">
      <c r="A133" s="5" t="s">
        <v>53</v>
      </c>
      <c r="B133" s="6">
        <v>44870.623154351852</v>
      </c>
      <c r="C133" s="5" t="s">
        <v>13</v>
      </c>
      <c r="D133" s="7">
        <v>229467</v>
      </c>
      <c r="E133" s="10" t="s">
        <v>17</v>
      </c>
      <c r="H133" s="8">
        <v>16984</v>
      </c>
      <c r="I133" s="5" t="s">
        <v>15</v>
      </c>
      <c r="J133" s="5" t="s">
        <v>19</v>
      </c>
    </row>
    <row r="134" spans="1:10">
      <c r="A134" s="5" t="s">
        <v>53</v>
      </c>
      <c r="B134" s="6">
        <v>44870.623154351852</v>
      </c>
      <c r="C134" s="5" t="s">
        <v>13</v>
      </c>
      <c r="D134" s="7">
        <v>279092</v>
      </c>
      <c r="E134" s="10" t="s">
        <v>17</v>
      </c>
      <c r="H134" s="8">
        <v>18286.5</v>
      </c>
      <c r="I134" s="5" t="s">
        <v>15</v>
      </c>
      <c r="J134" s="5" t="s">
        <v>18</v>
      </c>
    </row>
    <row r="135" spans="1:10">
      <c r="A135" s="5" t="s">
        <v>53</v>
      </c>
      <c r="B135" s="6">
        <v>44870.623154351852</v>
      </c>
      <c r="C135" s="5" t="s">
        <v>13</v>
      </c>
      <c r="D135" s="7"/>
      <c r="E135" s="10"/>
      <c r="F135" s="8">
        <v>7196.7</v>
      </c>
      <c r="I135" s="11" t="s">
        <v>9</v>
      </c>
      <c r="J135" s="10" t="s">
        <v>29</v>
      </c>
    </row>
    <row r="136" spans="1:10">
      <c r="A136" s="5" t="s">
        <v>53</v>
      </c>
      <c r="B136" s="6">
        <v>44870.623154351852</v>
      </c>
      <c r="C136" s="5" t="s">
        <v>13</v>
      </c>
      <c r="D136" s="7"/>
      <c r="E136" s="10"/>
      <c r="F136" s="8">
        <v>12317.7</v>
      </c>
      <c r="I136" s="11" t="s">
        <v>9</v>
      </c>
      <c r="J136" s="5" t="s">
        <v>30</v>
      </c>
    </row>
    <row r="137" spans="1:10">
      <c r="A137" s="5" t="s">
        <v>53</v>
      </c>
      <c r="B137" s="6">
        <v>44870.623154351852</v>
      </c>
      <c r="C137" s="5" t="s">
        <v>13</v>
      </c>
      <c r="D137" s="7"/>
      <c r="E137" s="10"/>
      <c r="F137" s="8">
        <v>237</v>
      </c>
      <c r="I137" s="11" t="s">
        <v>9</v>
      </c>
      <c r="J137" s="5" t="s">
        <v>54</v>
      </c>
    </row>
    <row r="138" spans="1:10">
      <c r="A138" s="5" t="s">
        <v>53</v>
      </c>
      <c r="B138" s="6">
        <v>44870.623154351852</v>
      </c>
      <c r="C138" s="5" t="s">
        <v>13</v>
      </c>
      <c r="D138" s="7"/>
      <c r="E138" s="10"/>
      <c r="F138" s="8">
        <v>11130.6</v>
      </c>
      <c r="I138" s="11" t="s">
        <v>9</v>
      </c>
      <c r="J138" s="5" t="s">
        <v>32</v>
      </c>
    </row>
    <row r="139" spans="1:10">
      <c r="A139" s="5" t="s">
        <v>53</v>
      </c>
      <c r="B139" s="6">
        <v>44870.623154351852</v>
      </c>
      <c r="C139" s="5" t="s">
        <v>13</v>
      </c>
      <c r="D139" s="7"/>
      <c r="E139" s="10"/>
      <c r="F139" s="8">
        <v>25320.400000000001</v>
      </c>
      <c r="I139" s="11" t="s">
        <v>9</v>
      </c>
      <c r="J139" s="5" t="s">
        <v>33</v>
      </c>
    </row>
    <row r="140" spans="1:10">
      <c r="A140" s="5" t="s">
        <v>53</v>
      </c>
      <c r="B140" s="6">
        <v>44870.623154351852</v>
      </c>
      <c r="C140" s="5" t="s">
        <v>13</v>
      </c>
      <c r="D140" s="7"/>
      <c r="E140" s="10"/>
      <c r="F140" s="8">
        <v>14487</v>
      </c>
      <c r="I140" s="11" t="s">
        <v>9</v>
      </c>
      <c r="J140" s="5" t="s">
        <v>34</v>
      </c>
    </row>
    <row r="141" spans="1:10">
      <c r="A141" s="5" t="s">
        <v>53</v>
      </c>
      <c r="B141" s="6">
        <v>44870.623154351852</v>
      </c>
      <c r="C141" s="5" t="s">
        <v>13</v>
      </c>
      <c r="D141" s="7"/>
      <c r="E141" s="10"/>
      <c r="F141" s="8">
        <v>10233.700000000001</v>
      </c>
      <c r="I141" s="11" t="s">
        <v>9</v>
      </c>
      <c r="J141" s="10" t="s">
        <v>36</v>
      </c>
    </row>
    <row r="142" spans="1:10">
      <c r="A142" s="5" t="s">
        <v>53</v>
      </c>
      <c r="B142" s="6">
        <v>44870.623154351852</v>
      </c>
      <c r="C142" s="5" t="s">
        <v>13</v>
      </c>
      <c r="D142" s="7"/>
      <c r="E142" s="10"/>
      <c r="F142" s="8">
        <v>10831</v>
      </c>
      <c r="I142" s="11" t="s">
        <v>9</v>
      </c>
      <c r="J142" s="5" t="s">
        <v>20</v>
      </c>
    </row>
    <row r="143" spans="1:10">
      <c r="A143" s="12" t="s">
        <v>21</v>
      </c>
      <c r="B143" s="3"/>
      <c r="C143" s="3"/>
      <c r="D143" s="7"/>
      <c r="E143" s="10"/>
      <c r="F143" s="20">
        <f>SUM(F128:G142)</f>
        <v>91754.099999999991</v>
      </c>
      <c r="H143" s="8"/>
      <c r="I143" s="5"/>
      <c r="J143" s="5"/>
    </row>
    <row r="144" spans="1:10" ht="15.75" customHeight="1">
      <c r="A144" s="13" t="s">
        <v>22</v>
      </c>
      <c r="B144" s="13" t="s">
        <v>23</v>
      </c>
      <c r="C144" s="13" t="s">
        <v>24</v>
      </c>
      <c r="D144" s="14">
        <v>112129888</v>
      </c>
      <c r="E144" s="10"/>
      <c r="H144" s="8"/>
      <c r="I144" s="5"/>
      <c r="J144" s="5"/>
    </row>
    <row r="147" spans="1:10">
      <c r="A147" s="1" t="s">
        <v>0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3" t="s">
        <v>55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88" t="s">
        <v>0</v>
      </c>
      <c r="B149" s="88" t="s">
        <v>2</v>
      </c>
      <c r="C149" s="88" t="s">
        <v>3</v>
      </c>
      <c r="D149" s="88" t="s">
        <v>4</v>
      </c>
      <c r="E149" s="88" t="s">
        <v>5</v>
      </c>
      <c r="F149" s="88" t="s">
        <v>6</v>
      </c>
      <c r="G149" s="90"/>
      <c r="H149" s="91"/>
      <c r="I149" s="88" t="s">
        <v>7</v>
      </c>
      <c r="J149" s="88" t="s">
        <v>8</v>
      </c>
    </row>
    <row r="150" spans="1:10">
      <c r="A150" s="89"/>
      <c r="B150" s="89"/>
      <c r="C150" s="89"/>
      <c r="D150" s="89"/>
      <c r="E150" s="89"/>
      <c r="F150" s="4" t="s">
        <v>9</v>
      </c>
      <c r="G150" s="4" t="s">
        <v>10</v>
      </c>
      <c r="H150" s="4" t="s">
        <v>11</v>
      </c>
      <c r="I150" s="89"/>
      <c r="J150" s="89"/>
    </row>
    <row r="151" spans="1:10">
      <c r="A151" s="5" t="s">
        <v>56</v>
      </c>
      <c r="B151" s="6">
        <v>44872.493804062498</v>
      </c>
      <c r="C151" s="5" t="s">
        <v>13</v>
      </c>
      <c r="D151" s="11"/>
      <c r="E151" s="10"/>
      <c r="G151" s="8">
        <v>105.9</v>
      </c>
      <c r="I151" s="11" t="s">
        <v>10</v>
      </c>
      <c r="J151" s="5" t="s">
        <v>33</v>
      </c>
    </row>
    <row r="152" spans="1:10">
      <c r="A152" s="5" t="s">
        <v>57</v>
      </c>
      <c r="B152" s="6">
        <v>44872.493804062498</v>
      </c>
      <c r="C152" s="5" t="s">
        <v>13</v>
      </c>
      <c r="D152" s="11"/>
      <c r="E152" s="10"/>
      <c r="F152" s="8">
        <v>5363.9</v>
      </c>
      <c r="I152" s="11" t="s">
        <v>9</v>
      </c>
      <c r="J152" s="10" t="s">
        <v>44</v>
      </c>
    </row>
    <row r="153" spans="1:10">
      <c r="A153" s="5" t="s">
        <v>56</v>
      </c>
      <c r="B153" s="6">
        <v>44872.493804062498</v>
      </c>
      <c r="C153" s="5" t="s">
        <v>13</v>
      </c>
      <c r="D153" s="11"/>
      <c r="E153" s="10"/>
      <c r="F153" s="8">
        <v>7364.6</v>
      </c>
      <c r="I153" s="11" t="s">
        <v>9</v>
      </c>
      <c r="J153" s="10" t="s">
        <v>29</v>
      </c>
    </row>
    <row r="154" spans="1:10">
      <c r="A154" s="5" t="s">
        <v>56</v>
      </c>
      <c r="B154" s="6">
        <v>44872.493804062498</v>
      </c>
      <c r="C154" s="5" t="s">
        <v>13</v>
      </c>
      <c r="D154" s="11"/>
      <c r="E154" s="10"/>
      <c r="F154" s="8">
        <v>4004.8</v>
      </c>
      <c r="I154" s="11" t="s">
        <v>9</v>
      </c>
      <c r="J154" s="5" t="s">
        <v>40</v>
      </c>
    </row>
    <row r="155" spans="1:10">
      <c r="A155" s="5" t="s">
        <v>56</v>
      </c>
      <c r="B155" s="6">
        <v>44872.493804062498</v>
      </c>
      <c r="C155" s="5" t="s">
        <v>13</v>
      </c>
      <c r="D155" s="11"/>
      <c r="E155" s="10"/>
      <c r="F155" s="8">
        <v>2913.3</v>
      </c>
      <c r="I155" s="11" t="s">
        <v>9</v>
      </c>
      <c r="J155" s="10" t="s">
        <v>42</v>
      </c>
    </row>
    <row r="156" spans="1:10">
      <c r="A156" s="5" t="s">
        <v>56</v>
      </c>
      <c r="B156" s="6">
        <v>44872.493804062498</v>
      </c>
      <c r="C156" s="5" t="s">
        <v>13</v>
      </c>
      <c r="D156" s="11"/>
      <c r="E156" s="10"/>
      <c r="F156" s="8">
        <v>5194</v>
      </c>
      <c r="I156" s="11" t="s">
        <v>9</v>
      </c>
      <c r="J156" s="5" t="s">
        <v>30</v>
      </c>
    </row>
    <row r="157" spans="1:10">
      <c r="A157" s="5" t="s">
        <v>56</v>
      </c>
      <c r="B157" s="6">
        <v>44872.493804062498</v>
      </c>
      <c r="C157" s="5" t="s">
        <v>13</v>
      </c>
      <c r="D157" s="11"/>
      <c r="E157" s="10"/>
      <c r="F157" s="8">
        <v>20002.099999999999</v>
      </c>
      <c r="I157" s="11" t="s">
        <v>9</v>
      </c>
      <c r="J157" s="5" t="s">
        <v>31</v>
      </c>
    </row>
    <row r="158" spans="1:10">
      <c r="A158" s="5" t="s">
        <v>56</v>
      </c>
      <c r="B158" s="6">
        <v>44872.493804062498</v>
      </c>
      <c r="C158" s="5" t="s">
        <v>13</v>
      </c>
      <c r="D158" s="11"/>
      <c r="E158" s="10"/>
      <c r="F158" s="8">
        <v>5007.8999999999996</v>
      </c>
      <c r="I158" s="11" t="s">
        <v>9</v>
      </c>
      <c r="J158" s="5" t="s">
        <v>32</v>
      </c>
    </row>
    <row r="159" spans="1:10">
      <c r="A159" s="5" t="s">
        <v>56</v>
      </c>
      <c r="B159" s="6">
        <v>44872.493804062498</v>
      </c>
      <c r="C159" s="5" t="s">
        <v>13</v>
      </c>
      <c r="D159" s="11"/>
      <c r="E159" s="10"/>
      <c r="F159" s="8">
        <v>14881.9</v>
      </c>
      <c r="I159" s="11" t="s">
        <v>9</v>
      </c>
      <c r="J159" s="5" t="s">
        <v>33</v>
      </c>
    </row>
    <row r="160" spans="1:10">
      <c r="A160" s="5" t="s">
        <v>56</v>
      </c>
      <c r="B160" s="6">
        <v>44872.493804062498</v>
      </c>
      <c r="C160" s="5" t="s">
        <v>13</v>
      </c>
      <c r="D160" s="11"/>
      <c r="E160" s="10"/>
      <c r="F160" s="8">
        <v>9691.1</v>
      </c>
      <c r="I160" s="11" t="s">
        <v>9</v>
      </c>
      <c r="J160" s="5" t="s">
        <v>35</v>
      </c>
    </row>
    <row r="161" spans="1:10">
      <c r="A161" s="5" t="s">
        <v>56</v>
      </c>
      <c r="B161" s="6">
        <v>44872.493804062498</v>
      </c>
      <c r="C161" s="5" t="s">
        <v>13</v>
      </c>
      <c r="D161" s="11"/>
      <c r="E161" s="10"/>
      <c r="F161" s="8">
        <v>8750.9</v>
      </c>
      <c r="I161" s="11" t="s">
        <v>9</v>
      </c>
      <c r="J161" s="10" t="s">
        <v>45</v>
      </c>
    </row>
    <row r="162" spans="1:10">
      <c r="A162" s="5" t="s">
        <v>56</v>
      </c>
      <c r="B162" s="6">
        <v>44872.493804062498</v>
      </c>
      <c r="C162" s="5" t="s">
        <v>13</v>
      </c>
      <c r="D162" s="11"/>
      <c r="E162" s="10"/>
      <c r="F162" s="8">
        <v>4796.2</v>
      </c>
      <c r="I162" s="11" t="s">
        <v>9</v>
      </c>
      <c r="J162" s="10" t="s">
        <v>36</v>
      </c>
    </row>
    <row r="163" spans="1:10">
      <c r="A163" s="5" t="s">
        <v>56</v>
      </c>
      <c r="B163" s="6">
        <v>44872.493804062498</v>
      </c>
      <c r="C163" s="5" t="s">
        <v>13</v>
      </c>
      <c r="D163" s="11"/>
      <c r="E163" s="10"/>
      <c r="F163" s="8">
        <v>7207.3</v>
      </c>
      <c r="I163" s="11" t="s">
        <v>9</v>
      </c>
      <c r="J163" s="10" t="s">
        <v>46</v>
      </c>
    </row>
    <row r="164" spans="1:10">
      <c r="A164" s="12" t="s">
        <v>21</v>
      </c>
      <c r="B164" s="3"/>
      <c r="C164" s="3"/>
      <c r="D164" s="7"/>
      <c r="E164" s="10"/>
      <c r="F164" s="19">
        <f>SUM(F151:G163)</f>
        <v>95283.9</v>
      </c>
      <c r="H164" s="8"/>
      <c r="I164" s="11"/>
      <c r="J164" s="10"/>
    </row>
    <row r="165" spans="1:10" ht="15.75" customHeight="1">
      <c r="A165" s="13" t="s">
        <v>22</v>
      </c>
      <c r="B165" s="13" t="s">
        <v>23</v>
      </c>
      <c r="C165" s="13" t="s">
        <v>24</v>
      </c>
      <c r="D165" s="14">
        <v>112129890</v>
      </c>
      <c r="E165" s="10"/>
      <c r="H165" s="8"/>
      <c r="I165" s="11"/>
      <c r="J165" s="10"/>
    </row>
    <row r="166" spans="1:10">
      <c r="A166" s="5"/>
      <c r="B166" s="6"/>
      <c r="C166" s="5"/>
      <c r="D166" s="7"/>
      <c r="E166" s="10"/>
      <c r="H166" s="8"/>
      <c r="I166" s="11"/>
      <c r="J166" s="10"/>
    </row>
    <row r="167" spans="1:10">
      <c r="A167" s="5"/>
      <c r="B167" s="6"/>
      <c r="C167" s="5"/>
      <c r="D167" s="7"/>
      <c r="E167" s="10"/>
      <c r="H167" s="8"/>
      <c r="I167" s="11"/>
      <c r="J167" s="10"/>
    </row>
    <row r="168" spans="1:10">
      <c r="A168" s="5" t="s">
        <v>58</v>
      </c>
      <c r="B168" s="6">
        <v>44872.894801736111</v>
      </c>
      <c r="C168" s="5" t="s">
        <v>13</v>
      </c>
      <c r="D168" s="7">
        <v>450250</v>
      </c>
      <c r="E168" s="10" t="s">
        <v>17</v>
      </c>
      <c r="H168" s="8">
        <v>19554.900000000001</v>
      </c>
      <c r="I168" s="5" t="s">
        <v>15</v>
      </c>
      <c r="J168" s="5" t="s">
        <v>18</v>
      </c>
    </row>
    <row r="169" spans="1:10">
      <c r="A169" s="5" t="s">
        <v>59</v>
      </c>
      <c r="B169" s="6">
        <v>44872.894801736111</v>
      </c>
      <c r="C169" s="5" t="s">
        <v>13</v>
      </c>
      <c r="D169" s="7">
        <v>6945426913</v>
      </c>
      <c r="E169" s="5" t="s">
        <v>60</v>
      </c>
      <c r="H169" s="8">
        <v>705.3</v>
      </c>
      <c r="I169" s="5" t="s">
        <v>15</v>
      </c>
      <c r="J169" s="5" t="s">
        <v>16</v>
      </c>
    </row>
    <row r="170" spans="1:10">
      <c r="A170" s="5" t="s">
        <v>59</v>
      </c>
      <c r="B170" s="6">
        <v>44872.894801736111</v>
      </c>
      <c r="C170" s="5" t="s">
        <v>13</v>
      </c>
      <c r="D170" s="9">
        <v>45152924983</v>
      </c>
      <c r="E170" s="10" t="s">
        <v>17</v>
      </c>
      <c r="H170" s="8">
        <v>1148</v>
      </c>
      <c r="I170" s="5" t="s">
        <v>15</v>
      </c>
      <c r="J170" s="5" t="s">
        <v>20</v>
      </c>
    </row>
    <row r="171" spans="1:10">
      <c r="A171" s="5" t="s">
        <v>59</v>
      </c>
      <c r="B171" s="6">
        <v>44872.894801736111</v>
      </c>
      <c r="C171" s="5" t="s">
        <v>13</v>
      </c>
      <c r="D171" s="9">
        <v>89520133578</v>
      </c>
      <c r="E171" s="10" t="s">
        <v>17</v>
      </c>
      <c r="H171" s="8">
        <v>79653.75</v>
      </c>
      <c r="I171" s="5" t="s">
        <v>15</v>
      </c>
      <c r="J171" s="5" t="s">
        <v>16</v>
      </c>
    </row>
    <row r="172" spans="1:10">
      <c r="A172" s="5" t="s">
        <v>59</v>
      </c>
      <c r="B172" s="6">
        <v>44872.894801736111</v>
      </c>
      <c r="C172" s="5" t="s">
        <v>13</v>
      </c>
      <c r="D172" s="9">
        <v>895201335781</v>
      </c>
      <c r="E172" s="10" t="s">
        <v>17</v>
      </c>
      <c r="H172" s="8">
        <v>39150.25</v>
      </c>
      <c r="I172" s="5" t="s">
        <v>15</v>
      </c>
      <c r="J172" s="5" t="s">
        <v>16</v>
      </c>
    </row>
    <row r="173" spans="1:10">
      <c r="A173" s="5" t="s">
        <v>59</v>
      </c>
      <c r="B173" s="6">
        <v>44872.894801736111</v>
      </c>
      <c r="C173" s="5" t="s">
        <v>13</v>
      </c>
      <c r="D173" s="9">
        <v>51517008846</v>
      </c>
      <c r="E173" s="10" t="s">
        <v>17</v>
      </c>
      <c r="H173" s="8">
        <v>1768.23</v>
      </c>
      <c r="I173" s="5" t="s">
        <v>15</v>
      </c>
      <c r="J173" s="5" t="s">
        <v>16</v>
      </c>
    </row>
    <row r="174" spans="1:10">
      <c r="A174" s="5" t="s">
        <v>59</v>
      </c>
      <c r="B174" s="6">
        <v>44872.894801736111</v>
      </c>
      <c r="C174" s="5" t="s">
        <v>13</v>
      </c>
      <c r="D174" s="9">
        <v>45152925589</v>
      </c>
      <c r="E174" s="10" t="s">
        <v>17</v>
      </c>
      <c r="H174" s="8">
        <v>68.77</v>
      </c>
      <c r="I174" s="5" t="s">
        <v>15</v>
      </c>
      <c r="J174" s="5" t="s">
        <v>16</v>
      </c>
    </row>
    <row r="175" spans="1:10">
      <c r="A175" s="5" t="s">
        <v>59</v>
      </c>
      <c r="B175" s="6">
        <v>44872.894801736111</v>
      </c>
      <c r="C175" s="5" t="s">
        <v>13</v>
      </c>
      <c r="D175" s="9">
        <v>45152927416</v>
      </c>
      <c r="E175" s="10" t="s">
        <v>17</v>
      </c>
      <c r="H175" s="8">
        <v>428.5</v>
      </c>
      <c r="I175" s="5" t="s">
        <v>15</v>
      </c>
      <c r="J175" s="5" t="s">
        <v>16</v>
      </c>
    </row>
    <row r="176" spans="1:10">
      <c r="A176" s="5" t="s">
        <v>59</v>
      </c>
      <c r="B176" s="6">
        <v>44872.894801736111</v>
      </c>
      <c r="C176" s="5" t="s">
        <v>13</v>
      </c>
      <c r="D176" s="9">
        <v>45132935468</v>
      </c>
      <c r="E176" s="10" t="s">
        <v>17</v>
      </c>
      <c r="H176" s="8">
        <v>51</v>
      </c>
      <c r="I176" s="5" t="s">
        <v>15</v>
      </c>
      <c r="J176" s="5" t="s">
        <v>16</v>
      </c>
    </row>
    <row r="177" spans="1:10">
      <c r="A177" s="5" t="s">
        <v>59</v>
      </c>
      <c r="B177" s="6">
        <v>44872.894801736111</v>
      </c>
      <c r="C177" s="5" t="s">
        <v>13</v>
      </c>
      <c r="D177" s="9">
        <v>51316994475</v>
      </c>
      <c r="E177" s="10" t="s">
        <v>17</v>
      </c>
      <c r="H177" s="8">
        <v>573.29999999999995</v>
      </c>
      <c r="I177" s="5" t="s">
        <v>15</v>
      </c>
      <c r="J177" s="5" t="s">
        <v>16</v>
      </c>
    </row>
    <row r="178" spans="1:10">
      <c r="A178" s="5" t="s">
        <v>59</v>
      </c>
      <c r="B178" s="6">
        <v>44872.894801736111</v>
      </c>
      <c r="C178" s="5" t="s">
        <v>13</v>
      </c>
      <c r="D178" s="9">
        <v>45132933210</v>
      </c>
      <c r="E178" s="10" t="s">
        <v>17</v>
      </c>
      <c r="H178" s="8">
        <v>444.6</v>
      </c>
      <c r="I178" s="5" t="s">
        <v>15</v>
      </c>
      <c r="J178" s="5" t="s">
        <v>16</v>
      </c>
    </row>
    <row r="179" spans="1:10">
      <c r="A179" s="5" t="s">
        <v>59</v>
      </c>
      <c r="B179" s="6">
        <v>44872.894801736111</v>
      </c>
      <c r="C179" s="5" t="s">
        <v>13</v>
      </c>
      <c r="D179" s="9">
        <v>80530503443</v>
      </c>
      <c r="E179" s="10" t="s">
        <v>17</v>
      </c>
      <c r="H179" s="8">
        <v>2544.3000000000002</v>
      </c>
      <c r="I179" s="5" t="s">
        <v>15</v>
      </c>
      <c r="J179" s="5" t="s">
        <v>20</v>
      </c>
    </row>
    <row r="180" spans="1:10">
      <c r="A180" s="5" t="s">
        <v>59</v>
      </c>
      <c r="B180" s="6">
        <v>44872.894801736111</v>
      </c>
      <c r="C180" s="5" t="s">
        <v>13</v>
      </c>
      <c r="D180" s="9">
        <v>51117061167</v>
      </c>
      <c r="E180" s="10" t="s">
        <v>17</v>
      </c>
      <c r="H180" s="8">
        <v>12500</v>
      </c>
      <c r="I180" s="5" t="s">
        <v>15</v>
      </c>
      <c r="J180" s="5" t="s">
        <v>20</v>
      </c>
    </row>
    <row r="181" spans="1:10">
      <c r="A181" s="5" t="s">
        <v>59</v>
      </c>
      <c r="B181" s="6">
        <v>44872.894801736111</v>
      </c>
      <c r="C181" s="5" t="s">
        <v>13</v>
      </c>
      <c r="D181" s="9">
        <v>51416988028</v>
      </c>
      <c r="E181" s="10" t="s">
        <v>17</v>
      </c>
      <c r="H181" s="8">
        <v>3349.5</v>
      </c>
      <c r="I181" s="5" t="s">
        <v>15</v>
      </c>
      <c r="J181" s="5" t="s">
        <v>20</v>
      </c>
    </row>
    <row r="182" spans="1:10">
      <c r="A182" s="5" t="s">
        <v>59</v>
      </c>
      <c r="B182" s="6">
        <v>44872.894801736111</v>
      </c>
      <c r="C182" s="5" t="s">
        <v>13</v>
      </c>
      <c r="D182" s="7">
        <v>229621</v>
      </c>
      <c r="E182" s="10" t="s">
        <v>17</v>
      </c>
      <c r="H182" s="8">
        <v>29413.9</v>
      </c>
      <c r="I182" s="5" t="s">
        <v>15</v>
      </c>
      <c r="J182" s="5" t="s">
        <v>19</v>
      </c>
    </row>
    <row r="183" spans="1:10">
      <c r="A183" s="5" t="s">
        <v>59</v>
      </c>
      <c r="B183" s="6">
        <v>44872.894801736111</v>
      </c>
      <c r="C183" s="5" t="s">
        <v>13</v>
      </c>
      <c r="D183" s="7">
        <v>7837240</v>
      </c>
      <c r="E183" s="10" t="s">
        <v>17</v>
      </c>
      <c r="H183" s="8">
        <v>19235.7</v>
      </c>
      <c r="I183" s="5" t="s">
        <v>15</v>
      </c>
      <c r="J183" s="5" t="s">
        <v>20</v>
      </c>
    </row>
    <row r="184" spans="1:10">
      <c r="A184" s="5" t="s">
        <v>59</v>
      </c>
      <c r="B184" s="6">
        <v>44872.894801736111</v>
      </c>
      <c r="C184" s="5" t="s">
        <v>13</v>
      </c>
      <c r="D184" s="7">
        <v>737241</v>
      </c>
      <c r="E184" s="10" t="s">
        <v>17</v>
      </c>
      <c r="H184" s="8">
        <v>1571.49</v>
      </c>
      <c r="I184" s="5" t="s">
        <v>15</v>
      </c>
      <c r="J184" s="5" t="s">
        <v>20</v>
      </c>
    </row>
    <row r="185" spans="1:10">
      <c r="A185" s="5" t="s">
        <v>59</v>
      </c>
      <c r="B185" s="6">
        <v>44872.894801736111</v>
      </c>
      <c r="C185" s="5" t="s">
        <v>13</v>
      </c>
      <c r="D185" s="7">
        <v>737242</v>
      </c>
      <c r="E185" s="10" t="s">
        <v>17</v>
      </c>
      <c r="H185" s="8">
        <v>1355.62</v>
      </c>
      <c r="I185" s="5" t="s">
        <v>15</v>
      </c>
      <c r="J185" s="5" t="s">
        <v>20</v>
      </c>
    </row>
    <row r="186" spans="1:10">
      <c r="A186" s="5" t="s">
        <v>59</v>
      </c>
      <c r="B186" s="6">
        <v>44872.894801736111</v>
      </c>
      <c r="C186" s="5" t="s">
        <v>13</v>
      </c>
      <c r="D186" s="9">
        <v>45172993052</v>
      </c>
      <c r="E186" s="10" t="s">
        <v>17</v>
      </c>
      <c r="H186" s="8">
        <v>3529.2</v>
      </c>
      <c r="I186" s="5" t="s">
        <v>15</v>
      </c>
      <c r="J186" s="5" t="s">
        <v>20</v>
      </c>
    </row>
    <row r="187" spans="1:10">
      <c r="A187" s="5" t="s">
        <v>59</v>
      </c>
      <c r="B187" s="6">
        <v>44872.894801736111</v>
      </c>
      <c r="C187" s="5" t="s">
        <v>13</v>
      </c>
      <c r="D187" s="9">
        <v>51517011017</v>
      </c>
      <c r="E187" s="10" t="s">
        <v>17</v>
      </c>
      <c r="H187" s="8">
        <v>393</v>
      </c>
      <c r="I187" s="5" t="s">
        <v>15</v>
      </c>
      <c r="J187" s="5" t="s">
        <v>16</v>
      </c>
    </row>
    <row r="188" spans="1:10">
      <c r="A188" s="5" t="s">
        <v>59</v>
      </c>
      <c r="B188" s="6">
        <v>44872.894801736111</v>
      </c>
      <c r="C188" s="5" t="s">
        <v>13</v>
      </c>
      <c r="D188" s="9">
        <v>45152928224</v>
      </c>
      <c r="E188" s="10" t="s">
        <v>17</v>
      </c>
      <c r="H188" s="8">
        <v>4944.3599999999997</v>
      </c>
      <c r="I188" s="5" t="s">
        <v>15</v>
      </c>
      <c r="J188" s="5" t="s">
        <v>16</v>
      </c>
    </row>
    <row r="189" spans="1:10">
      <c r="A189" s="5" t="s">
        <v>59</v>
      </c>
      <c r="B189" s="6">
        <v>44872.894801736111</v>
      </c>
      <c r="C189" s="5" t="s">
        <v>13</v>
      </c>
      <c r="D189" s="9">
        <v>45172996076</v>
      </c>
      <c r="E189" s="10" t="s">
        <v>17</v>
      </c>
      <c r="H189" s="8">
        <v>162.75</v>
      </c>
      <c r="I189" s="5" t="s">
        <v>15</v>
      </c>
      <c r="J189" s="5" t="s">
        <v>16</v>
      </c>
    </row>
    <row r="190" spans="1:10">
      <c r="A190" s="5" t="s">
        <v>59</v>
      </c>
      <c r="B190" s="6">
        <v>44872.894801736111</v>
      </c>
      <c r="C190" s="5" t="s">
        <v>13</v>
      </c>
      <c r="D190" s="9">
        <v>51217112002</v>
      </c>
      <c r="E190" s="10" t="s">
        <v>17</v>
      </c>
      <c r="H190" s="8">
        <v>12258.96</v>
      </c>
      <c r="I190" s="5" t="s">
        <v>15</v>
      </c>
      <c r="J190" s="5" t="s">
        <v>16</v>
      </c>
    </row>
    <row r="191" spans="1:10">
      <c r="A191" s="5" t="s">
        <v>59</v>
      </c>
      <c r="B191" s="6">
        <v>44872.894801736111</v>
      </c>
      <c r="C191" s="5" t="s">
        <v>13</v>
      </c>
      <c r="D191" s="7">
        <v>175656</v>
      </c>
      <c r="E191" s="5" t="s">
        <v>61</v>
      </c>
      <c r="H191" s="8">
        <v>696</v>
      </c>
      <c r="I191" s="5" t="s">
        <v>15</v>
      </c>
      <c r="J191" s="5" t="s">
        <v>18</v>
      </c>
    </row>
    <row r="192" spans="1:10">
      <c r="A192" s="5" t="s">
        <v>59</v>
      </c>
      <c r="B192" s="6">
        <v>44872.894801736111</v>
      </c>
      <c r="C192" s="5" t="s">
        <v>13</v>
      </c>
      <c r="D192" s="7">
        <v>175734</v>
      </c>
      <c r="E192" s="5" t="s">
        <v>50</v>
      </c>
      <c r="H192" s="8">
        <v>18731</v>
      </c>
      <c r="I192" s="5" t="s">
        <v>15</v>
      </c>
      <c r="J192" s="5" t="s">
        <v>18</v>
      </c>
    </row>
    <row r="193" spans="1:10">
      <c r="A193" s="5" t="s">
        <v>59</v>
      </c>
      <c r="B193" s="6">
        <v>44872.894801736111</v>
      </c>
      <c r="C193" s="5" t="s">
        <v>13</v>
      </c>
      <c r="D193" s="7"/>
      <c r="E193" s="10"/>
      <c r="F193" s="8">
        <v>9685.7999999999993</v>
      </c>
      <c r="I193" s="11" t="s">
        <v>9</v>
      </c>
      <c r="J193" s="5" t="s">
        <v>41</v>
      </c>
    </row>
    <row r="194" spans="1:10">
      <c r="A194" s="5" t="s">
        <v>59</v>
      </c>
      <c r="B194" s="6">
        <v>44872.894801736111</v>
      </c>
      <c r="C194" s="5" t="s">
        <v>13</v>
      </c>
      <c r="D194" s="7"/>
      <c r="E194" s="10"/>
      <c r="F194" s="8">
        <v>6725.2</v>
      </c>
      <c r="I194" s="11" t="s">
        <v>9</v>
      </c>
      <c r="J194" s="5" t="s">
        <v>30</v>
      </c>
    </row>
    <row r="195" spans="1:10">
      <c r="A195" s="5" t="s">
        <v>59</v>
      </c>
      <c r="B195" s="6">
        <v>44872.894801736111</v>
      </c>
      <c r="C195" s="5" t="s">
        <v>13</v>
      </c>
      <c r="D195" s="7"/>
      <c r="E195" s="10"/>
      <c r="F195" s="8">
        <v>12340.7</v>
      </c>
      <c r="I195" s="11" t="s">
        <v>9</v>
      </c>
      <c r="J195" s="5" t="s">
        <v>32</v>
      </c>
    </row>
    <row r="196" spans="1:10">
      <c r="A196" s="5" t="s">
        <v>59</v>
      </c>
      <c r="B196" s="6">
        <v>44872.894801736111</v>
      </c>
      <c r="C196" s="5" t="s">
        <v>13</v>
      </c>
      <c r="D196" s="7"/>
      <c r="E196" s="10"/>
      <c r="F196" s="8">
        <v>2741.4</v>
      </c>
      <c r="I196" s="11" t="s">
        <v>9</v>
      </c>
      <c r="J196" s="5" t="s">
        <v>33</v>
      </c>
    </row>
    <row r="197" spans="1:10">
      <c r="A197" s="5" t="s">
        <v>59</v>
      </c>
      <c r="B197" s="6">
        <v>44872.894801736111</v>
      </c>
      <c r="C197" s="5" t="s">
        <v>13</v>
      </c>
      <c r="D197" s="7"/>
      <c r="E197" s="10"/>
      <c r="F197" s="8">
        <v>14655.2</v>
      </c>
      <c r="I197" s="11" t="s">
        <v>9</v>
      </c>
      <c r="J197" s="5" t="s">
        <v>34</v>
      </c>
    </row>
    <row r="198" spans="1:10">
      <c r="A198" s="5" t="s">
        <v>59</v>
      </c>
      <c r="B198" s="6">
        <v>44872.894801736111</v>
      </c>
      <c r="C198" s="5" t="s">
        <v>13</v>
      </c>
      <c r="D198" s="7"/>
      <c r="E198" s="10"/>
      <c r="F198" s="8">
        <v>10044.4</v>
      </c>
      <c r="I198" s="11" t="s">
        <v>9</v>
      </c>
      <c r="J198" s="5" t="s">
        <v>35</v>
      </c>
    </row>
    <row r="199" spans="1:10">
      <c r="A199" s="5" t="s">
        <v>59</v>
      </c>
      <c r="B199" s="6">
        <v>44872.894801736111</v>
      </c>
      <c r="C199" s="5" t="s">
        <v>13</v>
      </c>
      <c r="D199" s="7"/>
      <c r="E199" s="10"/>
      <c r="F199" s="8">
        <v>4157.6000000000004</v>
      </c>
      <c r="I199" s="11" t="s">
        <v>9</v>
      </c>
      <c r="J199" s="10" t="s">
        <v>43</v>
      </c>
    </row>
    <row r="200" spans="1:10">
      <c r="A200" s="5" t="s">
        <v>59</v>
      </c>
      <c r="B200" s="6">
        <v>44872.894801736111</v>
      </c>
      <c r="C200" s="5" t="s">
        <v>13</v>
      </c>
      <c r="D200" s="7"/>
      <c r="E200" s="10"/>
      <c r="F200" s="8">
        <v>5386</v>
      </c>
      <c r="I200" s="11" t="s">
        <v>9</v>
      </c>
      <c r="J200" s="10" t="s">
        <v>44</v>
      </c>
    </row>
    <row r="201" spans="1:10">
      <c r="A201" s="5" t="s">
        <v>59</v>
      </c>
      <c r="B201" s="6">
        <v>44872.894801736111</v>
      </c>
      <c r="C201" s="5" t="s">
        <v>13</v>
      </c>
      <c r="D201" s="7"/>
      <c r="E201" s="10"/>
      <c r="F201" s="8">
        <v>5391.9</v>
      </c>
      <c r="I201" s="11" t="s">
        <v>9</v>
      </c>
      <c r="J201" s="10" t="s">
        <v>45</v>
      </c>
    </row>
    <row r="202" spans="1:10">
      <c r="A202" s="5" t="s">
        <v>59</v>
      </c>
      <c r="B202" s="6">
        <v>44872.894801736111</v>
      </c>
      <c r="C202" s="5" t="s">
        <v>13</v>
      </c>
      <c r="D202" s="7"/>
      <c r="E202" s="10"/>
      <c r="F202" s="8">
        <v>5854.9</v>
      </c>
      <c r="I202" s="11" t="s">
        <v>9</v>
      </c>
      <c r="J202" s="10" t="s">
        <v>36</v>
      </c>
    </row>
    <row r="203" spans="1:10">
      <c r="A203" s="5" t="s">
        <v>59</v>
      </c>
      <c r="B203" s="6">
        <v>44872.894801736111</v>
      </c>
      <c r="C203" s="5" t="s">
        <v>13</v>
      </c>
      <c r="D203" s="7"/>
      <c r="E203" s="10"/>
      <c r="F203" s="8">
        <v>8376.2000000000007</v>
      </c>
      <c r="I203" s="11" t="s">
        <v>9</v>
      </c>
      <c r="J203" s="10" t="s">
        <v>46</v>
      </c>
    </row>
    <row r="204" spans="1:10">
      <c r="A204" s="12" t="s">
        <v>21</v>
      </c>
      <c r="B204" s="3"/>
      <c r="C204" s="3"/>
      <c r="D204" s="7"/>
      <c r="E204" s="10"/>
      <c r="F204" s="19">
        <f>SUM(F168:G203)</f>
        <v>85359.299999999988</v>
      </c>
      <c r="H204" s="8"/>
      <c r="I204" s="11"/>
      <c r="J204" s="10"/>
    </row>
    <row r="205" spans="1:10" ht="15.75" customHeight="1">
      <c r="A205" s="13" t="s">
        <v>22</v>
      </c>
      <c r="B205" s="13" t="s">
        <v>23</v>
      </c>
      <c r="C205" s="13" t="s">
        <v>24</v>
      </c>
      <c r="D205" s="14">
        <v>112155901</v>
      </c>
      <c r="E205" s="10"/>
      <c r="H205" s="8"/>
      <c r="I205" s="11"/>
      <c r="J205" s="10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62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88" t="s">
        <v>0</v>
      </c>
      <c r="B210" s="88" t="s">
        <v>2</v>
      </c>
      <c r="C210" s="88" t="s">
        <v>3</v>
      </c>
      <c r="D210" s="88" t="s">
        <v>4</v>
      </c>
      <c r="E210" s="88" t="s">
        <v>5</v>
      </c>
      <c r="F210" s="88" t="s">
        <v>6</v>
      </c>
      <c r="G210" s="90"/>
      <c r="H210" s="91"/>
      <c r="I210" s="88" t="s">
        <v>7</v>
      </c>
      <c r="J210" s="88" t="s">
        <v>8</v>
      </c>
    </row>
    <row r="211" spans="1:10">
      <c r="A211" s="89"/>
      <c r="B211" s="89"/>
      <c r="C211" s="89"/>
      <c r="D211" s="89"/>
      <c r="E211" s="89"/>
      <c r="F211" s="4" t="s">
        <v>9</v>
      </c>
      <c r="G211" s="4" t="s">
        <v>10</v>
      </c>
      <c r="H211" s="4" t="s">
        <v>11</v>
      </c>
      <c r="I211" s="89"/>
      <c r="J211" s="89"/>
    </row>
    <row r="212" spans="1:10">
      <c r="A212" s="5" t="s">
        <v>63</v>
      </c>
      <c r="B212" s="6">
        <v>44873.446661469898</v>
      </c>
      <c r="C212" s="5" t="s">
        <v>13</v>
      </c>
      <c r="D212" s="11"/>
      <c r="E212" s="10"/>
      <c r="F212" s="8">
        <v>15850.2</v>
      </c>
      <c r="H212" s="8"/>
      <c r="I212" s="11" t="s">
        <v>9</v>
      </c>
      <c r="J212" s="10" t="s">
        <v>29</v>
      </c>
    </row>
    <row r="213" spans="1:10">
      <c r="A213" s="5" t="s">
        <v>63</v>
      </c>
      <c r="B213" s="6">
        <v>44873.446661469898</v>
      </c>
      <c r="C213" s="5" t="s">
        <v>13</v>
      </c>
      <c r="D213" s="11"/>
      <c r="E213" s="10"/>
      <c r="F213" s="8">
        <v>5943.5</v>
      </c>
      <c r="H213" s="8"/>
      <c r="I213" s="11" t="s">
        <v>9</v>
      </c>
      <c r="J213" s="5" t="s">
        <v>40</v>
      </c>
    </row>
    <row r="214" spans="1:10">
      <c r="A214" s="5" t="s">
        <v>63</v>
      </c>
      <c r="B214" s="6">
        <v>44873.446661469898</v>
      </c>
      <c r="C214" s="5" t="s">
        <v>13</v>
      </c>
      <c r="D214" s="11"/>
      <c r="E214" s="10"/>
      <c r="F214" s="8">
        <v>8578.5</v>
      </c>
      <c r="H214" s="8"/>
      <c r="I214" s="11" t="s">
        <v>9</v>
      </c>
      <c r="J214" s="5" t="s">
        <v>31</v>
      </c>
    </row>
    <row r="215" spans="1:10">
      <c r="A215" s="5" t="s">
        <v>63</v>
      </c>
      <c r="B215" s="6">
        <v>44873.446661469898</v>
      </c>
      <c r="C215" s="5" t="s">
        <v>13</v>
      </c>
      <c r="D215" s="11"/>
      <c r="E215" s="10"/>
      <c r="F215" s="8">
        <v>38064.5</v>
      </c>
      <c r="H215" s="8"/>
      <c r="I215" s="11" t="s">
        <v>9</v>
      </c>
      <c r="J215" s="5" t="s">
        <v>34</v>
      </c>
    </row>
    <row r="216" spans="1:10">
      <c r="A216" s="12" t="s">
        <v>21</v>
      </c>
      <c r="B216" s="3"/>
      <c r="C216" s="3"/>
      <c r="D216" s="7"/>
      <c r="E216" s="10"/>
      <c r="F216" s="19">
        <f>SUM(F212:G215)</f>
        <v>68436.7</v>
      </c>
      <c r="H216" s="8"/>
      <c r="I216" s="11"/>
      <c r="J216" s="5"/>
    </row>
    <row r="217" spans="1:10" ht="15.75" customHeight="1">
      <c r="A217" s="13" t="s">
        <v>22</v>
      </c>
      <c r="B217" s="13" t="s">
        <v>23</v>
      </c>
      <c r="C217" s="13" t="s">
        <v>24</v>
      </c>
      <c r="D217" s="14">
        <v>112155902</v>
      </c>
      <c r="E217" s="10"/>
      <c r="H217" s="8"/>
      <c r="I217" s="11"/>
      <c r="J217" s="5"/>
    </row>
    <row r="218" spans="1:10">
      <c r="A218" s="5"/>
      <c r="B218" s="6"/>
      <c r="C218" s="5"/>
      <c r="D218" s="7"/>
      <c r="E218" s="10"/>
      <c r="H218" s="8"/>
      <c r="I218" s="11"/>
      <c r="J218" s="5"/>
    </row>
    <row r="219" spans="1:10">
      <c r="A219" s="5"/>
      <c r="B219" s="6"/>
      <c r="C219" s="5"/>
      <c r="D219" s="7"/>
      <c r="E219" s="10"/>
      <c r="H219" s="8"/>
      <c r="I219" s="11"/>
      <c r="J219" s="5"/>
    </row>
    <row r="220" spans="1:10">
      <c r="A220" s="5" t="s">
        <v>64</v>
      </c>
      <c r="B220" s="6">
        <v>44873.785249490742</v>
      </c>
      <c r="C220" s="5" t="s">
        <v>13</v>
      </c>
      <c r="D220" s="9">
        <v>51166963301</v>
      </c>
      <c r="E220" s="10" t="s">
        <v>17</v>
      </c>
      <c r="H220" s="8">
        <v>1346.3</v>
      </c>
      <c r="I220" s="5" t="s">
        <v>15</v>
      </c>
      <c r="J220" s="5" t="s">
        <v>16</v>
      </c>
    </row>
    <row r="221" spans="1:10">
      <c r="A221" s="5" t="s">
        <v>64</v>
      </c>
      <c r="B221" s="6">
        <v>44873.785249490742</v>
      </c>
      <c r="C221" s="5" t="s">
        <v>13</v>
      </c>
      <c r="D221" s="9">
        <v>51416998033</v>
      </c>
      <c r="E221" s="10" t="s">
        <v>17</v>
      </c>
      <c r="H221" s="8">
        <v>20208.62</v>
      </c>
      <c r="I221" s="5" t="s">
        <v>15</v>
      </c>
      <c r="J221" s="5" t="s">
        <v>16</v>
      </c>
    </row>
    <row r="222" spans="1:10">
      <c r="A222" s="5" t="s">
        <v>64</v>
      </c>
      <c r="B222" s="6">
        <v>44873.785249490742</v>
      </c>
      <c r="C222" s="5" t="s">
        <v>13</v>
      </c>
      <c r="D222" s="7">
        <v>559921</v>
      </c>
      <c r="E222" s="10" t="s">
        <v>17</v>
      </c>
      <c r="H222" s="8">
        <v>10738.8</v>
      </c>
      <c r="I222" s="5" t="s">
        <v>15</v>
      </c>
      <c r="J222" s="5" t="s">
        <v>20</v>
      </c>
    </row>
    <row r="223" spans="1:10">
      <c r="A223" s="5" t="s">
        <v>64</v>
      </c>
      <c r="B223" s="6">
        <v>44873.785249490742</v>
      </c>
      <c r="C223" s="5" t="s">
        <v>13</v>
      </c>
      <c r="D223" s="7">
        <v>132168</v>
      </c>
      <c r="E223" s="10" t="s">
        <v>17</v>
      </c>
      <c r="H223" s="8">
        <v>12646.1</v>
      </c>
      <c r="I223" s="5" t="s">
        <v>15</v>
      </c>
      <c r="J223" s="5" t="s">
        <v>19</v>
      </c>
    </row>
    <row r="224" spans="1:10">
      <c r="A224" s="5" t="s">
        <v>64</v>
      </c>
      <c r="B224" s="6">
        <v>44873.785249490742</v>
      </c>
      <c r="C224" s="5" t="s">
        <v>13</v>
      </c>
      <c r="D224" s="9">
        <v>45172998037</v>
      </c>
      <c r="E224" s="10" t="s">
        <v>17</v>
      </c>
      <c r="H224" s="8">
        <v>455</v>
      </c>
      <c r="I224" s="5" t="s">
        <v>15</v>
      </c>
      <c r="J224" s="5" t="s">
        <v>16</v>
      </c>
    </row>
    <row r="225" spans="1:10">
      <c r="A225" s="5" t="s">
        <v>64</v>
      </c>
      <c r="B225" s="6">
        <v>44873.785249490742</v>
      </c>
      <c r="C225" s="5" t="s">
        <v>13</v>
      </c>
      <c r="D225" s="7">
        <v>27513955</v>
      </c>
      <c r="E225" s="5" t="s">
        <v>14</v>
      </c>
      <c r="H225" s="8">
        <v>26617.77</v>
      </c>
      <c r="I225" s="5" t="s">
        <v>15</v>
      </c>
      <c r="J225" s="5" t="s">
        <v>16</v>
      </c>
    </row>
    <row r="226" spans="1:10">
      <c r="A226" s="5" t="s">
        <v>64</v>
      </c>
      <c r="B226" s="6">
        <v>44873.785249490742</v>
      </c>
      <c r="C226" s="5" t="s">
        <v>13</v>
      </c>
      <c r="D226" s="7">
        <v>450421</v>
      </c>
      <c r="E226" s="10" t="s">
        <v>17</v>
      </c>
      <c r="H226" s="8">
        <v>7651.5</v>
      </c>
      <c r="I226" s="5" t="s">
        <v>15</v>
      </c>
      <c r="J226" s="5" t="s">
        <v>18</v>
      </c>
    </row>
    <row r="227" spans="1:10">
      <c r="A227" s="5" t="s">
        <v>64</v>
      </c>
      <c r="B227" s="6">
        <v>44873.785249490742</v>
      </c>
      <c r="C227" s="5" t="s">
        <v>13</v>
      </c>
      <c r="D227" s="7">
        <v>180441</v>
      </c>
      <c r="E227" s="5" t="s">
        <v>50</v>
      </c>
      <c r="H227" s="8">
        <v>10852.7</v>
      </c>
      <c r="I227" s="5" t="s">
        <v>15</v>
      </c>
      <c r="J227" s="5" t="s">
        <v>18</v>
      </c>
    </row>
    <row r="228" spans="1:10">
      <c r="A228" s="5" t="s">
        <v>64</v>
      </c>
      <c r="B228" s="6">
        <v>44873.785249490742</v>
      </c>
      <c r="C228" s="5" t="s">
        <v>13</v>
      </c>
      <c r="D228" s="7"/>
      <c r="E228" s="10"/>
      <c r="F228" s="8">
        <v>5040</v>
      </c>
      <c r="I228" s="11" t="s">
        <v>9</v>
      </c>
      <c r="J228" s="10" t="s">
        <v>29</v>
      </c>
    </row>
    <row r="229" spans="1:10">
      <c r="A229" s="5" t="s">
        <v>64</v>
      </c>
      <c r="B229" s="6">
        <v>44873.785249490742</v>
      </c>
      <c r="C229" s="5" t="s">
        <v>13</v>
      </c>
      <c r="D229" s="7"/>
      <c r="E229" s="10"/>
      <c r="F229" s="8">
        <v>6482.2</v>
      </c>
      <c r="I229" s="11" t="s">
        <v>9</v>
      </c>
      <c r="J229" s="10" t="s">
        <v>42</v>
      </c>
    </row>
    <row r="230" spans="1:10">
      <c r="A230" s="5" t="s">
        <v>64</v>
      </c>
      <c r="B230" s="6">
        <v>44873.785249490742</v>
      </c>
      <c r="C230" s="5" t="s">
        <v>13</v>
      </c>
      <c r="D230" s="7"/>
      <c r="E230" s="10"/>
      <c r="F230" s="8">
        <v>16930.599999999999</v>
      </c>
      <c r="I230" s="11" t="s">
        <v>9</v>
      </c>
      <c r="J230" s="5" t="s">
        <v>31</v>
      </c>
    </row>
    <row r="231" spans="1:10">
      <c r="A231" s="5" t="s">
        <v>64</v>
      </c>
      <c r="B231" s="6">
        <v>44873.785249490742</v>
      </c>
      <c r="C231" s="5" t="s">
        <v>13</v>
      </c>
      <c r="D231" s="7"/>
      <c r="E231" s="10"/>
      <c r="F231" s="8">
        <v>8802</v>
      </c>
      <c r="I231" s="11" t="s">
        <v>9</v>
      </c>
      <c r="J231" s="5" t="s">
        <v>35</v>
      </c>
    </row>
    <row r="232" spans="1:10">
      <c r="A232" s="5" t="s">
        <v>64</v>
      </c>
      <c r="B232" s="6">
        <v>44873.785249490742</v>
      </c>
      <c r="C232" s="5" t="s">
        <v>13</v>
      </c>
      <c r="D232" s="7"/>
      <c r="E232" s="10"/>
      <c r="F232" s="8">
        <v>1572.8</v>
      </c>
      <c r="I232" s="11" t="s">
        <v>9</v>
      </c>
      <c r="J232" s="10" t="s">
        <v>43</v>
      </c>
    </row>
    <row r="233" spans="1:10">
      <c r="A233" s="5" t="s">
        <v>64</v>
      </c>
      <c r="B233" s="6">
        <v>44873.785249490742</v>
      </c>
      <c r="C233" s="5" t="s">
        <v>13</v>
      </c>
      <c r="D233" s="7"/>
      <c r="E233" s="10"/>
      <c r="F233" s="8">
        <v>7851.6</v>
      </c>
      <c r="I233" s="11" t="s">
        <v>9</v>
      </c>
      <c r="J233" s="10" t="s">
        <v>46</v>
      </c>
    </row>
    <row r="234" spans="1:10">
      <c r="A234" s="5" t="s">
        <v>64</v>
      </c>
      <c r="B234" s="6">
        <v>44873.785249490742</v>
      </c>
      <c r="C234" s="5" t="s">
        <v>13</v>
      </c>
      <c r="D234" s="7"/>
      <c r="E234" s="10"/>
      <c r="F234" s="8">
        <v>1158</v>
      </c>
      <c r="I234" s="11" t="s">
        <v>9</v>
      </c>
      <c r="J234" s="10" t="s">
        <v>39</v>
      </c>
    </row>
    <row r="235" spans="1:10">
      <c r="A235" s="12" t="s">
        <v>21</v>
      </c>
      <c r="B235" s="3"/>
      <c r="C235" s="3"/>
      <c r="D235" s="7"/>
      <c r="E235" s="10"/>
      <c r="F235" s="19">
        <f>SUM(F220:G234)</f>
        <v>47837.200000000004</v>
      </c>
      <c r="H235" s="8"/>
      <c r="I235" s="11"/>
      <c r="J235" s="5"/>
    </row>
    <row r="236" spans="1:10" ht="15.75" customHeight="1">
      <c r="A236" s="13" t="s">
        <v>22</v>
      </c>
      <c r="B236" s="13" t="s">
        <v>23</v>
      </c>
      <c r="C236" s="13" t="s">
        <v>24</v>
      </c>
      <c r="D236" s="14">
        <v>112162951</v>
      </c>
      <c r="E236" s="10"/>
      <c r="H236" s="8"/>
      <c r="I236" s="11"/>
      <c r="J236" s="5"/>
    </row>
    <row r="239" spans="1:10">
      <c r="A239" s="1" t="s">
        <v>0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3" t="s">
        <v>65</v>
      </c>
      <c r="B240" s="2"/>
      <c r="C240" s="2"/>
      <c r="D240" s="2"/>
      <c r="E240" s="2"/>
      <c r="F240" s="2"/>
      <c r="G240" s="2"/>
      <c r="H240" s="2"/>
      <c r="I240" s="2"/>
      <c r="J240" s="2"/>
    </row>
    <row r="241" spans="1:10">
      <c r="A241" s="88" t="s">
        <v>0</v>
      </c>
      <c r="B241" s="88" t="s">
        <v>2</v>
      </c>
      <c r="C241" s="88" t="s">
        <v>3</v>
      </c>
      <c r="D241" s="88" t="s">
        <v>4</v>
      </c>
      <c r="E241" s="88" t="s">
        <v>5</v>
      </c>
      <c r="F241" s="88" t="s">
        <v>6</v>
      </c>
      <c r="G241" s="90"/>
      <c r="H241" s="91"/>
      <c r="I241" s="88" t="s">
        <v>7</v>
      </c>
      <c r="J241" s="88" t="s">
        <v>8</v>
      </c>
    </row>
    <row r="242" spans="1:10">
      <c r="A242" s="89"/>
      <c r="B242" s="89"/>
      <c r="C242" s="89"/>
      <c r="D242" s="89"/>
      <c r="E242" s="89"/>
      <c r="F242" s="4" t="s">
        <v>9</v>
      </c>
      <c r="G242" s="4" t="s">
        <v>10</v>
      </c>
      <c r="H242" s="4" t="s">
        <v>11</v>
      </c>
      <c r="I242" s="89"/>
      <c r="J242" s="89"/>
    </row>
    <row r="243" spans="1:10">
      <c r="A243" s="5" t="s">
        <v>66</v>
      </c>
      <c r="B243" s="6">
        <v>44874.478579594906</v>
      </c>
      <c r="C243" s="5" t="s">
        <v>13</v>
      </c>
      <c r="D243" s="11"/>
      <c r="E243" s="10"/>
      <c r="F243" s="8">
        <v>9332.7999999999993</v>
      </c>
      <c r="I243" s="11" t="s">
        <v>9</v>
      </c>
      <c r="J243" s="5" t="s">
        <v>40</v>
      </c>
    </row>
    <row r="244" spans="1:10">
      <c r="A244" s="5" t="s">
        <v>66</v>
      </c>
      <c r="B244" s="6">
        <v>44874.478579594906</v>
      </c>
      <c r="C244" s="5" t="s">
        <v>13</v>
      </c>
      <c r="D244" s="11"/>
      <c r="E244" s="10"/>
      <c r="F244" s="8">
        <v>9301.5</v>
      </c>
      <c r="I244" s="11" t="s">
        <v>9</v>
      </c>
      <c r="J244" s="5" t="s">
        <v>41</v>
      </c>
    </row>
    <row r="245" spans="1:10">
      <c r="A245" s="5" t="s">
        <v>66</v>
      </c>
      <c r="B245" s="6">
        <v>44874.478579594906</v>
      </c>
      <c r="C245" s="5" t="s">
        <v>13</v>
      </c>
      <c r="D245" s="11"/>
      <c r="E245" s="10"/>
      <c r="F245" s="8">
        <v>18337.3</v>
      </c>
      <c r="I245" s="11" t="s">
        <v>9</v>
      </c>
      <c r="J245" s="5" t="s">
        <v>30</v>
      </c>
    </row>
    <row r="246" spans="1:10">
      <c r="A246" s="5" t="s">
        <v>66</v>
      </c>
      <c r="B246" s="6">
        <v>44874.478579594906</v>
      </c>
      <c r="C246" s="5" t="s">
        <v>13</v>
      </c>
      <c r="D246" s="11"/>
      <c r="E246" s="10"/>
      <c r="F246" s="8">
        <v>8078</v>
      </c>
      <c r="I246" s="11" t="s">
        <v>9</v>
      </c>
      <c r="J246" s="5" t="s">
        <v>32</v>
      </c>
    </row>
    <row r="247" spans="1:10">
      <c r="A247" s="5" t="s">
        <v>66</v>
      </c>
      <c r="B247" s="6">
        <v>44874.478579594906</v>
      </c>
      <c r="C247" s="5" t="s">
        <v>13</v>
      </c>
      <c r="D247" s="11"/>
      <c r="E247" s="10"/>
      <c r="F247" s="8">
        <v>26345</v>
      </c>
      <c r="I247" s="11" t="s">
        <v>9</v>
      </c>
      <c r="J247" s="5" t="s">
        <v>33</v>
      </c>
    </row>
    <row r="248" spans="1:10">
      <c r="A248" s="5" t="s">
        <v>66</v>
      </c>
      <c r="B248" s="6">
        <v>44874.478579594906</v>
      </c>
      <c r="C248" s="5" t="s">
        <v>13</v>
      </c>
      <c r="D248" s="11"/>
      <c r="E248" s="10"/>
      <c r="F248" s="8">
        <v>19461.900000000001</v>
      </c>
      <c r="I248" s="11" t="s">
        <v>9</v>
      </c>
      <c r="J248" s="5" t="s">
        <v>34</v>
      </c>
    </row>
    <row r="249" spans="1:10">
      <c r="A249" s="5" t="s">
        <v>66</v>
      </c>
      <c r="B249" s="6">
        <v>44874.478579594906</v>
      </c>
      <c r="C249" s="5" t="s">
        <v>13</v>
      </c>
      <c r="D249" s="11"/>
      <c r="E249" s="10"/>
      <c r="F249" s="8">
        <v>17002.099999999999</v>
      </c>
      <c r="I249" s="11" t="s">
        <v>9</v>
      </c>
      <c r="J249" s="10" t="s">
        <v>44</v>
      </c>
    </row>
    <row r="250" spans="1:10">
      <c r="A250" s="5" t="s">
        <v>66</v>
      </c>
      <c r="B250" s="6">
        <v>44874.478579594906</v>
      </c>
      <c r="C250" s="5" t="s">
        <v>13</v>
      </c>
      <c r="D250" s="11"/>
      <c r="E250" s="10"/>
      <c r="F250" s="8">
        <v>11257.4</v>
      </c>
      <c r="I250" s="11" t="s">
        <v>9</v>
      </c>
      <c r="J250" s="10" t="s">
        <v>45</v>
      </c>
    </row>
    <row r="251" spans="1:10">
      <c r="A251" s="5" t="s">
        <v>66</v>
      </c>
      <c r="B251" s="6">
        <v>44874.478579594906</v>
      </c>
      <c r="C251" s="5" t="s">
        <v>13</v>
      </c>
      <c r="D251" s="11"/>
      <c r="E251" s="10"/>
      <c r="F251" s="8">
        <v>12241.7</v>
      </c>
      <c r="I251" s="11" t="s">
        <v>9</v>
      </c>
      <c r="J251" s="10" t="s">
        <v>36</v>
      </c>
    </row>
    <row r="252" spans="1:10">
      <c r="A252" s="12" t="s">
        <v>21</v>
      </c>
      <c r="B252" s="3"/>
      <c r="C252" s="3"/>
      <c r="D252" s="7"/>
      <c r="E252" s="10"/>
      <c r="F252" s="19">
        <f>SUM(F243:G251)</f>
        <v>131357.70000000001</v>
      </c>
      <c r="H252" s="8"/>
      <c r="I252" s="11"/>
      <c r="J252" s="5"/>
    </row>
    <row r="253" spans="1:10" ht="15.75" customHeight="1">
      <c r="A253" s="13" t="s">
        <v>22</v>
      </c>
      <c r="B253" s="13" t="s">
        <v>23</v>
      </c>
      <c r="C253" s="13" t="s">
        <v>24</v>
      </c>
      <c r="D253" s="14">
        <v>112163062</v>
      </c>
      <c r="E253" s="10"/>
      <c r="H253" s="8"/>
      <c r="I253" s="11"/>
      <c r="J253" s="5"/>
    </row>
    <row r="254" spans="1:10">
      <c r="A254" s="5"/>
      <c r="B254" s="6"/>
      <c r="C254" s="5"/>
      <c r="D254" s="7"/>
      <c r="E254" s="10"/>
      <c r="H254" s="8"/>
      <c r="I254" s="11"/>
      <c r="J254" s="5"/>
    </row>
    <row r="255" spans="1:10">
      <c r="A255" s="5"/>
      <c r="B255" s="6"/>
      <c r="C255" s="5"/>
      <c r="D255" s="7"/>
      <c r="E255" s="10"/>
      <c r="H255" s="8"/>
      <c r="I255" s="11"/>
      <c r="J255" s="5"/>
    </row>
    <row r="256" spans="1:10">
      <c r="A256" s="5" t="s">
        <v>67</v>
      </c>
      <c r="B256" s="6">
        <v>44874.744886793982</v>
      </c>
      <c r="C256" s="5" t="s">
        <v>13</v>
      </c>
      <c r="D256" s="7"/>
      <c r="E256" s="10"/>
      <c r="G256" s="8">
        <v>5632.77</v>
      </c>
      <c r="I256" s="11" t="s">
        <v>10</v>
      </c>
      <c r="J256" s="5" t="s">
        <v>20</v>
      </c>
    </row>
    <row r="257" spans="1:10">
      <c r="A257" s="5" t="s">
        <v>67</v>
      </c>
      <c r="B257" s="6">
        <v>44874.744886793982</v>
      </c>
      <c r="C257" s="5" t="s">
        <v>13</v>
      </c>
      <c r="D257" s="9">
        <v>45143307804</v>
      </c>
      <c r="E257" s="10" t="s">
        <v>17</v>
      </c>
      <c r="H257" s="8">
        <v>783.15</v>
      </c>
      <c r="I257" s="5" t="s">
        <v>15</v>
      </c>
      <c r="J257" s="5" t="s">
        <v>20</v>
      </c>
    </row>
    <row r="258" spans="1:10">
      <c r="A258" s="5" t="s">
        <v>67</v>
      </c>
      <c r="B258" s="6">
        <v>44874.744886793982</v>
      </c>
      <c r="C258" s="5" t="s">
        <v>13</v>
      </c>
      <c r="D258" s="9">
        <v>45132940626</v>
      </c>
      <c r="E258" s="10" t="s">
        <v>17</v>
      </c>
      <c r="H258" s="8">
        <v>396</v>
      </c>
      <c r="I258" s="5" t="s">
        <v>15</v>
      </c>
      <c r="J258" s="5" t="s">
        <v>20</v>
      </c>
    </row>
    <row r="259" spans="1:10">
      <c r="A259" s="5" t="s">
        <v>67</v>
      </c>
      <c r="B259" s="6">
        <v>44874.744886793982</v>
      </c>
      <c r="C259" s="5" t="s">
        <v>13</v>
      </c>
      <c r="D259" s="7">
        <v>27606253</v>
      </c>
      <c r="E259" s="5" t="s">
        <v>14</v>
      </c>
      <c r="H259" s="8">
        <v>2456</v>
      </c>
      <c r="I259" s="5" t="s">
        <v>15</v>
      </c>
      <c r="J259" s="5" t="s">
        <v>16</v>
      </c>
    </row>
    <row r="260" spans="1:10">
      <c r="A260" s="5" t="s">
        <v>67</v>
      </c>
      <c r="B260" s="6">
        <v>44874.744886793982</v>
      </c>
      <c r="C260" s="5" t="s">
        <v>13</v>
      </c>
      <c r="D260" s="7">
        <v>132312</v>
      </c>
      <c r="E260" s="10" t="s">
        <v>17</v>
      </c>
      <c r="H260" s="8">
        <v>19481.400000000001</v>
      </c>
      <c r="I260" s="5" t="s">
        <v>15</v>
      </c>
      <c r="J260" s="5" t="s">
        <v>19</v>
      </c>
    </row>
    <row r="261" spans="1:10">
      <c r="A261" s="5" t="s">
        <v>67</v>
      </c>
      <c r="B261" s="6">
        <v>44874.744886793982</v>
      </c>
      <c r="C261" s="5" t="s">
        <v>13</v>
      </c>
      <c r="D261" s="7">
        <v>450558</v>
      </c>
      <c r="E261" s="10" t="s">
        <v>17</v>
      </c>
      <c r="H261" s="8">
        <v>12005.4</v>
      </c>
      <c r="I261" s="5" t="s">
        <v>15</v>
      </c>
      <c r="J261" s="5" t="s">
        <v>18</v>
      </c>
    </row>
    <row r="262" spans="1:10">
      <c r="A262" s="5" t="s">
        <v>67</v>
      </c>
      <c r="B262" s="6">
        <v>44874.744886793982</v>
      </c>
      <c r="C262" s="5" t="s">
        <v>13</v>
      </c>
      <c r="D262" s="9">
        <v>51117074068</v>
      </c>
      <c r="E262" s="10" t="s">
        <v>17</v>
      </c>
      <c r="H262" s="8">
        <v>469.1</v>
      </c>
      <c r="I262" s="5" t="s">
        <v>15</v>
      </c>
      <c r="J262" s="5" t="s">
        <v>20</v>
      </c>
    </row>
    <row r="263" spans="1:10">
      <c r="A263" s="5" t="s">
        <v>67</v>
      </c>
      <c r="B263" s="6">
        <v>44874.744886793982</v>
      </c>
      <c r="C263" s="5" t="s">
        <v>13</v>
      </c>
      <c r="D263" s="9">
        <v>19060611657</v>
      </c>
      <c r="E263" s="10" t="s">
        <v>17</v>
      </c>
      <c r="H263" s="8">
        <v>5498.5</v>
      </c>
      <c r="I263" s="5" t="s">
        <v>15</v>
      </c>
      <c r="J263" s="5" t="s">
        <v>20</v>
      </c>
    </row>
    <row r="264" spans="1:10">
      <c r="A264" s="5" t="s">
        <v>67</v>
      </c>
      <c r="B264" s="6">
        <v>44874.744886793982</v>
      </c>
      <c r="C264" s="5" t="s">
        <v>13</v>
      </c>
      <c r="D264" s="9">
        <v>45152933400</v>
      </c>
      <c r="E264" s="10" t="s">
        <v>17</v>
      </c>
      <c r="H264" s="8">
        <v>8500</v>
      </c>
      <c r="I264" s="5" t="s">
        <v>15</v>
      </c>
      <c r="J264" s="5" t="s">
        <v>19</v>
      </c>
    </row>
    <row r="265" spans="1:10">
      <c r="A265" s="5" t="s">
        <v>67</v>
      </c>
      <c r="B265" s="6">
        <v>44874.744886793982</v>
      </c>
      <c r="C265" s="5" t="s">
        <v>13</v>
      </c>
      <c r="D265" s="7">
        <v>432091</v>
      </c>
      <c r="E265" s="10" t="s">
        <v>17</v>
      </c>
      <c r="H265" s="8">
        <v>16644.66</v>
      </c>
      <c r="I265" s="5" t="s">
        <v>15</v>
      </c>
      <c r="J265" s="5" t="s">
        <v>20</v>
      </c>
    </row>
    <row r="266" spans="1:10">
      <c r="A266" s="5" t="s">
        <v>67</v>
      </c>
      <c r="B266" s="6">
        <v>44874.744886793982</v>
      </c>
      <c r="C266" s="5" t="s">
        <v>13</v>
      </c>
      <c r="D266" s="7">
        <v>432090</v>
      </c>
      <c r="E266" s="10" t="s">
        <v>17</v>
      </c>
      <c r="H266" s="8">
        <v>17041</v>
      </c>
      <c r="I266" s="5" t="s">
        <v>15</v>
      </c>
      <c r="J266" s="5" t="s">
        <v>20</v>
      </c>
    </row>
    <row r="267" spans="1:10">
      <c r="A267" s="5" t="s">
        <v>67</v>
      </c>
      <c r="B267" s="6">
        <v>44874.744886793982</v>
      </c>
      <c r="C267" s="5" t="s">
        <v>13</v>
      </c>
      <c r="D267" s="7">
        <v>432095</v>
      </c>
      <c r="E267" s="10" t="s">
        <v>17</v>
      </c>
      <c r="H267" s="8">
        <v>1110.1099999999999</v>
      </c>
      <c r="I267" s="5" t="s">
        <v>15</v>
      </c>
      <c r="J267" s="5" t="s">
        <v>20</v>
      </c>
    </row>
    <row r="268" spans="1:10">
      <c r="A268" s="5" t="s">
        <v>67</v>
      </c>
      <c r="B268" s="6">
        <v>44874.744886793982</v>
      </c>
      <c r="C268" s="5" t="s">
        <v>13</v>
      </c>
      <c r="D268" s="7"/>
      <c r="E268" s="10"/>
      <c r="F268" s="8">
        <v>4834.2</v>
      </c>
      <c r="I268" s="11" t="s">
        <v>9</v>
      </c>
      <c r="J268" s="10" t="s">
        <v>29</v>
      </c>
    </row>
    <row r="269" spans="1:10">
      <c r="A269" s="5" t="s">
        <v>67</v>
      </c>
      <c r="B269" s="6">
        <v>44874.744886793982</v>
      </c>
      <c r="C269" s="5" t="s">
        <v>13</v>
      </c>
      <c r="D269" s="7"/>
      <c r="E269" s="10"/>
      <c r="F269" s="8">
        <v>6483</v>
      </c>
      <c r="I269" s="11" t="s">
        <v>9</v>
      </c>
      <c r="J269" s="5" t="s">
        <v>40</v>
      </c>
    </row>
    <row r="270" spans="1:10">
      <c r="A270" s="5" t="s">
        <v>67</v>
      </c>
      <c r="B270" s="6">
        <v>44874.744886793982</v>
      </c>
      <c r="C270" s="5" t="s">
        <v>13</v>
      </c>
      <c r="D270" s="7"/>
      <c r="E270" s="10"/>
      <c r="F270" s="8">
        <v>27362.1</v>
      </c>
      <c r="I270" s="11" t="s">
        <v>9</v>
      </c>
      <c r="J270" s="5" t="s">
        <v>31</v>
      </c>
    </row>
    <row r="271" spans="1:10">
      <c r="A271" s="5" t="s">
        <v>67</v>
      </c>
      <c r="B271" s="6">
        <v>44874.744886793982</v>
      </c>
      <c r="C271" s="5" t="s">
        <v>13</v>
      </c>
      <c r="D271" s="7"/>
      <c r="E271" s="10"/>
      <c r="F271" s="8">
        <v>239.2</v>
      </c>
      <c r="I271" s="11" t="s">
        <v>9</v>
      </c>
      <c r="J271" s="5" t="s">
        <v>54</v>
      </c>
    </row>
    <row r="272" spans="1:10">
      <c r="A272" s="5" t="s">
        <v>67</v>
      </c>
      <c r="B272" s="6">
        <v>44874.744886793982</v>
      </c>
      <c r="C272" s="5" t="s">
        <v>13</v>
      </c>
      <c r="D272" s="7"/>
      <c r="E272" s="10"/>
      <c r="F272" s="8">
        <v>8200</v>
      </c>
      <c r="I272" s="11" t="s">
        <v>9</v>
      </c>
      <c r="J272" s="10" t="s">
        <v>46</v>
      </c>
    </row>
    <row r="273" spans="1:10">
      <c r="A273" s="12" t="s">
        <v>21</v>
      </c>
      <c r="B273" s="3"/>
      <c r="C273" s="3"/>
      <c r="D273" s="7"/>
      <c r="E273" s="10"/>
      <c r="F273" s="19">
        <f>SUM(F256:G272)</f>
        <v>52751.27</v>
      </c>
      <c r="H273" s="8"/>
      <c r="I273" s="11"/>
      <c r="J273" s="5"/>
    </row>
    <row r="274" spans="1:10" ht="15.75" customHeight="1">
      <c r="A274" s="13" t="s">
        <v>22</v>
      </c>
      <c r="B274" s="13" t="s">
        <v>23</v>
      </c>
      <c r="C274" s="13" t="s">
        <v>24</v>
      </c>
      <c r="D274" s="14">
        <v>112196273</v>
      </c>
      <c r="E274" s="10"/>
      <c r="H274" s="8"/>
      <c r="I274" s="11"/>
      <c r="J274" s="5"/>
    </row>
    <row r="277" spans="1:10">
      <c r="A277" s="1" t="s">
        <v>0</v>
      </c>
      <c r="B277" s="2"/>
      <c r="C277" s="2"/>
      <c r="D277" s="2"/>
      <c r="E277" s="2"/>
      <c r="F277" s="2"/>
      <c r="G277" s="2"/>
      <c r="H277" s="2"/>
      <c r="I277" s="2"/>
      <c r="J277" s="2"/>
    </row>
    <row r="278" spans="1:10">
      <c r="A278" s="3" t="s">
        <v>68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>
      <c r="A279" s="88" t="s">
        <v>0</v>
      </c>
      <c r="B279" s="88" t="s">
        <v>2</v>
      </c>
      <c r="C279" s="88" t="s">
        <v>3</v>
      </c>
      <c r="D279" s="88" t="s">
        <v>4</v>
      </c>
      <c r="E279" s="88" t="s">
        <v>5</v>
      </c>
      <c r="F279" s="88" t="s">
        <v>6</v>
      </c>
      <c r="G279" s="90"/>
      <c r="H279" s="91"/>
      <c r="I279" s="88" t="s">
        <v>7</v>
      </c>
      <c r="J279" s="88" t="s">
        <v>8</v>
      </c>
    </row>
    <row r="280" spans="1:10">
      <c r="A280" s="89"/>
      <c r="B280" s="89"/>
      <c r="C280" s="89"/>
      <c r="D280" s="89"/>
      <c r="E280" s="89"/>
      <c r="F280" s="4" t="s">
        <v>9</v>
      </c>
      <c r="G280" s="4" t="s">
        <v>10</v>
      </c>
      <c r="H280" s="4" t="s">
        <v>11</v>
      </c>
      <c r="I280" s="89"/>
      <c r="J280" s="89"/>
    </row>
    <row r="281" spans="1:10">
      <c r="A281" s="5" t="s">
        <v>69</v>
      </c>
      <c r="B281" s="6">
        <v>44875.48620511574</v>
      </c>
      <c r="C281" s="5" t="s">
        <v>13</v>
      </c>
      <c r="D281" s="11"/>
      <c r="E281" s="10"/>
      <c r="F281" s="8">
        <v>15613.1</v>
      </c>
      <c r="I281" s="11" t="s">
        <v>9</v>
      </c>
      <c r="J281" s="10" t="s">
        <v>42</v>
      </c>
    </row>
    <row r="282" spans="1:10">
      <c r="A282" s="5" t="s">
        <v>69</v>
      </c>
      <c r="B282" s="6">
        <v>44875.48620511574</v>
      </c>
      <c r="C282" s="5" t="s">
        <v>13</v>
      </c>
      <c r="D282" s="11"/>
      <c r="E282" s="10"/>
      <c r="F282" s="8">
        <v>20180.8</v>
      </c>
      <c r="I282" s="11" t="s">
        <v>9</v>
      </c>
      <c r="J282" s="5" t="s">
        <v>30</v>
      </c>
    </row>
    <row r="283" spans="1:10">
      <c r="A283" s="5" t="s">
        <v>69</v>
      </c>
      <c r="B283" s="6">
        <v>44875.48620511574</v>
      </c>
      <c r="C283" s="5" t="s">
        <v>13</v>
      </c>
      <c r="D283" s="11"/>
      <c r="E283" s="10"/>
      <c r="F283" s="8">
        <v>9640.6</v>
      </c>
      <c r="I283" s="11" t="s">
        <v>9</v>
      </c>
      <c r="J283" s="5" t="s">
        <v>31</v>
      </c>
    </row>
    <row r="284" spans="1:10">
      <c r="A284" s="5" t="s">
        <v>69</v>
      </c>
      <c r="B284" s="6">
        <v>44875.48620511574</v>
      </c>
      <c r="C284" s="5" t="s">
        <v>13</v>
      </c>
      <c r="D284" s="11"/>
      <c r="E284" s="10"/>
      <c r="F284" s="8">
        <v>9105.2000000000007</v>
      </c>
      <c r="I284" s="11" t="s">
        <v>9</v>
      </c>
      <c r="J284" s="5" t="s">
        <v>32</v>
      </c>
    </row>
    <row r="285" spans="1:10">
      <c r="A285" s="5" t="s">
        <v>69</v>
      </c>
      <c r="B285" s="6">
        <v>44875.48620511574</v>
      </c>
      <c r="C285" s="5" t="s">
        <v>13</v>
      </c>
      <c r="D285" s="11"/>
      <c r="E285" s="10"/>
      <c r="F285" s="8">
        <v>20527.900000000001</v>
      </c>
      <c r="I285" s="11" t="s">
        <v>9</v>
      </c>
      <c r="J285" s="5" t="s">
        <v>33</v>
      </c>
    </row>
    <row r="286" spans="1:10">
      <c r="A286" s="5" t="s">
        <v>69</v>
      </c>
      <c r="B286" s="6">
        <v>44875.48620511574</v>
      </c>
      <c r="C286" s="5" t="s">
        <v>13</v>
      </c>
      <c r="D286" s="11"/>
      <c r="E286" s="10"/>
      <c r="F286" s="8">
        <v>12443.9</v>
      </c>
      <c r="I286" s="11" t="s">
        <v>9</v>
      </c>
      <c r="J286" s="5" t="s">
        <v>35</v>
      </c>
    </row>
    <row r="287" spans="1:10">
      <c r="A287" s="5" t="s">
        <v>69</v>
      </c>
      <c r="B287" s="6">
        <v>44875.48620511574</v>
      </c>
      <c r="C287" s="5" t="s">
        <v>13</v>
      </c>
      <c r="D287" s="11"/>
      <c r="E287" s="10"/>
      <c r="F287" s="8">
        <v>4352.2</v>
      </c>
      <c r="I287" s="11" t="s">
        <v>9</v>
      </c>
      <c r="J287" s="10" t="s">
        <v>43</v>
      </c>
    </row>
    <row r="288" spans="1:10">
      <c r="A288" s="5" t="s">
        <v>69</v>
      </c>
      <c r="B288" s="6">
        <v>44875.48620511574</v>
      </c>
      <c r="C288" s="5" t="s">
        <v>13</v>
      </c>
      <c r="D288" s="11"/>
      <c r="E288" s="10"/>
      <c r="F288" s="8">
        <v>13612</v>
      </c>
      <c r="I288" s="11" t="s">
        <v>9</v>
      </c>
      <c r="J288" s="10" t="s">
        <v>44</v>
      </c>
    </row>
    <row r="289" spans="1:10">
      <c r="A289" s="5" t="s">
        <v>69</v>
      </c>
      <c r="B289" s="6">
        <v>44875.48620511574</v>
      </c>
      <c r="C289" s="5" t="s">
        <v>13</v>
      </c>
      <c r="D289" s="11"/>
      <c r="E289" s="10"/>
      <c r="F289" s="8">
        <v>10355.5</v>
      </c>
      <c r="I289" s="11" t="s">
        <v>9</v>
      </c>
      <c r="J289" s="10" t="s">
        <v>45</v>
      </c>
    </row>
    <row r="290" spans="1:10">
      <c r="A290" s="5" t="s">
        <v>69</v>
      </c>
      <c r="B290" s="6">
        <v>44875.48620511574</v>
      </c>
      <c r="C290" s="5" t="s">
        <v>13</v>
      </c>
      <c r="D290" s="11"/>
      <c r="E290" s="10"/>
      <c r="F290" s="8">
        <v>11590.2</v>
      </c>
      <c r="I290" s="11" t="s">
        <v>9</v>
      </c>
      <c r="J290" s="10" t="s">
        <v>36</v>
      </c>
    </row>
    <row r="291" spans="1:10">
      <c r="A291" s="12" t="s">
        <v>21</v>
      </c>
      <c r="B291" s="3"/>
      <c r="C291" s="3"/>
      <c r="D291" s="7"/>
      <c r="E291" s="10"/>
      <c r="F291" s="19">
        <f>SUM(F281:G290)</f>
        <v>127421.4</v>
      </c>
      <c r="H291" s="8"/>
      <c r="I291" s="11"/>
      <c r="J291" s="5"/>
    </row>
    <row r="292" spans="1:10" ht="15.75" customHeight="1">
      <c r="A292" s="13" t="s">
        <v>22</v>
      </c>
      <c r="B292" s="13" t="s">
        <v>23</v>
      </c>
      <c r="C292" s="13" t="s">
        <v>24</v>
      </c>
      <c r="D292" s="14">
        <v>112196537</v>
      </c>
      <c r="E292" s="10"/>
      <c r="H292" s="8"/>
      <c r="I292" s="11"/>
      <c r="J292" s="5"/>
    </row>
    <row r="293" spans="1:10">
      <c r="A293" s="5"/>
      <c r="B293" s="6"/>
      <c r="C293" s="5"/>
      <c r="D293" s="7"/>
      <c r="E293" s="10"/>
      <c r="H293" s="8"/>
      <c r="I293" s="11"/>
      <c r="J293" s="5"/>
    </row>
    <row r="294" spans="1:10">
      <c r="A294" s="5"/>
      <c r="B294" s="6"/>
      <c r="C294" s="5"/>
      <c r="D294" s="7"/>
      <c r="E294" s="10"/>
      <c r="H294" s="8"/>
      <c r="I294" s="11"/>
      <c r="J294" s="5"/>
    </row>
    <row r="295" spans="1:10">
      <c r="A295" s="5" t="s">
        <v>70</v>
      </c>
      <c r="B295" s="6">
        <v>44875.89981505787</v>
      </c>
      <c r="C295" s="5" t="s">
        <v>13</v>
      </c>
      <c r="D295" s="9">
        <v>45163034445</v>
      </c>
      <c r="E295" s="10" t="s">
        <v>17</v>
      </c>
      <c r="H295" s="8">
        <v>1742.48</v>
      </c>
      <c r="I295" s="5" t="s">
        <v>15</v>
      </c>
      <c r="J295" s="5" t="s">
        <v>20</v>
      </c>
    </row>
    <row r="296" spans="1:10">
      <c r="A296" s="5" t="s">
        <v>70</v>
      </c>
      <c r="B296" s="6">
        <v>44875.89981505787</v>
      </c>
      <c r="C296" s="5" t="s">
        <v>13</v>
      </c>
      <c r="D296" s="9">
        <v>45173001587</v>
      </c>
      <c r="E296" s="10" t="s">
        <v>17</v>
      </c>
      <c r="H296" s="8">
        <v>641</v>
      </c>
      <c r="I296" s="5" t="s">
        <v>15</v>
      </c>
      <c r="J296" s="5" t="s">
        <v>20</v>
      </c>
    </row>
    <row r="297" spans="1:10">
      <c r="A297" s="5" t="s">
        <v>70</v>
      </c>
      <c r="B297" s="6">
        <v>44875.89981505787</v>
      </c>
      <c r="C297" s="5" t="s">
        <v>13</v>
      </c>
      <c r="D297" s="9">
        <v>45163035098</v>
      </c>
      <c r="E297" s="10" t="s">
        <v>17</v>
      </c>
      <c r="H297" s="8">
        <v>1316.03</v>
      </c>
      <c r="I297" s="5" t="s">
        <v>15</v>
      </c>
      <c r="J297" s="5" t="s">
        <v>16</v>
      </c>
    </row>
    <row r="298" spans="1:10">
      <c r="A298" s="5" t="s">
        <v>70</v>
      </c>
      <c r="B298" s="6">
        <v>44875.89981505787</v>
      </c>
      <c r="C298" s="5" t="s">
        <v>13</v>
      </c>
      <c r="D298" s="9">
        <v>45113079479</v>
      </c>
      <c r="E298" s="10" t="s">
        <v>17</v>
      </c>
      <c r="H298" s="8">
        <v>783.6</v>
      </c>
      <c r="I298" s="5" t="s">
        <v>15</v>
      </c>
      <c r="J298" s="5" t="s">
        <v>16</v>
      </c>
    </row>
    <row r="299" spans="1:10">
      <c r="A299" s="5" t="s">
        <v>70</v>
      </c>
      <c r="B299" s="6">
        <v>44875.89981505787</v>
      </c>
      <c r="C299" s="5" t="s">
        <v>13</v>
      </c>
      <c r="D299" s="9">
        <v>51217124858</v>
      </c>
      <c r="E299" s="10" t="s">
        <v>17</v>
      </c>
      <c r="H299" s="8">
        <v>84</v>
      </c>
      <c r="I299" s="5" t="s">
        <v>15</v>
      </c>
      <c r="J299" s="5" t="s">
        <v>16</v>
      </c>
    </row>
    <row r="300" spans="1:10">
      <c r="A300" s="5" t="s">
        <v>70</v>
      </c>
      <c r="B300" s="6">
        <v>44875.89981505787</v>
      </c>
      <c r="C300" s="5" t="s">
        <v>13</v>
      </c>
      <c r="D300" s="9">
        <v>19110597503</v>
      </c>
      <c r="E300" s="10" t="s">
        <v>17</v>
      </c>
      <c r="H300" s="8">
        <v>1170</v>
      </c>
      <c r="I300" s="5" t="s">
        <v>15</v>
      </c>
      <c r="J300" s="5" t="s">
        <v>16</v>
      </c>
    </row>
    <row r="301" spans="1:10">
      <c r="A301" s="5" t="s">
        <v>70</v>
      </c>
      <c r="B301" s="6">
        <v>44875.89981505787</v>
      </c>
      <c r="C301" s="5" t="s">
        <v>13</v>
      </c>
      <c r="D301" s="9">
        <v>51716945477</v>
      </c>
      <c r="E301" s="10" t="s">
        <v>17</v>
      </c>
      <c r="H301" s="8">
        <v>140.4</v>
      </c>
      <c r="I301" s="5" t="s">
        <v>15</v>
      </c>
      <c r="J301" s="5" t="s">
        <v>16</v>
      </c>
    </row>
    <row r="302" spans="1:10">
      <c r="A302" s="5" t="s">
        <v>70</v>
      </c>
      <c r="B302" s="6">
        <v>44875.89981505787</v>
      </c>
      <c r="C302" s="5" t="s">
        <v>13</v>
      </c>
      <c r="D302" s="7">
        <v>191713</v>
      </c>
      <c r="E302" s="10" t="s">
        <v>17</v>
      </c>
      <c r="H302" s="8">
        <v>17981.8</v>
      </c>
      <c r="I302" s="5" t="s">
        <v>15</v>
      </c>
      <c r="J302" s="5" t="s">
        <v>18</v>
      </c>
    </row>
    <row r="303" spans="1:10">
      <c r="A303" s="5" t="s">
        <v>70</v>
      </c>
      <c r="B303" s="6">
        <v>44875.89981505787</v>
      </c>
      <c r="C303" s="5" t="s">
        <v>13</v>
      </c>
      <c r="D303" s="9">
        <v>45163035181</v>
      </c>
      <c r="E303" s="10" t="s">
        <v>17</v>
      </c>
      <c r="H303" s="8">
        <v>123.59</v>
      </c>
      <c r="I303" s="5" t="s">
        <v>15</v>
      </c>
      <c r="J303" s="5" t="s">
        <v>16</v>
      </c>
    </row>
    <row r="304" spans="1:10">
      <c r="A304" s="5" t="s">
        <v>70</v>
      </c>
      <c r="B304" s="6">
        <v>44875.89981505787</v>
      </c>
      <c r="C304" s="5" t="s">
        <v>13</v>
      </c>
      <c r="D304" s="7">
        <v>132493</v>
      </c>
      <c r="E304" s="10" t="s">
        <v>17</v>
      </c>
      <c r="H304" s="8">
        <v>12734.3</v>
      </c>
      <c r="I304" s="5" t="s">
        <v>15</v>
      </c>
      <c r="J304" s="5" t="s">
        <v>19</v>
      </c>
    </row>
    <row r="305" spans="1:10">
      <c r="A305" s="5" t="s">
        <v>70</v>
      </c>
      <c r="B305" s="6">
        <v>44875.89981505787</v>
      </c>
      <c r="C305" s="5" t="s">
        <v>13</v>
      </c>
      <c r="D305" s="7">
        <v>132445</v>
      </c>
      <c r="E305" s="10" t="s">
        <v>17</v>
      </c>
      <c r="H305" s="8">
        <v>11926.6</v>
      </c>
      <c r="I305" s="5" t="s">
        <v>15</v>
      </c>
      <c r="J305" s="5" t="s">
        <v>19</v>
      </c>
    </row>
    <row r="306" spans="1:10">
      <c r="A306" s="5" t="s">
        <v>70</v>
      </c>
      <c r="B306" s="6">
        <v>44875.89981505787</v>
      </c>
      <c r="C306" s="5" t="s">
        <v>13</v>
      </c>
      <c r="D306" s="9">
        <v>45123068627</v>
      </c>
      <c r="E306" s="10" t="s">
        <v>17</v>
      </c>
      <c r="H306" s="8">
        <v>654.46</v>
      </c>
      <c r="I306" s="5" t="s">
        <v>15</v>
      </c>
      <c r="J306" s="5" t="s">
        <v>16</v>
      </c>
    </row>
    <row r="307" spans="1:10">
      <c r="A307" s="5" t="s">
        <v>70</v>
      </c>
      <c r="B307" s="6">
        <v>44875.89981505787</v>
      </c>
      <c r="C307" s="5" t="s">
        <v>13</v>
      </c>
      <c r="D307" s="9">
        <v>45173003364</v>
      </c>
      <c r="E307" s="10" t="s">
        <v>17</v>
      </c>
      <c r="H307" s="8">
        <v>735.54</v>
      </c>
      <c r="I307" s="5" t="s">
        <v>15</v>
      </c>
      <c r="J307" s="5" t="s">
        <v>16</v>
      </c>
    </row>
    <row r="308" spans="1:10">
      <c r="A308" s="5" t="s">
        <v>70</v>
      </c>
      <c r="B308" s="6">
        <v>44875.89981505787</v>
      </c>
      <c r="C308" s="5" t="s">
        <v>13</v>
      </c>
      <c r="D308" s="9">
        <v>45113082640</v>
      </c>
      <c r="E308" s="5" t="s">
        <v>71</v>
      </c>
      <c r="H308" s="8">
        <v>3914.42</v>
      </c>
      <c r="I308" s="5" t="s">
        <v>15</v>
      </c>
      <c r="J308" s="5" t="s">
        <v>20</v>
      </c>
    </row>
    <row r="309" spans="1:10">
      <c r="A309" s="5" t="s">
        <v>70</v>
      </c>
      <c r="B309" s="6">
        <v>44875.89981505787</v>
      </c>
      <c r="C309" s="5" t="s">
        <v>13</v>
      </c>
      <c r="D309" s="9">
        <v>45113082640</v>
      </c>
      <c r="E309" s="5" t="s">
        <v>71</v>
      </c>
      <c r="H309" s="8">
        <v>1503.28</v>
      </c>
      <c r="I309" s="5" t="s">
        <v>15</v>
      </c>
      <c r="J309" s="5" t="s">
        <v>20</v>
      </c>
    </row>
    <row r="310" spans="1:10">
      <c r="A310" s="5" t="s">
        <v>70</v>
      </c>
      <c r="B310" s="6">
        <v>44875.89981505787</v>
      </c>
      <c r="C310" s="5" t="s">
        <v>13</v>
      </c>
      <c r="D310" s="7">
        <v>198108</v>
      </c>
      <c r="E310" s="10" t="s">
        <v>17</v>
      </c>
      <c r="H310" s="8">
        <v>1304.01</v>
      </c>
      <c r="I310" s="5" t="s">
        <v>15</v>
      </c>
      <c r="J310" s="5" t="s">
        <v>20</v>
      </c>
    </row>
    <row r="311" spans="1:10">
      <c r="A311" s="5" t="s">
        <v>70</v>
      </c>
      <c r="B311" s="6">
        <v>44875.89981505787</v>
      </c>
      <c r="C311" s="5" t="s">
        <v>13</v>
      </c>
      <c r="D311" s="7">
        <v>198107</v>
      </c>
      <c r="E311" s="10" t="s">
        <v>17</v>
      </c>
      <c r="H311" s="8">
        <v>4424.79</v>
      </c>
      <c r="I311" s="5" t="s">
        <v>15</v>
      </c>
      <c r="J311" s="5" t="s">
        <v>20</v>
      </c>
    </row>
    <row r="312" spans="1:10">
      <c r="A312" s="5" t="s">
        <v>70</v>
      </c>
      <c r="B312" s="6">
        <v>44875.89981505787</v>
      </c>
      <c r="C312" s="5" t="s">
        <v>13</v>
      </c>
      <c r="D312" s="7">
        <v>198106</v>
      </c>
      <c r="E312" s="10" t="s">
        <v>17</v>
      </c>
      <c r="H312" s="8">
        <v>23995.4</v>
      </c>
      <c r="I312" s="5" t="s">
        <v>15</v>
      </c>
      <c r="J312" s="5" t="s">
        <v>20</v>
      </c>
    </row>
    <row r="313" spans="1:10">
      <c r="A313" s="5" t="s">
        <v>70</v>
      </c>
      <c r="B313" s="6">
        <v>44875.89981505787</v>
      </c>
      <c r="C313" s="5" t="s">
        <v>13</v>
      </c>
      <c r="D313" s="9">
        <v>21360914756</v>
      </c>
      <c r="E313" s="10" t="s">
        <v>17</v>
      </c>
      <c r="H313" s="8">
        <v>730</v>
      </c>
      <c r="I313" s="5" t="s">
        <v>15</v>
      </c>
      <c r="J313" s="5" t="s">
        <v>20</v>
      </c>
    </row>
    <row r="314" spans="1:10">
      <c r="A314" s="5" t="s">
        <v>70</v>
      </c>
      <c r="B314" s="6">
        <v>44875.89981505787</v>
      </c>
      <c r="C314" s="5" t="s">
        <v>13</v>
      </c>
      <c r="D314" s="7"/>
      <c r="E314" s="10"/>
      <c r="F314" s="8">
        <v>5954.9</v>
      </c>
      <c r="I314" s="11" t="s">
        <v>9</v>
      </c>
      <c r="J314" s="5" t="s">
        <v>41</v>
      </c>
    </row>
    <row r="315" spans="1:10">
      <c r="A315" s="5" t="s">
        <v>70</v>
      </c>
      <c r="B315" s="6">
        <v>44875.89981505787</v>
      </c>
      <c r="C315" s="5" t="s">
        <v>13</v>
      </c>
      <c r="D315" s="7"/>
      <c r="E315" s="10"/>
      <c r="F315" s="8">
        <v>16775.5</v>
      </c>
      <c r="I315" s="11" t="s">
        <v>9</v>
      </c>
      <c r="J315" s="5" t="s">
        <v>34</v>
      </c>
    </row>
    <row r="316" spans="1:10">
      <c r="A316" s="5" t="s">
        <v>70</v>
      </c>
      <c r="B316" s="6">
        <v>44875.89981505787</v>
      </c>
      <c r="C316" s="5" t="s">
        <v>13</v>
      </c>
      <c r="D316" s="7"/>
      <c r="E316" s="10"/>
      <c r="F316" s="8">
        <v>100</v>
      </c>
      <c r="I316" s="11" t="s">
        <v>9</v>
      </c>
      <c r="J316" s="5" t="s">
        <v>18</v>
      </c>
    </row>
    <row r="317" spans="1:10">
      <c r="A317" s="5" t="s">
        <v>70</v>
      </c>
      <c r="B317" s="6">
        <v>44875.89981505787</v>
      </c>
      <c r="C317" s="5" t="s">
        <v>13</v>
      </c>
      <c r="D317" s="7"/>
      <c r="E317" s="10"/>
      <c r="F317" s="8">
        <v>1.3</v>
      </c>
      <c r="I317" s="11" t="s">
        <v>9</v>
      </c>
      <c r="J317" s="5" t="s">
        <v>20</v>
      </c>
    </row>
    <row r="318" spans="1:10">
      <c r="A318" s="12" t="s">
        <v>21</v>
      </c>
      <c r="B318" s="3"/>
      <c r="C318" s="3"/>
      <c r="D318" s="7"/>
      <c r="E318" s="10"/>
      <c r="F318" s="19">
        <f>SUM(F295:G317)</f>
        <v>22831.7</v>
      </c>
      <c r="H318" s="8"/>
      <c r="I318" s="11"/>
      <c r="J318" s="5"/>
    </row>
    <row r="319" spans="1:10" ht="15.75" customHeight="1">
      <c r="A319" s="13" t="s">
        <v>22</v>
      </c>
      <c r="B319" s="13" t="s">
        <v>23</v>
      </c>
      <c r="C319" s="13" t="s">
        <v>24</v>
      </c>
      <c r="D319" s="14">
        <v>112208881</v>
      </c>
      <c r="E319" s="10"/>
      <c r="H319" s="8"/>
      <c r="I319" s="11"/>
      <c r="J319" s="5"/>
    </row>
    <row r="322" spans="1:10">
      <c r="A322" s="1" t="s">
        <v>0</v>
      </c>
      <c r="B322" s="2"/>
      <c r="C322" s="2"/>
      <c r="D322" s="2"/>
      <c r="E322" s="2"/>
      <c r="F322" s="2"/>
      <c r="G322" s="2"/>
      <c r="H322" s="2"/>
      <c r="I322" s="2"/>
      <c r="J322" s="2"/>
    </row>
    <row r="323" spans="1:10">
      <c r="A323" s="3" t="s">
        <v>72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88" t="s">
        <v>0</v>
      </c>
      <c r="B324" s="88" t="s">
        <v>2</v>
      </c>
      <c r="C324" s="88" t="s">
        <v>3</v>
      </c>
      <c r="D324" s="88" t="s">
        <v>4</v>
      </c>
      <c r="E324" s="88" t="s">
        <v>5</v>
      </c>
      <c r="F324" s="88" t="s">
        <v>6</v>
      </c>
      <c r="G324" s="90"/>
      <c r="H324" s="91"/>
      <c r="I324" s="88" t="s">
        <v>7</v>
      </c>
      <c r="J324" s="88" t="s">
        <v>8</v>
      </c>
    </row>
    <row r="325" spans="1:10">
      <c r="A325" s="89"/>
      <c r="B325" s="89"/>
      <c r="C325" s="89"/>
      <c r="D325" s="89"/>
      <c r="E325" s="89"/>
      <c r="F325" s="4" t="s">
        <v>9</v>
      </c>
      <c r="G325" s="4" t="s">
        <v>10</v>
      </c>
      <c r="H325" s="4" t="s">
        <v>11</v>
      </c>
      <c r="I325" s="89"/>
      <c r="J325" s="89"/>
    </row>
    <row r="326" spans="1:10">
      <c r="A326" s="5" t="s">
        <v>73</v>
      </c>
      <c r="B326" s="6">
        <v>44876.508597905093</v>
      </c>
      <c r="C326" s="5" t="s">
        <v>13</v>
      </c>
      <c r="D326" s="7"/>
      <c r="E326" s="10"/>
      <c r="F326" s="8">
        <v>16500.2</v>
      </c>
      <c r="I326" s="11" t="s">
        <v>9</v>
      </c>
      <c r="J326" s="10" t="s">
        <v>29</v>
      </c>
    </row>
    <row r="327" spans="1:10">
      <c r="A327" s="5" t="s">
        <v>73</v>
      </c>
      <c r="B327" s="6">
        <v>44876.508597905093</v>
      </c>
      <c r="C327" s="5" t="s">
        <v>13</v>
      </c>
      <c r="D327" s="7"/>
      <c r="E327" s="10"/>
      <c r="F327" s="8">
        <v>9899.2999999999993</v>
      </c>
      <c r="I327" s="11" t="s">
        <v>9</v>
      </c>
      <c r="J327" s="5" t="s">
        <v>40</v>
      </c>
    </row>
    <row r="328" spans="1:10">
      <c r="A328" s="5" t="s">
        <v>73</v>
      </c>
      <c r="B328" s="6">
        <v>44876.508597905093</v>
      </c>
      <c r="C328" s="5" t="s">
        <v>13</v>
      </c>
      <c r="D328" s="7"/>
      <c r="E328" s="10"/>
      <c r="F328" s="8">
        <v>5216.3999999999996</v>
      </c>
      <c r="I328" s="11" t="s">
        <v>9</v>
      </c>
      <c r="J328" s="5" t="s">
        <v>41</v>
      </c>
    </row>
    <row r="329" spans="1:10">
      <c r="A329" s="5" t="s">
        <v>73</v>
      </c>
      <c r="B329" s="6">
        <v>44876.508597905093</v>
      </c>
      <c r="C329" s="5" t="s">
        <v>13</v>
      </c>
      <c r="D329" s="7"/>
      <c r="E329" s="10"/>
      <c r="F329" s="8">
        <v>10750.8</v>
      </c>
      <c r="I329" s="11" t="s">
        <v>9</v>
      </c>
      <c r="J329" s="10" t="s">
        <v>42</v>
      </c>
    </row>
    <row r="330" spans="1:10">
      <c r="A330" s="5" t="s">
        <v>73</v>
      </c>
      <c r="B330" s="6">
        <v>44876.508597905093</v>
      </c>
      <c r="C330" s="5" t="s">
        <v>13</v>
      </c>
      <c r="D330" s="7"/>
      <c r="E330" s="10"/>
      <c r="F330" s="8">
        <v>19179</v>
      </c>
      <c r="I330" s="11" t="s">
        <v>9</v>
      </c>
      <c r="J330" s="5" t="s">
        <v>31</v>
      </c>
    </row>
    <row r="331" spans="1:10">
      <c r="A331" s="5" t="s">
        <v>73</v>
      </c>
      <c r="B331" s="6">
        <v>44876.508597905093</v>
      </c>
      <c r="C331" s="5" t="s">
        <v>13</v>
      </c>
      <c r="D331" s="7"/>
      <c r="E331" s="10"/>
      <c r="F331" s="8">
        <v>125.5</v>
      </c>
      <c r="I331" s="11" t="s">
        <v>9</v>
      </c>
      <c r="J331" s="5" t="s">
        <v>54</v>
      </c>
    </row>
    <row r="332" spans="1:10">
      <c r="A332" s="5" t="s">
        <v>73</v>
      </c>
      <c r="B332" s="6">
        <v>44876.508597905093</v>
      </c>
      <c r="C332" s="5" t="s">
        <v>13</v>
      </c>
      <c r="D332" s="7"/>
      <c r="E332" s="10"/>
      <c r="F332" s="8">
        <v>17582.099999999999</v>
      </c>
      <c r="I332" s="11" t="s">
        <v>9</v>
      </c>
      <c r="J332" s="5" t="s">
        <v>33</v>
      </c>
    </row>
    <row r="333" spans="1:10">
      <c r="A333" s="5" t="s">
        <v>73</v>
      </c>
      <c r="B333" s="6">
        <v>44876.508597905093</v>
      </c>
      <c r="C333" s="5" t="s">
        <v>13</v>
      </c>
      <c r="D333" s="7"/>
      <c r="E333" s="10"/>
      <c r="F333" s="8">
        <v>18586.400000000001</v>
      </c>
      <c r="I333" s="11" t="s">
        <v>9</v>
      </c>
      <c r="J333" s="5" t="s">
        <v>74</v>
      </c>
    </row>
    <row r="334" spans="1:10">
      <c r="A334" s="5" t="s">
        <v>73</v>
      </c>
      <c r="B334" s="6">
        <v>44876.508597905093</v>
      </c>
      <c r="C334" s="5" t="s">
        <v>13</v>
      </c>
      <c r="D334" s="7"/>
      <c r="E334" s="10"/>
      <c r="F334" s="8">
        <v>20801</v>
      </c>
      <c r="I334" s="11" t="s">
        <v>9</v>
      </c>
      <c r="J334" s="10" t="s">
        <v>43</v>
      </c>
    </row>
    <row r="335" spans="1:10">
      <c r="A335" s="5" t="s">
        <v>73</v>
      </c>
      <c r="B335" s="6">
        <v>44876.508597905093</v>
      </c>
      <c r="C335" s="5" t="s">
        <v>13</v>
      </c>
      <c r="D335" s="7"/>
      <c r="E335" s="10"/>
      <c r="F335" s="8">
        <v>46070.7</v>
      </c>
      <c r="I335" s="11" t="s">
        <v>9</v>
      </c>
      <c r="J335" s="10" t="s">
        <v>44</v>
      </c>
    </row>
    <row r="336" spans="1:10">
      <c r="A336" s="5" t="s">
        <v>73</v>
      </c>
      <c r="B336" s="6">
        <v>44876.508597905093</v>
      </c>
      <c r="C336" s="5" t="s">
        <v>13</v>
      </c>
      <c r="D336" s="7"/>
      <c r="E336" s="10"/>
      <c r="F336" s="8">
        <v>11407.1</v>
      </c>
      <c r="I336" s="11" t="s">
        <v>9</v>
      </c>
      <c r="J336" s="10" t="s">
        <v>45</v>
      </c>
    </row>
    <row r="337" spans="1:10">
      <c r="A337" s="5" t="s">
        <v>73</v>
      </c>
      <c r="B337" s="6">
        <v>44876.508597905093</v>
      </c>
      <c r="C337" s="5" t="s">
        <v>13</v>
      </c>
      <c r="D337" s="7"/>
      <c r="E337" s="10"/>
      <c r="F337" s="8">
        <v>10334.1</v>
      </c>
      <c r="I337" s="11" t="s">
        <v>9</v>
      </c>
      <c r="J337" s="10" t="s">
        <v>36</v>
      </c>
    </row>
    <row r="338" spans="1:10">
      <c r="A338" s="12" t="s">
        <v>21</v>
      </c>
      <c r="B338" s="3"/>
      <c r="C338" s="3"/>
      <c r="D338" s="7"/>
      <c r="E338" s="10"/>
      <c r="F338" s="42">
        <f>SUM(F326:G337)</f>
        <v>186452.59999999998</v>
      </c>
      <c r="H338" s="8"/>
      <c r="I338" s="11"/>
      <c r="J338" s="5"/>
    </row>
    <row r="339" spans="1:10" ht="15.75" customHeight="1">
      <c r="A339" s="13" t="s">
        <v>22</v>
      </c>
      <c r="B339" s="13" t="s">
        <v>23</v>
      </c>
      <c r="C339" s="13" t="s">
        <v>24</v>
      </c>
      <c r="D339" s="14">
        <v>112209002</v>
      </c>
      <c r="E339" s="10"/>
      <c r="H339" s="8"/>
      <c r="I339" s="11"/>
      <c r="J339" s="5"/>
    </row>
    <row r="340" spans="1:10">
      <c r="A340" s="5"/>
      <c r="B340" s="6"/>
      <c r="C340" s="5"/>
      <c r="D340" s="7"/>
      <c r="E340" s="10"/>
      <c r="H340" s="8"/>
      <c r="I340" s="11"/>
      <c r="J340" s="5"/>
    </row>
    <row r="341" spans="1:10">
      <c r="A341" s="5"/>
      <c r="B341" s="6"/>
      <c r="C341" s="5"/>
      <c r="D341" s="7"/>
      <c r="E341" s="10"/>
      <c r="H341" s="8"/>
      <c r="I341" s="11"/>
      <c r="J341" s="5"/>
    </row>
    <row r="342" spans="1:10">
      <c r="A342" s="5" t="s">
        <v>75</v>
      </c>
      <c r="B342" s="6">
        <v>44876.936725243053</v>
      </c>
      <c r="C342" s="5" t="s">
        <v>13</v>
      </c>
      <c r="D342" s="9">
        <v>45173005116</v>
      </c>
      <c r="E342" s="10" t="s">
        <v>17</v>
      </c>
      <c r="H342" s="8">
        <v>17949.240000000002</v>
      </c>
      <c r="I342" s="5" t="s">
        <v>15</v>
      </c>
      <c r="J342" s="5" t="s">
        <v>18</v>
      </c>
    </row>
    <row r="343" spans="1:10">
      <c r="A343" s="5" t="s">
        <v>75</v>
      </c>
      <c r="B343" s="6">
        <v>44876.936725243053</v>
      </c>
      <c r="C343" s="5" t="s">
        <v>13</v>
      </c>
      <c r="D343" s="9">
        <v>51716951794</v>
      </c>
      <c r="E343" s="10" t="s">
        <v>17</v>
      </c>
      <c r="H343" s="8">
        <v>1671.04</v>
      </c>
      <c r="I343" s="5" t="s">
        <v>15</v>
      </c>
      <c r="J343" s="5" t="s">
        <v>20</v>
      </c>
    </row>
    <row r="344" spans="1:10">
      <c r="A344" s="5" t="s">
        <v>75</v>
      </c>
      <c r="B344" s="6">
        <v>44876.936725243053</v>
      </c>
      <c r="C344" s="5" t="s">
        <v>13</v>
      </c>
      <c r="D344" s="9">
        <v>45123071956</v>
      </c>
      <c r="E344" s="10" t="s">
        <v>17</v>
      </c>
      <c r="H344" s="8">
        <v>573.12</v>
      </c>
      <c r="I344" s="5" t="s">
        <v>15</v>
      </c>
      <c r="J344" s="5" t="s">
        <v>20</v>
      </c>
    </row>
    <row r="345" spans="1:10">
      <c r="A345" s="5" t="s">
        <v>75</v>
      </c>
      <c r="B345" s="6">
        <v>44876.936725243053</v>
      </c>
      <c r="C345" s="5" t="s">
        <v>13</v>
      </c>
      <c r="D345" s="9">
        <v>45123071959</v>
      </c>
      <c r="E345" s="10" t="s">
        <v>17</v>
      </c>
      <c r="H345" s="8">
        <v>646.9</v>
      </c>
      <c r="I345" s="5" t="s">
        <v>15</v>
      </c>
      <c r="J345" s="5" t="s">
        <v>20</v>
      </c>
    </row>
    <row r="346" spans="1:10">
      <c r="A346" s="5" t="s">
        <v>75</v>
      </c>
      <c r="B346" s="6">
        <v>44876.936725243053</v>
      </c>
      <c r="C346" s="5" t="s">
        <v>13</v>
      </c>
      <c r="D346" s="7">
        <v>280018</v>
      </c>
      <c r="E346" s="10" t="s">
        <v>17</v>
      </c>
      <c r="H346" s="8">
        <v>8330</v>
      </c>
      <c r="I346" s="5" t="s">
        <v>15</v>
      </c>
      <c r="J346" s="5" t="s">
        <v>18</v>
      </c>
    </row>
    <row r="347" spans="1:10">
      <c r="A347" s="5" t="s">
        <v>75</v>
      </c>
      <c r="B347" s="6">
        <v>44876.936725243053</v>
      </c>
      <c r="C347" s="5" t="s">
        <v>13</v>
      </c>
      <c r="D347" s="7">
        <v>230209</v>
      </c>
      <c r="E347" s="10" t="s">
        <v>17</v>
      </c>
      <c r="H347" s="8">
        <v>18582.5</v>
      </c>
      <c r="I347" s="5" t="s">
        <v>15</v>
      </c>
      <c r="J347" s="5" t="s">
        <v>19</v>
      </c>
    </row>
    <row r="348" spans="1:10">
      <c r="A348" s="5" t="s">
        <v>75</v>
      </c>
      <c r="B348" s="6">
        <v>44876.936725243053</v>
      </c>
      <c r="C348" s="5" t="s">
        <v>13</v>
      </c>
      <c r="D348" s="7">
        <v>226797</v>
      </c>
      <c r="E348" s="10" t="s">
        <v>17</v>
      </c>
      <c r="H348" s="8">
        <v>1891.5</v>
      </c>
      <c r="I348" s="5" t="s">
        <v>15</v>
      </c>
      <c r="J348" s="5" t="s">
        <v>20</v>
      </c>
    </row>
    <row r="349" spans="1:10">
      <c r="A349" s="5" t="s">
        <v>75</v>
      </c>
      <c r="B349" s="6">
        <v>44876.936725243053</v>
      </c>
      <c r="C349" s="5" t="s">
        <v>13</v>
      </c>
      <c r="D349" s="7">
        <v>226798</v>
      </c>
      <c r="E349" s="10" t="s">
        <v>17</v>
      </c>
      <c r="H349" s="8">
        <v>5547.59</v>
      </c>
      <c r="I349" s="5" t="s">
        <v>15</v>
      </c>
      <c r="J349" s="5" t="s">
        <v>20</v>
      </c>
    </row>
    <row r="350" spans="1:10">
      <c r="A350" s="5" t="s">
        <v>75</v>
      </c>
      <c r="B350" s="6">
        <v>44876.936725243053</v>
      </c>
      <c r="C350" s="5" t="s">
        <v>13</v>
      </c>
      <c r="D350" s="7">
        <v>226796</v>
      </c>
      <c r="E350" s="10" t="s">
        <v>17</v>
      </c>
      <c r="H350" s="8">
        <v>756.6</v>
      </c>
      <c r="I350" s="5" t="s">
        <v>15</v>
      </c>
      <c r="J350" s="5" t="s">
        <v>20</v>
      </c>
    </row>
    <row r="351" spans="1:10">
      <c r="A351" s="5" t="s">
        <v>75</v>
      </c>
      <c r="B351" s="6">
        <v>44876.936725243053</v>
      </c>
      <c r="C351" s="5" t="s">
        <v>13</v>
      </c>
      <c r="D351" s="7">
        <v>226795</v>
      </c>
      <c r="E351" s="10" t="s">
        <v>17</v>
      </c>
      <c r="H351" s="8">
        <v>12135.6</v>
      </c>
      <c r="I351" s="5" t="s">
        <v>15</v>
      </c>
      <c r="J351" s="5" t="s">
        <v>20</v>
      </c>
    </row>
    <row r="352" spans="1:10">
      <c r="A352" s="5" t="s">
        <v>76</v>
      </c>
      <c r="B352" s="6">
        <v>44876.936725243053</v>
      </c>
      <c r="C352" s="5" t="s">
        <v>13</v>
      </c>
      <c r="D352" s="7"/>
      <c r="E352" s="10"/>
      <c r="F352" s="8">
        <v>18774</v>
      </c>
      <c r="I352" s="11" t="s">
        <v>9</v>
      </c>
      <c r="J352" s="5" t="s">
        <v>35</v>
      </c>
    </row>
    <row r="353" spans="1:10">
      <c r="A353" s="5" t="s">
        <v>75</v>
      </c>
      <c r="B353" s="6">
        <v>44876.936725243053</v>
      </c>
      <c r="C353" s="5" t="s">
        <v>13</v>
      </c>
      <c r="D353" s="7"/>
      <c r="E353" s="10"/>
      <c r="F353" s="8">
        <v>10916.6</v>
      </c>
      <c r="I353" s="11" t="s">
        <v>9</v>
      </c>
      <c r="J353" s="5" t="s">
        <v>30</v>
      </c>
    </row>
    <row r="354" spans="1:10">
      <c r="A354" s="5" t="s">
        <v>75</v>
      </c>
      <c r="B354" s="6">
        <v>44876.936725243053</v>
      </c>
      <c r="C354" s="5" t="s">
        <v>13</v>
      </c>
      <c r="D354" s="7"/>
      <c r="E354" s="10"/>
      <c r="F354" s="8">
        <v>10552.7</v>
      </c>
      <c r="I354" s="11" t="s">
        <v>9</v>
      </c>
      <c r="J354" s="5" t="s">
        <v>32</v>
      </c>
    </row>
    <row r="355" spans="1:10">
      <c r="A355" s="5" t="s">
        <v>75</v>
      </c>
      <c r="B355" s="6">
        <v>44876.936725243053</v>
      </c>
      <c r="C355" s="5" t="s">
        <v>13</v>
      </c>
      <c r="D355" s="7"/>
      <c r="E355" s="10"/>
      <c r="F355" s="8">
        <v>17828</v>
      </c>
      <c r="I355" s="11" t="s">
        <v>9</v>
      </c>
      <c r="J355" s="5" t="s">
        <v>34</v>
      </c>
    </row>
    <row r="356" spans="1:10">
      <c r="A356" s="5" t="s">
        <v>75</v>
      </c>
      <c r="B356" s="6">
        <v>44876.936725243053</v>
      </c>
      <c r="C356" s="5" t="s">
        <v>13</v>
      </c>
      <c r="D356" s="7"/>
      <c r="E356" s="10"/>
      <c r="F356" s="8">
        <v>24686.799999999999</v>
      </c>
      <c r="I356" s="11" t="s">
        <v>9</v>
      </c>
      <c r="J356" s="10" t="s">
        <v>46</v>
      </c>
    </row>
    <row r="357" spans="1:10">
      <c r="A357" s="12" t="s">
        <v>21</v>
      </c>
      <c r="B357" s="3"/>
      <c r="C357" s="3"/>
      <c r="D357" s="7"/>
      <c r="E357" s="10"/>
      <c r="F357" s="42">
        <f>SUM(F342:G356)</f>
        <v>82758.100000000006</v>
      </c>
      <c r="H357" s="8"/>
      <c r="I357" s="11"/>
      <c r="J357" s="5"/>
    </row>
    <row r="358" spans="1:10" ht="15.75" customHeight="1">
      <c r="A358" s="13" t="s">
        <v>22</v>
      </c>
      <c r="B358" s="13" t="s">
        <v>23</v>
      </c>
      <c r="C358" s="13" t="s">
        <v>24</v>
      </c>
      <c r="D358" s="14">
        <v>112217497</v>
      </c>
      <c r="E358" s="10"/>
      <c r="H358" s="8"/>
      <c r="I358" s="11"/>
      <c r="J358" s="5"/>
    </row>
    <row r="359" spans="1:10">
      <c r="A359" s="5"/>
      <c r="B359" s="6"/>
      <c r="C359" s="5"/>
      <c r="D359" s="7"/>
      <c r="E359" s="10"/>
      <c r="H359" s="8"/>
      <c r="I359" s="11"/>
      <c r="J359" s="5"/>
    </row>
    <row r="360" spans="1:10">
      <c r="A360" s="5"/>
      <c r="B360" s="6"/>
      <c r="C360" s="5"/>
      <c r="D360" s="7"/>
      <c r="E360" s="10"/>
      <c r="H360" s="8"/>
      <c r="I360" s="11"/>
      <c r="J360" s="5"/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77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88" t="s">
        <v>0</v>
      </c>
      <c r="B363" s="88" t="s">
        <v>2</v>
      </c>
      <c r="C363" s="88" t="s">
        <v>3</v>
      </c>
      <c r="D363" s="88" t="s">
        <v>4</v>
      </c>
      <c r="E363" s="88" t="s">
        <v>5</v>
      </c>
      <c r="F363" s="88" t="s">
        <v>6</v>
      </c>
      <c r="G363" s="90"/>
      <c r="H363" s="91"/>
      <c r="I363" s="88" t="s">
        <v>7</v>
      </c>
      <c r="J363" s="88" t="s">
        <v>8</v>
      </c>
    </row>
    <row r="364" spans="1:10">
      <c r="A364" s="89"/>
      <c r="B364" s="89"/>
      <c r="C364" s="89"/>
      <c r="D364" s="89"/>
      <c r="E364" s="89"/>
      <c r="F364" s="4" t="s">
        <v>9</v>
      </c>
      <c r="G364" s="4" t="s">
        <v>10</v>
      </c>
      <c r="H364" s="4" t="s">
        <v>11</v>
      </c>
      <c r="I364" s="89"/>
      <c r="J364" s="89"/>
    </row>
    <row r="365" spans="1:10">
      <c r="A365" s="5" t="s">
        <v>78</v>
      </c>
      <c r="B365" s="6">
        <v>44877.880460381937</v>
      </c>
      <c r="C365" s="5" t="s">
        <v>13</v>
      </c>
      <c r="D365" s="7"/>
      <c r="E365" s="10"/>
      <c r="G365" s="8">
        <v>11041.37</v>
      </c>
      <c r="I365" s="11" t="s">
        <v>10</v>
      </c>
      <c r="J365" s="5" t="s">
        <v>54</v>
      </c>
    </row>
    <row r="366" spans="1:10">
      <c r="A366" s="5" t="s">
        <v>79</v>
      </c>
      <c r="B366" s="6">
        <v>44877.880460381937</v>
      </c>
      <c r="C366" s="5" t="s">
        <v>13</v>
      </c>
      <c r="D366" s="9">
        <v>51417016540</v>
      </c>
      <c r="E366" s="10" t="s">
        <v>17</v>
      </c>
      <c r="H366" s="8">
        <v>3959.3</v>
      </c>
      <c r="I366" s="5" t="s">
        <v>15</v>
      </c>
      <c r="J366" s="5" t="s">
        <v>16</v>
      </c>
    </row>
    <row r="367" spans="1:10">
      <c r="A367" s="5" t="s">
        <v>78</v>
      </c>
      <c r="B367" s="6">
        <v>44877.880460381937</v>
      </c>
      <c r="C367" s="5" t="s">
        <v>13</v>
      </c>
      <c r="D367" s="9">
        <v>51517038822</v>
      </c>
      <c r="E367" s="10" t="s">
        <v>17</v>
      </c>
      <c r="H367" s="8">
        <v>1731.81</v>
      </c>
      <c r="I367" s="5" t="s">
        <v>15</v>
      </c>
      <c r="J367" s="5" t="s">
        <v>16</v>
      </c>
    </row>
    <row r="368" spans="1:10">
      <c r="A368" s="5" t="s">
        <v>78</v>
      </c>
      <c r="B368" s="6">
        <v>44877.880460381937</v>
      </c>
      <c r="C368" s="5" t="s">
        <v>13</v>
      </c>
      <c r="D368" s="9">
        <v>45113082578</v>
      </c>
      <c r="E368" s="10" t="s">
        <v>17</v>
      </c>
      <c r="H368" s="8">
        <v>116.6</v>
      </c>
      <c r="I368" s="5" t="s">
        <v>15</v>
      </c>
      <c r="J368" s="5" t="s">
        <v>16</v>
      </c>
    </row>
    <row r="369" spans="1:10">
      <c r="A369" s="5" t="s">
        <v>78</v>
      </c>
      <c r="B369" s="6">
        <v>44877.880460381937</v>
      </c>
      <c r="C369" s="5" t="s">
        <v>13</v>
      </c>
      <c r="D369" s="9">
        <v>45132943240</v>
      </c>
      <c r="E369" s="10" t="s">
        <v>17</v>
      </c>
      <c r="H369" s="8">
        <v>51.67</v>
      </c>
      <c r="I369" s="5" t="s">
        <v>15</v>
      </c>
      <c r="J369" s="5" t="s">
        <v>16</v>
      </c>
    </row>
    <row r="370" spans="1:10">
      <c r="A370" s="5" t="s">
        <v>78</v>
      </c>
      <c r="B370" s="6">
        <v>44877.880460381937</v>
      </c>
      <c r="C370" s="5" t="s">
        <v>13</v>
      </c>
      <c r="D370" s="9">
        <v>45143316307</v>
      </c>
      <c r="E370" s="10" t="s">
        <v>17</v>
      </c>
      <c r="H370" s="8">
        <v>3216</v>
      </c>
      <c r="I370" s="5" t="s">
        <v>15</v>
      </c>
      <c r="J370" s="5" t="s">
        <v>16</v>
      </c>
    </row>
    <row r="371" spans="1:10">
      <c r="A371" s="5" t="s">
        <v>78</v>
      </c>
      <c r="B371" s="6">
        <v>44877.880460381937</v>
      </c>
      <c r="C371" s="5" t="s">
        <v>13</v>
      </c>
      <c r="D371" s="9">
        <v>45143314319</v>
      </c>
      <c r="E371" s="10" t="s">
        <v>17</v>
      </c>
      <c r="H371" s="8">
        <v>378.3</v>
      </c>
      <c r="I371" s="5" t="s">
        <v>15</v>
      </c>
      <c r="J371" s="5" t="s">
        <v>16</v>
      </c>
    </row>
    <row r="372" spans="1:10">
      <c r="A372" s="5" t="s">
        <v>78</v>
      </c>
      <c r="B372" s="6">
        <v>44877.880460381937</v>
      </c>
      <c r="C372" s="5" t="s">
        <v>13</v>
      </c>
      <c r="D372" s="9">
        <v>45143316374</v>
      </c>
      <c r="E372" s="10" t="s">
        <v>17</v>
      </c>
      <c r="H372" s="8">
        <v>4842.8999999999996</v>
      </c>
      <c r="I372" s="5" t="s">
        <v>15</v>
      </c>
      <c r="J372" s="5" t="s">
        <v>16</v>
      </c>
    </row>
    <row r="373" spans="1:10">
      <c r="A373" s="5" t="s">
        <v>78</v>
      </c>
      <c r="B373" s="6">
        <v>44877.880460381937</v>
      </c>
      <c r="C373" s="5" t="s">
        <v>13</v>
      </c>
      <c r="D373" s="9">
        <v>45132944253</v>
      </c>
      <c r="E373" s="10" t="s">
        <v>17</v>
      </c>
      <c r="H373" s="8">
        <v>444.92</v>
      </c>
      <c r="I373" s="5" t="s">
        <v>15</v>
      </c>
      <c r="J373" s="5" t="s">
        <v>16</v>
      </c>
    </row>
    <row r="374" spans="1:10">
      <c r="A374" s="5" t="s">
        <v>78</v>
      </c>
      <c r="B374" s="6">
        <v>44877.880460381937</v>
      </c>
      <c r="C374" s="5" t="s">
        <v>13</v>
      </c>
      <c r="D374" s="9">
        <v>45152937769</v>
      </c>
      <c r="E374" s="10" t="s">
        <v>17</v>
      </c>
      <c r="H374" s="8">
        <v>622.6</v>
      </c>
      <c r="I374" s="5" t="s">
        <v>15</v>
      </c>
      <c r="J374" s="5" t="s">
        <v>16</v>
      </c>
    </row>
    <row r="375" spans="1:10">
      <c r="A375" s="5" t="s">
        <v>78</v>
      </c>
      <c r="B375" s="6">
        <v>44877.880460381937</v>
      </c>
      <c r="C375" s="5" t="s">
        <v>13</v>
      </c>
      <c r="D375" s="9">
        <v>45163037165</v>
      </c>
      <c r="E375" s="10" t="s">
        <v>17</v>
      </c>
      <c r="H375" s="8">
        <v>226.8</v>
      </c>
      <c r="I375" s="5" t="s">
        <v>15</v>
      </c>
      <c r="J375" s="5" t="s">
        <v>16</v>
      </c>
    </row>
    <row r="376" spans="1:10">
      <c r="A376" s="5" t="s">
        <v>78</v>
      </c>
      <c r="B376" s="6">
        <v>44877.880460381937</v>
      </c>
      <c r="C376" s="5" t="s">
        <v>13</v>
      </c>
      <c r="D376" s="7">
        <v>27907279</v>
      </c>
      <c r="E376" s="5" t="s">
        <v>14</v>
      </c>
      <c r="H376" s="8">
        <v>415.52</v>
      </c>
      <c r="I376" s="5" t="s">
        <v>15</v>
      </c>
      <c r="J376" s="5" t="s">
        <v>16</v>
      </c>
    </row>
    <row r="377" spans="1:10">
      <c r="A377" s="5" t="s">
        <v>78</v>
      </c>
      <c r="B377" s="6">
        <v>44877.880460381937</v>
      </c>
      <c r="C377" s="5" t="s">
        <v>13</v>
      </c>
      <c r="D377" s="9">
        <v>45123072150</v>
      </c>
      <c r="E377" s="10" t="s">
        <v>17</v>
      </c>
      <c r="H377" s="8">
        <v>1277.5999999999999</v>
      </c>
      <c r="I377" s="5" t="s">
        <v>15</v>
      </c>
      <c r="J377" s="5" t="s">
        <v>16</v>
      </c>
    </row>
    <row r="378" spans="1:10">
      <c r="A378" s="5" t="s">
        <v>78</v>
      </c>
      <c r="B378" s="6">
        <v>44877.880460381937</v>
      </c>
      <c r="C378" s="5" t="s">
        <v>13</v>
      </c>
      <c r="D378" s="9">
        <v>45123073109</v>
      </c>
      <c r="E378" s="10" t="s">
        <v>17</v>
      </c>
      <c r="H378" s="8">
        <v>10582</v>
      </c>
      <c r="I378" s="5" t="s">
        <v>15</v>
      </c>
      <c r="J378" s="5" t="s">
        <v>16</v>
      </c>
    </row>
    <row r="379" spans="1:10">
      <c r="A379" s="5" t="s">
        <v>78</v>
      </c>
      <c r="B379" s="6">
        <v>44877.880460381937</v>
      </c>
      <c r="C379" s="5" t="s">
        <v>13</v>
      </c>
      <c r="D379" s="7">
        <v>462817</v>
      </c>
      <c r="E379" s="10" t="s">
        <v>17</v>
      </c>
      <c r="H379" s="8">
        <v>23884.3</v>
      </c>
      <c r="I379" s="5" t="s">
        <v>15</v>
      </c>
      <c r="J379" s="5" t="s">
        <v>18</v>
      </c>
    </row>
    <row r="380" spans="1:10">
      <c r="A380" s="5" t="s">
        <v>78</v>
      </c>
      <c r="B380" s="6">
        <v>44877.880460381937</v>
      </c>
      <c r="C380" s="5" t="s">
        <v>13</v>
      </c>
      <c r="D380" s="7">
        <v>198392</v>
      </c>
      <c r="E380" s="10" t="s">
        <v>17</v>
      </c>
      <c r="H380" s="8">
        <v>4781.8999999999996</v>
      </c>
      <c r="I380" s="5" t="s">
        <v>15</v>
      </c>
      <c r="J380" s="5" t="s">
        <v>20</v>
      </c>
    </row>
    <row r="381" spans="1:10">
      <c r="A381" s="5" t="s">
        <v>78</v>
      </c>
      <c r="B381" s="6">
        <v>44877.880460381937</v>
      </c>
      <c r="C381" s="5" t="s">
        <v>13</v>
      </c>
      <c r="D381" s="7">
        <v>230317</v>
      </c>
      <c r="E381" s="10" t="s">
        <v>17</v>
      </c>
      <c r="H381" s="8">
        <v>5816</v>
      </c>
      <c r="I381" s="5" t="s">
        <v>15</v>
      </c>
      <c r="J381" s="5" t="s">
        <v>19</v>
      </c>
    </row>
    <row r="382" spans="1:10">
      <c r="A382" s="5" t="s">
        <v>78</v>
      </c>
      <c r="B382" s="6">
        <v>44877.880460381937</v>
      </c>
      <c r="C382" s="5" t="s">
        <v>13</v>
      </c>
      <c r="D382" s="7"/>
      <c r="E382" s="10"/>
      <c r="F382" s="8">
        <v>11216.3</v>
      </c>
      <c r="I382" s="11" t="s">
        <v>9</v>
      </c>
      <c r="J382" s="10" t="s">
        <v>29</v>
      </c>
    </row>
    <row r="383" spans="1:10">
      <c r="A383" s="5" t="s">
        <v>78</v>
      </c>
      <c r="B383" s="6">
        <v>44877.880460381937</v>
      </c>
      <c r="C383" s="5" t="s">
        <v>13</v>
      </c>
      <c r="D383" s="7"/>
      <c r="E383" s="10"/>
      <c r="F383" s="8">
        <v>5745.9</v>
      </c>
      <c r="I383" s="11" t="s">
        <v>9</v>
      </c>
      <c r="J383" s="5" t="s">
        <v>40</v>
      </c>
    </row>
    <row r="384" spans="1:10">
      <c r="A384" s="5" t="s">
        <v>78</v>
      </c>
      <c r="B384" s="6">
        <v>44877.880460381937</v>
      </c>
      <c r="C384" s="5" t="s">
        <v>13</v>
      </c>
      <c r="D384" s="7"/>
      <c r="E384" s="10"/>
      <c r="F384" s="8">
        <v>5044.1000000000004</v>
      </c>
      <c r="I384" s="11" t="s">
        <v>9</v>
      </c>
      <c r="J384" s="5" t="s">
        <v>41</v>
      </c>
    </row>
    <row r="385" spans="1:10">
      <c r="A385" s="5" t="s">
        <v>78</v>
      </c>
      <c r="B385" s="6">
        <v>44877.880460381937</v>
      </c>
      <c r="C385" s="5" t="s">
        <v>13</v>
      </c>
      <c r="D385" s="7"/>
      <c r="E385" s="10"/>
      <c r="F385" s="8">
        <v>10819.8</v>
      </c>
      <c r="I385" s="11" t="s">
        <v>9</v>
      </c>
      <c r="J385" s="10" t="s">
        <v>42</v>
      </c>
    </row>
    <row r="386" spans="1:10">
      <c r="A386" s="5" t="s">
        <v>78</v>
      </c>
      <c r="B386" s="6">
        <v>44877.880460381937</v>
      </c>
      <c r="C386" s="5" t="s">
        <v>13</v>
      </c>
      <c r="D386" s="7"/>
      <c r="E386" s="10"/>
      <c r="F386" s="8">
        <v>35698.300000000003</v>
      </c>
      <c r="I386" s="11" t="s">
        <v>9</v>
      </c>
      <c r="J386" s="5" t="s">
        <v>30</v>
      </c>
    </row>
    <row r="387" spans="1:10">
      <c r="A387" s="5" t="s">
        <v>78</v>
      </c>
      <c r="B387" s="6">
        <v>44877.880460381937</v>
      </c>
      <c r="C387" s="5" t="s">
        <v>13</v>
      </c>
      <c r="D387" s="7"/>
      <c r="E387" s="10"/>
      <c r="F387" s="8">
        <v>17258.3</v>
      </c>
      <c r="I387" s="11" t="s">
        <v>9</v>
      </c>
      <c r="J387" s="5" t="s">
        <v>31</v>
      </c>
    </row>
    <row r="388" spans="1:10">
      <c r="A388" s="5" t="s">
        <v>78</v>
      </c>
      <c r="B388" s="6">
        <v>44877.880460381937</v>
      </c>
      <c r="C388" s="5" t="s">
        <v>13</v>
      </c>
      <c r="D388" s="7"/>
      <c r="E388" s="10"/>
      <c r="F388" s="8">
        <v>14751.8</v>
      </c>
      <c r="I388" s="11" t="s">
        <v>9</v>
      </c>
      <c r="J388" s="5" t="s">
        <v>32</v>
      </c>
    </row>
    <row r="389" spans="1:10">
      <c r="A389" s="5" t="s">
        <v>78</v>
      </c>
      <c r="B389" s="6">
        <v>44877.880460381937</v>
      </c>
      <c r="C389" s="5" t="s">
        <v>13</v>
      </c>
      <c r="D389" s="7"/>
      <c r="E389" s="10"/>
      <c r="F389" s="8">
        <v>16596.099999999999</v>
      </c>
      <c r="I389" s="11" t="s">
        <v>9</v>
      </c>
      <c r="J389" s="5" t="s">
        <v>33</v>
      </c>
    </row>
    <row r="390" spans="1:10">
      <c r="A390" s="5" t="s">
        <v>78</v>
      </c>
      <c r="B390" s="6">
        <v>44877.880460381937</v>
      </c>
      <c r="C390" s="5" t="s">
        <v>13</v>
      </c>
      <c r="D390" s="7"/>
      <c r="E390" s="10"/>
      <c r="F390" s="8">
        <v>15077.1</v>
      </c>
      <c r="I390" s="11" t="s">
        <v>9</v>
      </c>
      <c r="J390" s="5" t="s">
        <v>34</v>
      </c>
    </row>
    <row r="391" spans="1:10">
      <c r="A391" s="5" t="s">
        <v>78</v>
      </c>
      <c r="B391" s="6">
        <v>44877.880460381937</v>
      </c>
      <c r="C391" s="5" t="s">
        <v>13</v>
      </c>
      <c r="D391" s="7"/>
      <c r="E391" s="10"/>
      <c r="F391" s="8">
        <v>6506.5</v>
      </c>
      <c r="I391" s="11" t="s">
        <v>9</v>
      </c>
      <c r="J391" s="5" t="s">
        <v>74</v>
      </c>
    </row>
    <row r="392" spans="1:10">
      <c r="A392" s="5" t="s">
        <v>78</v>
      </c>
      <c r="B392" s="6">
        <v>44877.880460381937</v>
      </c>
      <c r="C392" s="5" t="s">
        <v>13</v>
      </c>
      <c r="D392" s="7"/>
      <c r="E392" s="10"/>
      <c r="F392" s="8">
        <v>11451.3</v>
      </c>
      <c r="I392" s="11" t="s">
        <v>9</v>
      </c>
      <c r="J392" s="5" t="s">
        <v>35</v>
      </c>
    </row>
    <row r="393" spans="1:10">
      <c r="A393" s="5" t="s">
        <v>78</v>
      </c>
      <c r="B393" s="6">
        <v>44877.880460381937</v>
      </c>
      <c r="C393" s="5" t="s">
        <v>13</v>
      </c>
      <c r="D393" s="7"/>
      <c r="E393" s="10"/>
      <c r="F393" s="8">
        <v>5</v>
      </c>
      <c r="I393" s="11" t="s">
        <v>9</v>
      </c>
      <c r="J393" s="5" t="s">
        <v>16</v>
      </c>
    </row>
    <row r="394" spans="1:10">
      <c r="A394" s="5" t="s">
        <v>78</v>
      </c>
      <c r="B394" s="6">
        <v>44877.880460381937</v>
      </c>
      <c r="C394" s="5" t="s">
        <v>13</v>
      </c>
      <c r="D394" s="7"/>
      <c r="E394" s="10"/>
      <c r="F394" s="8">
        <v>19328.599999999999</v>
      </c>
      <c r="I394" s="11" t="s">
        <v>9</v>
      </c>
      <c r="J394" s="10" t="s">
        <v>43</v>
      </c>
    </row>
    <row r="395" spans="1:10">
      <c r="A395" s="5" t="s">
        <v>78</v>
      </c>
      <c r="B395" s="6">
        <v>44877.880460381937</v>
      </c>
      <c r="C395" s="5" t="s">
        <v>13</v>
      </c>
      <c r="D395" s="7"/>
      <c r="E395" s="10"/>
      <c r="F395" s="8">
        <v>12325</v>
      </c>
      <c r="I395" s="11" t="s">
        <v>9</v>
      </c>
      <c r="J395" s="10" t="s">
        <v>44</v>
      </c>
    </row>
    <row r="396" spans="1:10">
      <c r="A396" s="5" t="s">
        <v>78</v>
      </c>
      <c r="B396" s="6">
        <v>44877.880460381937</v>
      </c>
      <c r="C396" s="5" t="s">
        <v>13</v>
      </c>
      <c r="D396" s="7"/>
      <c r="E396" s="10"/>
      <c r="F396" s="8">
        <v>11174.9</v>
      </c>
      <c r="I396" s="11" t="s">
        <v>9</v>
      </c>
      <c r="J396" s="10" t="s">
        <v>45</v>
      </c>
    </row>
    <row r="397" spans="1:10">
      <c r="A397" s="5" t="s">
        <v>78</v>
      </c>
      <c r="B397" s="6">
        <v>44877.880460381937</v>
      </c>
      <c r="C397" s="5" t="s">
        <v>13</v>
      </c>
      <c r="D397" s="7"/>
      <c r="E397" s="10"/>
      <c r="F397" s="8">
        <v>10569.2</v>
      </c>
      <c r="I397" s="11" t="s">
        <v>9</v>
      </c>
      <c r="J397" s="10" t="s">
        <v>36</v>
      </c>
    </row>
    <row r="398" spans="1:10">
      <c r="A398" s="5" t="s">
        <v>78</v>
      </c>
      <c r="B398" s="6">
        <v>44877.880460381937</v>
      </c>
      <c r="C398" s="5" t="s">
        <v>13</v>
      </c>
      <c r="D398" s="7"/>
      <c r="E398" s="10"/>
      <c r="F398" s="8">
        <v>7171.7</v>
      </c>
      <c r="I398" s="11" t="s">
        <v>9</v>
      </c>
      <c r="J398" s="10" t="s">
        <v>46</v>
      </c>
    </row>
    <row r="399" spans="1:10">
      <c r="A399" s="12" t="s">
        <v>21</v>
      </c>
      <c r="B399" s="3"/>
      <c r="C399" s="3"/>
      <c r="D399" s="7"/>
      <c r="E399" s="10"/>
      <c r="F399" s="42">
        <f>SUM(F365:G398)</f>
        <v>221781.27000000002</v>
      </c>
      <c r="H399" s="8"/>
      <c r="I399" s="11"/>
      <c r="J399" s="5"/>
    </row>
    <row r="400" spans="1:10" ht="15.75" customHeight="1">
      <c r="A400" s="13" t="s">
        <v>22</v>
      </c>
      <c r="B400" s="13" t="s">
        <v>23</v>
      </c>
      <c r="C400" s="13" t="s">
        <v>24</v>
      </c>
      <c r="D400" s="14">
        <v>112217501</v>
      </c>
      <c r="E400" s="10"/>
      <c r="H400" s="8"/>
      <c r="I400" s="11"/>
      <c r="J400" s="5"/>
    </row>
    <row r="403" spans="1:10">
      <c r="A403" s="1" t="s">
        <v>0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3" t="s">
        <v>80</v>
      </c>
      <c r="B404" s="2"/>
      <c r="C404" s="2"/>
      <c r="D404" s="2"/>
      <c r="E404" s="2"/>
      <c r="F404" s="2"/>
      <c r="G404" s="2"/>
      <c r="H404" s="2"/>
      <c r="I404" s="2"/>
      <c r="J404" s="2"/>
    </row>
    <row r="405" spans="1:10">
      <c r="A405" s="88" t="s">
        <v>0</v>
      </c>
      <c r="B405" s="88" t="s">
        <v>2</v>
      </c>
      <c r="C405" s="88" t="s">
        <v>3</v>
      </c>
      <c r="D405" s="88" t="s">
        <v>4</v>
      </c>
      <c r="E405" s="88" t="s">
        <v>5</v>
      </c>
      <c r="F405" s="88" t="s">
        <v>6</v>
      </c>
      <c r="G405" s="90"/>
      <c r="H405" s="91"/>
      <c r="I405" s="88" t="s">
        <v>7</v>
      </c>
      <c r="J405" s="88" t="s">
        <v>8</v>
      </c>
    </row>
    <row r="406" spans="1:10">
      <c r="A406" s="89"/>
      <c r="B406" s="89"/>
      <c r="C406" s="89"/>
      <c r="D406" s="89"/>
      <c r="E406" s="89"/>
      <c r="F406" s="4" t="s">
        <v>9</v>
      </c>
      <c r="G406" s="4" t="s">
        <v>10</v>
      </c>
      <c r="H406" s="4" t="s">
        <v>11</v>
      </c>
      <c r="I406" s="89"/>
      <c r="J406" s="89"/>
    </row>
    <row r="407" spans="1:10">
      <c r="A407" s="5" t="s">
        <v>81</v>
      </c>
      <c r="B407" s="6">
        <v>44879.52824709491</v>
      </c>
      <c r="C407" s="5" t="s">
        <v>13</v>
      </c>
      <c r="D407" s="11"/>
      <c r="E407" s="10"/>
      <c r="F407" s="8">
        <v>9907.2999999999993</v>
      </c>
      <c r="I407" s="11" t="s">
        <v>9</v>
      </c>
      <c r="J407" s="10" t="s">
        <v>29</v>
      </c>
    </row>
    <row r="408" spans="1:10">
      <c r="A408" s="5" t="s">
        <v>81</v>
      </c>
      <c r="B408" s="6">
        <v>44879.52824709491</v>
      </c>
      <c r="C408" s="5" t="s">
        <v>13</v>
      </c>
      <c r="D408" s="11"/>
      <c r="E408" s="10"/>
      <c r="F408" s="8">
        <v>4476.5</v>
      </c>
      <c r="I408" s="11" t="s">
        <v>9</v>
      </c>
      <c r="J408" s="5" t="s">
        <v>40</v>
      </c>
    </row>
    <row r="409" spans="1:10">
      <c r="A409" s="5" t="s">
        <v>81</v>
      </c>
      <c r="B409" s="6">
        <v>44879.52824709491</v>
      </c>
      <c r="C409" s="5" t="s">
        <v>13</v>
      </c>
      <c r="D409" s="11"/>
      <c r="E409" s="10"/>
      <c r="F409" s="8">
        <v>8588.9</v>
      </c>
      <c r="I409" s="11" t="s">
        <v>9</v>
      </c>
      <c r="J409" s="10" t="s">
        <v>42</v>
      </c>
    </row>
    <row r="410" spans="1:10">
      <c r="A410" s="5" t="s">
        <v>81</v>
      </c>
      <c r="B410" s="6">
        <v>44879.52824709491</v>
      </c>
      <c r="C410" s="5" t="s">
        <v>13</v>
      </c>
      <c r="D410" s="11"/>
      <c r="E410" s="10"/>
      <c r="F410" s="8">
        <v>6459</v>
      </c>
      <c r="I410" s="11" t="s">
        <v>9</v>
      </c>
      <c r="J410" s="5" t="s">
        <v>30</v>
      </c>
    </row>
    <row r="411" spans="1:10">
      <c r="A411" s="5" t="s">
        <v>81</v>
      </c>
      <c r="B411" s="6">
        <v>44879.52824709491</v>
      </c>
      <c r="C411" s="5" t="s">
        <v>13</v>
      </c>
      <c r="D411" s="11"/>
      <c r="E411" s="10"/>
      <c r="F411" s="8">
        <v>9613</v>
      </c>
      <c r="I411" s="11" t="s">
        <v>9</v>
      </c>
      <c r="J411" s="5" t="s">
        <v>31</v>
      </c>
    </row>
    <row r="412" spans="1:10">
      <c r="A412" s="5" t="s">
        <v>81</v>
      </c>
      <c r="B412" s="6">
        <v>44879.52824709491</v>
      </c>
      <c r="C412" s="5" t="s">
        <v>13</v>
      </c>
      <c r="D412" s="11"/>
      <c r="E412" s="10"/>
      <c r="F412" s="8">
        <v>16868</v>
      </c>
      <c r="I412" s="11" t="s">
        <v>9</v>
      </c>
      <c r="J412" s="5" t="s">
        <v>33</v>
      </c>
    </row>
    <row r="413" spans="1:10">
      <c r="A413" s="5" t="s">
        <v>81</v>
      </c>
      <c r="B413" s="6">
        <v>44879.52824709491</v>
      </c>
      <c r="C413" s="5" t="s">
        <v>13</v>
      </c>
      <c r="D413" s="11"/>
      <c r="E413" s="10"/>
      <c r="F413" s="8">
        <v>16196</v>
      </c>
      <c r="I413" s="11" t="s">
        <v>9</v>
      </c>
      <c r="J413" s="5" t="s">
        <v>34</v>
      </c>
    </row>
    <row r="414" spans="1:10">
      <c r="A414" s="5" t="s">
        <v>81</v>
      </c>
      <c r="B414" s="6">
        <v>44879.52824709491</v>
      </c>
      <c r="C414" s="5" t="s">
        <v>13</v>
      </c>
      <c r="D414" s="11"/>
      <c r="E414" s="10"/>
      <c r="F414" s="8">
        <v>10591.5</v>
      </c>
      <c r="I414" s="11" t="s">
        <v>9</v>
      </c>
      <c r="J414" s="5" t="s">
        <v>35</v>
      </c>
    </row>
    <row r="415" spans="1:10">
      <c r="A415" s="5" t="s">
        <v>81</v>
      </c>
      <c r="B415" s="6">
        <v>44879.52824709491</v>
      </c>
      <c r="C415" s="5" t="s">
        <v>13</v>
      </c>
      <c r="D415" s="11"/>
      <c r="E415" s="10"/>
      <c r="F415" s="8">
        <v>7401</v>
      </c>
      <c r="I415" s="11" t="s">
        <v>9</v>
      </c>
      <c r="J415" s="10" t="s">
        <v>43</v>
      </c>
    </row>
    <row r="416" spans="1:10">
      <c r="A416" s="5" t="s">
        <v>81</v>
      </c>
      <c r="B416" s="6">
        <v>44879.52824709491</v>
      </c>
      <c r="C416" s="5" t="s">
        <v>13</v>
      </c>
      <c r="D416" s="11"/>
      <c r="E416" s="10"/>
      <c r="F416" s="8">
        <v>1838.5</v>
      </c>
      <c r="I416" s="11" t="s">
        <v>9</v>
      </c>
      <c r="J416" s="10" t="s">
        <v>44</v>
      </c>
    </row>
    <row r="417" spans="1:10">
      <c r="A417" s="5" t="s">
        <v>81</v>
      </c>
      <c r="B417" s="6">
        <v>44879.52824709491</v>
      </c>
      <c r="C417" s="5" t="s">
        <v>13</v>
      </c>
      <c r="D417" s="11"/>
      <c r="E417" s="10"/>
      <c r="F417" s="8">
        <v>5888.2</v>
      </c>
      <c r="I417" s="11" t="s">
        <v>9</v>
      </c>
      <c r="J417" s="10" t="s">
        <v>45</v>
      </c>
    </row>
    <row r="418" spans="1:10">
      <c r="A418" s="5" t="s">
        <v>81</v>
      </c>
      <c r="B418" s="6">
        <v>44879.52824709491</v>
      </c>
      <c r="C418" s="5" t="s">
        <v>13</v>
      </c>
      <c r="D418" s="11"/>
      <c r="E418" s="10"/>
      <c r="F418" s="8">
        <v>7365.9</v>
      </c>
      <c r="I418" s="11" t="s">
        <v>9</v>
      </c>
      <c r="J418" s="10" t="s">
        <v>36</v>
      </c>
    </row>
    <row r="419" spans="1:10">
      <c r="A419" s="5" t="s">
        <v>81</v>
      </c>
      <c r="B419" s="6">
        <v>44879.52824709491</v>
      </c>
      <c r="C419" s="5" t="s">
        <v>13</v>
      </c>
      <c r="D419" s="11"/>
      <c r="E419" s="10"/>
      <c r="F419" s="8">
        <v>8928.6</v>
      </c>
      <c r="I419" s="11" t="s">
        <v>9</v>
      </c>
      <c r="J419" s="10" t="s">
        <v>46</v>
      </c>
    </row>
    <row r="420" spans="1:10">
      <c r="A420" s="12" t="s">
        <v>21</v>
      </c>
      <c r="B420" s="3"/>
      <c r="C420" s="3"/>
      <c r="D420" s="7"/>
      <c r="E420" s="10"/>
      <c r="F420" s="20">
        <f>SUM(F407:G419)</f>
        <v>114122.4</v>
      </c>
      <c r="H420" s="8"/>
      <c r="I420" s="11"/>
      <c r="J420" s="5"/>
    </row>
    <row r="421" spans="1:10" ht="15.75" customHeight="1">
      <c r="A421" s="13" t="s">
        <v>22</v>
      </c>
      <c r="B421" s="13" t="s">
        <v>23</v>
      </c>
      <c r="C421" s="13" t="s">
        <v>24</v>
      </c>
      <c r="D421" s="14">
        <v>112217502</v>
      </c>
      <c r="E421" s="10"/>
      <c r="H421" s="8"/>
      <c r="I421" s="11"/>
      <c r="J421" s="5"/>
    </row>
    <row r="422" spans="1:10">
      <c r="A422" s="5"/>
      <c r="B422" s="6"/>
      <c r="C422" s="5"/>
      <c r="D422" s="7"/>
      <c r="E422" s="10"/>
      <c r="H422" s="8"/>
      <c r="I422" s="11"/>
      <c r="J422" s="5"/>
    </row>
    <row r="423" spans="1:10">
      <c r="A423" s="5"/>
      <c r="B423" s="6"/>
      <c r="C423" s="5"/>
      <c r="D423" s="7"/>
      <c r="E423" s="10"/>
      <c r="H423" s="8"/>
      <c r="I423" s="11"/>
      <c r="J423" s="5"/>
    </row>
    <row r="424" spans="1:10">
      <c r="A424" s="5" t="s">
        <v>82</v>
      </c>
      <c r="B424" s="6">
        <v>44879.906137013888</v>
      </c>
      <c r="C424" s="5" t="s">
        <v>13</v>
      </c>
      <c r="D424" s="9">
        <v>45163034890</v>
      </c>
      <c r="E424" s="10" t="s">
        <v>17</v>
      </c>
      <c r="H424" s="8">
        <v>3371.93</v>
      </c>
      <c r="I424" s="5" t="s">
        <v>15</v>
      </c>
      <c r="J424" s="5" t="s">
        <v>16</v>
      </c>
    </row>
    <row r="425" spans="1:10">
      <c r="A425" s="5" t="s">
        <v>82</v>
      </c>
      <c r="B425" s="6">
        <v>44879.906137013888</v>
      </c>
      <c r="C425" s="5" t="s">
        <v>13</v>
      </c>
      <c r="D425" s="9">
        <v>451630348901</v>
      </c>
      <c r="E425" s="10" t="s">
        <v>17</v>
      </c>
      <c r="H425" s="8">
        <v>43435.87</v>
      </c>
      <c r="I425" s="5" t="s">
        <v>15</v>
      </c>
      <c r="J425" s="5" t="s">
        <v>16</v>
      </c>
    </row>
    <row r="426" spans="1:10">
      <c r="A426" s="5" t="s">
        <v>82</v>
      </c>
      <c r="B426" s="6">
        <v>44879.906137013888</v>
      </c>
      <c r="C426" s="5" t="s">
        <v>13</v>
      </c>
      <c r="D426" s="9">
        <v>89520134708</v>
      </c>
      <c r="E426" s="10" t="s">
        <v>17</v>
      </c>
      <c r="H426" s="8">
        <v>31983.4</v>
      </c>
      <c r="I426" s="5" t="s">
        <v>15</v>
      </c>
      <c r="J426" s="5" t="s">
        <v>16</v>
      </c>
    </row>
    <row r="427" spans="1:10">
      <c r="A427" s="5" t="s">
        <v>82</v>
      </c>
      <c r="B427" s="6">
        <v>44879.906137013888</v>
      </c>
      <c r="C427" s="5" t="s">
        <v>13</v>
      </c>
      <c r="D427" s="9">
        <v>80510568859</v>
      </c>
      <c r="E427" s="10" t="s">
        <v>17</v>
      </c>
      <c r="H427" s="8">
        <v>1260</v>
      </c>
      <c r="I427" s="5" t="s">
        <v>15</v>
      </c>
      <c r="J427" s="5" t="s">
        <v>20</v>
      </c>
    </row>
    <row r="428" spans="1:10">
      <c r="A428" s="5" t="s">
        <v>82</v>
      </c>
      <c r="B428" s="6">
        <v>44879.906137013888</v>
      </c>
      <c r="C428" s="5" t="s">
        <v>13</v>
      </c>
      <c r="D428" s="9">
        <v>45113090678</v>
      </c>
      <c r="E428" s="10" t="s">
        <v>17</v>
      </c>
      <c r="H428" s="8">
        <v>92</v>
      </c>
      <c r="I428" s="5" t="s">
        <v>15</v>
      </c>
      <c r="J428" s="5" t="s">
        <v>16</v>
      </c>
    </row>
    <row r="429" spans="1:10">
      <c r="A429" s="5" t="s">
        <v>82</v>
      </c>
      <c r="B429" s="6">
        <v>44879.906137013888</v>
      </c>
      <c r="C429" s="5" t="s">
        <v>13</v>
      </c>
      <c r="D429" s="9">
        <v>51517054094</v>
      </c>
      <c r="E429" s="10" t="s">
        <v>17</v>
      </c>
      <c r="H429" s="8">
        <v>163.1</v>
      </c>
      <c r="I429" s="5" t="s">
        <v>15</v>
      </c>
      <c r="J429" s="5" t="s">
        <v>16</v>
      </c>
    </row>
    <row r="430" spans="1:10">
      <c r="A430" s="5" t="s">
        <v>82</v>
      </c>
      <c r="B430" s="6">
        <v>44879.906137013888</v>
      </c>
      <c r="C430" s="5" t="s">
        <v>13</v>
      </c>
      <c r="D430" s="9">
        <v>45152943101</v>
      </c>
      <c r="E430" s="10" t="s">
        <v>17</v>
      </c>
      <c r="H430" s="8">
        <v>70.8</v>
      </c>
      <c r="I430" s="5" t="s">
        <v>15</v>
      </c>
      <c r="J430" s="5" t="s">
        <v>16</v>
      </c>
    </row>
    <row r="431" spans="1:10">
      <c r="A431" s="5" t="s">
        <v>82</v>
      </c>
      <c r="B431" s="6">
        <v>44879.906137013888</v>
      </c>
      <c r="C431" s="5" t="s">
        <v>13</v>
      </c>
      <c r="D431" s="9">
        <v>45123073871</v>
      </c>
      <c r="E431" s="10" t="s">
        <v>17</v>
      </c>
      <c r="H431" s="8">
        <v>74.930000000000007</v>
      </c>
      <c r="I431" s="5" t="s">
        <v>15</v>
      </c>
      <c r="J431" s="5" t="s">
        <v>16</v>
      </c>
    </row>
    <row r="432" spans="1:10">
      <c r="A432" s="5" t="s">
        <v>82</v>
      </c>
      <c r="B432" s="6">
        <v>44879.906137013888</v>
      </c>
      <c r="C432" s="5" t="s">
        <v>13</v>
      </c>
      <c r="D432" s="7">
        <v>227073</v>
      </c>
      <c r="E432" s="10" t="s">
        <v>17</v>
      </c>
      <c r="H432" s="8">
        <v>18368.400000000001</v>
      </c>
      <c r="I432" s="5" t="s">
        <v>15</v>
      </c>
      <c r="J432" s="5" t="s">
        <v>20</v>
      </c>
    </row>
    <row r="433" spans="1:10">
      <c r="A433" s="5" t="s">
        <v>82</v>
      </c>
      <c r="B433" s="6">
        <v>44879.906137013888</v>
      </c>
      <c r="C433" s="5" t="s">
        <v>13</v>
      </c>
      <c r="D433" s="7">
        <v>227074</v>
      </c>
      <c r="E433" s="10" t="s">
        <v>17</v>
      </c>
      <c r="H433" s="8">
        <v>730.76</v>
      </c>
      <c r="I433" s="5" t="s">
        <v>15</v>
      </c>
      <c r="J433" s="5" t="s">
        <v>20</v>
      </c>
    </row>
    <row r="434" spans="1:10">
      <c r="A434" s="5" t="s">
        <v>82</v>
      </c>
      <c r="B434" s="6">
        <v>44879.906137013888</v>
      </c>
      <c r="C434" s="5" t="s">
        <v>13</v>
      </c>
      <c r="D434" s="7">
        <v>280248</v>
      </c>
      <c r="E434" s="10" t="s">
        <v>17</v>
      </c>
      <c r="H434" s="8">
        <v>25237.200000000001</v>
      </c>
      <c r="I434" s="5" t="s">
        <v>15</v>
      </c>
      <c r="J434" s="5" t="s">
        <v>18</v>
      </c>
    </row>
    <row r="435" spans="1:10">
      <c r="A435" s="5" t="s">
        <v>82</v>
      </c>
      <c r="B435" s="6">
        <v>44879.906137013888</v>
      </c>
      <c r="C435" s="5" t="s">
        <v>13</v>
      </c>
      <c r="D435" s="7">
        <v>611786</v>
      </c>
      <c r="E435" s="10" t="s">
        <v>17</v>
      </c>
      <c r="H435" s="8">
        <v>8329.2000000000007</v>
      </c>
      <c r="I435" s="5" t="s">
        <v>15</v>
      </c>
      <c r="J435" s="5" t="s">
        <v>19</v>
      </c>
    </row>
    <row r="436" spans="1:10">
      <c r="A436" s="5" t="s">
        <v>82</v>
      </c>
      <c r="B436" s="6">
        <v>44879.906137013888</v>
      </c>
      <c r="C436" s="5" t="s">
        <v>13</v>
      </c>
      <c r="D436" s="7"/>
      <c r="E436" s="10"/>
      <c r="F436" s="8">
        <v>5349.1</v>
      </c>
      <c r="I436" s="11" t="s">
        <v>9</v>
      </c>
      <c r="J436" s="5" t="s">
        <v>41</v>
      </c>
    </row>
    <row r="437" spans="1:10">
      <c r="A437" s="5" t="s">
        <v>82</v>
      </c>
      <c r="B437" s="6">
        <v>44879.906137013888</v>
      </c>
      <c r="C437" s="5" t="s">
        <v>13</v>
      </c>
      <c r="D437" s="7"/>
      <c r="E437" s="10"/>
      <c r="F437" s="8">
        <v>5490.4</v>
      </c>
      <c r="I437" s="11" t="s">
        <v>9</v>
      </c>
      <c r="J437" s="5" t="s">
        <v>32</v>
      </c>
    </row>
    <row r="438" spans="1:10">
      <c r="A438" s="12" t="s">
        <v>21</v>
      </c>
      <c r="B438" s="3"/>
      <c r="C438" s="3"/>
      <c r="D438" s="7"/>
      <c r="E438" s="10"/>
      <c r="F438" s="20">
        <f>SUM(F424:G437)</f>
        <v>10839.5</v>
      </c>
      <c r="H438" s="8"/>
      <c r="I438" s="11"/>
      <c r="J438" s="5"/>
    </row>
    <row r="439" spans="1:10" ht="15.75" customHeight="1">
      <c r="A439" s="13" t="s">
        <v>22</v>
      </c>
      <c r="B439" s="13" t="s">
        <v>23</v>
      </c>
      <c r="C439" s="13" t="s">
        <v>24</v>
      </c>
      <c r="D439" s="14">
        <v>112225006</v>
      </c>
      <c r="E439" s="10"/>
      <c r="H439" s="8"/>
      <c r="I439" s="11"/>
      <c r="J439" s="5"/>
    </row>
    <row r="442" spans="1:10">
      <c r="A442" s="1" t="s">
        <v>0</v>
      </c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3" t="s">
        <v>83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88" t="s">
        <v>0</v>
      </c>
      <c r="B444" s="88" t="s">
        <v>2</v>
      </c>
      <c r="C444" s="88" t="s">
        <v>3</v>
      </c>
      <c r="D444" s="88" t="s">
        <v>4</v>
      </c>
      <c r="E444" s="88" t="s">
        <v>5</v>
      </c>
      <c r="F444" s="88" t="s">
        <v>6</v>
      </c>
      <c r="G444" s="90"/>
      <c r="H444" s="91"/>
      <c r="I444" s="88" t="s">
        <v>7</v>
      </c>
      <c r="J444" s="88" t="s">
        <v>8</v>
      </c>
    </row>
    <row r="445" spans="1:10">
      <c r="A445" s="89"/>
      <c r="B445" s="89"/>
      <c r="C445" s="89"/>
      <c r="D445" s="89"/>
      <c r="E445" s="89"/>
      <c r="F445" s="4" t="s">
        <v>9</v>
      </c>
      <c r="G445" s="4" t="s">
        <v>10</v>
      </c>
      <c r="H445" s="4" t="s">
        <v>11</v>
      </c>
      <c r="I445" s="89"/>
      <c r="J445" s="89"/>
    </row>
    <row r="446" spans="1:10">
      <c r="A446" s="5" t="s">
        <v>84</v>
      </c>
      <c r="B446" s="6">
        <v>44880.506523912038</v>
      </c>
      <c r="C446" s="5" t="s">
        <v>13</v>
      </c>
      <c r="D446" s="7"/>
      <c r="E446" s="10"/>
      <c r="F446" s="8">
        <v>8839.5</v>
      </c>
      <c r="I446" s="11" t="s">
        <v>9</v>
      </c>
      <c r="J446" s="10" t="s">
        <v>29</v>
      </c>
    </row>
    <row r="447" spans="1:10">
      <c r="A447" s="5" t="s">
        <v>84</v>
      </c>
      <c r="B447" s="6">
        <v>44880.506523912038</v>
      </c>
      <c r="C447" s="5" t="s">
        <v>13</v>
      </c>
      <c r="D447" s="7"/>
      <c r="E447" s="10"/>
      <c r="F447" s="8">
        <v>6616.9</v>
      </c>
      <c r="I447" s="11" t="s">
        <v>9</v>
      </c>
      <c r="J447" s="5" t="s">
        <v>40</v>
      </c>
    </row>
    <row r="448" spans="1:10">
      <c r="A448" s="5" t="s">
        <v>84</v>
      </c>
      <c r="B448" s="6">
        <v>44880.506523912038</v>
      </c>
      <c r="C448" s="5" t="s">
        <v>13</v>
      </c>
      <c r="D448" s="7"/>
      <c r="E448" s="10"/>
      <c r="F448" s="8">
        <v>13336.6</v>
      </c>
      <c r="I448" s="11" t="s">
        <v>9</v>
      </c>
      <c r="J448" s="5" t="s">
        <v>41</v>
      </c>
    </row>
    <row r="449" spans="1:10">
      <c r="A449" s="5" t="s">
        <v>84</v>
      </c>
      <c r="B449" s="6">
        <v>44880.506523912038</v>
      </c>
      <c r="C449" s="5" t="s">
        <v>13</v>
      </c>
      <c r="D449" s="7"/>
      <c r="E449" s="10"/>
      <c r="F449" s="8">
        <v>2085.6</v>
      </c>
      <c r="I449" s="11" t="s">
        <v>9</v>
      </c>
      <c r="J449" s="10" t="s">
        <v>42</v>
      </c>
    </row>
    <row r="450" spans="1:10">
      <c r="A450" s="5" t="s">
        <v>84</v>
      </c>
      <c r="B450" s="6">
        <v>44880.506523912038</v>
      </c>
      <c r="C450" s="5" t="s">
        <v>13</v>
      </c>
      <c r="D450" s="7"/>
      <c r="E450" s="10"/>
      <c r="F450" s="8">
        <v>10491.6</v>
      </c>
      <c r="I450" s="11" t="s">
        <v>9</v>
      </c>
      <c r="J450" s="5" t="s">
        <v>30</v>
      </c>
    </row>
    <row r="451" spans="1:10">
      <c r="A451" s="5" t="s">
        <v>84</v>
      </c>
      <c r="B451" s="6">
        <v>44880.506523912038</v>
      </c>
      <c r="C451" s="5" t="s">
        <v>13</v>
      </c>
      <c r="D451" s="7"/>
      <c r="E451" s="10"/>
      <c r="F451" s="8">
        <v>8305.7000000000007</v>
      </c>
      <c r="I451" s="11" t="s">
        <v>9</v>
      </c>
      <c r="J451" s="5" t="s">
        <v>31</v>
      </c>
    </row>
    <row r="452" spans="1:10">
      <c r="A452" s="5" t="s">
        <v>84</v>
      </c>
      <c r="B452" s="6">
        <v>44880.506523912038</v>
      </c>
      <c r="C452" s="5" t="s">
        <v>13</v>
      </c>
      <c r="D452" s="7"/>
      <c r="E452" s="10"/>
      <c r="F452" s="8">
        <v>13075.1</v>
      </c>
      <c r="I452" s="11" t="s">
        <v>9</v>
      </c>
      <c r="J452" s="5" t="s">
        <v>32</v>
      </c>
    </row>
    <row r="453" spans="1:10">
      <c r="A453" s="5" t="s">
        <v>84</v>
      </c>
      <c r="B453" s="6">
        <v>44880.506523912038</v>
      </c>
      <c r="C453" s="5" t="s">
        <v>13</v>
      </c>
      <c r="D453" s="7"/>
      <c r="E453" s="10"/>
      <c r="F453" s="8">
        <v>4941.8999999999996</v>
      </c>
      <c r="I453" s="11" t="s">
        <v>9</v>
      </c>
      <c r="J453" s="5" t="s">
        <v>33</v>
      </c>
    </row>
    <row r="454" spans="1:10">
      <c r="A454" s="5" t="s">
        <v>84</v>
      </c>
      <c r="B454" s="6">
        <v>44880.506523912038</v>
      </c>
      <c r="C454" s="5" t="s">
        <v>13</v>
      </c>
      <c r="D454" s="7"/>
      <c r="E454" s="10"/>
      <c r="F454" s="8">
        <v>12016.1</v>
      </c>
      <c r="I454" s="11" t="s">
        <v>9</v>
      </c>
      <c r="J454" s="5" t="s">
        <v>34</v>
      </c>
    </row>
    <row r="455" spans="1:10">
      <c r="A455" s="5" t="s">
        <v>84</v>
      </c>
      <c r="B455" s="6">
        <v>44880.506523912038</v>
      </c>
      <c r="C455" s="5" t="s">
        <v>13</v>
      </c>
      <c r="D455" s="7"/>
      <c r="E455" s="10"/>
      <c r="F455" s="8">
        <v>6270.5</v>
      </c>
      <c r="I455" s="11" t="s">
        <v>9</v>
      </c>
      <c r="J455" s="5" t="s">
        <v>74</v>
      </c>
    </row>
    <row r="456" spans="1:10">
      <c r="A456" s="5" t="s">
        <v>84</v>
      </c>
      <c r="B456" s="6">
        <v>44880.506523912038</v>
      </c>
      <c r="C456" s="5" t="s">
        <v>13</v>
      </c>
      <c r="D456" s="7"/>
      <c r="E456" s="10"/>
      <c r="F456" s="8">
        <v>6985.5</v>
      </c>
      <c r="I456" s="11" t="s">
        <v>9</v>
      </c>
      <c r="J456" s="5" t="s">
        <v>35</v>
      </c>
    </row>
    <row r="457" spans="1:10">
      <c r="A457" s="5" t="s">
        <v>84</v>
      </c>
      <c r="B457" s="6">
        <v>44880.506523912038</v>
      </c>
      <c r="C457" s="5" t="s">
        <v>13</v>
      </c>
      <c r="D457" s="7"/>
      <c r="E457" s="10"/>
      <c r="F457" s="8">
        <v>1214.8</v>
      </c>
      <c r="I457" s="11" t="s">
        <v>9</v>
      </c>
      <c r="J457" s="10" t="s">
        <v>44</v>
      </c>
    </row>
    <row r="458" spans="1:10">
      <c r="A458" s="5" t="s">
        <v>84</v>
      </c>
      <c r="B458" s="6">
        <v>44880.506523912038</v>
      </c>
      <c r="C458" s="5" t="s">
        <v>13</v>
      </c>
      <c r="D458" s="7"/>
      <c r="E458" s="10"/>
      <c r="F458" s="8">
        <v>5685.5</v>
      </c>
      <c r="I458" s="11" t="s">
        <v>9</v>
      </c>
      <c r="J458" s="10" t="s">
        <v>45</v>
      </c>
    </row>
    <row r="459" spans="1:10">
      <c r="A459" s="5" t="s">
        <v>84</v>
      </c>
      <c r="B459" s="6">
        <v>44880.506523912038</v>
      </c>
      <c r="C459" s="5" t="s">
        <v>13</v>
      </c>
      <c r="D459" s="7"/>
      <c r="E459" s="10"/>
      <c r="F459" s="8">
        <v>6304.2</v>
      </c>
      <c r="I459" s="11" t="s">
        <v>9</v>
      </c>
      <c r="J459" s="10" t="s">
        <v>36</v>
      </c>
    </row>
    <row r="460" spans="1:10">
      <c r="A460" s="5" t="s">
        <v>84</v>
      </c>
      <c r="B460" s="6">
        <v>44880.506523912038</v>
      </c>
      <c r="C460" s="5" t="s">
        <v>13</v>
      </c>
      <c r="D460" s="7"/>
      <c r="E460" s="10"/>
      <c r="F460" s="8">
        <v>7539.4</v>
      </c>
      <c r="I460" s="11" t="s">
        <v>9</v>
      </c>
      <c r="J460" s="10" t="s">
        <v>46</v>
      </c>
    </row>
    <row r="461" spans="1:10">
      <c r="A461" s="5" t="s">
        <v>84</v>
      </c>
      <c r="B461" s="6">
        <v>44880.506523912038</v>
      </c>
      <c r="C461" s="5" t="s">
        <v>13</v>
      </c>
      <c r="D461" s="7"/>
      <c r="E461" s="10"/>
      <c r="F461" s="8">
        <v>105898.5</v>
      </c>
      <c r="I461" s="11" t="s">
        <v>9</v>
      </c>
      <c r="J461" s="10" t="s">
        <v>39</v>
      </c>
    </row>
    <row r="462" spans="1:10">
      <c r="A462" s="12" t="s">
        <v>21</v>
      </c>
      <c r="B462" s="3"/>
      <c r="C462" s="3"/>
      <c r="D462" s="7"/>
      <c r="E462" s="10"/>
      <c r="F462" s="20">
        <f>SUM(F446:G461)</f>
        <v>219607.4</v>
      </c>
      <c r="H462" s="8"/>
      <c r="I462" s="11"/>
      <c r="J462" s="10"/>
    </row>
    <row r="463" spans="1:10" ht="15.75" customHeight="1">
      <c r="A463" s="13" t="s">
        <v>22</v>
      </c>
      <c r="B463" s="13" t="s">
        <v>23</v>
      </c>
      <c r="C463" s="13" t="s">
        <v>24</v>
      </c>
      <c r="D463" s="14">
        <v>112225009</v>
      </c>
      <c r="E463" s="10"/>
      <c r="H463" s="8"/>
      <c r="I463" s="11"/>
      <c r="J463" s="10"/>
    </row>
    <row r="464" spans="1:10">
      <c r="A464" s="5"/>
      <c r="B464" s="6"/>
      <c r="C464" s="5"/>
      <c r="D464" s="7"/>
      <c r="E464" s="10"/>
      <c r="H464" s="8"/>
      <c r="I464" s="11"/>
      <c r="J464" s="10"/>
    </row>
    <row r="465" spans="1:10">
      <c r="A465" s="5"/>
      <c r="B465" s="6"/>
      <c r="C465" s="5"/>
      <c r="D465" s="7"/>
      <c r="E465" s="10"/>
      <c r="H465" s="8"/>
      <c r="I465" s="11"/>
      <c r="J465" s="10"/>
    </row>
    <row r="466" spans="1:10">
      <c r="A466" s="5" t="s">
        <v>85</v>
      </c>
      <c r="B466" s="6">
        <v>44880.866868333331</v>
      </c>
      <c r="C466" s="5" t="s">
        <v>13</v>
      </c>
      <c r="D466" s="9">
        <v>45152936972</v>
      </c>
      <c r="E466" s="10" t="s">
        <v>17</v>
      </c>
      <c r="H466" s="8">
        <v>2700</v>
      </c>
      <c r="I466" s="5" t="s">
        <v>15</v>
      </c>
      <c r="J466" s="5" t="s">
        <v>20</v>
      </c>
    </row>
    <row r="467" spans="1:10">
      <c r="A467" s="5" t="s">
        <v>85</v>
      </c>
      <c r="B467" s="6">
        <v>44880.866868333331</v>
      </c>
      <c r="C467" s="5" t="s">
        <v>13</v>
      </c>
      <c r="D467" s="9">
        <v>51166987967</v>
      </c>
      <c r="E467" s="10" t="s">
        <v>17</v>
      </c>
      <c r="H467" s="8">
        <v>5033.8500000000004</v>
      </c>
      <c r="I467" s="5" t="s">
        <v>15</v>
      </c>
      <c r="J467" s="5" t="s">
        <v>16</v>
      </c>
    </row>
    <row r="468" spans="1:10">
      <c r="A468" s="5" t="s">
        <v>85</v>
      </c>
      <c r="B468" s="6">
        <v>44880.866868333331</v>
      </c>
      <c r="C468" s="5" t="s">
        <v>13</v>
      </c>
      <c r="D468" s="9">
        <v>511669879671</v>
      </c>
      <c r="E468" s="10" t="s">
        <v>17</v>
      </c>
      <c r="H468" s="8">
        <v>15105.09</v>
      </c>
      <c r="I468" s="5" t="s">
        <v>15</v>
      </c>
      <c r="J468" s="5" t="s">
        <v>16</v>
      </c>
    </row>
    <row r="469" spans="1:10">
      <c r="A469" s="5" t="s">
        <v>85</v>
      </c>
      <c r="B469" s="6">
        <v>44880.866868333331</v>
      </c>
      <c r="C469" s="5" t="s">
        <v>13</v>
      </c>
      <c r="D469" s="9">
        <v>511669879672</v>
      </c>
      <c r="E469" s="10" t="s">
        <v>17</v>
      </c>
      <c r="H469" s="8">
        <v>3459.14</v>
      </c>
      <c r="I469" s="5" t="s">
        <v>15</v>
      </c>
      <c r="J469" s="5" t="s">
        <v>16</v>
      </c>
    </row>
    <row r="470" spans="1:10">
      <c r="A470" s="5" t="s">
        <v>85</v>
      </c>
      <c r="B470" s="6">
        <v>44880.866868333331</v>
      </c>
      <c r="C470" s="5" t="s">
        <v>13</v>
      </c>
      <c r="D470" s="9">
        <v>511669879673</v>
      </c>
      <c r="E470" s="10" t="s">
        <v>17</v>
      </c>
      <c r="H470" s="8">
        <v>1343.9</v>
      </c>
      <c r="I470" s="5" t="s">
        <v>15</v>
      </c>
      <c r="J470" s="5" t="s">
        <v>16</v>
      </c>
    </row>
    <row r="471" spans="1:10">
      <c r="A471" s="5" t="s">
        <v>85</v>
      </c>
      <c r="B471" s="6">
        <v>44880.866868333331</v>
      </c>
      <c r="C471" s="5" t="s">
        <v>13</v>
      </c>
      <c r="D471" s="9">
        <v>511669879674</v>
      </c>
      <c r="E471" s="10" t="s">
        <v>17</v>
      </c>
      <c r="H471" s="8">
        <v>5707.01</v>
      </c>
      <c r="I471" s="5" t="s">
        <v>15</v>
      </c>
      <c r="J471" s="5" t="s">
        <v>16</v>
      </c>
    </row>
    <row r="472" spans="1:10">
      <c r="A472" s="5" t="s">
        <v>85</v>
      </c>
      <c r="B472" s="6">
        <v>44880.866868333331</v>
      </c>
      <c r="C472" s="5" t="s">
        <v>13</v>
      </c>
      <c r="D472" s="9">
        <v>511669879675</v>
      </c>
      <c r="E472" s="10" t="s">
        <v>17</v>
      </c>
      <c r="H472" s="8">
        <v>4931.3999999999996</v>
      </c>
      <c r="I472" s="5" t="s">
        <v>15</v>
      </c>
      <c r="J472" s="5" t="s">
        <v>16</v>
      </c>
    </row>
    <row r="473" spans="1:10">
      <c r="A473" s="5" t="s">
        <v>85</v>
      </c>
      <c r="B473" s="6">
        <v>44880.866868333331</v>
      </c>
      <c r="C473" s="5" t="s">
        <v>13</v>
      </c>
      <c r="D473" s="9">
        <v>511669879676</v>
      </c>
      <c r="E473" s="10" t="s">
        <v>17</v>
      </c>
      <c r="H473" s="8">
        <v>2612.8000000000002</v>
      </c>
      <c r="I473" s="5" t="s">
        <v>15</v>
      </c>
      <c r="J473" s="5" t="s">
        <v>16</v>
      </c>
    </row>
    <row r="474" spans="1:10">
      <c r="A474" s="5" t="s">
        <v>85</v>
      </c>
      <c r="B474" s="6">
        <v>44880.866868333331</v>
      </c>
      <c r="C474" s="5" t="s">
        <v>13</v>
      </c>
      <c r="D474" s="9">
        <v>511669879677</v>
      </c>
      <c r="E474" s="10" t="s">
        <v>17</v>
      </c>
      <c r="H474" s="8">
        <v>8232.26</v>
      </c>
      <c r="I474" s="5" t="s">
        <v>15</v>
      </c>
      <c r="J474" s="5" t="s">
        <v>16</v>
      </c>
    </row>
    <row r="475" spans="1:10">
      <c r="A475" s="5" t="s">
        <v>85</v>
      </c>
      <c r="B475" s="6">
        <v>44880.866868333331</v>
      </c>
      <c r="C475" s="5" t="s">
        <v>13</v>
      </c>
      <c r="D475" s="9">
        <v>45152944899</v>
      </c>
      <c r="E475" s="10" t="s">
        <v>17</v>
      </c>
      <c r="H475" s="8">
        <v>5820</v>
      </c>
      <c r="I475" s="5" t="s">
        <v>15</v>
      </c>
      <c r="J475" s="5" t="s">
        <v>20</v>
      </c>
    </row>
    <row r="476" spans="1:10">
      <c r="A476" s="5" t="s">
        <v>85</v>
      </c>
      <c r="B476" s="6">
        <v>44880.866868333331</v>
      </c>
      <c r="C476" s="5" t="s">
        <v>13</v>
      </c>
      <c r="D476" s="9">
        <v>511669879678</v>
      </c>
      <c r="E476" s="10" t="s">
        <v>17</v>
      </c>
      <c r="H476" s="8">
        <v>4057.65</v>
      </c>
      <c r="I476" s="5" t="s">
        <v>15</v>
      </c>
      <c r="J476" s="5" t="s">
        <v>16</v>
      </c>
    </row>
    <row r="477" spans="1:10">
      <c r="A477" s="5" t="s">
        <v>85</v>
      </c>
      <c r="B477" s="6">
        <v>44880.866868333331</v>
      </c>
      <c r="C477" s="5" t="s">
        <v>13</v>
      </c>
      <c r="D477" s="9">
        <v>45173015520</v>
      </c>
      <c r="E477" s="10" t="s">
        <v>17</v>
      </c>
      <c r="H477" s="8">
        <v>2309.38</v>
      </c>
      <c r="I477" s="5" t="s">
        <v>15</v>
      </c>
      <c r="J477" s="5" t="s">
        <v>20</v>
      </c>
    </row>
    <row r="478" spans="1:10">
      <c r="A478" s="5" t="s">
        <v>85</v>
      </c>
      <c r="B478" s="6">
        <v>44880.866868333331</v>
      </c>
      <c r="C478" s="5" t="s">
        <v>13</v>
      </c>
      <c r="D478" s="7">
        <v>28193048</v>
      </c>
      <c r="E478" s="5" t="s">
        <v>14</v>
      </c>
      <c r="H478" s="8">
        <v>1743.58</v>
      </c>
      <c r="I478" s="5" t="s">
        <v>15</v>
      </c>
      <c r="J478" s="5" t="s">
        <v>16</v>
      </c>
    </row>
    <row r="479" spans="1:10">
      <c r="A479" s="5" t="s">
        <v>85</v>
      </c>
      <c r="B479" s="6">
        <v>44880.866868333331</v>
      </c>
      <c r="C479" s="5" t="s">
        <v>13</v>
      </c>
      <c r="D479" s="9">
        <v>51417030255</v>
      </c>
      <c r="E479" s="10" t="s">
        <v>17</v>
      </c>
      <c r="H479" s="8">
        <v>11429.46</v>
      </c>
      <c r="I479" s="5" t="s">
        <v>15</v>
      </c>
      <c r="J479" s="5" t="s">
        <v>16</v>
      </c>
    </row>
    <row r="480" spans="1:10">
      <c r="A480" s="5" t="s">
        <v>85</v>
      </c>
      <c r="B480" s="6">
        <v>44880.866868333331</v>
      </c>
      <c r="C480" s="5" t="s">
        <v>13</v>
      </c>
      <c r="D480" s="9">
        <v>51417030707</v>
      </c>
      <c r="E480" s="10" t="s">
        <v>17</v>
      </c>
      <c r="H480" s="8">
        <v>2045.46</v>
      </c>
      <c r="I480" s="5" t="s">
        <v>15</v>
      </c>
      <c r="J480" s="5" t="s">
        <v>16</v>
      </c>
    </row>
    <row r="481" spans="1:10">
      <c r="A481" s="5" t="s">
        <v>85</v>
      </c>
      <c r="B481" s="6">
        <v>44880.866868333331</v>
      </c>
      <c r="C481" s="5" t="s">
        <v>13</v>
      </c>
      <c r="D481" s="7">
        <v>569097</v>
      </c>
      <c r="E481" s="10" t="s">
        <v>17</v>
      </c>
      <c r="H481" s="8">
        <v>14054.6</v>
      </c>
      <c r="I481" s="5" t="s">
        <v>15</v>
      </c>
      <c r="J481" s="5" t="s">
        <v>20</v>
      </c>
    </row>
    <row r="482" spans="1:10">
      <c r="A482" s="5" t="s">
        <v>85</v>
      </c>
      <c r="B482" s="6">
        <v>44880.866868333331</v>
      </c>
      <c r="C482" s="5" t="s">
        <v>13</v>
      </c>
      <c r="D482" s="7">
        <v>451293</v>
      </c>
      <c r="E482" s="10" t="s">
        <v>17</v>
      </c>
      <c r="H482" s="8">
        <v>21578.1</v>
      </c>
      <c r="I482" s="5" t="s">
        <v>15</v>
      </c>
      <c r="J482" s="5" t="s">
        <v>18</v>
      </c>
    </row>
    <row r="483" spans="1:10">
      <c r="A483" s="5" t="s">
        <v>85</v>
      </c>
      <c r="B483" s="6">
        <v>44880.866868333331</v>
      </c>
      <c r="C483" s="5" t="s">
        <v>13</v>
      </c>
      <c r="D483" s="9">
        <v>51217152011</v>
      </c>
      <c r="E483" s="10" t="s">
        <v>17</v>
      </c>
      <c r="H483" s="8">
        <v>20350.75</v>
      </c>
      <c r="I483" s="5" t="s">
        <v>15</v>
      </c>
      <c r="J483" s="5" t="s">
        <v>16</v>
      </c>
    </row>
    <row r="484" spans="1:10">
      <c r="A484" s="5" t="s">
        <v>85</v>
      </c>
      <c r="B484" s="6">
        <v>44880.866868333331</v>
      </c>
      <c r="C484" s="5" t="s">
        <v>13</v>
      </c>
      <c r="D484" s="7">
        <v>230607</v>
      </c>
      <c r="E484" s="10" t="s">
        <v>17</v>
      </c>
      <c r="H484" s="8">
        <v>12862.5</v>
      </c>
      <c r="I484" s="5" t="s">
        <v>15</v>
      </c>
      <c r="J484" s="5" t="s">
        <v>19</v>
      </c>
    </row>
    <row r="485" spans="1:10">
      <c r="A485" s="5" t="s">
        <v>85</v>
      </c>
      <c r="B485" s="6">
        <v>44880.866868333331</v>
      </c>
      <c r="C485" s="5" t="s">
        <v>13</v>
      </c>
      <c r="D485" s="9">
        <v>45132944038</v>
      </c>
      <c r="E485" s="10" t="s">
        <v>17</v>
      </c>
      <c r="H485" s="8">
        <v>1512.1</v>
      </c>
      <c r="I485" s="5" t="s">
        <v>15</v>
      </c>
      <c r="J485" s="5" t="s">
        <v>16</v>
      </c>
    </row>
    <row r="486" spans="1:10">
      <c r="A486" s="5" t="s">
        <v>85</v>
      </c>
      <c r="B486" s="6">
        <v>44880.866868333331</v>
      </c>
      <c r="C486" s="5" t="s">
        <v>13</v>
      </c>
      <c r="D486" s="9">
        <v>45113090070</v>
      </c>
      <c r="E486" s="10" t="s">
        <v>17</v>
      </c>
      <c r="H486" s="8">
        <v>705.6</v>
      </c>
      <c r="I486" s="5" t="s">
        <v>15</v>
      </c>
      <c r="J486" s="5" t="s">
        <v>16</v>
      </c>
    </row>
    <row r="487" spans="1:10">
      <c r="A487" s="5" t="s">
        <v>85</v>
      </c>
      <c r="B487" s="6">
        <v>44880.866868333331</v>
      </c>
      <c r="C487" s="5" t="s">
        <v>13</v>
      </c>
      <c r="D487" s="7"/>
      <c r="E487" s="10"/>
      <c r="F487" s="8">
        <v>12273.5</v>
      </c>
      <c r="I487" s="11" t="s">
        <v>9</v>
      </c>
      <c r="J487" s="10" t="s">
        <v>29</v>
      </c>
    </row>
    <row r="488" spans="1:10">
      <c r="A488" s="5" t="s">
        <v>85</v>
      </c>
      <c r="B488" s="6">
        <v>44880.866868333331</v>
      </c>
      <c r="C488" s="5" t="s">
        <v>13</v>
      </c>
      <c r="D488" s="7"/>
      <c r="E488" s="10"/>
      <c r="F488" s="8">
        <v>4885.7</v>
      </c>
      <c r="I488" s="11" t="s">
        <v>9</v>
      </c>
      <c r="J488" s="5" t="s">
        <v>40</v>
      </c>
    </row>
    <row r="489" spans="1:10">
      <c r="A489" s="5" t="s">
        <v>85</v>
      </c>
      <c r="B489" s="6">
        <v>44880.866868333331</v>
      </c>
      <c r="C489" s="5" t="s">
        <v>13</v>
      </c>
      <c r="D489" s="7"/>
      <c r="E489" s="10"/>
      <c r="F489" s="8">
        <v>1103.0999999999999</v>
      </c>
      <c r="I489" s="11" t="s">
        <v>9</v>
      </c>
      <c r="J489" s="5" t="s">
        <v>16</v>
      </c>
    </row>
    <row r="490" spans="1:10">
      <c r="A490" s="5" t="s">
        <v>85</v>
      </c>
      <c r="B490" s="6">
        <v>44880.866868333331</v>
      </c>
      <c r="C490" s="5" t="s">
        <v>13</v>
      </c>
      <c r="D490" s="7"/>
      <c r="E490" s="10"/>
      <c r="F490" s="8">
        <v>7891.5</v>
      </c>
      <c r="I490" s="11" t="s">
        <v>9</v>
      </c>
      <c r="J490" s="10" t="s">
        <v>43</v>
      </c>
    </row>
    <row r="491" spans="1:10">
      <c r="A491" s="5" t="s">
        <v>85</v>
      </c>
      <c r="B491" s="6">
        <v>44880.866868333331</v>
      </c>
      <c r="C491" s="5" t="s">
        <v>13</v>
      </c>
      <c r="D491" s="7"/>
      <c r="E491" s="10"/>
      <c r="F491" s="8">
        <v>8575.6</v>
      </c>
      <c r="I491" s="11" t="s">
        <v>9</v>
      </c>
      <c r="J491" s="10" t="s">
        <v>46</v>
      </c>
    </row>
    <row r="492" spans="1:10">
      <c r="A492" s="12" t="s">
        <v>21</v>
      </c>
      <c r="B492" s="3"/>
      <c r="C492" s="3"/>
      <c r="D492" s="7"/>
      <c r="E492" s="10"/>
      <c r="F492" s="20">
        <f>SUM(F466:G491)</f>
        <v>34729.4</v>
      </c>
      <c r="H492" s="8"/>
      <c r="I492" s="11"/>
      <c r="J492" s="10"/>
    </row>
    <row r="493" spans="1:10" ht="15.75" customHeight="1">
      <c r="A493" s="13" t="s">
        <v>22</v>
      </c>
      <c r="B493" s="13" t="s">
        <v>23</v>
      </c>
      <c r="C493" s="13" t="s">
        <v>24</v>
      </c>
      <c r="D493" s="14">
        <v>112231604</v>
      </c>
      <c r="E493" s="10"/>
      <c r="H493" s="8"/>
      <c r="I493" s="11"/>
      <c r="J493" s="10"/>
    </row>
    <row r="496" spans="1:10">
      <c r="A496" s="1" t="s">
        <v>0</v>
      </c>
      <c r="B496" s="2"/>
      <c r="C496" s="2"/>
      <c r="D496" s="2"/>
      <c r="E496" s="2"/>
      <c r="F496" s="2"/>
      <c r="G496" s="2"/>
      <c r="H496" s="2"/>
      <c r="I496" s="2"/>
      <c r="J496" s="2"/>
    </row>
    <row r="497" spans="1:10">
      <c r="A497" s="3" t="s">
        <v>86</v>
      </c>
      <c r="B497" s="2"/>
      <c r="C497" s="2"/>
      <c r="D497" s="2"/>
      <c r="E497" s="2"/>
      <c r="F497" s="2"/>
      <c r="G497" s="2"/>
      <c r="H497" s="2"/>
      <c r="I497" s="2"/>
      <c r="J497" s="2"/>
    </row>
    <row r="498" spans="1:10">
      <c r="A498" s="88" t="s">
        <v>0</v>
      </c>
      <c r="B498" s="88" t="s">
        <v>2</v>
      </c>
      <c r="C498" s="88" t="s">
        <v>3</v>
      </c>
      <c r="D498" s="88" t="s">
        <v>4</v>
      </c>
      <c r="E498" s="88" t="s">
        <v>5</v>
      </c>
      <c r="F498" s="88" t="s">
        <v>6</v>
      </c>
      <c r="G498" s="90"/>
      <c r="H498" s="91"/>
      <c r="I498" s="88" t="s">
        <v>7</v>
      </c>
      <c r="J498" s="88" t="s">
        <v>8</v>
      </c>
    </row>
    <row r="499" spans="1:10">
      <c r="A499" s="89"/>
      <c r="B499" s="89"/>
      <c r="C499" s="89"/>
      <c r="D499" s="89"/>
      <c r="E499" s="89"/>
      <c r="F499" s="4" t="s">
        <v>9</v>
      </c>
      <c r="G499" s="4" t="s">
        <v>10</v>
      </c>
      <c r="H499" s="4" t="s">
        <v>11</v>
      </c>
      <c r="I499" s="89"/>
      <c r="J499" s="89"/>
    </row>
    <row r="500" spans="1:10">
      <c r="A500" s="5" t="s">
        <v>87</v>
      </c>
      <c r="B500" s="6">
        <v>44881.487424525461</v>
      </c>
      <c r="C500" s="5" t="s">
        <v>13</v>
      </c>
      <c r="D500" s="11"/>
      <c r="E500" s="10"/>
      <c r="F500" s="8">
        <v>2325.6999999999998</v>
      </c>
      <c r="I500" s="11" t="s">
        <v>9</v>
      </c>
      <c r="J500" s="5" t="s">
        <v>41</v>
      </c>
    </row>
    <row r="501" spans="1:10">
      <c r="A501" s="5" t="s">
        <v>87</v>
      </c>
      <c r="B501" s="6">
        <v>44881.487424525461</v>
      </c>
      <c r="C501" s="5" t="s">
        <v>13</v>
      </c>
      <c r="D501" s="11"/>
      <c r="E501" s="10"/>
      <c r="F501" s="8">
        <v>7324.7</v>
      </c>
      <c r="I501" s="11" t="s">
        <v>9</v>
      </c>
      <c r="J501" s="10" t="s">
        <v>42</v>
      </c>
    </row>
    <row r="502" spans="1:10">
      <c r="A502" s="5" t="s">
        <v>87</v>
      </c>
      <c r="B502" s="6">
        <v>44881.487424525461</v>
      </c>
      <c r="C502" s="5" t="s">
        <v>13</v>
      </c>
      <c r="D502" s="11"/>
      <c r="E502" s="10"/>
      <c r="F502" s="8">
        <v>25531.200000000001</v>
      </c>
      <c r="I502" s="11" t="s">
        <v>9</v>
      </c>
      <c r="J502" s="5" t="s">
        <v>30</v>
      </c>
    </row>
    <row r="503" spans="1:10">
      <c r="A503" s="5" t="s">
        <v>87</v>
      </c>
      <c r="B503" s="6">
        <v>44881.487424525461</v>
      </c>
      <c r="C503" s="5" t="s">
        <v>13</v>
      </c>
      <c r="D503" s="11"/>
      <c r="E503" s="10"/>
      <c r="F503" s="8">
        <v>18384</v>
      </c>
      <c r="I503" s="11" t="s">
        <v>9</v>
      </c>
      <c r="J503" s="5" t="s">
        <v>31</v>
      </c>
    </row>
    <row r="504" spans="1:10">
      <c r="A504" s="5" t="s">
        <v>87</v>
      </c>
      <c r="B504" s="6">
        <v>44881.487424525461</v>
      </c>
      <c r="C504" s="5" t="s">
        <v>13</v>
      </c>
      <c r="D504" s="11"/>
      <c r="E504" s="10"/>
      <c r="F504" s="8">
        <v>9369.2000000000007</v>
      </c>
      <c r="I504" s="11" t="s">
        <v>9</v>
      </c>
      <c r="J504" s="5" t="s">
        <v>32</v>
      </c>
    </row>
    <row r="505" spans="1:10">
      <c r="A505" s="5" t="s">
        <v>87</v>
      </c>
      <c r="B505" s="6">
        <v>44881.487424525461</v>
      </c>
      <c r="C505" s="5" t="s">
        <v>13</v>
      </c>
      <c r="D505" s="11"/>
      <c r="E505" s="10"/>
      <c r="F505" s="8">
        <v>11199.6</v>
      </c>
      <c r="I505" s="11" t="s">
        <v>9</v>
      </c>
      <c r="J505" s="5" t="s">
        <v>33</v>
      </c>
    </row>
    <row r="506" spans="1:10">
      <c r="A506" s="5" t="s">
        <v>87</v>
      </c>
      <c r="B506" s="6">
        <v>44881.487424525461</v>
      </c>
      <c r="C506" s="5" t="s">
        <v>13</v>
      </c>
      <c r="D506" s="11"/>
      <c r="E506" s="10"/>
      <c r="F506" s="8">
        <v>13276.1</v>
      </c>
      <c r="I506" s="11" t="s">
        <v>9</v>
      </c>
      <c r="J506" s="5" t="s">
        <v>34</v>
      </c>
    </row>
    <row r="507" spans="1:10">
      <c r="A507" s="5" t="s">
        <v>87</v>
      </c>
      <c r="B507" s="6">
        <v>44881.487424525461</v>
      </c>
      <c r="C507" s="5" t="s">
        <v>13</v>
      </c>
      <c r="D507" s="11"/>
      <c r="E507" s="10"/>
      <c r="F507" s="8">
        <v>8101.7</v>
      </c>
      <c r="I507" s="11" t="s">
        <v>9</v>
      </c>
      <c r="J507" s="5" t="s">
        <v>35</v>
      </c>
    </row>
    <row r="508" spans="1:10">
      <c r="A508" s="5" t="s">
        <v>87</v>
      </c>
      <c r="B508" s="6">
        <v>44881.487424525461</v>
      </c>
      <c r="C508" s="5" t="s">
        <v>13</v>
      </c>
      <c r="D508" s="11"/>
      <c r="E508" s="10"/>
      <c r="F508" s="8">
        <v>16310.1</v>
      </c>
      <c r="I508" s="11" t="s">
        <v>9</v>
      </c>
      <c r="J508" s="10" t="s">
        <v>44</v>
      </c>
    </row>
    <row r="509" spans="1:10">
      <c r="A509" s="5" t="s">
        <v>87</v>
      </c>
      <c r="B509" s="6">
        <v>44881.487424525461</v>
      </c>
      <c r="C509" s="5" t="s">
        <v>13</v>
      </c>
      <c r="D509" s="11"/>
      <c r="E509" s="10"/>
      <c r="F509" s="8">
        <v>10420</v>
      </c>
      <c r="I509" s="11" t="s">
        <v>9</v>
      </c>
      <c r="J509" s="10" t="s">
        <v>45</v>
      </c>
    </row>
    <row r="510" spans="1:10">
      <c r="A510" s="5" t="s">
        <v>87</v>
      </c>
      <c r="B510" s="6">
        <v>44881.487424525461</v>
      </c>
      <c r="C510" s="5" t="s">
        <v>13</v>
      </c>
      <c r="D510" s="11"/>
      <c r="E510" s="10"/>
      <c r="F510" s="8">
        <v>8633.1</v>
      </c>
      <c r="I510" s="11" t="s">
        <v>9</v>
      </c>
      <c r="J510" s="10" t="s">
        <v>36</v>
      </c>
    </row>
    <row r="511" spans="1:10">
      <c r="A511" s="5" t="s">
        <v>87</v>
      </c>
      <c r="B511" s="6">
        <v>44881.487424525461</v>
      </c>
      <c r="C511" s="5" t="s">
        <v>13</v>
      </c>
      <c r="D511" s="11"/>
      <c r="E511" s="10"/>
      <c r="F511" s="8">
        <v>2444.1999999999998</v>
      </c>
      <c r="I511" s="11" t="s">
        <v>9</v>
      </c>
      <c r="J511" s="10" t="s">
        <v>39</v>
      </c>
    </row>
    <row r="512" spans="1:10">
      <c r="A512" s="12" t="s">
        <v>21</v>
      </c>
      <c r="B512" s="3"/>
      <c r="C512" s="3"/>
      <c r="D512" s="7"/>
      <c r="E512" s="10"/>
      <c r="F512" s="19">
        <f>SUM(F500:G511)</f>
        <v>133319.60000000003</v>
      </c>
      <c r="H512" s="8"/>
      <c r="I512" s="11"/>
      <c r="J512" s="5"/>
    </row>
    <row r="513" spans="1:10" ht="15.75" customHeight="1">
      <c r="A513" s="13" t="s">
        <v>22</v>
      </c>
      <c r="B513" s="13" t="s">
        <v>23</v>
      </c>
      <c r="C513" s="13" t="s">
        <v>24</v>
      </c>
      <c r="D513" s="14">
        <v>112231764</v>
      </c>
      <c r="E513" s="10"/>
      <c r="H513" s="8"/>
      <c r="I513" s="11"/>
      <c r="J513" s="5"/>
    </row>
    <row r="514" spans="1:10">
      <c r="A514" s="5"/>
      <c r="B514" s="6"/>
      <c r="C514" s="5"/>
      <c r="D514" s="7"/>
      <c r="E514" s="10"/>
      <c r="H514" s="8"/>
      <c r="I514" s="11"/>
      <c r="J514" s="5"/>
    </row>
    <row r="515" spans="1:10">
      <c r="A515" s="5"/>
      <c r="B515" s="6"/>
      <c r="C515" s="5"/>
      <c r="D515" s="7"/>
      <c r="E515" s="10"/>
      <c r="H515" s="8"/>
      <c r="I515" s="11"/>
      <c r="J515" s="5"/>
    </row>
    <row r="516" spans="1:10">
      <c r="A516" s="5" t="s">
        <v>88</v>
      </c>
      <c r="B516" s="6">
        <v>44881.811120648148</v>
      </c>
      <c r="C516" s="5" t="s">
        <v>13</v>
      </c>
      <c r="D516" s="9">
        <v>16660192545</v>
      </c>
      <c r="E516" s="10" t="s">
        <v>17</v>
      </c>
      <c r="H516" s="8">
        <v>1324.1</v>
      </c>
      <c r="I516" s="5" t="s">
        <v>15</v>
      </c>
      <c r="J516" s="5" t="s">
        <v>16</v>
      </c>
    </row>
    <row r="517" spans="1:10">
      <c r="A517" s="5" t="s">
        <v>89</v>
      </c>
      <c r="B517" s="6">
        <v>44881.811120648148</v>
      </c>
      <c r="C517" s="5" t="s">
        <v>13</v>
      </c>
      <c r="D517" s="9">
        <v>45143325065</v>
      </c>
      <c r="E517" s="10" t="s">
        <v>17</v>
      </c>
      <c r="H517" s="8">
        <v>1067.31</v>
      </c>
      <c r="I517" s="5" t="s">
        <v>15</v>
      </c>
      <c r="J517" s="5" t="s">
        <v>20</v>
      </c>
    </row>
    <row r="518" spans="1:10">
      <c r="A518" s="5" t="s">
        <v>89</v>
      </c>
      <c r="B518" s="6">
        <v>44881.811120648148</v>
      </c>
      <c r="C518" s="5" t="s">
        <v>13</v>
      </c>
      <c r="D518" s="9">
        <v>51117102250</v>
      </c>
      <c r="E518" s="10" t="s">
        <v>17</v>
      </c>
      <c r="H518" s="8">
        <v>6000</v>
      </c>
      <c r="I518" s="5" t="s">
        <v>15</v>
      </c>
      <c r="J518" s="5" t="s">
        <v>20</v>
      </c>
    </row>
    <row r="519" spans="1:10">
      <c r="A519" s="5" t="s">
        <v>89</v>
      </c>
      <c r="B519" s="6">
        <v>44881.811120648148</v>
      </c>
      <c r="C519" s="5" t="s">
        <v>13</v>
      </c>
      <c r="D519" s="9">
        <v>51517064266</v>
      </c>
      <c r="E519" s="10" t="s">
        <v>17</v>
      </c>
      <c r="H519" s="8">
        <v>193.8</v>
      </c>
      <c r="I519" s="5" t="s">
        <v>15</v>
      </c>
      <c r="J519" s="5" t="s">
        <v>20</v>
      </c>
    </row>
    <row r="520" spans="1:10">
      <c r="A520" s="5" t="s">
        <v>89</v>
      </c>
      <c r="B520" s="6">
        <v>44881.811120648148</v>
      </c>
      <c r="C520" s="5" t="s">
        <v>13</v>
      </c>
      <c r="D520" s="9">
        <v>51517064880</v>
      </c>
      <c r="E520" s="10" t="s">
        <v>17</v>
      </c>
      <c r="H520" s="8">
        <v>2500</v>
      </c>
      <c r="I520" s="5" t="s">
        <v>15</v>
      </c>
      <c r="J520" s="5" t="s">
        <v>19</v>
      </c>
    </row>
    <row r="521" spans="1:10">
      <c r="A521" s="5" t="s">
        <v>89</v>
      </c>
      <c r="B521" s="6">
        <v>44881.811120648148</v>
      </c>
      <c r="C521" s="5" t="s">
        <v>13</v>
      </c>
      <c r="D521" s="9">
        <v>45113094938</v>
      </c>
      <c r="E521" s="10" t="s">
        <v>17</v>
      </c>
      <c r="H521" s="8">
        <v>50</v>
      </c>
      <c r="I521" s="5" t="s">
        <v>15</v>
      </c>
      <c r="J521" s="5" t="s">
        <v>16</v>
      </c>
    </row>
    <row r="522" spans="1:10">
      <c r="A522" s="5" t="s">
        <v>89</v>
      </c>
      <c r="B522" s="6">
        <v>44881.811120648148</v>
      </c>
      <c r="C522" s="5" t="s">
        <v>13</v>
      </c>
      <c r="D522" s="9">
        <v>45152948073</v>
      </c>
      <c r="E522" s="10" t="s">
        <v>17</v>
      </c>
      <c r="H522" s="8">
        <v>235</v>
      </c>
      <c r="I522" s="5" t="s">
        <v>15</v>
      </c>
      <c r="J522" s="5" t="s">
        <v>16</v>
      </c>
    </row>
    <row r="523" spans="1:10">
      <c r="A523" s="5" t="s">
        <v>89</v>
      </c>
      <c r="B523" s="6">
        <v>44881.811120648148</v>
      </c>
      <c r="C523" s="5" t="s">
        <v>13</v>
      </c>
      <c r="D523" s="7">
        <v>133232</v>
      </c>
      <c r="E523" s="10" t="s">
        <v>17</v>
      </c>
      <c r="H523" s="8">
        <v>12118.5</v>
      </c>
      <c r="I523" s="5" t="s">
        <v>15</v>
      </c>
      <c r="J523" s="5" t="s">
        <v>19</v>
      </c>
    </row>
    <row r="524" spans="1:10">
      <c r="A524" s="5" t="s">
        <v>89</v>
      </c>
      <c r="B524" s="6">
        <v>44881.811120648148</v>
      </c>
      <c r="C524" s="5" t="s">
        <v>13</v>
      </c>
      <c r="D524" s="9">
        <v>45152950103</v>
      </c>
      <c r="E524" s="10" t="s">
        <v>17</v>
      </c>
      <c r="H524" s="8">
        <v>1005.5</v>
      </c>
      <c r="I524" s="5" t="s">
        <v>15</v>
      </c>
      <c r="J524" s="5" t="s">
        <v>20</v>
      </c>
    </row>
    <row r="525" spans="1:10">
      <c r="A525" s="5" t="s">
        <v>89</v>
      </c>
      <c r="B525" s="6">
        <v>44881.811120648148</v>
      </c>
      <c r="C525" s="5" t="s">
        <v>13</v>
      </c>
      <c r="D525" s="9">
        <v>45143327131</v>
      </c>
      <c r="E525" s="10" t="s">
        <v>17</v>
      </c>
      <c r="H525" s="8">
        <v>3053.98</v>
      </c>
      <c r="I525" s="5" t="s">
        <v>15</v>
      </c>
      <c r="J525" s="5" t="s">
        <v>16</v>
      </c>
    </row>
    <row r="526" spans="1:10">
      <c r="A526" s="5" t="s">
        <v>89</v>
      </c>
      <c r="B526" s="6">
        <v>44881.811120648148</v>
      </c>
      <c r="C526" s="5" t="s">
        <v>13</v>
      </c>
      <c r="D526" s="9">
        <v>45132954095</v>
      </c>
      <c r="E526" s="10" t="s">
        <v>17</v>
      </c>
      <c r="H526" s="8">
        <v>378.7</v>
      </c>
      <c r="I526" s="5" t="s">
        <v>15</v>
      </c>
      <c r="J526" s="5" t="s">
        <v>16</v>
      </c>
    </row>
    <row r="527" spans="1:10">
      <c r="A527" s="5" t="s">
        <v>89</v>
      </c>
      <c r="B527" s="6">
        <v>44881.811120648148</v>
      </c>
      <c r="C527" s="5" t="s">
        <v>13</v>
      </c>
      <c r="D527" s="9">
        <v>51716961676</v>
      </c>
      <c r="E527" s="10" t="s">
        <v>17</v>
      </c>
      <c r="H527" s="8">
        <v>4876</v>
      </c>
      <c r="I527" s="5" t="s">
        <v>15</v>
      </c>
      <c r="J527" s="5" t="s">
        <v>20</v>
      </c>
    </row>
    <row r="528" spans="1:10">
      <c r="A528" s="5" t="s">
        <v>89</v>
      </c>
      <c r="B528" s="6">
        <v>44881.811120648148</v>
      </c>
      <c r="C528" s="5" t="s">
        <v>13</v>
      </c>
      <c r="D528" s="7">
        <v>665940</v>
      </c>
      <c r="E528" s="10" t="s">
        <v>17</v>
      </c>
      <c r="H528" s="8">
        <v>4847.63</v>
      </c>
      <c r="I528" s="5" t="s">
        <v>15</v>
      </c>
      <c r="J528" s="5" t="s">
        <v>20</v>
      </c>
    </row>
    <row r="529" spans="1:10">
      <c r="A529" s="5" t="s">
        <v>89</v>
      </c>
      <c r="B529" s="6">
        <v>44881.811120648148</v>
      </c>
      <c r="C529" s="5" t="s">
        <v>13</v>
      </c>
      <c r="D529" s="7">
        <v>665937</v>
      </c>
      <c r="E529" s="10" t="s">
        <v>17</v>
      </c>
      <c r="H529" s="8">
        <v>19789.099999999999</v>
      </c>
      <c r="I529" s="5" t="s">
        <v>15</v>
      </c>
      <c r="J529" s="5" t="s">
        <v>20</v>
      </c>
    </row>
    <row r="530" spans="1:10">
      <c r="A530" s="5" t="s">
        <v>89</v>
      </c>
      <c r="B530" s="6">
        <v>44881.811120648148</v>
      </c>
      <c r="C530" s="5" t="s">
        <v>13</v>
      </c>
      <c r="D530" s="7">
        <v>665938</v>
      </c>
      <c r="E530" s="10" t="s">
        <v>17</v>
      </c>
      <c r="H530" s="8">
        <v>5977.23</v>
      </c>
      <c r="I530" s="5" t="s">
        <v>15</v>
      </c>
      <c r="J530" s="5" t="s">
        <v>20</v>
      </c>
    </row>
    <row r="531" spans="1:10">
      <c r="A531" s="5" t="s">
        <v>89</v>
      </c>
      <c r="B531" s="6">
        <v>44881.811120648148</v>
      </c>
      <c r="C531" s="5" t="s">
        <v>13</v>
      </c>
      <c r="D531" s="9">
        <v>21741173432</v>
      </c>
      <c r="E531" s="10" t="s">
        <v>17</v>
      </c>
      <c r="H531" s="8">
        <v>1400</v>
      </c>
      <c r="I531" s="5" t="s">
        <v>15</v>
      </c>
      <c r="J531" s="5" t="s">
        <v>18</v>
      </c>
    </row>
    <row r="532" spans="1:10">
      <c r="A532" s="5" t="s">
        <v>89</v>
      </c>
      <c r="B532" s="6">
        <v>44881.811120648148</v>
      </c>
      <c r="C532" s="5" t="s">
        <v>13</v>
      </c>
      <c r="D532" s="9">
        <v>21741173431</v>
      </c>
      <c r="E532" s="10" t="s">
        <v>17</v>
      </c>
      <c r="H532" s="8">
        <v>9380</v>
      </c>
      <c r="I532" s="5" t="s">
        <v>15</v>
      </c>
      <c r="J532" s="5" t="s">
        <v>18</v>
      </c>
    </row>
    <row r="533" spans="1:10">
      <c r="A533" s="5" t="s">
        <v>89</v>
      </c>
      <c r="B533" s="6">
        <v>44881.811120648148</v>
      </c>
      <c r="C533" s="5" t="s">
        <v>13</v>
      </c>
      <c r="D533" s="7">
        <v>280610</v>
      </c>
      <c r="E533" s="10" t="s">
        <v>17</v>
      </c>
      <c r="H533" s="8">
        <v>21293.4</v>
      </c>
      <c r="I533" s="5" t="s">
        <v>15</v>
      </c>
      <c r="J533" s="5" t="s">
        <v>18</v>
      </c>
    </row>
    <row r="534" spans="1:10">
      <c r="A534" s="5" t="s">
        <v>89</v>
      </c>
      <c r="B534" s="6">
        <v>44881.811120648148</v>
      </c>
      <c r="C534" s="5" t="s">
        <v>13</v>
      </c>
      <c r="D534" s="7"/>
      <c r="E534" s="10"/>
      <c r="F534" s="8">
        <v>9356.5</v>
      </c>
      <c r="I534" s="11" t="s">
        <v>9</v>
      </c>
      <c r="J534" s="10" t="s">
        <v>29</v>
      </c>
    </row>
    <row r="535" spans="1:10">
      <c r="A535" s="5" t="s">
        <v>89</v>
      </c>
      <c r="B535" s="6">
        <v>44881.811120648148</v>
      </c>
      <c r="C535" s="5" t="s">
        <v>13</v>
      </c>
      <c r="D535" s="7"/>
      <c r="E535" s="10"/>
      <c r="F535" s="8">
        <v>8970.2000000000007</v>
      </c>
      <c r="I535" s="11" t="s">
        <v>9</v>
      </c>
      <c r="J535" s="5" t="s">
        <v>31</v>
      </c>
    </row>
    <row r="536" spans="1:10">
      <c r="A536" s="5" t="s">
        <v>89</v>
      </c>
      <c r="B536" s="6">
        <v>44881.811120648148</v>
      </c>
      <c r="C536" s="5" t="s">
        <v>13</v>
      </c>
      <c r="D536" s="7"/>
      <c r="E536" s="10"/>
      <c r="F536" s="8">
        <v>7728.4</v>
      </c>
      <c r="I536" s="11" t="s">
        <v>9</v>
      </c>
      <c r="J536" s="5" t="s">
        <v>32</v>
      </c>
    </row>
    <row r="537" spans="1:10">
      <c r="A537" s="5" t="s">
        <v>89</v>
      </c>
      <c r="B537" s="6">
        <v>44881.811120648148</v>
      </c>
      <c r="C537" s="5" t="s">
        <v>13</v>
      </c>
      <c r="D537" s="7"/>
      <c r="E537" s="10"/>
      <c r="F537" s="8">
        <v>10491.4</v>
      </c>
      <c r="I537" s="11" t="s">
        <v>9</v>
      </c>
      <c r="J537" s="5" t="s">
        <v>35</v>
      </c>
    </row>
    <row r="538" spans="1:10">
      <c r="A538" s="5" t="s">
        <v>89</v>
      </c>
      <c r="B538" s="6">
        <v>44881.811120648148</v>
      </c>
      <c r="C538" s="5" t="s">
        <v>13</v>
      </c>
      <c r="D538" s="7"/>
      <c r="E538" s="10"/>
      <c r="F538" s="8">
        <v>6.3</v>
      </c>
      <c r="I538" s="11" t="s">
        <v>9</v>
      </c>
      <c r="J538" s="5" t="s">
        <v>18</v>
      </c>
    </row>
    <row r="539" spans="1:10">
      <c r="A539" s="5" t="s">
        <v>89</v>
      </c>
      <c r="B539" s="6">
        <v>44881.811120648148</v>
      </c>
      <c r="C539" s="5" t="s">
        <v>13</v>
      </c>
      <c r="D539" s="7"/>
      <c r="E539" s="10"/>
      <c r="F539" s="8">
        <v>8497.1</v>
      </c>
      <c r="I539" s="11" t="s">
        <v>9</v>
      </c>
      <c r="J539" s="10" t="s">
        <v>43</v>
      </c>
    </row>
    <row r="540" spans="1:10">
      <c r="A540" s="5" t="s">
        <v>89</v>
      </c>
      <c r="B540" s="6">
        <v>44881.811120648148</v>
      </c>
      <c r="C540" s="5" t="s">
        <v>13</v>
      </c>
      <c r="D540" s="7"/>
      <c r="E540" s="10"/>
      <c r="F540" s="8">
        <v>8236.4</v>
      </c>
      <c r="I540" s="11" t="s">
        <v>9</v>
      </c>
      <c r="J540" s="10" t="s">
        <v>46</v>
      </c>
    </row>
    <row r="541" spans="1:10">
      <c r="A541" s="5" t="s">
        <v>89</v>
      </c>
      <c r="B541" s="6">
        <v>44881.811120648148</v>
      </c>
      <c r="C541" s="5" t="s">
        <v>13</v>
      </c>
      <c r="D541" s="7"/>
      <c r="E541" s="10"/>
      <c r="F541" s="8">
        <v>1</v>
      </c>
      <c r="I541" s="11" t="s">
        <v>9</v>
      </c>
      <c r="J541" s="5" t="s">
        <v>20</v>
      </c>
    </row>
    <row r="542" spans="1:10">
      <c r="A542" s="12" t="s">
        <v>21</v>
      </c>
      <c r="B542" s="3"/>
      <c r="C542" s="3"/>
      <c r="D542" s="7"/>
      <c r="E542" s="10"/>
      <c r="F542" s="19">
        <f>SUM(F516:G541)</f>
        <v>53287.3</v>
      </c>
      <c r="H542" s="8"/>
      <c r="I542" s="11"/>
      <c r="J542" s="5"/>
    </row>
    <row r="543" spans="1:10" ht="15.75" customHeight="1">
      <c r="A543" s="13" t="s">
        <v>22</v>
      </c>
      <c r="B543" s="13" t="s">
        <v>23</v>
      </c>
      <c r="C543" s="13" t="s">
        <v>24</v>
      </c>
      <c r="D543" s="14">
        <v>112240548</v>
      </c>
      <c r="E543" s="10"/>
      <c r="H543" s="8"/>
      <c r="I543" s="11"/>
      <c r="J543" s="5"/>
    </row>
    <row r="546" spans="1:10">
      <c r="A546" s="1" t="s">
        <v>0</v>
      </c>
      <c r="B546" s="2"/>
      <c r="C546" s="2"/>
      <c r="D546" s="2"/>
      <c r="E546" s="2"/>
      <c r="F546" s="2"/>
      <c r="G546" s="2"/>
      <c r="H546" s="2"/>
      <c r="I546" s="2"/>
      <c r="J546" s="2"/>
    </row>
    <row r="547" spans="1:10">
      <c r="A547" s="3" t="s">
        <v>90</v>
      </c>
      <c r="B547" s="2"/>
      <c r="C547" s="2"/>
      <c r="D547" s="2"/>
      <c r="E547" s="2"/>
      <c r="F547" s="2"/>
      <c r="G547" s="2"/>
      <c r="H547" s="2"/>
      <c r="I547" s="2"/>
      <c r="J547" s="2"/>
    </row>
    <row r="548" spans="1:10">
      <c r="A548" s="88" t="s">
        <v>0</v>
      </c>
      <c r="B548" s="88" t="s">
        <v>2</v>
      </c>
      <c r="C548" s="88" t="s">
        <v>3</v>
      </c>
      <c r="D548" s="88" t="s">
        <v>4</v>
      </c>
      <c r="E548" s="88" t="s">
        <v>5</v>
      </c>
      <c r="F548" s="88" t="s">
        <v>6</v>
      </c>
      <c r="G548" s="90"/>
      <c r="H548" s="91"/>
      <c r="I548" s="88" t="s">
        <v>7</v>
      </c>
      <c r="J548" s="88" t="s">
        <v>8</v>
      </c>
    </row>
    <row r="549" spans="1:10">
      <c r="A549" s="89"/>
      <c r="B549" s="89"/>
      <c r="C549" s="89"/>
      <c r="D549" s="89"/>
      <c r="E549" s="89"/>
      <c r="F549" s="4" t="s">
        <v>9</v>
      </c>
      <c r="G549" s="4" t="s">
        <v>10</v>
      </c>
      <c r="H549" s="4" t="s">
        <v>11</v>
      </c>
      <c r="I549" s="89"/>
      <c r="J549" s="89"/>
    </row>
    <row r="550" spans="1:10">
      <c r="A550" s="5" t="s">
        <v>91</v>
      </c>
      <c r="B550" s="6">
        <v>44882.509217870371</v>
      </c>
      <c r="C550" s="5" t="s">
        <v>13</v>
      </c>
      <c r="D550" s="11"/>
      <c r="E550" s="10"/>
      <c r="F550" s="8">
        <v>14521.7</v>
      </c>
      <c r="I550" s="11" t="s">
        <v>9</v>
      </c>
      <c r="J550" s="10" t="s">
        <v>42</v>
      </c>
    </row>
    <row r="551" spans="1:10">
      <c r="A551" s="5" t="s">
        <v>92</v>
      </c>
      <c r="B551" s="6">
        <v>44882.509217870371</v>
      </c>
      <c r="C551" s="5" t="s">
        <v>13</v>
      </c>
      <c r="D551" s="11"/>
      <c r="E551" s="10"/>
      <c r="F551" s="8">
        <v>5788.1</v>
      </c>
      <c r="I551" s="11" t="s">
        <v>9</v>
      </c>
      <c r="J551" s="5" t="s">
        <v>40</v>
      </c>
    </row>
    <row r="552" spans="1:10">
      <c r="A552" s="5" t="s">
        <v>92</v>
      </c>
      <c r="B552" s="6">
        <v>44882.509217870371</v>
      </c>
      <c r="C552" s="5" t="s">
        <v>13</v>
      </c>
      <c r="D552" s="11"/>
      <c r="E552" s="10"/>
      <c r="F552" s="8">
        <v>19599.7</v>
      </c>
      <c r="I552" s="11" t="s">
        <v>9</v>
      </c>
      <c r="J552" s="5" t="s">
        <v>30</v>
      </c>
    </row>
    <row r="553" spans="1:10">
      <c r="A553" s="5" t="s">
        <v>92</v>
      </c>
      <c r="B553" s="6">
        <v>44882.509217870371</v>
      </c>
      <c r="C553" s="5" t="s">
        <v>13</v>
      </c>
      <c r="D553" s="11"/>
      <c r="E553" s="10"/>
      <c r="F553" s="8">
        <v>17386</v>
      </c>
      <c r="I553" s="11" t="s">
        <v>9</v>
      </c>
      <c r="J553" s="5" t="s">
        <v>33</v>
      </c>
    </row>
    <row r="554" spans="1:10">
      <c r="A554" s="5" t="s">
        <v>92</v>
      </c>
      <c r="B554" s="6">
        <v>44882.509217870371</v>
      </c>
      <c r="C554" s="5" t="s">
        <v>13</v>
      </c>
      <c r="D554" s="11"/>
      <c r="E554" s="10"/>
      <c r="F554" s="8">
        <v>13990.3</v>
      </c>
      <c r="I554" s="11" t="s">
        <v>9</v>
      </c>
      <c r="J554" s="5" t="s">
        <v>34</v>
      </c>
    </row>
    <row r="555" spans="1:10">
      <c r="A555" s="5" t="s">
        <v>92</v>
      </c>
      <c r="B555" s="6">
        <v>44882.509217870371</v>
      </c>
      <c r="C555" s="5" t="s">
        <v>13</v>
      </c>
      <c r="D555" s="11"/>
      <c r="E555" s="10"/>
      <c r="F555" s="8">
        <v>13473.1</v>
      </c>
      <c r="I555" s="11" t="s">
        <v>9</v>
      </c>
      <c r="J555" s="10" t="s">
        <v>45</v>
      </c>
    </row>
    <row r="556" spans="1:10">
      <c r="A556" s="5" t="s">
        <v>92</v>
      </c>
      <c r="B556" s="6">
        <v>44882.509217870371</v>
      </c>
      <c r="C556" s="5" t="s">
        <v>13</v>
      </c>
      <c r="D556" s="11"/>
      <c r="E556" s="10"/>
      <c r="F556" s="8">
        <v>9108.1</v>
      </c>
      <c r="I556" s="11" t="s">
        <v>9</v>
      </c>
      <c r="J556" s="10" t="s">
        <v>36</v>
      </c>
    </row>
    <row r="557" spans="1:10">
      <c r="A557" s="12" t="s">
        <v>21</v>
      </c>
      <c r="B557" s="3"/>
      <c r="C557" s="3"/>
      <c r="D557" s="7"/>
      <c r="E557" s="10"/>
      <c r="F557" s="19">
        <f>SUM(F550:G556)</f>
        <v>93867.000000000015</v>
      </c>
      <c r="H557" s="8"/>
      <c r="I557" s="11"/>
      <c r="J557" s="5"/>
    </row>
    <row r="558" spans="1:10" ht="15.75" customHeight="1">
      <c r="A558" s="13" t="s">
        <v>22</v>
      </c>
      <c r="B558" s="13" t="s">
        <v>23</v>
      </c>
      <c r="C558" s="13" t="s">
        <v>24</v>
      </c>
      <c r="D558" s="14">
        <v>112240549</v>
      </c>
      <c r="E558" s="10"/>
      <c r="H558" s="8"/>
      <c r="I558" s="11"/>
      <c r="J558" s="5"/>
    </row>
    <row r="559" spans="1:10">
      <c r="A559" s="5"/>
      <c r="B559" s="6"/>
      <c r="C559" s="5"/>
      <c r="D559" s="7"/>
      <c r="E559" s="10"/>
      <c r="H559" s="8"/>
      <c r="I559" s="11"/>
      <c r="J559" s="5"/>
    </row>
    <row r="560" spans="1:10">
      <c r="A560" s="5"/>
      <c r="B560" s="6"/>
      <c r="C560" s="5"/>
      <c r="D560" s="7"/>
      <c r="E560" s="10"/>
      <c r="H560" s="8"/>
      <c r="I560" s="11"/>
      <c r="J560" s="5"/>
    </row>
    <row r="561" spans="1:10">
      <c r="A561" s="5" t="s">
        <v>93</v>
      </c>
      <c r="B561" s="6">
        <v>44882.756119444442</v>
      </c>
      <c r="C561" s="5" t="s">
        <v>13</v>
      </c>
      <c r="D561" s="7"/>
      <c r="E561" s="10"/>
      <c r="G561" s="8">
        <v>4439.3999999999996</v>
      </c>
      <c r="I561" s="11" t="s">
        <v>10</v>
      </c>
      <c r="J561" s="5" t="s">
        <v>54</v>
      </c>
    </row>
    <row r="562" spans="1:10">
      <c r="A562" s="5" t="s">
        <v>93</v>
      </c>
      <c r="B562" s="6">
        <v>44882.756119444442</v>
      </c>
      <c r="C562" s="5" t="s">
        <v>13</v>
      </c>
      <c r="D562" s="7">
        <v>600183</v>
      </c>
      <c r="E562" s="10" t="s">
        <v>17</v>
      </c>
      <c r="H562" s="8">
        <v>1430.8</v>
      </c>
      <c r="I562" s="5" t="s">
        <v>15</v>
      </c>
      <c r="J562" s="5" t="s">
        <v>20</v>
      </c>
    </row>
    <row r="563" spans="1:10">
      <c r="A563" s="5" t="s">
        <v>93</v>
      </c>
      <c r="B563" s="6">
        <v>44882.756119444442</v>
      </c>
      <c r="C563" s="5" t="s">
        <v>13</v>
      </c>
      <c r="D563" s="7">
        <v>600193</v>
      </c>
      <c r="E563" s="10" t="s">
        <v>17</v>
      </c>
      <c r="H563" s="8">
        <v>1175.21</v>
      </c>
      <c r="I563" s="5" t="s">
        <v>15</v>
      </c>
      <c r="J563" s="5" t="s">
        <v>20</v>
      </c>
    </row>
    <row r="564" spans="1:10">
      <c r="A564" s="5" t="s">
        <v>93</v>
      </c>
      <c r="B564" s="6">
        <v>44882.756119444442</v>
      </c>
      <c r="C564" s="5" t="s">
        <v>13</v>
      </c>
      <c r="D564" s="7">
        <v>600194</v>
      </c>
      <c r="E564" s="10" t="s">
        <v>17</v>
      </c>
      <c r="H564" s="8">
        <v>1157.8599999999999</v>
      </c>
      <c r="I564" s="5" t="s">
        <v>15</v>
      </c>
      <c r="J564" s="5" t="s">
        <v>20</v>
      </c>
    </row>
    <row r="565" spans="1:10">
      <c r="A565" s="5" t="s">
        <v>93</v>
      </c>
      <c r="B565" s="6">
        <v>44882.756119444442</v>
      </c>
      <c r="C565" s="5" t="s">
        <v>13</v>
      </c>
      <c r="D565" s="7">
        <v>600192</v>
      </c>
      <c r="E565" s="10" t="s">
        <v>17</v>
      </c>
      <c r="H565" s="8">
        <v>18308.89</v>
      </c>
      <c r="I565" s="5" t="s">
        <v>15</v>
      </c>
      <c r="J565" s="5" t="s">
        <v>20</v>
      </c>
    </row>
    <row r="566" spans="1:10">
      <c r="A566" s="5" t="s">
        <v>93</v>
      </c>
      <c r="B566" s="6">
        <v>44882.756119444442</v>
      </c>
      <c r="C566" s="5" t="s">
        <v>13</v>
      </c>
      <c r="D566" s="7">
        <v>192771</v>
      </c>
      <c r="E566" s="10" t="s">
        <v>17</v>
      </c>
      <c r="H566" s="8">
        <v>40805.599999999999</v>
      </c>
      <c r="I566" s="5" t="s">
        <v>15</v>
      </c>
      <c r="J566" s="5" t="s">
        <v>18</v>
      </c>
    </row>
    <row r="567" spans="1:10">
      <c r="A567" s="5" t="s">
        <v>93</v>
      </c>
      <c r="B567" s="6">
        <v>44882.756119444442</v>
      </c>
      <c r="C567" s="5" t="s">
        <v>13</v>
      </c>
      <c r="D567" s="7">
        <v>133390</v>
      </c>
      <c r="E567" s="10" t="s">
        <v>17</v>
      </c>
      <c r="H567" s="8">
        <v>10403.1</v>
      </c>
      <c r="I567" s="5" t="s">
        <v>15</v>
      </c>
      <c r="J567" s="5" t="s">
        <v>19</v>
      </c>
    </row>
    <row r="568" spans="1:10">
      <c r="A568" s="5" t="s">
        <v>93</v>
      </c>
      <c r="B568" s="6">
        <v>44882.756119444442</v>
      </c>
      <c r="C568" s="5" t="s">
        <v>13</v>
      </c>
      <c r="D568" s="7">
        <v>28327191</v>
      </c>
      <c r="E568" s="5" t="s">
        <v>14</v>
      </c>
      <c r="H568" s="8">
        <v>19538.2</v>
      </c>
      <c r="I568" s="5" t="s">
        <v>15</v>
      </c>
      <c r="J568" s="5" t="s">
        <v>16</v>
      </c>
    </row>
    <row r="569" spans="1:10">
      <c r="A569" s="5" t="s">
        <v>93</v>
      </c>
      <c r="B569" s="6">
        <v>44882.756119444442</v>
      </c>
      <c r="C569" s="5" t="s">
        <v>13</v>
      </c>
      <c r="D569" s="7">
        <v>3007739882</v>
      </c>
      <c r="E569" s="5" t="s">
        <v>14</v>
      </c>
      <c r="H569" s="8">
        <v>2846</v>
      </c>
      <c r="I569" s="5" t="s">
        <v>15</v>
      </c>
      <c r="J569" s="5" t="s">
        <v>16</v>
      </c>
    </row>
    <row r="570" spans="1:10">
      <c r="A570" s="5" t="s">
        <v>93</v>
      </c>
      <c r="B570" s="6">
        <v>44882.756119444442</v>
      </c>
      <c r="C570" s="5" t="s">
        <v>13</v>
      </c>
      <c r="D570" s="7"/>
      <c r="E570" s="10"/>
      <c r="F570" s="8">
        <v>5221.5</v>
      </c>
      <c r="I570" s="11" t="s">
        <v>9</v>
      </c>
      <c r="J570" s="5" t="s">
        <v>41</v>
      </c>
    </row>
    <row r="571" spans="1:10">
      <c r="A571" s="5" t="s">
        <v>93</v>
      </c>
      <c r="B571" s="6">
        <v>44882.756119444442</v>
      </c>
      <c r="C571" s="5" t="s">
        <v>13</v>
      </c>
      <c r="D571" s="7"/>
      <c r="E571" s="10"/>
      <c r="F571" s="8">
        <v>5585.8</v>
      </c>
      <c r="I571" s="11" t="s">
        <v>9</v>
      </c>
      <c r="J571" s="10" t="s">
        <v>42</v>
      </c>
    </row>
    <row r="572" spans="1:10">
      <c r="A572" s="5" t="s">
        <v>93</v>
      </c>
      <c r="B572" s="6">
        <v>44882.756119444442</v>
      </c>
      <c r="C572" s="5" t="s">
        <v>13</v>
      </c>
      <c r="D572" s="7"/>
      <c r="E572" s="10"/>
      <c r="F572" s="8">
        <v>4691.8999999999996</v>
      </c>
      <c r="I572" s="11" t="s">
        <v>9</v>
      </c>
      <c r="J572" s="5" t="s">
        <v>31</v>
      </c>
    </row>
    <row r="573" spans="1:10">
      <c r="A573" s="5" t="s">
        <v>93</v>
      </c>
      <c r="B573" s="6">
        <v>44882.756119444442</v>
      </c>
      <c r="C573" s="5" t="s">
        <v>13</v>
      </c>
      <c r="D573" s="7"/>
      <c r="E573" s="10"/>
      <c r="F573" s="8">
        <v>14398.1</v>
      </c>
      <c r="I573" s="11" t="s">
        <v>9</v>
      </c>
      <c r="J573" s="10" t="s">
        <v>44</v>
      </c>
    </row>
    <row r="574" spans="1:10">
      <c r="A574" s="5" t="s">
        <v>93</v>
      </c>
      <c r="B574" s="6">
        <v>44882.756119444442</v>
      </c>
      <c r="C574" s="5" t="s">
        <v>13</v>
      </c>
      <c r="D574" s="7"/>
      <c r="E574" s="10"/>
      <c r="F574" s="8">
        <v>10607.9</v>
      </c>
      <c r="I574" s="11" t="s">
        <v>9</v>
      </c>
      <c r="J574" s="10" t="s">
        <v>45</v>
      </c>
    </row>
    <row r="575" spans="1:10">
      <c r="A575" s="5" t="s">
        <v>93</v>
      </c>
      <c r="B575" s="6">
        <v>44882.756119444442</v>
      </c>
      <c r="C575" s="5" t="s">
        <v>13</v>
      </c>
      <c r="D575" s="7"/>
      <c r="E575" s="10"/>
      <c r="F575" s="8">
        <v>5474.4</v>
      </c>
      <c r="I575" s="11" t="s">
        <v>9</v>
      </c>
      <c r="J575" s="10" t="s">
        <v>46</v>
      </c>
    </row>
    <row r="576" spans="1:10">
      <c r="A576" s="5" t="s">
        <v>93</v>
      </c>
      <c r="B576" s="6">
        <v>44882.756119444442</v>
      </c>
      <c r="C576" s="5" t="s">
        <v>13</v>
      </c>
      <c r="D576" s="7"/>
      <c r="E576" s="10"/>
      <c r="F576" s="8">
        <v>9508.5</v>
      </c>
      <c r="I576" s="11" t="s">
        <v>9</v>
      </c>
      <c r="J576" s="10" t="s">
        <v>39</v>
      </c>
    </row>
    <row r="577" spans="1:10">
      <c r="A577" s="12" t="s">
        <v>21</v>
      </c>
      <c r="B577" s="3"/>
      <c r="C577" s="3"/>
      <c r="D577" s="7"/>
      <c r="E577" s="10"/>
      <c r="F577" s="19">
        <f>SUM(F561:G576)</f>
        <v>59927.5</v>
      </c>
      <c r="H577" s="8"/>
      <c r="I577" s="11"/>
      <c r="J577" s="5"/>
    </row>
    <row r="578" spans="1:10" ht="15.75" customHeight="1">
      <c r="A578" s="13" t="s">
        <v>22</v>
      </c>
      <c r="B578" s="13" t="s">
        <v>23</v>
      </c>
      <c r="C578" s="13" t="s">
        <v>24</v>
      </c>
      <c r="D578" s="14">
        <v>112252750</v>
      </c>
      <c r="E578" s="10"/>
      <c r="H578" s="8"/>
      <c r="I578" s="11"/>
      <c r="J578" s="5"/>
    </row>
    <row r="581" spans="1:10">
      <c r="A581" s="1" t="s">
        <v>0</v>
      </c>
      <c r="B581" s="2"/>
      <c r="C581" s="2"/>
      <c r="D581" s="2"/>
      <c r="E581" s="2"/>
      <c r="F581" s="2"/>
      <c r="G581" s="2"/>
      <c r="H581" s="2"/>
      <c r="I581" s="2"/>
      <c r="J581" s="2"/>
    </row>
    <row r="582" spans="1:10">
      <c r="A582" s="3" t="s">
        <v>94</v>
      </c>
      <c r="B582" s="2"/>
      <c r="C582" s="2"/>
      <c r="D582" s="2"/>
      <c r="E582" s="2"/>
      <c r="F582" s="2"/>
      <c r="G582" s="2"/>
      <c r="H582" s="2"/>
      <c r="I582" s="2"/>
      <c r="J582" s="2"/>
    </row>
    <row r="583" spans="1:10">
      <c r="A583" s="88" t="s">
        <v>0</v>
      </c>
      <c r="B583" s="88" t="s">
        <v>2</v>
      </c>
      <c r="C583" s="88" t="s">
        <v>3</v>
      </c>
      <c r="D583" s="88" t="s">
        <v>4</v>
      </c>
      <c r="E583" s="88" t="s">
        <v>5</v>
      </c>
      <c r="F583" s="88" t="s">
        <v>6</v>
      </c>
      <c r="G583" s="90"/>
      <c r="H583" s="91"/>
      <c r="I583" s="88" t="s">
        <v>7</v>
      </c>
      <c r="J583" s="88" t="s">
        <v>8</v>
      </c>
    </row>
    <row r="584" spans="1:10">
      <c r="A584" s="89"/>
      <c r="B584" s="89"/>
      <c r="C584" s="89"/>
      <c r="D584" s="89"/>
      <c r="E584" s="89"/>
      <c r="F584" s="4" t="s">
        <v>9</v>
      </c>
      <c r="G584" s="4" t="s">
        <v>10</v>
      </c>
      <c r="H584" s="4" t="s">
        <v>11</v>
      </c>
      <c r="I584" s="89"/>
      <c r="J584" s="89"/>
    </row>
    <row r="585" spans="1:10">
      <c r="A585" s="5" t="s">
        <v>95</v>
      </c>
      <c r="B585" s="6">
        <v>44883.514014513887</v>
      </c>
      <c r="C585" s="5" t="s">
        <v>13</v>
      </c>
      <c r="D585" s="11"/>
      <c r="E585" s="10"/>
      <c r="F585" s="8">
        <v>7177.6</v>
      </c>
      <c r="I585" s="11" t="s">
        <v>9</v>
      </c>
      <c r="J585" s="10" t="s">
        <v>29</v>
      </c>
    </row>
    <row r="586" spans="1:10">
      <c r="A586" s="5" t="s">
        <v>95</v>
      </c>
      <c r="B586" s="6">
        <v>44883.514014513887</v>
      </c>
      <c r="C586" s="5" t="s">
        <v>13</v>
      </c>
      <c r="D586" s="11"/>
      <c r="E586" s="10"/>
      <c r="F586" s="8">
        <v>5422.7</v>
      </c>
      <c r="I586" s="11" t="s">
        <v>9</v>
      </c>
      <c r="J586" s="5" t="s">
        <v>40</v>
      </c>
    </row>
    <row r="587" spans="1:10">
      <c r="A587" s="5" t="s">
        <v>95</v>
      </c>
      <c r="B587" s="6">
        <v>44883.514014513887</v>
      </c>
      <c r="C587" s="5" t="s">
        <v>13</v>
      </c>
      <c r="D587" s="11"/>
      <c r="E587" s="10"/>
      <c r="F587" s="8">
        <v>4795.2</v>
      </c>
      <c r="I587" s="11" t="s">
        <v>9</v>
      </c>
      <c r="J587" s="5" t="s">
        <v>41</v>
      </c>
    </row>
    <row r="588" spans="1:10">
      <c r="A588" s="5" t="s">
        <v>95</v>
      </c>
      <c r="B588" s="6">
        <v>44883.514014513887</v>
      </c>
      <c r="C588" s="5" t="s">
        <v>13</v>
      </c>
      <c r="D588" s="11"/>
      <c r="E588" s="10"/>
      <c r="F588" s="8">
        <v>11333.6</v>
      </c>
      <c r="I588" s="11" t="s">
        <v>9</v>
      </c>
      <c r="J588" s="5" t="s">
        <v>30</v>
      </c>
    </row>
    <row r="589" spans="1:10">
      <c r="A589" s="5" t="s">
        <v>95</v>
      </c>
      <c r="B589" s="6">
        <v>44883.514014513887</v>
      </c>
      <c r="C589" s="5" t="s">
        <v>13</v>
      </c>
      <c r="D589" s="11"/>
      <c r="E589" s="10"/>
      <c r="F589" s="8">
        <v>11475.2</v>
      </c>
      <c r="I589" s="11" t="s">
        <v>9</v>
      </c>
      <c r="J589" s="5" t="s">
        <v>31</v>
      </c>
    </row>
    <row r="590" spans="1:10">
      <c r="A590" s="5" t="s">
        <v>95</v>
      </c>
      <c r="B590" s="6">
        <v>44883.514014513887</v>
      </c>
      <c r="C590" s="5" t="s">
        <v>13</v>
      </c>
      <c r="D590" s="11"/>
      <c r="E590" s="10"/>
      <c r="F590" s="8">
        <v>9163.2999999999993</v>
      </c>
      <c r="I590" s="11" t="s">
        <v>9</v>
      </c>
      <c r="J590" s="5" t="s">
        <v>32</v>
      </c>
    </row>
    <row r="591" spans="1:10">
      <c r="A591" s="5" t="s">
        <v>95</v>
      </c>
      <c r="B591" s="6">
        <v>44883.514014513887</v>
      </c>
      <c r="C591" s="5" t="s">
        <v>13</v>
      </c>
      <c r="D591" s="11"/>
      <c r="E591" s="10"/>
      <c r="F591" s="8">
        <v>12815</v>
      </c>
      <c r="I591" s="11" t="s">
        <v>9</v>
      </c>
      <c r="J591" s="5" t="s">
        <v>33</v>
      </c>
    </row>
    <row r="592" spans="1:10">
      <c r="A592" s="5" t="s">
        <v>95</v>
      </c>
      <c r="B592" s="6">
        <v>44883.514014513887</v>
      </c>
      <c r="C592" s="5" t="s">
        <v>13</v>
      </c>
      <c r="D592" s="11"/>
      <c r="E592" s="10"/>
      <c r="F592" s="8">
        <v>16703</v>
      </c>
      <c r="I592" s="11" t="s">
        <v>9</v>
      </c>
      <c r="J592" s="5" t="s">
        <v>34</v>
      </c>
    </row>
    <row r="593" spans="1:10">
      <c r="A593" s="5" t="s">
        <v>95</v>
      </c>
      <c r="B593" s="6">
        <v>44883.514014513887</v>
      </c>
      <c r="C593" s="5" t="s">
        <v>13</v>
      </c>
      <c r="D593" s="11"/>
      <c r="E593" s="10"/>
      <c r="F593" s="8">
        <v>11670.8</v>
      </c>
      <c r="I593" s="11" t="s">
        <v>9</v>
      </c>
      <c r="J593" s="5" t="s">
        <v>35</v>
      </c>
    </row>
    <row r="594" spans="1:10">
      <c r="A594" s="5" t="s">
        <v>95</v>
      </c>
      <c r="B594" s="6">
        <v>44883.514014513887</v>
      </c>
      <c r="C594" s="5" t="s">
        <v>13</v>
      </c>
      <c r="D594" s="11"/>
      <c r="E594" s="10"/>
      <c r="F594" s="8">
        <v>9314</v>
      </c>
      <c r="I594" s="11" t="s">
        <v>9</v>
      </c>
      <c r="J594" s="10" t="s">
        <v>43</v>
      </c>
    </row>
    <row r="595" spans="1:10">
      <c r="A595" s="5" t="s">
        <v>95</v>
      </c>
      <c r="B595" s="6">
        <v>44883.514014513887</v>
      </c>
      <c r="C595" s="5" t="s">
        <v>13</v>
      </c>
      <c r="D595" s="11"/>
      <c r="E595" s="10"/>
      <c r="F595" s="8">
        <v>7185.1</v>
      </c>
      <c r="I595" s="11" t="s">
        <v>9</v>
      </c>
      <c r="J595" s="10" t="s">
        <v>44</v>
      </c>
    </row>
    <row r="596" spans="1:10">
      <c r="A596" s="5" t="s">
        <v>95</v>
      </c>
      <c r="B596" s="6">
        <v>44883.514014513887</v>
      </c>
      <c r="C596" s="5" t="s">
        <v>13</v>
      </c>
      <c r="D596" s="11"/>
      <c r="E596" s="10"/>
      <c r="F596" s="8">
        <v>9054.4</v>
      </c>
      <c r="I596" s="11" t="s">
        <v>9</v>
      </c>
      <c r="J596" s="10" t="s">
        <v>36</v>
      </c>
    </row>
    <row r="597" spans="1:10">
      <c r="A597" s="12" t="s">
        <v>21</v>
      </c>
      <c r="B597" s="3"/>
      <c r="C597" s="3"/>
      <c r="D597" s="7"/>
      <c r="E597" s="10"/>
      <c r="F597" s="19">
        <f>SUM(F585:G596)</f>
        <v>116109.90000000001</v>
      </c>
      <c r="G597" s="8"/>
      <c r="I597" s="11"/>
      <c r="J597" s="5"/>
    </row>
    <row r="598" spans="1:10" ht="15.75" customHeight="1">
      <c r="A598" s="13" t="s">
        <v>22</v>
      </c>
      <c r="B598" s="13" t="s">
        <v>23</v>
      </c>
      <c r="C598" s="13" t="s">
        <v>24</v>
      </c>
      <c r="D598" s="14">
        <v>112252752</v>
      </c>
      <c r="E598" s="10"/>
      <c r="G598" s="8"/>
      <c r="I598" s="11"/>
      <c r="J598" s="5"/>
    </row>
    <row r="599" spans="1:10">
      <c r="A599" s="5"/>
      <c r="B599" s="6"/>
      <c r="C599" s="5"/>
      <c r="D599" s="7"/>
      <c r="E599" s="10"/>
      <c r="G599" s="8"/>
      <c r="I599" s="11"/>
      <c r="J599" s="5"/>
    </row>
    <row r="600" spans="1:10">
      <c r="A600" s="5"/>
      <c r="B600" s="6"/>
      <c r="C600" s="5"/>
      <c r="D600" s="7"/>
      <c r="E600" s="10"/>
      <c r="G600" s="8"/>
      <c r="I600" s="11"/>
      <c r="J600" s="5"/>
    </row>
    <row r="601" spans="1:10">
      <c r="A601" s="5" t="s">
        <v>96</v>
      </c>
      <c r="B601" s="6">
        <v>44883.73971642361</v>
      </c>
      <c r="C601" s="5" t="s">
        <v>13</v>
      </c>
      <c r="D601" s="7">
        <v>463657</v>
      </c>
      <c r="E601" s="10" t="s">
        <v>17</v>
      </c>
      <c r="H601" s="8">
        <v>22153.5</v>
      </c>
      <c r="I601" s="5" t="s">
        <v>15</v>
      </c>
      <c r="J601" s="5" t="s">
        <v>18</v>
      </c>
    </row>
    <row r="602" spans="1:10">
      <c r="A602" s="5" t="s">
        <v>97</v>
      </c>
      <c r="B602" s="6">
        <v>44883.73971642361</v>
      </c>
      <c r="C602" s="5" t="s">
        <v>13</v>
      </c>
      <c r="D602" s="9">
        <v>45173014405</v>
      </c>
      <c r="E602" s="10" t="s">
        <v>17</v>
      </c>
      <c r="H602" s="8">
        <v>651.20000000000005</v>
      </c>
      <c r="I602" s="5" t="s">
        <v>15</v>
      </c>
      <c r="J602" s="5" t="s">
        <v>20</v>
      </c>
    </row>
    <row r="603" spans="1:10">
      <c r="A603" s="5" t="s">
        <v>97</v>
      </c>
      <c r="B603" s="6">
        <v>44883.73971642361</v>
      </c>
      <c r="C603" s="5" t="s">
        <v>13</v>
      </c>
      <c r="D603" s="9">
        <v>45163045924</v>
      </c>
      <c r="E603" s="10" t="s">
        <v>17</v>
      </c>
      <c r="H603" s="8">
        <v>677.2</v>
      </c>
      <c r="I603" s="5" t="s">
        <v>15</v>
      </c>
      <c r="J603" s="5" t="s">
        <v>20</v>
      </c>
    </row>
    <row r="604" spans="1:10">
      <c r="A604" s="5" t="s">
        <v>97</v>
      </c>
      <c r="B604" s="6">
        <v>44883.73971642361</v>
      </c>
      <c r="C604" s="5" t="s">
        <v>13</v>
      </c>
      <c r="D604" s="7">
        <v>6944470106</v>
      </c>
      <c r="E604" s="5" t="s">
        <v>50</v>
      </c>
      <c r="H604" s="8">
        <v>8133.12</v>
      </c>
      <c r="I604" s="5" t="s">
        <v>15</v>
      </c>
      <c r="J604" s="5" t="s">
        <v>20</v>
      </c>
    </row>
    <row r="605" spans="1:10">
      <c r="A605" s="5" t="s">
        <v>97</v>
      </c>
      <c r="B605" s="6">
        <v>44883.73971642361</v>
      </c>
      <c r="C605" s="5" t="s">
        <v>13</v>
      </c>
      <c r="D605" s="9">
        <v>45123087019</v>
      </c>
      <c r="E605" s="10" t="s">
        <v>17</v>
      </c>
      <c r="H605" s="8">
        <v>10000</v>
      </c>
      <c r="I605" s="5" t="s">
        <v>15</v>
      </c>
      <c r="J605" s="5" t="s">
        <v>19</v>
      </c>
    </row>
    <row r="606" spans="1:10">
      <c r="A606" s="5" t="s">
        <v>97</v>
      </c>
      <c r="B606" s="6">
        <v>44883.73971642361</v>
      </c>
      <c r="C606" s="5" t="s">
        <v>13</v>
      </c>
      <c r="D606" s="9">
        <v>51317044139</v>
      </c>
      <c r="E606" s="10" t="s">
        <v>17</v>
      </c>
      <c r="H606" s="8">
        <v>160</v>
      </c>
      <c r="I606" s="5" t="s">
        <v>15</v>
      </c>
      <c r="J606" s="5" t="s">
        <v>20</v>
      </c>
    </row>
    <row r="607" spans="1:10">
      <c r="A607" s="5" t="s">
        <v>97</v>
      </c>
      <c r="B607" s="6">
        <v>44883.73971642361</v>
      </c>
      <c r="C607" s="5" t="s">
        <v>13</v>
      </c>
      <c r="D607" s="7">
        <v>230972</v>
      </c>
      <c r="E607" s="10" t="s">
        <v>17</v>
      </c>
      <c r="H607" s="8">
        <v>7409.6</v>
      </c>
      <c r="I607" s="5" t="s">
        <v>15</v>
      </c>
      <c r="J607" s="5" t="s">
        <v>19</v>
      </c>
    </row>
    <row r="608" spans="1:10">
      <c r="A608" s="5" t="s">
        <v>97</v>
      </c>
      <c r="B608" s="6">
        <v>44883.73971642361</v>
      </c>
      <c r="C608" s="5" t="s">
        <v>13</v>
      </c>
      <c r="D608" s="7">
        <v>526519</v>
      </c>
      <c r="E608" s="10" t="s">
        <v>17</v>
      </c>
      <c r="H608" s="8">
        <v>26986.6</v>
      </c>
      <c r="I608" s="5" t="s">
        <v>15</v>
      </c>
      <c r="J608" s="5" t="s">
        <v>20</v>
      </c>
    </row>
    <row r="609" spans="1:10">
      <c r="A609" s="5" t="s">
        <v>97</v>
      </c>
      <c r="B609" s="6">
        <v>44883.73971642361</v>
      </c>
      <c r="C609" s="5" t="s">
        <v>13</v>
      </c>
      <c r="D609" s="7">
        <v>526513</v>
      </c>
      <c r="E609" s="10" t="s">
        <v>17</v>
      </c>
      <c r="H609" s="8">
        <v>4435.2</v>
      </c>
      <c r="I609" s="5" t="s">
        <v>15</v>
      </c>
      <c r="J609" s="5" t="s">
        <v>20</v>
      </c>
    </row>
    <row r="610" spans="1:10">
      <c r="A610" s="5" t="s">
        <v>97</v>
      </c>
      <c r="B610" s="6">
        <v>44883.73971642361</v>
      </c>
      <c r="C610" s="5" t="s">
        <v>13</v>
      </c>
      <c r="D610" s="7">
        <v>526512</v>
      </c>
      <c r="E610" s="10" t="s">
        <v>17</v>
      </c>
      <c r="H610" s="8">
        <v>190</v>
      </c>
      <c r="I610" s="5" t="s">
        <v>15</v>
      </c>
      <c r="J610" s="5" t="s">
        <v>20</v>
      </c>
    </row>
    <row r="611" spans="1:10">
      <c r="A611" s="5" t="s">
        <v>97</v>
      </c>
      <c r="B611" s="6">
        <v>44883.73971642361</v>
      </c>
      <c r="C611" s="5" t="s">
        <v>13</v>
      </c>
      <c r="D611" s="7">
        <v>526511</v>
      </c>
      <c r="E611" s="10" t="s">
        <v>17</v>
      </c>
      <c r="H611" s="8">
        <v>6754.57</v>
      </c>
      <c r="I611" s="5" t="s">
        <v>15</v>
      </c>
      <c r="J611" s="5" t="s">
        <v>20</v>
      </c>
    </row>
    <row r="612" spans="1:10">
      <c r="A612" s="5" t="s">
        <v>97</v>
      </c>
      <c r="B612" s="6">
        <v>44883.73971642361</v>
      </c>
      <c r="C612" s="5" t="s">
        <v>13</v>
      </c>
      <c r="D612" s="7">
        <v>526511</v>
      </c>
      <c r="E612" s="10" t="s">
        <v>17</v>
      </c>
      <c r="H612" s="8">
        <v>2258.85</v>
      </c>
      <c r="I612" s="5" t="s">
        <v>15</v>
      </c>
      <c r="J612" s="5" t="s">
        <v>20</v>
      </c>
    </row>
    <row r="613" spans="1:10">
      <c r="A613" s="5" t="s">
        <v>97</v>
      </c>
      <c r="B613" s="6">
        <v>44883.73971642361</v>
      </c>
      <c r="C613" s="5" t="s">
        <v>13</v>
      </c>
      <c r="D613" s="9">
        <v>51217162000</v>
      </c>
      <c r="E613" s="10" t="s">
        <v>17</v>
      </c>
      <c r="H613" s="8">
        <v>111.8</v>
      </c>
      <c r="I613" s="5" t="s">
        <v>15</v>
      </c>
      <c r="J613" s="5" t="s">
        <v>16</v>
      </c>
    </row>
    <row r="614" spans="1:10">
      <c r="A614" s="5" t="s">
        <v>97</v>
      </c>
      <c r="B614" s="6">
        <v>44883.73971642361</v>
      </c>
      <c r="C614" s="5" t="s">
        <v>13</v>
      </c>
      <c r="D614" s="9">
        <v>45113099995</v>
      </c>
      <c r="E614" s="10" t="s">
        <v>17</v>
      </c>
      <c r="H614" s="8">
        <v>244</v>
      </c>
      <c r="I614" s="5" t="s">
        <v>15</v>
      </c>
      <c r="J614" s="5" t="s">
        <v>16</v>
      </c>
    </row>
    <row r="615" spans="1:10">
      <c r="A615" s="5" t="s">
        <v>97</v>
      </c>
      <c r="B615" s="6">
        <v>44883.73971642361</v>
      </c>
      <c r="C615" s="5" t="s">
        <v>13</v>
      </c>
      <c r="D615" s="9">
        <v>45173019919</v>
      </c>
      <c r="E615" s="10" t="s">
        <v>17</v>
      </c>
      <c r="H615" s="8">
        <v>256</v>
      </c>
      <c r="I615" s="5" t="s">
        <v>15</v>
      </c>
      <c r="J615" s="5" t="s">
        <v>16</v>
      </c>
    </row>
    <row r="616" spans="1:10">
      <c r="A616" s="5" t="s">
        <v>97</v>
      </c>
      <c r="B616" s="6">
        <v>44883.73971642361</v>
      </c>
      <c r="C616" s="5" t="s">
        <v>13</v>
      </c>
      <c r="D616" s="9">
        <v>45163050960</v>
      </c>
      <c r="E616" s="10" t="s">
        <v>17</v>
      </c>
      <c r="H616" s="8">
        <v>296.5</v>
      </c>
      <c r="I616" s="5" t="s">
        <v>15</v>
      </c>
      <c r="J616" s="5" t="s">
        <v>16</v>
      </c>
    </row>
    <row r="617" spans="1:10">
      <c r="A617" s="5" t="s">
        <v>97</v>
      </c>
      <c r="B617" s="6">
        <v>44883.73971642361</v>
      </c>
      <c r="C617" s="5" t="s">
        <v>13</v>
      </c>
      <c r="D617" s="9">
        <v>45152947979</v>
      </c>
      <c r="E617" s="10" t="s">
        <v>17</v>
      </c>
      <c r="H617" s="8">
        <v>3456</v>
      </c>
      <c r="I617" s="5" t="s">
        <v>15</v>
      </c>
      <c r="J617" s="5" t="s">
        <v>16</v>
      </c>
    </row>
    <row r="618" spans="1:10">
      <c r="A618" s="5" t="s">
        <v>97</v>
      </c>
      <c r="B618" s="6">
        <v>44883.73971642361</v>
      </c>
      <c r="C618" s="5" t="s">
        <v>13</v>
      </c>
      <c r="D618" s="9">
        <v>45123084143</v>
      </c>
      <c r="E618" s="10" t="s">
        <v>17</v>
      </c>
      <c r="H618" s="8">
        <v>1728</v>
      </c>
      <c r="I618" s="5" t="s">
        <v>15</v>
      </c>
      <c r="J618" s="5" t="s">
        <v>16</v>
      </c>
    </row>
    <row r="619" spans="1:10">
      <c r="A619" s="5" t="s">
        <v>97</v>
      </c>
      <c r="B619" s="6">
        <v>44883.73971642361</v>
      </c>
      <c r="C619" s="5" t="s">
        <v>13</v>
      </c>
      <c r="D619" s="9">
        <v>45113099506</v>
      </c>
      <c r="E619" s="10" t="s">
        <v>17</v>
      </c>
      <c r="H619" s="8">
        <v>1358.46</v>
      </c>
      <c r="I619" s="5" t="s">
        <v>15</v>
      </c>
      <c r="J619" s="5" t="s">
        <v>16</v>
      </c>
    </row>
    <row r="620" spans="1:10">
      <c r="A620" s="5" t="s">
        <v>97</v>
      </c>
      <c r="B620" s="6">
        <v>44883.73971642361</v>
      </c>
      <c r="C620" s="5" t="s">
        <v>13</v>
      </c>
      <c r="D620" s="9">
        <v>51117115712</v>
      </c>
      <c r="E620" s="10" t="s">
        <v>17</v>
      </c>
      <c r="H620" s="8">
        <v>2293.39</v>
      </c>
      <c r="I620" s="5" t="s">
        <v>15</v>
      </c>
      <c r="J620" s="5" t="s">
        <v>16</v>
      </c>
    </row>
    <row r="621" spans="1:10">
      <c r="A621" s="5" t="s">
        <v>97</v>
      </c>
      <c r="B621" s="6">
        <v>44883.73971642361</v>
      </c>
      <c r="C621" s="5" t="s">
        <v>13</v>
      </c>
      <c r="D621" s="9">
        <v>45123084879</v>
      </c>
      <c r="E621" s="10" t="s">
        <v>17</v>
      </c>
      <c r="H621" s="8">
        <v>128.80000000000001</v>
      </c>
      <c r="I621" s="5" t="s">
        <v>15</v>
      </c>
      <c r="J621" s="5" t="s">
        <v>16</v>
      </c>
    </row>
    <row r="622" spans="1:10">
      <c r="A622" s="5" t="s">
        <v>97</v>
      </c>
      <c r="B622" s="6">
        <v>44883.73971642361</v>
      </c>
      <c r="C622" s="5" t="s">
        <v>13</v>
      </c>
      <c r="D622" s="7"/>
      <c r="E622" s="10"/>
      <c r="F622" s="8">
        <v>6090.9</v>
      </c>
      <c r="I622" s="11" t="s">
        <v>9</v>
      </c>
      <c r="J622" s="5" t="s">
        <v>40</v>
      </c>
    </row>
    <row r="623" spans="1:10">
      <c r="A623" s="5" t="s">
        <v>97</v>
      </c>
      <c r="B623" s="6">
        <v>44883.73971642361</v>
      </c>
      <c r="C623" s="5" t="s">
        <v>13</v>
      </c>
      <c r="D623" s="7"/>
      <c r="E623" s="10"/>
      <c r="F623" s="8">
        <v>5965.9</v>
      </c>
      <c r="I623" s="11" t="s">
        <v>9</v>
      </c>
      <c r="J623" s="10" t="s">
        <v>42</v>
      </c>
    </row>
    <row r="624" spans="1:10">
      <c r="A624" s="5" t="s">
        <v>97</v>
      </c>
      <c r="B624" s="6">
        <v>44883.73971642361</v>
      </c>
      <c r="C624" s="5" t="s">
        <v>13</v>
      </c>
      <c r="D624" s="7"/>
      <c r="E624" s="10"/>
      <c r="F624" s="8">
        <v>12497.3</v>
      </c>
      <c r="I624" s="11" t="s">
        <v>9</v>
      </c>
      <c r="J624" s="5" t="s">
        <v>31</v>
      </c>
    </row>
    <row r="625" spans="1:10">
      <c r="A625" s="5" t="s">
        <v>97</v>
      </c>
      <c r="B625" s="6">
        <v>44883.73971642361</v>
      </c>
      <c r="C625" s="5" t="s">
        <v>13</v>
      </c>
      <c r="D625" s="7"/>
      <c r="E625" s="10"/>
      <c r="F625" s="8">
        <v>9572.4</v>
      </c>
      <c r="I625" s="11" t="s">
        <v>9</v>
      </c>
      <c r="J625" s="10" t="s">
        <v>44</v>
      </c>
    </row>
    <row r="626" spans="1:10">
      <c r="A626" s="5" t="s">
        <v>97</v>
      </c>
      <c r="B626" s="6">
        <v>44883.73971642361</v>
      </c>
      <c r="C626" s="5" t="s">
        <v>13</v>
      </c>
      <c r="D626" s="7"/>
      <c r="E626" s="10"/>
      <c r="F626" s="8">
        <v>12919</v>
      </c>
      <c r="I626" s="11" t="s">
        <v>9</v>
      </c>
      <c r="J626" s="10" t="s">
        <v>45</v>
      </c>
    </row>
    <row r="627" spans="1:10">
      <c r="A627" s="5" t="s">
        <v>97</v>
      </c>
      <c r="B627" s="6">
        <v>44883.73971642361</v>
      </c>
      <c r="C627" s="5" t="s">
        <v>13</v>
      </c>
      <c r="D627" s="7"/>
      <c r="E627" s="10"/>
      <c r="F627" s="8">
        <v>6595.4</v>
      </c>
      <c r="I627" s="11" t="s">
        <v>9</v>
      </c>
      <c r="J627" s="10" t="s">
        <v>46</v>
      </c>
    </row>
    <row r="628" spans="1:10">
      <c r="A628" s="12" t="s">
        <v>21</v>
      </c>
      <c r="B628" s="3"/>
      <c r="C628" s="3"/>
      <c r="D628" s="7"/>
      <c r="E628" s="10"/>
      <c r="F628" s="20">
        <f>SUM(F601:G627)</f>
        <v>53640.9</v>
      </c>
      <c r="G628" s="8"/>
      <c r="I628" s="11"/>
      <c r="J628" s="5"/>
    </row>
    <row r="629" spans="1:10" ht="15.75" customHeight="1">
      <c r="A629" s="13" t="s">
        <v>22</v>
      </c>
      <c r="B629" s="13" t="s">
        <v>23</v>
      </c>
      <c r="C629" s="13" t="s">
        <v>24</v>
      </c>
      <c r="D629" s="14">
        <v>112260386</v>
      </c>
      <c r="E629" s="10"/>
      <c r="G629" s="8"/>
      <c r="I629" s="11"/>
      <c r="J629" s="5"/>
    </row>
    <row r="630" spans="1:10">
      <c r="A630" s="5"/>
      <c r="B630" s="6"/>
      <c r="C630" s="5"/>
      <c r="D630" s="7"/>
      <c r="E630" s="10"/>
      <c r="G630" s="8"/>
      <c r="I630" s="11"/>
      <c r="J630" s="5"/>
    </row>
    <row r="631" spans="1:10">
      <c r="A631" s="5"/>
      <c r="B631" s="6"/>
      <c r="C631" s="5"/>
      <c r="D631" s="7"/>
      <c r="E631" s="10"/>
      <c r="G631" s="8"/>
      <c r="I631" s="11"/>
      <c r="J631" s="5"/>
    </row>
    <row r="632" spans="1:10">
      <c r="A632" s="1" t="s">
        <v>0</v>
      </c>
      <c r="B632" s="2"/>
      <c r="C632" s="2"/>
      <c r="D632" s="2"/>
      <c r="E632" s="2"/>
      <c r="F632" s="2"/>
      <c r="G632" s="2"/>
      <c r="H632" s="2"/>
      <c r="I632" s="2"/>
      <c r="J632" s="2"/>
    </row>
    <row r="633" spans="1:10">
      <c r="A633" s="3" t="s">
        <v>98</v>
      </c>
      <c r="B633" s="2"/>
      <c r="C633" s="2"/>
      <c r="D633" s="2"/>
      <c r="E633" s="2"/>
      <c r="F633" s="2"/>
      <c r="G633" s="2"/>
      <c r="H633" s="2"/>
      <c r="I633" s="2"/>
      <c r="J633" s="2"/>
    </row>
    <row r="634" spans="1:10">
      <c r="A634" s="88" t="s">
        <v>0</v>
      </c>
      <c r="B634" s="88" t="s">
        <v>2</v>
      </c>
      <c r="C634" s="88" t="s">
        <v>3</v>
      </c>
      <c r="D634" s="88" t="s">
        <v>4</v>
      </c>
      <c r="E634" s="88" t="s">
        <v>5</v>
      </c>
      <c r="F634" s="88" t="s">
        <v>6</v>
      </c>
      <c r="G634" s="90"/>
      <c r="H634" s="91"/>
      <c r="I634" s="88" t="s">
        <v>7</v>
      </c>
      <c r="J634" s="88" t="s">
        <v>8</v>
      </c>
    </row>
    <row r="635" spans="1:10">
      <c r="A635" s="89"/>
      <c r="B635" s="89"/>
      <c r="C635" s="89"/>
      <c r="D635" s="89"/>
      <c r="E635" s="89"/>
      <c r="F635" s="4" t="s">
        <v>9</v>
      </c>
      <c r="G635" s="4" t="s">
        <v>10</v>
      </c>
      <c r="H635" s="4" t="s">
        <v>11</v>
      </c>
      <c r="I635" s="89"/>
      <c r="J635" s="89"/>
    </row>
    <row r="636" spans="1:10">
      <c r="A636" s="5" t="s">
        <v>99</v>
      </c>
      <c r="B636" s="6">
        <v>44884.573651226849</v>
      </c>
      <c r="C636" s="5" t="s">
        <v>13</v>
      </c>
      <c r="D636" s="9">
        <v>11790842446</v>
      </c>
      <c r="E636" s="10" t="s">
        <v>17</v>
      </c>
      <c r="H636" s="8">
        <v>3309.66</v>
      </c>
      <c r="I636" s="5" t="s">
        <v>15</v>
      </c>
      <c r="J636" s="5" t="s">
        <v>20</v>
      </c>
    </row>
    <row r="637" spans="1:10">
      <c r="A637" s="5" t="s">
        <v>99</v>
      </c>
      <c r="B637" s="6">
        <v>44884.573651226849</v>
      </c>
      <c r="C637" s="5" t="s">
        <v>13</v>
      </c>
      <c r="D637" s="9">
        <v>45163053676</v>
      </c>
      <c r="E637" s="10" t="s">
        <v>17</v>
      </c>
      <c r="H637" s="8">
        <v>1963.45</v>
      </c>
      <c r="I637" s="5" t="s">
        <v>15</v>
      </c>
      <c r="J637" s="5" t="s">
        <v>20</v>
      </c>
    </row>
    <row r="638" spans="1:10">
      <c r="A638" s="5" t="s">
        <v>99</v>
      </c>
      <c r="B638" s="6">
        <v>44884.573651226849</v>
      </c>
      <c r="C638" s="5" t="s">
        <v>13</v>
      </c>
      <c r="D638" s="9">
        <v>45132960563</v>
      </c>
      <c r="E638" s="10" t="s">
        <v>17</v>
      </c>
      <c r="H638" s="8">
        <v>251</v>
      </c>
      <c r="I638" s="5" t="s">
        <v>15</v>
      </c>
      <c r="J638" s="5" t="s">
        <v>16</v>
      </c>
    </row>
    <row r="639" spans="1:10">
      <c r="A639" s="5" t="s">
        <v>99</v>
      </c>
      <c r="B639" s="6">
        <v>44884.573651226849</v>
      </c>
      <c r="C639" s="5" t="s">
        <v>13</v>
      </c>
      <c r="D639" s="9">
        <v>45152954415</v>
      </c>
      <c r="E639" s="10" t="s">
        <v>17</v>
      </c>
      <c r="H639" s="8">
        <v>217.8</v>
      </c>
      <c r="I639" s="5" t="s">
        <v>15</v>
      </c>
      <c r="J639" s="5" t="s">
        <v>16</v>
      </c>
    </row>
    <row r="640" spans="1:10">
      <c r="A640" s="5" t="s">
        <v>99</v>
      </c>
      <c r="B640" s="6">
        <v>44884.573651226849</v>
      </c>
      <c r="C640" s="5" t="s">
        <v>13</v>
      </c>
      <c r="D640" s="9">
        <v>45163051178</v>
      </c>
      <c r="E640" s="10" t="s">
        <v>17</v>
      </c>
      <c r="H640" s="8">
        <v>77.28</v>
      </c>
      <c r="I640" s="5" t="s">
        <v>15</v>
      </c>
      <c r="J640" s="5" t="s">
        <v>16</v>
      </c>
    </row>
    <row r="641" spans="1:10">
      <c r="A641" s="5" t="s">
        <v>99</v>
      </c>
      <c r="B641" s="6">
        <v>44884.573651226849</v>
      </c>
      <c r="C641" s="5" t="s">
        <v>13</v>
      </c>
      <c r="D641" s="9">
        <v>51117112804</v>
      </c>
      <c r="E641" s="10" t="s">
        <v>17</v>
      </c>
      <c r="H641" s="8">
        <v>357.7</v>
      </c>
      <c r="I641" s="5" t="s">
        <v>15</v>
      </c>
      <c r="J641" s="5" t="s">
        <v>16</v>
      </c>
    </row>
    <row r="642" spans="1:10">
      <c r="A642" s="5" t="s">
        <v>99</v>
      </c>
      <c r="B642" s="6">
        <v>44884.573651226849</v>
      </c>
      <c r="C642" s="5" t="s">
        <v>13</v>
      </c>
      <c r="D642" s="9">
        <v>45123087394</v>
      </c>
      <c r="E642" s="10" t="s">
        <v>17</v>
      </c>
      <c r="H642" s="8">
        <v>16680.099999999999</v>
      </c>
      <c r="I642" s="5" t="s">
        <v>15</v>
      </c>
      <c r="J642" s="5" t="s">
        <v>20</v>
      </c>
    </row>
    <row r="643" spans="1:10">
      <c r="A643" s="5" t="s">
        <v>99</v>
      </c>
      <c r="B643" s="6">
        <v>44884.573651226849</v>
      </c>
      <c r="C643" s="5" t="s">
        <v>13</v>
      </c>
      <c r="D643" s="9">
        <v>45123086805</v>
      </c>
      <c r="E643" s="10" t="s">
        <v>17</v>
      </c>
      <c r="H643" s="8">
        <v>813.2</v>
      </c>
      <c r="I643" s="5" t="s">
        <v>15</v>
      </c>
      <c r="J643" s="5" t="s">
        <v>16</v>
      </c>
    </row>
    <row r="644" spans="1:10">
      <c r="A644" s="5" t="s">
        <v>99</v>
      </c>
      <c r="B644" s="6">
        <v>44884.573651226849</v>
      </c>
      <c r="C644" s="5" t="s">
        <v>13</v>
      </c>
      <c r="D644" s="9">
        <v>45113101552</v>
      </c>
      <c r="E644" s="10" t="s">
        <v>17</v>
      </c>
      <c r="H644" s="8">
        <v>346.4</v>
      </c>
      <c r="I644" s="5" t="s">
        <v>15</v>
      </c>
      <c r="J644" s="5" t="s">
        <v>16</v>
      </c>
    </row>
    <row r="645" spans="1:10">
      <c r="A645" s="5" t="s">
        <v>99</v>
      </c>
      <c r="B645" s="6">
        <v>44884.573651226849</v>
      </c>
      <c r="C645" s="5" t="s">
        <v>13</v>
      </c>
      <c r="D645" s="9">
        <v>51716980728</v>
      </c>
      <c r="E645" s="10" t="s">
        <v>17</v>
      </c>
      <c r="H645" s="8">
        <v>2995.2</v>
      </c>
      <c r="I645" s="5" t="s">
        <v>15</v>
      </c>
      <c r="J645" s="5" t="s">
        <v>20</v>
      </c>
    </row>
    <row r="646" spans="1:10">
      <c r="A646" s="5" t="s">
        <v>99</v>
      </c>
      <c r="B646" s="6">
        <v>44884.573651226849</v>
      </c>
      <c r="C646" s="5" t="s">
        <v>13</v>
      </c>
      <c r="D646" s="7">
        <v>256132</v>
      </c>
      <c r="E646" s="10" t="s">
        <v>17</v>
      </c>
      <c r="H646" s="8">
        <v>6392.8</v>
      </c>
      <c r="I646" s="5" t="s">
        <v>15</v>
      </c>
      <c r="J646" s="5" t="s">
        <v>20</v>
      </c>
    </row>
    <row r="647" spans="1:10">
      <c r="A647" s="5" t="s">
        <v>99</v>
      </c>
      <c r="B647" s="6">
        <v>44884.573651226849</v>
      </c>
      <c r="C647" s="5" t="s">
        <v>13</v>
      </c>
      <c r="D647" s="7">
        <v>133658</v>
      </c>
      <c r="E647" s="10" t="s">
        <v>17</v>
      </c>
      <c r="H647" s="8">
        <v>8527.7999999999993</v>
      </c>
      <c r="I647" s="5" t="s">
        <v>15</v>
      </c>
      <c r="J647" s="5" t="s">
        <v>19</v>
      </c>
    </row>
    <row r="648" spans="1:10">
      <c r="A648" s="5" t="s">
        <v>99</v>
      </c>
      <c r="B648" s="6">
        <v>44884.573651226849</v>
      </c>
      <c r="C648" s="5" t="s">
        <v>13</v>
      </c>
      <c r="D648" s="7">
        <v>281041</v>
      </c>
      <c r="E648" s="10" t="s">
        <v>17</v>
      </c>
      <c r="H648" s="8">
        <v>35942.800000000003</v>
      </c>
      <c r="I648" s="5" t="s">
        <v>15</v>
      </c>
      <c r="J648" s="5" t="s">
        <v>18</v>
      </c>
    </row>
    <row r="649" spans="1:10">
      <c r="A649" s="5" t="s">
        <v>99</v>
      </c>
      <c r="B649" s="6">
        <v>44884.573651226849</v>
      </c>
      <c r="C649" s="5" t="s">
        <v>13</v>
      </c>
      <c r="D649" s="7"/>
      <c r="E649" s="10"/>
      <c r="F649" s="8">
        <v>8843.1</v>
      </c>
      <c r="I649" s="11" t="s">
        <v>9</v>
      </c>
      <c r="J649" s="10" t="s">
        <v>29</v>
      </c>
    </row>
    <row r="650" spans="1:10">
      <c r="A650" s="5" t="s">
        <v>99</v>
      </c>
      <c r="B650" s="6">
        <v>44884.573651226849</v>
      </c>
      <c r="C650" s="5" t="s">
        <v>13</v>
      </c>
      <c r="D650" s="7"/>
      <c r="E650" s="10"/>
      <c r="F650" s="8">
        <v>5926.8</v>
      </c>
      <c r="I650" s="11" t="s">
        <v>9</v>
      </c>
      <c r="J650" s="5" t="s">
        <v>41</v>
      </c>
    </row>
    <row r="651" spans="1:10">
      <c r="A651" s="5" t="s">
        <v>99</v>
      </c>
      <c r="B651" s="6">
        <v>44884.573651226849</v>
      </c>
      <c r="C651" s="5" t="s">
        <v>13</v>
      </c>
      <c r="D651" s="7"/>
      <c r="E651" s="10"/>
      <c r="F651" s="8">
        <v>10328.1</v>
      </c>
      <c r="I651" s="11" t="s">
        <v>9</v>
      </c>
      <c r="J651" s="5" t="s">
        <v>30</v>
      </c>
    </row>
    <row r="652" spans="1:10">
      <c r="A652" s="5" t="s">
        <v>99</v>
      </c>
      <c r="B652" s="6">
        <v>44884.573651226849</v>
      </c>
      <c r="C652" s="5" t="s">
        <v>13</v>
      </c>
      <c r="D652" s="7"/>
      <c r="E652" s="10"/>
      <c r="F652" s="8">
        <v>10106.799999999999</v>
      </c>
      <c r="I652" s="11" t="s">
        <v>9</v>
      </c>
      <c r="J652" s="5" t="s">
        <v>32</v>
      </c>
    </row>
    <row r="653" spans="1:10">
      <c r="A653" s="5" t="s">
        <v>99</v>
      </c>
      <c r="B653" s="6">
        <v>44884.573651226849</v>
      </c>
      <c r="C653" s="5" t="s">
        <v>13</v>
      </c>
      <c r="D653" s="7"/>
      <c r="E653" s="10"/>
      <c r="F653" s="8">
        <v>14908.1</v>
      </c>
      <c r="I653" s="11" t="s">
        <v>9</v>
      </c>
      <c r="J653" s="5" t="s">
        <v>33</v>
      </c>
    </row>
    <row r="654" spans="1:10">
      <c r="A654" s="5" t="s">
        <v>99</v>
      </c>
      <c r="B654" s="6">
        <v>44884.573651226849</v>
      </c>
      <c r="C654" s="5" t="s">
        <v>13</v>
      </c>
      <c r="D654" s="7"/>
      <c r="E654" s="10"/>
      <c r="F654" s="8">
        <v>9690</v>
      </c>
      <c r="I654" s="11" t="s">
        <v>9</v>
      </c>
      <c r="J654" s="5" t="s">
        <v>34</v>
      </c>
    </row>
    <row r="655" spans="1:10">
      <c r="A655" s="5" t="s">
        <v>99</v>
      </c>
      <c r="B655" s="6">
        <v>44884.573651226849</v>
      </c>
      <c r="C655" s="5" t="s">
        <v>13</v>
      </c>
      <c r="D655" s="7"/>
      <c r="E655" s="10"/>
      <c r="F655" s="8">
        <v>12744.9</v>
      </c>
      <c r="I655" s="11" t="s">
        <v>9</v>
      </c>
      <c r="J655" s="5" t="s">
        <v>35</v>
      </c>
    </row>
    <row r="656" spans="1:10">
      <c r="A656" s="5" t="s">
        <v>99</v>
      </c>
      <c r="B656" s="6">
        <v>44884.573651226849</v>
      </c>
      <c r="C656" s="5" t="s">
        <v>13</v>
      </c>
      <c r="D656" s="7"/>
      <c r="E656" s="10"/>
      <c r="F656" s="8">
        <v>5321.9</v>
      </c>
      <c r="I656" s="11" t="s">
        <v>9</v>
      </c>
      <c r="J656" s="10" t="s">
        <v>43</v>
      </c>
    </row>
    <row r="657" spans="1:10">
      <c r="A657" s="5" t="s">
        <v>99</v>
      </c>
      <c r="B657" s="6">
        <v>44884.573651226849</v>
      </c>
      <c r="C657" s="5" t="s">
        <v>13</v>
      </c>
      <c r="D657" s="7"/>
      <c r="E657" s="10"/>
      <c r="F657" s="8">
        <v>8211.7000000000007</v>
      </c>
      <c r="I657" s="11" t="s">
        <v>9</v>
      </c>
      <c r="J657" s="10" t="s">
        <v>36</v>
      </c>
    </row>
    <row r="658" spans="1:10">
      <c r="A658" s="12" t="s">
        <v>21</v>
      </c>
      <c r="B658" s="3"/>
      <c r="C658" s="3"/>
      <c r="D658" s="7"/>
      <c r="E658" s="10"/>
      <c r="F658" s="19">
        <f>SUM(F636:G657)</f>
        <v>86081.4</v>
      </c>
      <c r="G658" s="8"/>
      <c r="I658" s="11"/>
      <c r="J658" s="5"/>
    </row>
    <row r="659" spans="1:10" ht="15.75" customHeight="1">
      <c r="A659" s="13" t="s">
        <v>22</v>
      </c>
      <c r="B659" s="13" t="s">
        <v>23</v>
      </c>
      <c r="C659" s="13" t="s">
        <v>24</v>
      </c>
      <c r="D659" s="14">
        <v>112260388</v>
      </c>
      <c r="E659" s="10"/>
      <c r="G659" s="8"/>
      <c r="I659" s="11"/>
      <c r="J659" s="5"/>
    </row>
    <row r="662" spans="1:10">
      <c r="A662" s="1" t="s">
        <v>0</v>
      </c>
      <c r="B662" s="2"/>
      <c r="C662" s="2"/>
      <c r="D662" s="2"/>
      <c r="E662" s="2"/>
      <c r="F662" s="2"/>
      <c r="G662" s="2"/>
      <c r="H662" s="2"/>
      <c r="I662" s="2"/>
      <c r="J662" s="2"/>
    </row>
    <row r="663" spans="1:10">
      <c r="A663" s="3" t="s">
        <v>100</v>
      </c>
      <c r="B663" s="2"/>
      <c r="C663" s="2"/>
      <c r="D663" s="2"/>
      <c r="E663" s="2"/>
      <c r="F663" s="2"/>
      <c r="G663" s="2"/>
      <c r="H663" s="2"/>
      <c r="I663" s="2"/>
      <c r="J663" s="2"/>
    </row>
    <row r="664" spans="1:10">
      <c r="A664" s="88" t="s">
        <v>0</v>
      </c>
      <c r="B664" s="88" t="s">
        <v>2</v>
      </c>
      <c r="C664" s="88" t="s">
        <v>3</v>
      </c>
      <c r="D664" s="88" t="s">
        <v>4</v>
      </c>
      <c r="E664" s="88" t="s">
        <v>5</v>
      </c>
      <c r="F664" s="88" t="s">
        <v>6</v>
      </c>
      <c r="G664" s="90"/>
      <c r="H664" s="91"/>
      <c r="I664" s="88" t="s">
        <v>7</v>
      </c>
      <c r="J664" s="88" t="s">
        <v>8</v>
      </c>
    </row>
    <row r="665" spans="1:10">
      <c r="A665" s="89"/>
      <c r="B665" s="89"/>
      <c r="C665" s="89"/>
      <c r="D665" s="89"/>
      <c r="E665" s="89"/>
      <c r="F665" s="4" t="s">
        <v>9</v>
      </c>
      <c r="G665" s="4" t="s">
        <v>10</v>
      </c>
      <c r="H665" s="4" t="s">
        <v>11</v>
      </c>
      <c r="I665" s="89"/>
      <c r="J665" s="89"/>
    </row>
    <row r="666" spans="1:10">
      <c r="A666" s="5" t="s">
        <v>101</v>
      </c>
      <c r="B666" s="6">
        <v>44886.543276400473</v>
      </c>
      <c r="C666" s="5" t="s">
        <v>13</v>
      </c>
      <c r="D666" s="7"/>
      <c r="E666" s="10"/>
      <c r="G666" s="8">
        <v>211.5</v>
      </c>
      <c r="I666" s="11" t="s">
        <v>10</v>
      </c>
      <c r="J666" s="5" t="s">
        <v>33</v>
      </c>
    </row>
    <row r="667" spans="1:10">
      <c r="A667" s="5" t="s">
        <v>102</v>
      </c>
      <c r="B667" s="6">
        <v>44886.543276400473</v>
      </c>
      <c r="C667" s="5" t="s">
        <v>13</v>
      </c>
      <c r="D667" s="7"/>
      <c r="E667" s="10"/>
      <c r="F667" s="8">
        <v>7528</v>
      </c>
      <c r="I667" s="11" t="s">
        <v>9</v>
      </c>
      <c r="J667" s="10" t="s">
        <v>29</v>
      </c>
    </row>
    <row r="668" spans="1:10">
      <c r="A668" s="5" t="s">
        <v>101</v>
      </c>
      <c r="B668" s="6">
        <v>44886.543276400473</v>
      </c>
      <c r="C668" s="5" t="s">
        <v>13</v>
      </c>
      <c r="D668" s="7"/>
      <c r="E668" s="10"/>
      <c r="F668" s="8">
        <v>4652.5</v>
      </c>
      <c r="I668" s="11" t="s">
        <v>9</v>
      </c>
      <c r="J668" s="5" t="s">
        <v>40</v>
      </c>
    </row>
    <row r="669" spans="1:10">
      <c r="A669" s="5" t="s">
        <v>101</v>
      </c>
      <c r="B669" s="6">
        <v>44886.543276400473</v>
      </c>
      <c r="C669" s="5" t="s">
        <v>13</v>
      </c>
      <c r="D669" s="7"/>
      <c r="E669" s="10"/>
      <c r="F669" s="8">
        <v>6099.9</v>
      </c>
      <c r="I669" s="11" t="s">
        <v>9</v>
      </c>
      <c r="J669" s="5" t="s">
        <v>41</v>
      </c>
    </row>
    <row r="670" spans="1:10">
      <c r="A670" s="5" t="s">
        <v>101</v>
      </c>
      <c r="B670" s="6">
        <v>44886.543276400473</v>
      </c>
      <c r="C670" s="5" t="s">
        <v>13</v>
      </c>
      <c r="D670" s="7"/>
      <c r="E670" s="10"/>
      <c r="F670" s="8">
        <v>6069.8</v>
      </c>
      <c r="I670" s="11" t="s">
        <v>9</v>
      </c>
      <c r="J670" s="10" t="s">
        <v>42</v>
      </c>
    </row>
    <row r="671" spans="1:10">
      <c r="A671" s="5" t="s">
        <v>101</v>
      </c>
      <c r="B671" s="6">
        <v>44886.543276400473</v>
      </c>
      <c r="C671" s="5" t="s">
        <v>13</v>
      </c>
      <c r="D671" s="7"/>
      <c r="E671" s="10"/>
      <c r="F671" s="8">
        <v>6127.7</v>
      </c>
      <c r="I671" s="11" t="s">
        <v>9</v>
      </c>
      <c r="J671" s="5" t="s">
        <v>30</v>
      </c>
    </row>
    <row r="672" spans="1:10">
      <c r="A672" s="5" t="s">
        <v>101</v>
      </c>
      <c r="B672" s="6">
        <v>44886.543276400473</v>
      </c>
      <c r="C672" s="5" t="s">
        <v>13</v>
      </c>
      <c r="D672" s="7"/>
      <c r="E672" s="10"/>
      <c r="F672" s="8">
        <v>9129.7000000000007</v>
      </c>
      <c r="I672" s="11" t="s">
        <v>9</v>
      </c>
      <c r="J672" s="5" t="s">
        <v>31</v>
      </c>
    </row>
    <row r="673" spans="1:10">
      <c r="A673" s="5" t="s">
        <v>101</v>
      </c>
      <c r="B673" s="6">
        <v>44886.543276400473</v>
      </c>
      <c r="C673" s="5" t="s">
        <v>13</v>
      </c>
      <c r="D673" s="7"/>
      <c r="E673" s="10"/>
      <c r="F673" s="8">
        <v>5100.2</v>
      </c>
      <c r="I673" s="11" t="s">
        <v>9</v>
      </c>
      <c r="J673" s="5" t="s">
        <v>32</v>
      </c>
    </row>
    <row r="674" spans="1:10">
      <c r="A674" s="5" t="s">
        <v>101</v>
      </c>
      <c r="B674" s="6">
        <v>44886.543276400473</v>
      </c>
      <c r="C674" s="5" t="s">
        <v>13</v>
      </c>
      <c r="D674" s="7"/>
      <c r="E674" s="10"/>
      <c r="F674" s="8">
        <v>14347</v>
      </c>
      <c r="I674" s="11" t="s">
        <v>9</v>
      </c>
      <c r="J674" s="5" t="s">
        <v>33</v>
      </c>
    </row>
    <row r="675" spans="1:10">
      <c r="A675" s="5" t="s">
        <v>101</v>
      </c>
      <c r="B675" s="6">
        <v>44886.543276400473</v>
      </c>
      <c r="C675" s="5" t="s">
        <v>13</v>
      </c>
      <c r="D675" s="7"/>
      <c r="E675" s="10"/>
      <c r="F675" s="8">
        <v>13176.6</v>
      </c>
      <c r="I675" s="11" t="s">
        <v>9</v>
      </c>
      <c r="J675" s="5" t="s">
        <v>34</v>
      </c>
    </row>
    <row r="676" spans="1:10">
      <c r="A676" s="5" t="s">
        <v>101</v>
      </c>
      <c r="B676" s="6">
        <v>44886.543276400473</v>
      </c>
      <c r="C676" s="5" t="s">
        <v>13</v>
      </c>
      <c r="D676" s="7"/>
      <c r="E676" s="10"/>
      <c r="F676" s="8">
        <v>12195.4</v>
      </c>
      <c r="I676" s="11" t="s">
        <v>9</v>
      </c>
      <c r="J676" s="5" t="s">
        <v>35</v>
      </c>
    </row>
    <row r="677" spans="1:10">
      <c r="A677" s="5" t="s">
        <v>101</v>
      </c>
      <c r="B677" s="6">
        <v>44886.543276400473</v>
      </c>
      <c r="C677" s="5" t="s">
        <v>13</v>
      </c>
      <c r="D677" s="7"/>
      <c r="E677" s="10"/>
      <c r="F677" s="8">
        <v>3292.3</v>
      </c>
      <c r="I677" s="11" t="s">
        <v>9</v>
      </c>
      <c r="J677" s="10" t="s">
        <v>43</v>
      </c>
    </row>
    <row r="678" spans="1:10">
      <c r="A678" s="5" t="s">
        <v>101</v>
      </c>
      <c r="B678" s="6">
        <v>44886.543276400473</v>
      </c>
      <c r="C678" s="5" t="s">
        <v>13</v>
      </c>
      <c r="D678" s="7"/>
      <c r="E678" s="10"/>
      <c r="F678" s="8">
        <v>9113</v>
      </c>
      <c r="I678" s="11" t="s">
        <v>9</v>
      </c>
      <c r="J678" s="10" t="s">
        <v>45</v>
      </c>
    </row>
    <row r="679" spans="1:10">
      <c r="A679" s="5" t="s">
        <v>101</v>
      </c>
      <c r="B679" s="6">
        <v>44886.543276400473</v>
      </c>
      <c r="C679" s="5" t="s">
        <v>13</v>
      </c>
      <c r="D679" s="7"/>
      <c r="E679" s="10"/>
      <c r="F679" s="8">
        <v>6335.4</v>
      </c>
      <c r="I679" s="11" t="s">
        <v>9</v>
      </c>
      <c r="J679" s="10" t="s">
        <v>36</v>
      </c>
    </row>
    <row r="680" spans="1:10">
      <c r="A680" s="5" t="s">
        <v>101</v>
      </c>
      <c r="B680" s="6">
        <v>44886.543276400473</v>
      </c>
      <c r="C680" s="5" t="s">
        <v>13</v>
      </c>
      <c r="D680" s="7"/>
      <c r="E680" s="10"/>
      <c r="F680" s="8">
        <v>7326.5</v>
      </c>
      <c r="I680" s="11" t="s">
        <v>9</v>
      </c>
      <c r="J680" s="10" t="s">
        <v>46</v>
      </c>
    </row>
    <row r="681" spans="1:10">
      <c r="A681" s="12" t="s">
        <v>21</v>
      </c>
      <c r="B681" s="3"/>
      <c r="C681" s="3"/>
      <c r="D681" s="7"/>
      <c r="E681" s="10"/>
      <c r="F681" s="19">
        <f>SUM(F666:G680)</f>
        <v>110705.5</v>
      </c>
      <c r="H681" s="8"/>
      <c r="I681" s="11"/>
      <c r="J681" s="5"/>
    </row>
    <row r="682" spans="1:10" ht="15.75" customHeight="1">
      <c r="A682" s="13" t="s">
        <v>22</v>
      </c>
      <c r="B682" s="13" t="s">
        <v>23</v>
      </c>
      <c r="C682" s="13" t="s">
        <v>24</v>
      </c>
      <c r="D682" s="14">
        <v>112260389</v>
      </c>
      <c r="E682" s="10"/>
      <c r="H682" s="8"/>
      <c r="I682" s="11"/>
      <c r="J682" s="5"/>
    </row>
    <row r="683" spans="1:10">
      <c r="A683" s="5"/>
      <c r="B683" s="6"/>
      <c r="C683" s="5"/>
      <c r="D683" s="7"/>
      <c r="E683" s="10"/>
      <c r="H683" s="8"/>
      <c r="I683" s="11"/>
      <c r="J683" s="5"/>
    </row>
    <row r="684" spans="1:10">
      <c r="A684" s="5"/>
      <c r="B684" s="6"/>
      <c r="C684" s="5"/>
      <c r="D684" s="7"/>
      <c r="E684" s="10"/>
      <c r="H684" s="8"/>
      <c r="I684" s="11"/>
      <c r="J684" s="5"/>
    </row>
    <row r="685" spans="1:10">
      <c r="A685" s="5" t="s">
        <v>103</v>
      </c>
      <c r="B685" s="6">
        <v>44886.774001678241</v>
      </c>
      <c r="C685" s="5" t="s">
        <v>13</v>
      </c>
      <c r="D685" s="9">
        <v>45113102323</v>
      </c>
      <c r="E685" s="10" t="s">
        <v>17</v>
      </c>
      <c r="H685" s="8">
        <v>1691.6</v>
      </c>
      <c r="I685" s="5" t="s">
        <v>15</v>
      </c>
      <c r="J685" s="5" t="s">
        <v>16</v>
      </c>
    </row>
    <row r="686" spans="1:10">
      <c r="A686" s="5" t="s">
        <v>103</v>
      </c>
      <c r="B686" s="6">
        <v>44886.774001678241</v>
      </c>
      <c r="C686" s="5" t="s">
        <v>13</v>
      </c>
      <c r="D686" s="9">
        <v>45173023857</v>
      </c>
      <c r="E686" s="10" t="s">
        <v>17</v>
      </c>
      <c r="H686" s="8">
        <v>17508.5</v>
      </c>
      <c r="I686" s="5" t="s">
        <v>15</v>
      </c>
      <c r="J686" s="5" t="s">
        <v>16</v>
      </c>
    </row>
    <row r="687" spans="1:10">
      <c r="A687" s="5" t="s">
        <v>103</v>
      </c>
      <c r="B687" s="6">
        <v>44886.774001678241</v>
      </c>
      <c r="C687" s="5" t="s">
        <v>13</v>
      </c>
      <c r="D687" s="9">
        <v>10820689918</v>
      </c>
      <c r="E687" s="10" t="s">
        <v>17</v>
      </c>
      <c r="H687" s="8">
        <v>15086.29</v>
      </c>
      <c r="I687" s="5" t="s">
        <v>15</v>
      </c>
      <c r="J687" s="5" t="s">
        <v>16</v>
      </c>
    </row>
    <row r="688" spans="1:10">
      <c r="A688" s="5" t="s">
        <v>103</v>
      </c>
      <c r="B688" s="6">
        <v>44886.774001678241</v>
      </c>
      <c r="C688" s="5" t="s">
        <v>13</v>
      </c>
      <c r="D688" s="9">
        <v>45143332411</v>
      </c>
      <c r="E688" s="10" t="s">
        <v>17</v>
      </c>
      <c r="H688" s="8">
        <v>8014.82</v>
      </c>
      <c r="I688" s="5" t="s">
        <v>15</v>
      </c>
      <c r="J688" s="5" t="s">
        <v>16</v>
      </c>
    </row>
    <row r="689" spans="1:10">
      <c r="A689" s="5" t="s">
        <v>103</v>
      </c>
      <c r="B689" s="6">
        <v>44886.774001678241</v>
      </c>
      <c r="C689" s="5" t="s">
        <v>13</v>
      </c>
      <c r="D689" s="9">
        <v>45123091382</v>
      </c>
      <c r="E689" s="10" t="s">
        <v>17</v>
      </c>
      <c r="H689" s="8">
        <v>1511.83</v>
      </c>
      <c r="I689" s="5" t="s">
        <v>15</v>
      </c>
      <c r="J689" s="5" t="s">
        <v>20</v>
      </c>
    </row>
    <row r="690" spans="1:10">
      <c r="A690" s="5" t="s">
        <v>103</v>
      </c>
      <c r="B690" s="6">
        <v>44886.774001678241</v>
      </c>
      <c r="C690" s="5" t="s">
        <v>13</v>
      </c>
      <c r="D690" s="9">
        <v>80520561157</v>
      </c>
      <c r="E690" s="10" t="s">
        <v>17</v>
      </c>
      <c r="H690" s="8">
        <v>2457</v>
      </c>
      <c r="I690" s="5" t="s">
        <v>15</v>
      </c>
      <c r="J690" s="5" t="s">
        <v>20</v>
      </c>
    </row>
    <row r="691" spans="1:10">
      <c r="A691" s="5" t="s">
        <v>103</v>
      </c>
      <c r="B691" s="6">
        <v>44886.774001678241</v>
      </c>
      <c r="C691" s="5" t="s">
        <v>13</v>
      </c>
      <c r="D691" s="7">
        <v>193250</v>
      </c>
      <c r="E691" s="10" t="s">
        <v>17</v>
      </c>
      <c r="H691" s="8">
        <v>26440.7</v>
      </c>
      <c r="I691" s="5" t="s">
        <v>15</v>
      </c>
      <c r="J691" s="5" t="s">
        <v>18</v>
      </c>
    </row>
    <row r="692" spans="1:10">
      <c r="A692" s="5" t="s">
        <v>103</v>
      </c>
      <c r="B692" s="6">
        <v>44886.774001678241</v>
      </c>
      <c r="C692" s="5" t="s">
        <v>13</v>
      </c>
      <c r="D692" s="7">
        <v>133825</v>
      </c>
      <c r="E692" s="10" t="s">
        <v>17</v>
      </c>
      <c r="H692" s="8">
        <v>18378.7</v>
      </c>
      <c r="I692" s="5" t="s">
        <v>15</v>
      </c>
      <c r="J692" s="5" t="s">
        <v>19</v>
      </c>
    </row>
    <row r="693" spans="1:10">
      <c r="A693" s="5" t="s">
        <v>103</v>
      </c>
      <c r="B693" s="6">
        <v>44886.774001678241</v>
      </c>
      <c r="C693" s="5" t="s">
        <v>13</v>
      </c>
      <c r="D693" s="7">
        <v>600501</v>
      </c>
      <c r="E693" s="10" t="s">
        <v>17</v>
      </c>
      <c r="H693" s="8">
        <v>25826.5</v>
      </c>
      <c r="I693" s="5" t="s">
        <v>15</v>
      </c>
      <c r="J693" s="5" t="s">
        <v>20</v>
      </c>
    </row>
    <row r="694" spans="1:10">
      <c r="A694" s="5" t="s">
        <v>103</v>
      </c>
      <c r="B694" s="6">
        <v>44886.774001678241</v>
      </c>
      <c r="C694" s="5" t="s">
        <v>13</v>
      </c>
      <c r="D694" s="7">
        <v>600502</v>
      </c>
      <c r="E694" s="10" t="s">
        <v>17</v>
      </c>
      <c r="H694" s="8">
        <v>1046.05</v>
      </c>
      <c r="I694" s="5" t="s">
        <v>15</v>
      </c>
      <c r="J694" s="5" t="s">
        <v>20</v>
      </c>
    </row>
    <row r="695" spans="1:10">
      <c r="A695" s="5" t="s">
        <v>103</v>
      </c>
      <c r="B695" s="6">
        <v>44886.774001678241</v>
      </c>
      <c r="C695" s="5" t="s">
        <v>13</v>
      </c>
      <c r="D695" s="9">
        <v>45113103874</v>
      </c>
      <c r="E695" s="10" t="s">
        <v>17</v>
      </c>
      <c r="H695" s="8">
        <v>28.23</v>
      </c>
      <c r="I695" s="5" t="s">
        <v>15</v>
      </c>
      <c r="J695" s="5" t="s">
        <v>16</v>
      </c>
    </row>
    <row r="696" spans="1:10">
      <c r="A696" s="5" t="s">
        <v>103</v>
      </c>
      <c r="B696" s="6">
        <v>44886.774001678241</v>
      </c>
      <c r="C696" s="5" t="s">
        <v>13</v>
      </c>
      <c r="D696" s="9">
        <v>45163053903</v>
      </c>
      <c r="E696" s="10" t="s">
        <v>17</v>
      </c>
      <c r="H696" s="8">
        <v>126.15</v>
      </c>
      <c r="I696" s="5" t="s">
        <v>15</v>
      </c>
      <c r="J696" s="5" t="s">
        <v>16</v>
      </c>
    </row>
    <row r="697" spans="1:10">
      <c r="A697" s="5" t="s">
        <v>103</v>
      </c>
      <c r="B697" s="6">
        <v>44886.774001678241</v>
      </c>
      <c r="C697" s="5" t="s">
        <v>13</v>
      </c>
      <c r="D697" s="9">
        <v>45123091478</v>
      </c>
      <c r="E697" s="10" t="s">
        <v>17</v>
      </c>
      <c r="H697" s="8">
        <v>1428</v>
      </c>
      <c r="I697" s="5" t="s">
        <v>15</v>
      </c>
      <c r="J697" s="5" t="s">
        <v>16</v>
      </c>
    </row>
    <row r="698" spans="1:10">
      <c r="A698" s="5" t="s">
        <v>103</v>
      </c>
      <c r="B698" s="6">
        <v>44886.774001678241</v>
      </c>
      <c r="C698" s="5" t="s">
        <v>13</v>
      </c>
      <c r="D698" s="9">
        <v>45132966664</v>
      </c>
      <c r="E698" s="10" t="s">
        <v>17</v>
      </c>
      <c r="H698" s="8">
        <v>250</v>
      </c>
      <c r="I698" s="5" t="s">
        <v>15</v>
      </c>
      <c r="J698" s="5" t="s">
        <v>16</v>
      </c>
    </row>
    <row r="699" spans="1:10">
      <c r="A699" s="5" t="s">
        <v>103</v>
      </c>
      <c r="B699" s="6">
        <v>44886.774001678241</v>
      </c>
      <c r="C699" s="5" t="s">
        <v>13</v>
      </c>
      <c r="D699" s="9">
        <v>45163056816</v>
      </c>
      <c r="E699" s="10" t="s">
        <v>17</v>
      </c>
      <c r="H699" s="8">
        <v>2643</v>
      </c>
      <c r="I699" s="5" t="s">
        <v>15</v>
      </c>
      <c r="J699" s="5" t="s">
        <v>16</v>
      </c>
    </row>
    <row r="700" spans="1:10">
      <c r="A700" s="5" t="s">
        <v>103</v>
      </c>
      <c r="B700" s="6">
        <v>44886.774001678241</v>
      </c>
      <c r="C700" s="5" t="s">
        <v>13</v>
      </c>
      <c r="D700" s="9">
        <v>51117126185</v>
      </c>
      <c r="E700" s="10" t="s">
        <v>17</v>
      </c>
      <c r="H700" s="8">
        <v>10815.07</v>
      </c>
      <c r="I700" s="5" t="s">
        <v>15</v>
      </c>
      <c r="J700" s="5" t="s">
        <v>16</v>
      </c>
    </row>
    <row r="701" spans="1:10">
      <c r="A701" s="5" t="s">
        <v>103</v>
      </c>
      <c r="B701" s="6">
        <v>44886.774001678241</v>
      </c>
      <c r="C701" s="5" t="s">
        <v>13</v>
      </c>
      <c r="D701" s="9">
        <v>19060613793</v>
      </c>
      <c r="E701" s="10" t="s">
        <v>17</v>
      </c>
      <c r="H701" s="8">
        <v>585.1</v>
      </c>
      <c r="I701" s="5" t="s">
        <v>15</v>
      </c>
      <c r="J701" s="5" t="s">
        <v>16</v>
      </c>
    </row>
    <row r="702" spans="1:10">
      <c r="A702" s="5" t="s">
        <v>103</v>
      </c>
      <c r="B702" s="6">
        <v>44886.774001678241</v>
      </c>
      <c r="C702" s="5" t="s">
        <v>13</v>
      </c>
      <c r="D702" s="7"/>
      <c r="E702" s="10"/>
      <c r="F702" s="8">
        <v>5275.7</v>
      </c>
      <c r="I702" s="11" t="s">
        <v>9</v>
      </c>
      <c r="J702" s="10" t="s">
        <v>29</v>
      </c>
    </row>
    <row r="703" spans="1:10">
      <c r="A703" s="5" t="s">
        <v>103</v>
      </c>
      <c r="B703" s="6">
        <v>44886.774001678241</v>
      </c>
      <c r="C703" s="5" t="s">
        <v>13</v>
      </c>
      <c r="D703" s="7"/>
      <c r="E703" s="10"/>
      <c r="F703" s="8">
        <v>5419.3</v>
      </c>
      <c r="I703" s="11" t="s">
        <v>9</v>
      </c>
      <c r="J703" s="5" t="s">
        <v>40</v>
      </c>
    </row>
    <row r="704" spans="1:10">
      <c r="A704" s="5" t="s">
        <v>103</v>
      </c>
      <c r="B704" s="6">
        <v>44886.774001678241</v>
      </c>
      <c r="C704" s="5" t="s">
        <v>13</v>
      </c>
      <c r="D704" s="7"/>
      <c r="E704" s="10"/>
      <c r="F704" s="8">
        <v>1170</v>
      </c>
      <c r="I704" s="11" t="s">
        <v>9</v>
      </c>
      <c r="J704" s="10" t="s">
        <v>42</v>
      </c>
    </row>
    <row r="705" spans="1:10">
      <c r="A705" s="5" t="s">
        <v>103</v>
      </c>
      <c r="B705" s="6">
        <v>44886.774001678241</v>
      </c>
      <c r="C705" s="5" t="s">
        <v>13</v>
      </c>
      <c r="D705" s="7"/>
      <c r="E705" s="10"/>
      <c r="F705" s="8">
        <v>187328.9</v>
      </c>
      <c r="I705" s="11" t="s">
        <v>9</v>
      </c>
      <c r="J705" s="5" t="s">
        <v>74</v>
      </c>
    </row>
    <row r="706" spans="1:10">
      <c r="A706" s="5" t="s">
        <v>103</v>
      </c>
      <c r="B706" s="6">
        <v>44886.774001678241</v>
      </c>
      <c r="C706" s="5" t="s">
        <v>13</v>
      </c>
      <c r="D706" s="7"/>
      <c r="E706" s="10"/>
      <c r="F706" s="8">
        <v>9471.7999999999993</v>
      </c>
      <c r="I706" s="11" t="s">
        <v>9</v>
      </c>
      <c r="J706" s="5" t="s">
        <v>35</v>
      </c>
    </row>
    <row r="707" spans="1:10">
      <c r="A707" s="5" t="s">
        <v>103</v>
      </c>
      <c r="B707" s="6">
        <v>44886.774001678241</v>
      </c>
      <c r="C707" s="5" t="s">
        <v>13</v>
      </c>
      <c r="D707" s="7"/>
      <c r="E707" s="10"/>
      <c r="F707" s="8">
        <v>3087.2</v>
      </c>
      <c r="I707" s="11" t="s">
        <v>9</v>
      </c>
      <c r="J707" s="10" t="s">
        <v>43</v>
      </c>
    </row>
    <row r="708" spans="1:10">
      <c r="A708" s="5" t="s">
        <v>103</v>
      </c>
      <c r="B708" s="6">
        <v>44886.774001678241</v>
      </c>
      <c r="C708" s="5" t="s">
        <v>13</v>
      </c>
      <c r="D708" s="7"/>
      <c r="E708" s="10"/>
      <c r="F708" s="8">
        <v>6569.1</v>
      </c>
      <c r="I708" s="11" t="s">
        <v>9</v>
      </c>
      <c r="J708" s="10" t="s">
        <v>45</v>
      </c>
    </row>
    <row r="709" spans="1:10">
      <c r="A709" s="5" t="s">
        <v>103</v>
      </c>
      <c r="B709" s="6">
        <v>44886.774001678241</v>
      </c>
      <c r="C709" s="5" t="s">
        <v>13</v>
      </c>
      <c r="D709" s="7"/>
      <c r="E709" s="10"/>
      <c r="F709" s="8">
        <v>10334</v>
      </c>
      <c r="I709" s="11" t="s">
        <v>9</v>
      </c>
      <c r="J709" s="10" t="s">
        <v>46</v>
      </c>
    </row>
    <row r="710" spans="1:10">
      <c r="A710" s="5" t="s">
        <v>103</v>
      </c>
      <c r="B710" s="6">
        <v>44886.774001678241</v>
      </c>
      <c r="C710" s="5" t="s">
        <v>13</v>
      </c>
      <c r="D710" s="7"/>
      <c r="E710" s="10"/>
      <c r="F710" s="8">
        <v>69435.5</v>
      </c>
      <c r="I710" s="11" t="s">
        <v>9</v>
      </c>
      <c r="J710" s="10" t="s">
        <v>39</v>
      </c>
    </row>
    <row r="711" spans="1:10">
      <c r="A711" s="12" t="s">
        <v>21</v>
      </c>
      <c r="B711" s="3"/>
      <c r="C711" s="3"/>
      <c r="D711" s="7"/>
      <c r="E711" s="10"/>
      <c r="F711" s="19">
        <f>SUM(F685:G710)</f>
        <v>298091.5</v>
      </c>
      <c r="H711" s="8"/>
      <c r="I711" s="11"/>
      <c r="J711" s="5"/>
    </row>
    <row r="712" spans="1:10" ht="15.75" customHeight="1">
      <c r="A712" s="13" t="s">
        <v>22</v>
      </c>
      <c r="B712" s="13" t="s">
        <v>23</v>
      </c>
      <c r="C712" s="13" t="s">
        <v>24</v>
      </c>
      <c r="D712" s="14">
        <v>112266609</v>
      </c>
      <c r="E712" s="10"/>
      <c r="H712" s="8"/>
      <c r="I712" s="11"/>
      <c r="J712" s="5"/>
    </row>
    <row r="715" spans="1:10">
      <c r="A715" s="1" t="s">
        <v>0</v>
      </c>
      <c r="B715" s="2"/>
      <c r="C715" s="2"/>
      <c r="D715" s="2"/>
      <c r="E715" s="2"/>
      <c r="F715" s="2"/>
      <c r="G715" s="2"/>
      <c r="H715" s="2"/>
      <c r="I715" s="2"/>
      <c r="J715" s="2"/>
    </row>
    <row r="716" spans="1:10">
      <c r="A716" s="3" t="s">
        <v>104</v>
      </c>
      <c r="B716" s="2"/>
      <c r="C716" s="2"/>
      <c r="D716" s="2"/>
      <c r="E716" s="2"/>
      <c r="F716" s="2"/>
      <c r="G716" s="2"/>
      <c r="H716" s="2"/>
      <c r="I716" s="2"/>
      <c r="J716" s="2"/>
    </row>
    <row r="717" spans="1:10">
      <c r="A717" s="88" t="s">
        <v>0</v>
      </c>
      <c r="B717" s="88" t="s">
        <v>2</v>
      </c>
      <c r="C717" s="88" t="s">
        <v>3</v>
      </c>
      <c r="D717" s="88" t="s">
        <v>4</v>
      </c>
      <c r="E717" s="88" t="s">
        <v>5</v>
      </c>
      <c r="F717" s="88" t="s">
        <v>6</v>
      </c>
      <c r="G717" s="90"/>
      <c r="H717" s="91"/>
      <c r="I717" s="88" t="s">
        <v>7</v>
      </c>
      <c r="J717" s="88" t="s">
        <v>8</v>
      </c>
    </row>
    <row r="718" spans="1:10">
      <c r="A718" s="89"/>
      <c r="B718" s="89"/>
      <c r="C718" s="89"/>
      <c r="D718" s="89"/>
      <c r="E718" s="89"/>
      <c r="F718" s="4" t="s">
        <v>9</v>
      </c>
      <c r="G718" s="4" t="s">
        <v>10</v>
      </c>
      <c r="H718" s="4" t="s">
        <v>11</v>
      </c>
      <c r="I718" s="89"/>
      <c r="J718" s="89"/>
    </row>
    <row r="719" spans="1:10">
      <c r="A719" s="5" t="s">
        <v>105</v>
      </c>
      <c r="B719" s="6">
        <v>44887.521937442129</v>
      </c>
      <c r="C719" s="5" t="s">
        <v>13</v>
      </c>
      <c r="D719" s="11"/>
      <c r="E719" s="10"/>
      <c r="F719" s="8">
        <v>5054.8999999999996</v>
      </c>
      <c r="I719" s="11" t="s">
        <v>9</v>
      </c>
      <c r="J719" s="5" t="s">
        <v>41</v>
      </c>
    </row>
    <row r="720" spans="1:10">
      <c r="A720" s="5" t="s">
        <v>105</v>
      </c>
      <c r="B720" s="6">
        <v>44887.521937442129</v>
      </c>
      <c r="C720" s="5" t="s">
        <v>13</v>
      </c>
      <c r="D720" s="11"/>
      <c r="E720" s="10"/>
      <c r="F720" s="8">
        <v>6085.3</v>
      </c>
      <c r="I720" s="11" t="s">
        <v>9</v>
      </c>
      <c r="J720" s="5" t="s">
        <v>30</v>
      </c>
    </row>
    <row r="721" spans="1:10">
      <c r="A721" s="5" t="s">
        <v>105</v>
      </c>
      <c r="B721" s="6">
        <v>44887.521937442129</v>
      </c>
      <c r="C721" s="5" t="s">
        <v>13</v>
      </c>
      <c r="D721" s="11"/>
      <c r="E721" s="10"/>
      <c r="F721" s="8">
        <v>5535.2</v>
      </c>
      <c r="I721" s="11" t="s">
        <v>9</v>
      </c>
      <c r="J721" s="5" t="s">
        <v>31</v>
      </c>
    </row>
    <row r="722" spans="1:10">
      <c r="A722" s="5" t="s">
        <v>105</v>
      </c>
      <c r="B722" s="6">
        <v>44887.521937442129</v>
      </c>
      <c r="C722" s="5" t="s">
        <v>13</v>
      </c>
      <c r="D722" s="11"/>
      <c r="E722" s="10"/>
      <c r="F722" s="8">
        <v>10811.1</v>
      </c>
      <c r="I722" s="11" t="s">
        <v>9</v>
      </c>
      <c r="J722" s="5" t="s">
        <v>32</v>
      </c>
    </row>
    <row r="723" spans="1:10">
      <c r="A723" s="5" t="s">
        <v>105</v>
      </c>
      <c r="B723" s="6">
        <v>44887.521937442129</v>
      </c>
      <c r="C723" s="5" t="s">
        <v>13</v>
      </c>
      <c r="D723" s="11"/>
      <c r="E723" s="10"/>
      <c r="F723" s="8">
        <v>9426.4</v>
      </c>
      <c r="I723" s="11" t="s">
        <v>9</v>
      </c>
      <c r="J723" s="5" t="s">
        <v>33</v>
      </c>
    </row>
    <row r="724" spans="1:10">
      <c r="A724" s="5" t="s">
        <v>105</v>
      </c>
      <c r="B724" s="6">
        <v>44887.521937442129</v>
      </c>
      <c r="C724" s="5" t="s">
        <v>13</v>
      </c>
      <c r="D724" s="11"/>
      <c r="E724" s="10"/>
      <c r="F724" s="8">
        <v>5428.6</v>
      </c>
      <c r="I724" s="11" t="s">
        <v>9</v>
      </c>
      <c r="J724" s="5" t="s">
        <v>34</v>
      </c>
    </row>
    <row r="725" spans="1:10">
      <c r="A725" s="5" t="s">
        <v>105</v>
      </c>
      <c r="B725" s="6">
        <v>44887.521937442129</v>
      </c>
      <c r="C725" s="5" t="s">
        <v>13</v>
      </c>
      <c r="D725" s="11"/>
      <c r="E725" s="10"/>
      <c r="F725" s="8">
        <v>9920</v>
      </c>
      <c r="I725" s="11" t="s">
        <v>9</v>
      </c>
      <c r="J725" s="10" t="s">
        <v>36</v>
      </c>
    </row>
    <row r="726" spans="1:10">
      <c r="A726" s="12" t="s">
        <v>21</v>
      </c>
      <c r="B726" s="3"/>
      <c r="C726" s="3"/>
      <c r="D726" s="7"/>
      <c r="E726" s="10"/>
      <c r="F726" s="19">
        <f>SUM(F719:G725)</f>
        <v>52261.5</v>
      </c>
      <c r="H726" s="8"/>
      <c r="I726" s="11"/>
      <c r="J726" s="5"/>
    </row>
    <row r="727" spans="1:10" ht="15.75" customHeight="1">
      <c r="A727" s="13" t="s">
        <v>22</v>
      </c>
      <c r="B727" s="13" t="s">
        <v>23</v>
      </c>
      <c r="C727" s="13" t="s">
        <v>24</v>
      </c>
      <c r="D727" s="14">
        <v>112266610</v>
      </c>
      <c r="E727" s="10"/>
      <c r="H727" s="8"/>
      <c r="I727" s="11"/>
      <c r="J727" s="5"/>
    </row>
    <row r="728" spans="1:10">
      <c r="A728" s="5"/>
      <c r="B728" s="6"/>
      <c r="C728" s="5"/>
      <c r="D728" s="7"/>
      <c r="E728" s="10"/>
      <c r="H728" s="8"/>
      <c r="I728" s="11"/>
      <c r="J728" s="5"/>
    </row>
    <row r="729" spans="1:10">
      <c r="A729" s="5"/>
      <c r="B729" s="6"/>
      <c r="C729" s="5"/>
      <c r="D729" s="7"/>
      <c r="E729" s="10"/>
      <c r="H729" s="8"/>
      <c r="I729" s="11"/>
      <c r="J729" s="5"/>
    </row>
    <row r="730" spans="1:10">
      <c r="A730" s="1" t="s">
        <v>0</v>
      </c>
      <c r="B730" s="2"/>
      <c r="C730" s="2"/>
      <c r="D730" s="2"/>
      <c r="E730" s="2"/>
      <c r="F730" s="2"/>
      <c r="G730" s="2"/>
      <c r="H730" s="2"/>
      <c r="I730" s="2"/>
      <c r="J730" s="2"/>
    </row>
    <row r="731" spans="1:10">
      <c r="A731" s="3" t="s">
        <v>104</v>
      </c>
      <c r="B731" s="2"/>
      <c r="C731" s="2"/>
      <c r="D731" s="2"/>
      <c r="E731" s="2"/>
      <c r="F731" s="2"/>
      <c r="G731" s="2"/>
      <c r="H731" s="2"/>
      <c r="I731" s="2"/>
      <c r="J731" s="2"/>
    </row>
    <row r="732" spans="1:10">
      <c r="A732" s="88" t="s">
        <v>0</v>
      </c>
      <c r="B732" s="88" t="s">
        <v>2</v>
      </c>
      <c r="C732" s="88" t="s">
        <v>3</v>
      </c>
      <c r="D732" s="88" t="s">
        <v>4</v>
      </c>
      <c r="E732" s="88" t="s">
        <v>5</v>
      </c>
      <c r="F732" s="88" t="s">
        <v>6</v>
      </c>
      <c r="G732" s="90"/>
      <c r="H732" s="91"/>
      <c r="I732" s="88" t="s">
        <v>7</v>
      </c>
      <c r="J732" s="88" t="s">
        <v>8</v>
      </c>
    </row>
    <row r="733" spans="1:10">
      <c r="A733" s="89"/>
      <c r="B733" s="89"/>
      <c r="C733" s="89"/>
      <c r="D733" s="89"/>
      <c r="E733" s="89"/>
      <c r="F733" s="4" t="s">
        <v>9</v>
      </c>
      <c r="G733" s="4" t="s">
        <v>10</v>
      </c>
      <c r="H733" s="4" t="s">
        <v>11</v>
      </c>
      <c r="I733" s="89"/>
      <c r="J733" s="89"/>
    </row>
    <row r="734" spans="1:10">
      <c r="A734" s="5" t="s">
        <v>106</v>
      </c>
      <c r="B734" s="6">
        <v>44887.729540069442</v>
      </c>
      <c r="C734" s="5" t="s">
        <v>13</v>
      </c>
      <c r="D734" s="9">
        <v>51417062864</v>
      </c>
      <c r="E734" s="10" t="s">
        <v>17</v>
      </c>
      <c r="H734" s="8">
        <v>2364.9899999999998</v>
      </c>
      <c r="I734" s="5" t="s">
        <v>15</v>
      </c>
      <c r="J734" s="5" t="s">
        <v>16</v>
      </c>
    </row>
    <row r="735" spans="1:10">
      <c r="A735" s="5" t="s">
        <v>106</v>
      </c>
      <c r="B735" s="6">
        <v>44887.729540069442</v>
      </c>
      <c r="C735" s="5" t="s">
        <v>13</v>
      </c>
      <c r="D735" s="7">
        <v>3014909577</v>
      </c>
      <c r="E735" s="5" t="s">
        <v>14</v>
      </c>
      <c r="H735" s="8">
        <v>12025</v>
      </c>
      <c r="I735" s="5" t="s">
        <v>15</v>
      </c>
      <c r="J735" s="5" t="s">
        <v>16</v>
      </c>
    </row>
    <row r="736" spans="1:10">
      <c r="A736" s="5" t="s">
        <v>106</v>
      </c>
      <c r="B736" s="6">
        <v>44887.729540069442</v>
      </c>
      <c r="C736" s="5" t="s">
        <v>13</v>
      </c>
      <c r="D736" s="9">
        <v>45123092051</v>
      </c>
      <c r="E736" s="10" t="s">
        <v>17</v>
      </c>
      <c r="H736" s="8">
        <v>4010.5</v>
      </c>
      <c r="I736" s="5" t="s">
        <v>15</v>
      </c>
      <c r="J736" s="5" t="s">
        <v>20</v>
      </c>
    </row>
    <row r="737" spans="1:10">
      <c r="A737" s="5" t="s">
        <v>106</v>
      </c>
      <c r="B737" s="6">
        <v>44887.729540069442</v>
      </c>
      <c r="C737" s="5" t="s">
        <v>13</v>
      </c>
      <c r="D737" s="9">
        <v>45143336370</v>
      </c>
      <c r="E737" s="10" t="s">
        <v>17</v>
      </c>
      <c r="H737" s="8">
        <v>1623.65</v>
      </c>
      <c r="I737" s="5" t="s">
        <v>15</v>
      </c>
      <c r="J737" s="5" t="s">
        <v>20</v>
      </c>
    </row>
    <row r="738" spans="1:10">
      <c r="A738" s="5" t="s">
        <v>106</v>
      </c>
      <c r="B738" s="6">
        <v>44887.729540069442</v>
      </c>
      <c r="C738" s="5" t="s">
        <v>13</v>
      </c>
      <c r="D738" s="9">
        <v>45123092245</v>
      </c>
      <c r="E738" s="10" t="s">
        <v>17</v>
      </c>
      <c r="H738" s="8">
        <v>700.16</v>
      </c>
      <c r="I738" s="5" t="s">
        <v>15</v>
      </c>
      <c r="J738" s="5" t="s">
        <v>20</v>
      </c>
    </row>
    <row r="739" spans="1:10">
      <c r="A739" s="5" t="s">
        <v>106</v>
      </c>
      <c r="B739" s="6">
        <v>44887.729540069442</v>
      </c>
      <c r="C739" s="5" t="s">
        <v>13</v>
      </c>
      <c r="D739" s="9">
        <v>45132967450</v>
      </c>
      <c r="E739" s="10" t="s">
        <v>17</v>
      </c>
      <c r="H739" s="8">
        <v>550.26</v>
      </c>
      <c r="I739" s="5" t="s">
        <v>15</v>
      </c>
      <c r="J739" s="5" t="s">
        <v>20</v>
      </c>
    </row>
    <row r="740" spans="1:10">
      <c r="A740" s="5" t="s">
        <v>106</v>
      </c>
      <c r="B740" s="6">
        <v>44887.729540069442</v>
      </c>
      <c r="C740" s="5" t="s">
        <v>13</v>
      </c>
      <c r="D740" s="9">
        <v>45123092754</v>
      </c>
      <c r="E740" s="10" t="s">
        <v>17</v>
      </c>
      <c r="H740" s="8">
        <v>2311.9699999999998</v>
      </c>
      <c r="I740" s="5" t="s">
        <v>15</v>
      </c>
      <c r="J740" s="5" t="s">
        <v>20</v>
      </c>
    </row>
    <row r="741" spans="1:10">
      <c r="A741" s="5" t="s">
        <v>106</v>
      </c>
      <c r="B741" s="6">
        <v>44887.729540069442</v>
      </c>
      <c r="C741" s="5" t="s">
        <v>13</v>
      </c>
      <c r="D741" s="9">
        <v>45152959120</v>
      </c>
      <c r="E741" s="10" t="s">
        <v>17</v>
      </c>
      <c r="H741" s="8">
        <v>451.62</v>
      </c>
      <c r="I741" s="5" t="s">
        <v>15</v>
      </c>
      <c r="J741" s="5" t="s">
        <v>16</v>
      </c>
    </row>
    <row r="742" spans="1:10">
      <c r="A742" s="5" t="s">
        <v>106</v>
      </c>
      <c r="B742" s="6">
        <v>44887.729540069442</v>
      </c>
      <c r="C742" s="5" t="s">
        <v>13</v>
      </c>
      <c r="D742" s="9">
        <v>51117115051</v>
      </c>
      <c r="E742" s="10" t="s">
        <v>17</v>
      </c>
      <c r="H742" s="8">
        <v>243.31</v>
      </c>
      <c r="I742" s="5" t="s">
        <v>15</v>
      </c>
      <c r="J742" s="5" t="s">
        <v>16</v>
      </c>
    </row>
    <row r="743" spans="1:10">
      <c r="A743" s="5" t="s">
        <v>106</v>
      </c>
      <c r="B743" s="6">
        <v>44887.729540069442</v>
      </c>
      <c r="C743" s="5" t="s">
        <v>13</v>
      </c>
      <c r="D743" s="9">
        <v>511171150511</v>
      </c>
      <c r="E743" s="10" t="s">
        <v>17</v>
      </c>
      <c r="H743" s="8">
        <v>2022.19</v>
      </c>
      <c r="I743" s="5" t="s">
        <v>15</v>
      </c>
      <c r="J743" s="5" t="s">
        <v>16</v>
      </c>
    </row>
    <row r="744" spans="1:10">
      <c r="A744" s="5" t="s">
        <v>106</v>
      </c>
      <c r="B744" s="6">
        <v>44887.729540069442</v>
      </c>
      <c r="C744" s="5" t="s">
        <v>13</v>
      </c>
      <c r="D744" s="9">
        <v>511171150512</v>
      </c>
      <c r="E744" s="10" t="s">
        <v>17</v>
      </c>
      <c r="H744" s="8">
        <v>483.61</v>
      </c>
      <c r="I744" s="5" t="s">
        <v>15</v>
      </c>
      <c r="J744" s="5" t="s">
        <v>16</v>
      </c>
    </row>
    <row r="745" spans="1:10">
      <c r="A745" s="5" t="s">
        <v>106</v>
      </c>
      <c r="B745" s="6">
        <v>44887.729540069442</v>
      </c>
      <c r="C745" s="5" t="s">
        <v>13</v>
      </c>
      <c r="D745" s="9">
        <v>511171150513</v>
      </c>
      <c r="E745" s="10" t="s">
        <v>17</v>
      </c>
      <c r="H745" s="8">
        <v>554.22</v>
      </c>
      <c r="I745" s="5" t="s">
        <v>15</v>
      </c>
      <c r="J745" s="5" t="s">
        <v>16</v>
      </c>
    </row>
    <row r="746" spans="1:10">
      <c r="A746" s="5" t="s">
        <v>106</v>
      </c>
      <c r="B746" s="6">
        <v>44887.729540069442</v>
      </c>
      <c r="C746" s="5" t="s">
        <v>13</v>
      </c>
      <c r="D746" s="9">
        <v>511171150514</v>
      </c>
      <c r="E746" s="10" t="s">
        <v>17</v>
      </c>
      <c r="H746" s="8">
        <v>61630.77</v>
      </c>
      <c r="I746" s="5" t="s">
        <v>15</v>
      </c>
      <c r="J746" s="5" t="s">
        <v>16</v>
      </c>
    </row>
    <row r="747" spans="1:10">
      <c r="A747" s="5" t="s">
        <v>106</v>
      </c>
      <c r="B747" s="6">
        <v>44887.729540069442</v>
      </c>
      <c r="C747" s="5" t="s">
        <v>13</v>
      </c>
      <c r="D747" s="9">
        <v>511171150515</v>
      </c>
      <c r="E747" s="10" t="s">
        <v>17</v>
      </c>
      <c r="H747" s="8">
        <v>1304.03</v>
      </c>
      <c r="I747" s="5" t="s">
        <v>15</v>
      </c>
      <c r="J747" s="5" t="s">
        <v>16</v>
      </c>
    </row>
    <row r="748" spans="1:10">
      <c r="A748" s="5" t="s">
        <v>106</v>
      </c>
      <c r="B748" s="6">
        <v>44887.729540069442</v>
      </c>
      <c r="C748" s="5" t="s">
        <v>13</v>
      </c>
      <c r="D748" s="7">
        <v>133915</v>
      </c>
      <c r="E748" s="10" t="s">
        <v>17</v>
      </c>
      <c r="H748" s="8">
        <v>11731.1</v>
      </c>
      <c r="I748" s="5" t="s">
        <v>15</v>
      </c>
      <c r="J748" s="5" t="s">
        <v>19</v>
      </c>
    </row>
    <row r="749" spans="1:10">
      <c r="A749" s="5" t="s">
        <v>106</v>
      </c>
      <c r="B749" s="6">
        <v>44887.729540069442</v>
      </c>
      <c r="C749" s="5" t="s">
        <v>13</v>
      </c>
      <c r="D749" s="7">
        <v>193405</v>
      </c>
      <c r="E749" s="10" t="s">
        <v>17</v>
      </c>
      <c r="H749" s="8">
        <v>5588.2</v>
      </c>
      <c r="I749" s="5" t="s">
        <v>15</v>
      </c>
      <c r="J749" s="5" t="s">
        <v>18</v>
      </c>
    </row>
    <row r="750" spans="1:10">
      <c r="A750" s="5" t="s">
        <v>106</v>
      </c>
      <c r="B750" s="6">
        <v>44887.729540069442</v>
      </c>
      <c r="C750" s="5" t="s">
        <v>13</v>
      </c>
      <c r="D750" s="7">
        <v>614177</v>
      </c>
      <c r="E750" s="10" t="s">
        <v>17</v>
      </c>
      <c r="H750" s="8">
        <v>1074.6600000000001</v>
      </c>
      <c r="I750" s="5" t="s">
        <v>15</v>
      </c>
      <c r="J750" s="5" t="s">
        <v>20</v>
      </c>
    </row>
    <row r="751" spans="1:10">
      <c r="A751" s="5" t="s">
        <v>106</v>
      </c>
      <c r="B751" s="6">
        <v>44887.729540069442</v>
      </c>
      <c r="C751" s="5" t="s">
        <v>13</v>
      </c>
      <c r="D751" s="7">
        <v>614174</v>
      </c>
      <c r="E751" s="10" t="s">
        <v>17</v>
      </c>
      <c r="H751" s="8">
        <v>15859.5</v>
      </c>
      <c r="I751" s="5" t="s">
        <v>15</v>
      </c>
      <c r="J751" s="5" t="s">
        <v>20</v>
      </c>
    </row>
    <row r="752" spans="1:10">
      <c r="A752" s="5" t="s">
        <v>106</v>
      </c>
      <c r="B752" s="6">
        <v>44887.729540069442</v>
      </c>
      <c r="C752" s="5" t="s">
        <v>13</v>
      </c>
      <c r="D752" s="9">
        <v>45113099938</v>
      </c>
      <c r="E752" s="5" t="s">
        <v>71</v>
      </c>
      <c r="H752" s="8">
        <v>417.98</v>
      </c>
      <c r="I752" s="5" t="s">
        <v>15</v>
      </c>
      <c r="J752" s="5" t="s">
        <v>20</v>
      </c>
    </row>
    <row r="753" spans="1:10">
      <c r="A753" s="5" t="s">
        <v>106</v>
      </c>
      <c r="B753" s="6">
        <v>44887.729540069442</v>
      </c>
      <c r="C753" s="5" t="s">
        <v>13</v>
      </c>
      <c r="D753" s="9">
        <v>451130999381</v>
      </c>
      <c r="E753" s="5" t="s">
        <v>71</v>
      </c>
      <c r="H753" s="8">
        <v>906.36</v>
      </c>
      <c r="I753" s="5" t="s">
        <v>15</v>
      </c>
      <c r="J753" s="5" t="s">
        <v>20</v>
      </c>
    </row>
    <row r="754" spans="1:10">
      <c r="A754" s="5" t="s">
        <v>106</v>
      </c>
      <c r="B754" s="6">
        <v>44887.729540069442</v>
      </c>
      <c r="C754" s="5" t="s">
        <v>13</v>
      </c>
      <c r="D754" s="7"/>
      <c r="E754" s="10"/>
      <c r="F754" s="8">
        <v>4475.3</v>
      </c>
      <c r="I754" s="11" t="s">
        <v>9</v>
      </c>
      <c r="J754" s="5" t="s">
        <v>40</v>
      </c>
    </row>
    <row r="755" spans="1:10">
      <c r="A755" s="5" t="s">
        <v>106</v>
      </c>
      <c r="B755" s="6">
        <v>44887.729540069442</v>
      </c>
      <c r="C755" s="5" t="s">
        <v>13</v>
      </c>
      <c r="D755" s="7"/>
      <c r="E755" s="10"/>
      <c r="F755" s="8">
        <v>6117.8</v>
      </c>
      <c r="I755" s="11" t="s">
        <v>9</v>
      </c>
      <c r="J755" s="10" t="s">
        <v>42</v>
      </c>
    </row>
    <row r="756" spans="1:10">
      <c r="A756" s="5" t="s">
        <v>106</v>
      </c>
      <c r="B756" s="6">
        <v>44887.729540069442</v>
      </c>
      <c r="C756" s="5" t="s">
        <v>13</v>
      </c>
      <c r="D756" s="7"/>
      <c r="E756" s="10"/>
      <c r="F756" s="8">
        <v>8171</v>
      </c>
      <c r="I756" s="11" t="s">
        <v>9</v>
      </c>
      <c r="J756" s="5" t="s">
        <v>35</v>
      </c>
    </row>
    <row r="757" spans="1:10">
      <c r="A757" s="5" t="s">
        <v>106</v>
      </c>
      <c r="B757" s="6">
        <v>44887.729540069442</v>
      </c>
      <c r="C757" s="5" t="s">
        <v>13</v>
      </c>
      <c r="D757" s="7"/>
      <c r="E757" s="10"/>
      <c r="F757" s="8">
        <v>7765.4</v>
      </c>
      <c r="I757" s="11" t="s">
        <v>9</v>
      </c>
      <c r="J757" s="10" t="s">
        <v>46</v>
      </c>
    </row>
    <row r="758" spans="1:10">
      <c r="A758" s="12" t="s">
        <v>21</v>
      </c>
      <c r="B758" s="3"/>
      <c r="C758" s="3"/>
      <c r="D758" s="7"/>
      <c r="E758" s="10"/>
      <c r="F758" s="19">
        <f>SUM(F734:G757)</f>
        <v>26529.5</v>
      </c>
      <c r="H758" s="8"/>
      <c r="I758" s="11"/>
      <c r="J758" s="5"/>
    </row>
    <row r="759" spans="1:10" ht="15.75" customHeight="1">
      <c r="A759" s="13" t="s">
        <v>22</v>
      </c>
      <c r="B759" s="13" t="s">
        <v>23</v>
      </c>
      <c r="C759" s="13" t="s">
        <v>24</v>
      </c>
      <c r="D759" s="14">
        <v>112273894</v>
      </c>
      <c r="E759" s="10"/>
      <c r="H759" s="8"/>
      <c r="I759" s="11"/>
      <c r="J759" s="5"/>
    </row>
    <row r="762" spans="1:10">
      <c r="A762" s="1" t="s">
        <v>0</v>
      </c>
      <c r="B762" s="2"/>
      <c r="C762" s="2"/>
      <c r="D762" s="2"/>
      <c r="E762" s="2"/>
      <c r="F762" s="2"/>
      <c r="G762" s="2"/>
      <c r="H762" s="2"/>
      <c r="I762" s="2"/>
      <c r="J762" s="2"/>
    </row>
    <row r="763" spans="1:10">
      <c r="A763" s="3" t="s">
        <v>107</v>
      </c>
      <c r="B763" s="2"/>
      <c r="C763" s="2"/>
      <c r="D763" s="2"/>
      <c r="E763" s="2"/>
      <c r="F763" s="2"/>
      <c r="G763" s="2"/>
      <c r="H763" s="2"/>
      <c r="I763" s="2"/>
      <c r="J763" s="2"/>
    </row>
    <row r="764" spans="1:10">
      <c r="A764" s="88" t="s">
        <v>0</v>
      </c>
      <c r="B764" s="88" t="s">
        <v>2</v>
      </c>
      <c r="C764" s="88" t="s">
        <v>3</v>
      </c>
      <c r="D764" s="88" t="s">
        <v>4</v>
      </c>
      <c r="E764" s="88" t="s">
        <v>5</v>
      </c>
      <c r="F764" s="88" t="s">
        <v>6</v>
      </c>
      <c r="G764" s="90"/>
      <c r="H764" s="91"/>
      <c r="I764" s="88" t="s">
        <v>7</v>
      </c>
      <c r="J764" s="88" t="s">
        <v>8</v>
      </c>
    </row>
    <row r="765" spans="1:10">
      <c r="A765" s="89"/>
      <c r="B765" s="89"/>
      <c r="C765" s="89"/>
      <c r="D765" s="89"/>
      <c r="E765" s="89"/>
      <c r="F765" s="4" t="s">
        <v>9</v>
      </c>
      <c r="G765" s="4" t="s">
        <v>10</v>
      </c>
      <c r="H765" s="4" t="s">
        <v>11</v>
      </c>
      <c r="I765" s="89"/>
      <c r="J765" s="89"/>
    </row>
    <row r="766" spans="1:10">
      <c r="A766" s="5" t="s">
        <v>108</v>
      </c>
      <c r="B766" s="6">
        <v>44888.522429872683</v>
      </c>
      <c r="C766" s="5" t="s">
        <v>13</v>
      </c>
      <c r="D766" s="11"/>
      <c r="E766" s="10"/>
      <c r="F766" s="8">
        <v>4429.3999999999996</v>
      </c>
      <c r="I766" s="11" t="s">
        <v>9</v>
      </c>
      <c r="J766" s="10" t="s">
        <v>29</v>
      </c>
    </row>
    <row r="767" spans="1:10">
      <c r="A767" s="5" t="s">
        <v>108</v>
      </c>
      <c r="B767" s="6">
        <v>44888.522429872683</v>
      </c>
      <c r="C767" s="5" t="s">
        <v>13</v>
      </c>
      <c r="D767" s="11"/>
      <c r="E767" s="10"/>
      <c r="F767" s="8">
        <v>6484.8</v>
      </c>
      <c r="I767" s="11" t="s">
        <v>9</v>
      </c>
      <c r="J767" s="5" t="s">
        <v>41</v>
      </c>
    </row>
    <row r="768" spans="1:10">
      <c r="A768" s="5" t="s">
        <v>108</v>
      </c>
      <c r="B768" s="6">
        <v>44888.522429872683</v>
      </c>
      <c r="C768" s="5" t="s">
        <v>13</v>
      </c>
      <c r="D768" s="11"/>
      <c r="E768" s="10"/>
      <c r="F768" s="8">
        <v>20886.7</v>
      </c>
      <c r="I768" s="11" t="s">
        <v>9</v>
      </c>
      <c r="J768" s="5" t="s">
        <v>30</v>
      </c>
    </row>
    <row r="769" spans="1:10">
      <c r="A769" s="5" t="s">
        <v>108</v>
      </c>
      <c r="B769" s="6">
        <v>44888.522429872683</v>
      </c>
      <c r="C769" s="5" t="s">
        <v>13</v>
      </c>
      <c r="D769" s="11"/>
      <c r="E769" s="10"/>
      <c r="F769" s="8">
        <v>9438.9</v>
      </c>
      <c r="I769" s="11" t="s">
        <v>9</v>
      </c>
      <c r="J769" s="5" t="s">
        <v>31</v>
      </c>
    </row>
    <row r="770" spans="1:10">
      <c r="A770" s="5" t="s">
        <v>108</v>
      </c>
      <c r="B770" s="6">
        <v>44888.522429872683</v>
      </c>
      <c r="C770" s="5" t="s">
        <v>13</v>
      </c>
      <c r="D770" s="11"/>
      <c r="E770" s="10"/>
      <c r="F770" s="8">
        <v>0.1</v>
      </c>
      <c r="I770" s="11" t="s">
        <v>9</v>
      </c>
      <c r="J770" s="5" t="s">
        <v>54</v>
      </c>
    </row>
    <row r="771" spans="1:10">
      <c r="A771" s="5" t="s">
        <v>108</v>
      </c>
      <c r="B771" s="6">
        <v>44888.522429872683</v>
      </c>
      <c r="C771" s="5" t="s">
        <v>13</v>
      </c>
      <c r="D771" s="11"/>
      <c r="E771" s="10"/>
      <c r="F771" s="8">
        <v>10249.200000000001</v>
      </c>
      <c r="I771" s="11" t="s">
        <v>9</v>
      </c>
      <c r="J771" s="5" t="s">
        <v>32</v>
      </c>
    </row>
    <row r="772" spans="1:10">
      <c r="A772" s="5" t="s">
        <v>108</v>
      </c>
      <c r="B772" s="6">
        <v>44888.522429872683</v>
      </c>
      <c r="C772" s="5" t="s">
        <v>13</v>
      </c>
      <c r="D772" s="11"/>
      <c r="E772" s="10"/>
      <c r="F772" s="8">
        <v>13069.8</v>
      </c>
      <c r="I772" s="11" t="s">
        <v>9</v>
      </c>
      <c r="J772" s="5" t="s">
        <v>33</v>
      </c>
    </row>
    <row r="773" spans="1:10">
      <c r="A773" s="5" t="s">
        <v>108</v>
      </c>
      <c r="B773" s="6">
        <v>44888.522429872683</v>
      </c>
      <c r="C773" s="5" t="s">
        <v>13</v>
      </c>
      <c r="D773" s="11"/>
      <c r="E773" s="10"/>
      <c r="F773" s="8">
        <v>12034.7</v>
      </c>
      <c r="I773" s="11" t="s">
        <v>9</v>
      </c>
      <c r="J773" s="5" t="s">
        <v>35</v>
      </c>
    </row>
    <row r="774" spans="1:10">
      <c r="A774" s="5" t="s">
        <v>108</v>
      </c>
      <c r="B774" s="6">
        <v>44888.522429872683</v>
      </c>
      <c r="C774" s="5" t="s">
        <v>13</v>
      </c>
      <c r="D774" s="11"/>
      <c r="E774" s="10"/>
      <c r="F774" s="8">
        <v>4752.6000000000004</v>
      </c>
      <c r="I774" s="11" t="s">
        <v>9</v>
      </c>
      <c r="J774" s="10" t="s">
        <v>43</v>
      </c>
    </row>
    <row r="775" spans="1:10">
      <c r="A775" s="5" t="s">
        <v>108</v>
      </c>
      <c r="B775" s="6">
        <v>44888.522429872683</v>
      </c>
      <c r="C775" s="5" t="s">
        <v>13</v>
      </c>
      <c r="D775" s="11"/>
      <c r="E775" s="10"/>
      <c r="F775" s="8">
        <v>8331</v>
      </c>
      <c r="I775" s="11" t="s">
        <v>9</v>
      </c>
      <c r="J775" s="10" t="s">
        <v>44</v>
      </c>
    </row>
    <row r="776" spans="1:10">
      <c r="A776" s="5" t="s">
        <v>108</v>
      </c>
      <c r="B776" s="6">
        <v>44888.522429872683</v>
      </c>
      <c r="C776" s="5" t="s">
        <v>13</v>
      </c>
      <c r="D776" s="11"/>
      <c r="E776" s="10"/>
      <c r="F776" s="8">
        <v>10190.700000000001</v>
      </c>
      <c r="I776" s="11" t="s">
        <v>9</v>
      </c>
      <c r="J776" s="10" t="s">
        <v>45</v>
      </c>
    </row>
    <row r="777" spans="1:10">
      <c r="A777" s="5" t="s">
        <v>108</v>
      </c>
      <c r="B777" s="6">
        <v>44888.522429872683</v>
      </c>
      <c r="C777" s="5" t="s">
        <v>13</v>
      </c>
      <c r="D777" s="11"/>
      <c r="E777" s="10"/>
      <c r="F777" s="8">
        <v>7073.8</v>
      </c>
      <c r="I777" s="11" t="s">
        <v>9</v>
      </c>
      <c r="J777" s="10" t="s">
        <v>36</v>
      </c>
    </row>
    <row r="778" spans="1:10">
      <c r="A778" s="5" t="s">
        <v>108</v>
      </c>
      <c r="B778" s="6">
        <v>44888.522429872683</v>
      </c>
      <c r="C778" s="5" t="s">
        <v>13</v>
      </c>
      <c r="D778" s="11"/>
      <c r="E778" s="10"/>
      <c r="F778" s="8">
        <v>1038.8</v>
      </c>
      <c r="I778" s="11" t="s">
        <v>9</v>
      </c>
      <c r="J778" s="10" t="s">
        <v>39</v>
      </c>
    </row>
    <row r="779" spans="1:10">
      <c r="A779" s="12" t="s">
        <v>21</v>
      </c>
      <c r="B779" s="3"/>
      <c r="C779" s="3"/>
      <c r="D779" s="7"/>
      <c r="E779" s="10"/>
      <c r="F779" s="19">
        <f>SUM(F766:G778)</f>
        <v>107980.50000000001</v>
      </c>
      <c r="H779" s="8"/>
      <c r="I779" s="11"/>
      <c r="J779" s="10"/>
    </row>
    <row r="780" spans="1:10" ht="15.75" customHeight="1">
      <c r="A780" s="13" t="s">
        <v>22</v>
      </c>
      <c r="B780" s="13" t="s">
        <v>23</v>
      </c>
      <c r="C780" s="13" t="s">
        <v>24</v>
      </c>
      <c r="D780" s="14">
        <v>112273897</v>
      </c>
      <c r="E780" s="10"/>
      <c r="H780" s="8"/>
      <c r="I780" s="11"/>
      <c r="J780" s="10"/>
    </row>
    <row r="781" spans="1:10">
      <c r="A781" s="5"/>
      <c r="B781" s="6"/>
      <c r="C781" s="5"/>
      <c r="D781" s="7"/>
      <c r="E781" s="10"/>
      <c r="H781" s="8"/>
      <c r="I781" s="11"/>
      <c r="J781" s="10"/>
    </row>
    <row r="782" spans="1:10">
      <c r="A782" s="5"/>
      <c r="B782" s="6"/>
      <c r="C782" s="5"/>
      <c r="D782" s="7"/>
      <c r="E782" s="10"/>
      <c r="H782" s="8"/>
      <c r="I782" s="11"/>
      <c r="J782" s="10"/>
    </row>
    <row r="783" spans="1:10">
      <c r="A783" s="5" t="s">
        <v>109</v>
      </c>
      <c r="B783" s="6">
        <v>44888.737257048611</v>
      </c>
      <c r="C783" s="5" t="s">
        <v>13</v>
      </c>
      <c r="D783" s="7"/>
      <c r="E783" s="10"/>
      <c r="G783" s="8">
        <v>12625.5</v>
      </c>
      <c r="I783" s="11" t="s">
        <v>10</v>
      </c>
      <c r="J783" s="5" t="s">
        <v>54</v>
      </c>
    </row>
    <row r="784" spans="1:10">
      <c r="A784" s="5" t="s">
        <v>109</v>
      </c>
      <c r="B784" s="6">
        <v>44888.737257048611</v>
      </c>
      <c r="C784" s="5" t="s">
        <v>13</v>
      </c>
      <c r="D784" s="7">
        <v>231512</v>
      </c>
      <c r="E784" s="10" t="s">
        <v>17</v>
      </c>
      <c r="H784" s="8">
        <v>15730.4</v>
      </c>
      <c r="I784" s="5" t="s">
        <v>15</v>
      </c>
      <c r="J784" s="5" t="s">
        <v>19</v>
      </c>
    </row>
    <row r="785" spans="1:10">
      <c r="A785" s="5" t="s">
        <v>109</v>
      </c>
      <c r="B785" s="6">
        <v>44888.737257048611</v>
      </c>
      <c r="C785" s="5" t="s">
        <v>13</v>
      </c>
      <c r="D785" s="7">
        <v>281534</v>
      </c>
      <c r="E785" s="10" t="s">
        <v>17</v>
      </c>
      <c r="H785" s="8">
        <v>25253.200000000001</v>
      </c>
      <c r="I785" s="5" t="s">
        <v>15</v>
      </c>
      <c r="J785" s="5" t="s">
        <v>18</v>
      </c>
    </row>
    <row r="786" spans="1:10">
      <c r="A786" s="5" t="s">
        <v>109</v>
      </c>
      <c r="B786" s="6">
        <v>44888.737257048611</v>
      </c>
      <c r="C786" s="5" t="s">
        <v>13</v>
      </c>
      <c r="D786" s="9">
        <v>51317068054</v>
      </c>
      <c r="E786" s="10" t="s">
        <v>17</v>
      </c>
      <c r="H786" s="8">
        <v>113.4</v>
      </c>
      <c r="I786" s="5" t="s">
        <v>15</v>
      </c>
      <c r="J786" s="5" t="s">
        <v>20</v>
      </c>
    </row>
    <row r="787" spans="1:10">
      <c r="A787" s="5" t="s">
        <v>109</v>
      </c>
      <c r="B787" s="6">
        <v>44888.737257048611</v>
      </c>
      <c r="C787" s="5" t="s">
        <v>13</v>
      </c>
      <c r="D787" s="7">
        <v>206753</v>
      </c>
      <c r="E787" s="10" t="s">
        <v>17</v>
      </c>
      <c r="H787" s="8">
        <v>5645.32</v>
      </c>
      <c r="I787" s="5" t="s">
        <v>15</v>
      </c>
      <c r="J787" s="5" t="s">
        <v>20</v>
      </c>
    </row>
    <row r="788" spans="1:10">
      <c r="A788" s="5" t="s">
        <v>109</v>
      </c>
      <c r="B788" s="6">
        <v>44888.737257048611</v>
      </c>
      <c r="C788" s="5" t="s">
        <v>13</v>
      </c>
      <c r="D788" s="7">
        <v>569797</v>
      </c>
      <c r="E788" s="10" t="s">
        <v>17</v>
      </c>
      <c r="H788" s="8">
        <v>5444.07</v>
      </c>
      <c r="I788" s="5" t="s">
        <v>15</v>
      </c>
      <c r="J788" s="5" t="s">
        <v>20</v>
      </c>
    </row>
    <row r="789" spans="1:10">
      <c r="A789" s="5" t="s">
        <v>109</v>
      </c>
      <c r="B789" s="6">
        <v>44888.737257048611</v>
      </c>
      <c r="C789" s="5" t="s">
        <v>13</v>
      </c>
      <c r="D789" s="7">
        <v>569796</v>
      </c>
      <c r="E789" s="10" t="s">
        <v>17</v>
      </c>
      <c r="H789" s="8">
        <v>1634</v>
      </c>
      <c r="I789" s="5" t="s">
        <v>15</v>
      </c>
      <c r="J789" s="5" t="s">
        <v>20</v>
      </c>
    </row>
    <row r="790" spans="1:10">
      <c r="A790" s="5" t="s">
        <v>109</v>
      </c>
      <c r="B790" s="6">
        <v>44888.737257048611</v>
      </c>
      <c r="C790" s="5" t="s">
        <v>13</v>
      </c>
      <c r="D790" s="7"/>
      <c r="E790" s="10"/>
      <c r="F790" s="8">
        <v>7904.8</v>
      </c>
      <c r="I790" s="11" t="s">
        <v>9</v>
      </c>
      <c r="J790" s="10" t="s">
        <v>29</v>
      </c>
    </row>
    <row r="791" spans="1:10">
      <c r="A791" s="5" t="s">
        <v>109</v>
      </c>
      <c r="B791" s="6">
        <v>44888.737257048611</v>
      </c>
      <c r="C791" s="5" t="s">
        <v>13</v>
      </c>
      <c r="D791" s="7"/>
      <c r="E791" s="10"/>
      <c r="F791" s="8">
        <v>6222.3</v>
      </c>
      <c r="I791" s="11" t="s">
        <v>9</v>
      </c>
      <c r="J791" s="5" t="s">
        <v>40</v>
      </c>
    </row>
    <row r="792" spans="1:10">
      <c r="A792" s="5" t="s">
        <v>109</v>
      </c>
      <c r="B792" s="6">
        <v>44888.737257048611</v>
      </c>
      <c r="C792" s="5" t="s">
        <v>13</v>
      </c>
      <c r="D792" s="7"/>
      <c r="E792" s="10"/>
      <c r="F792" s="8">
        <v>9899.1</v>
      </c>
      <c r="I792" s="11" t="s">
        <v>9</v>
      </c>
      <c r="J792" s="10" t="s">
        <v>42</v>
      </c>
    </row>
    <row r="793" spans="1:10">
      <c r="A793" s="5" t="s">
        <v>109</v>
      </c>
      <c r="B793" s="6">
        <v>44888.737257048611</v>
      </c>
      <c r="C793" s="5" t="s">
        <v>13</v>
      </c>
      <c r="D793" s="7"/>
      <c r="E793" s="10"/>
      <c r="F793" s="8">
        <v>6619.8</v>
      </c>
      <c r="I793" s="11" t="s">
        <v>9</v>
      </c>
      <c r="J793" s="10" t="s">
        <v>43</v>
      </c>
    </row>
    <row r="794" spans="1:10">
      <c r="A794" s="5" t="s">
        <v>109</v>
      </c>
      <c r="B794" s="6">
        <v>44888.737257048611</v>
      </c>
      <c r="C794" s="5" t="s">
        <v>13</v>
      </c>
      <c r="D794" s="7"/>
      <c r="E794" s="10"/>
      <c r="F794" s="8">
        <v>8496.6</v>
      </c>
      <c r="I794" s="11" t="s">
        <v>9</v>
      </c>
      <c r="J794" s="10" t="s">
        <v>44</v>
      </c>
    </row>
    <row r="795" spans="1:10">
      <c r="A795" s="5" t="s">
        <v>109</v>
      </c>
      <c r="B795" s="6">
        <v>44888.737257048611</v>
      </c>
      <c r="C795" s="5" t="s">
        <v>13</v>
      </c>
      <c r="D795" s="7"/>
      <c r="E795" s="10"/>
      <c r="F795" s="8">
        <v>9960.1</v>
      </c>
      <c r="I795" s="11" t="s">
        <v>9</v>
      </c>
      <c r="J795" s="10" t="s">
        <v>46</v>
      </c>
    </row>
    <row r="796" spans="1:10">
      <c r="A796" s="12" t="s">
        <v>21</v>
      </c>
      <c r="B796" s="3"/>
      <c r="C796" s="3"/>
      <c r="D796" s="7"/>
      <c r="E796" s="10"/>
      <c r="F796" s="19">
        <f>SUM(F783:G795)</f>
        <v>61728.2</v>
      </c>
      <c r="H796" s="8"/>
      <c r="I796" s="11"/>
      <c r="J796" s="10"/>
    </row>
    <row r="797" spans="1:10" ht="15.75" customHeight="1">
      <c r="A797" s="13" t="s">
        <v>22</v>
      </c>
      <c r="B797" s="13" t="s">
        <v>23</v>
      </c>
      <c r="C797" s="13" t="s">
        <v>24</v>
      </c>
      <c r="D797" s="14">
        <v>112281116</v>
      </c>
      <c r="E797" s="10"/>
      <c r="H797" s="8"/>
      <c r="I797" s="11"/>
      <c r="J797" s="10"/>
    </row>
    <row r="800" spans="1:10">
      <c r="A800" s="1" t="s">
        <v>0</v>
      </c>
      <c r="B800" s="2"/>
      <c r="C800" s="2"/>
      <c r="D800" s="2"/>
      <c r="E800" s="2"/>
      <c r="F800" s="2"/>
      <c r="G800" s="2"/>
      <c r="H800" s="2"/>
      <c r="I800" s="2"/>
      <c r="J800" s="2"/>
    </row>
    <row r="801" spans="1:10">
      <c r="A801" s="3" t="s">
        <v>110</v>
      </c>
      <c r="B801" s="2"/>
      <c r="C801" s="2"/>
      <c r="D801" s="2"/>
      <c r="E801" s="2"/>
      <c r="F801" s="2"/>
      <c r="G801" s="2"/>
      <c r="H801" s="2"/>
      <c r="I801" s="2"/>
      <c r="J801" s="2"/>
    </row>
    <row r="802" spans="1:10">
      <c r="A802" s="88" t="s">
        <v>0</v>
      </c>
      <c r="B802" s="88" t="s">
        <v>2</v>
      </c>
      <c r="C802" s="88" t="s">
        <v>3</v>
      </c>
      <c r="D802" s="88" t="s">
        <v>4</v>
      </c>
      <c r="E802" s="88" t="s">
        <v>5</v>
      </c>
      <c r="F802" s="88" t="s">
        <v>6</v>
      </c>
      <c r="G802" s="90"/>
      <c r="H802" s="91"/>
      <c r="I802" s="88" t="s">
        <v>7</v>
      </c>
      <c r="J802" s="88" t="s">
        <v>8</v>
      </c>
    </row>
    <row r="803" spans="1:10">
      <c r="A803" s="89"/>
      <c r="B803" s="89"/>
      <c r="C803" s="89"/>
      <c r="D803" s="89"/>
      <c r="E803" s="89"/>
      <c r="F803" s="4" t="s">
        <v>9</v>
      </c>
      <c r="G803" s="4" t="s">
        <v>10</v>
      </c>
      <c r="H803" s="4" t="s">
        <v>11</v>
      </c>
      <c r="I803" s="89"/>
      <c r="J803" s="89"/>
    </row>
    <row r="804" spans="1:10">
      <c r="A804" s="5" t="s">
        <v>111</v>
      </c>
      <c r="B804" s="6">
        <v>44889.507642581018</v>
      </c>
      <c r="C804" s="5" t="s">
        <v>13</v>
      </c>
      <c r="D804" s="7"/>
      <c r="E804" s="10"/>
      <c r="F804" s="8">
        <v>4133.3999999999996</v>
      </c>
      <c r="I804" s="11" t="s">
        <v>9</v>
      </c>
      <c r="J804" s="5" t="s">
        <v>41</v>
      </c>
    </row>
    <row r="805" spans="1:10">
      <c r="A805" s="5" t="s">
        <v>112</v>
      </c>
      <c r="B805" s="6">
        <v>44889.507642581018</v>
      </c>
      <c r="C805" s="5" t="s">
        <v>13</v>
      </c>
      <c r="D805" s="7"/>
      <c r="E805" s="10"/>
      <c r="F805" s="8">
        <v>30002.7</v>
      </c>
      <c r="I805" s="11" t="s">
        <v>9</v>
      </c>
      <c r="J805" s="5" t="s">
        <v>30</v>
      </c>
    </row>
    <row r="806" spans="1:10">
      <c r="A806" s="5" t="s">
        <v>112</v>
      </c>
      <c r="B806" s="6">
        <v>44889.507642581018</v>
      </c>
      <c r="C806" s="5" t="s">
        <v>13</v>
      </c>
      <c r="D806" s="7"/>
      <c r="E806" s="10"/>
      <c r="F806" s="8">
        <v>12050.3</v>
      </c>
      <c r="I806" s="11" t="s">
        <v>9</v>
      </c>
      <c r="J806" s="5" t="s">
        <v>31</v>
      </c>
    </row>
    <row r="807" spans="1:10">
      <c r="A807" s="5" t="s">
        <v>112</v>
      </c>
      <c r="B807" s="6">
        <v>44889.507642581018</v>
      </c>
      <c r="C807" s="5" t="s">
        <v>13</v>
      </c>
      <c r="D807" s="7"/>
      <c r="E807" s="10"/>
      <c r="F807" s="8">
        <v>8715</v>
      </c>
      <c r="I807" s="11" t="s">
        <v>9</v>
      </c>
      <c r="J807" s="5" t="s">
        <v>32</v>
      </c>
    </row>
    <row r="808" spans="1:10">
      <c r="A808" s="5" t="s">
        <v>112</v>
      </c>
      <c r="B808" s="6">
        <v>44889.507642581018</v>
      </c>
      <c r="C808" s="5" t="s">
        <v>13</v>
      </c>
      <c r="D808" s="7"/>
      <c r="E808" s="10"/>
      <c r="F808" s="8">
        <v>18609.099999999999</v>
      </c>
      <c r="I808" s="11" t="s">
        <v>9</v>
      </c>
      <c r="J808" s="5" t="s">
        <v>33</v>
      </c>
    </row>
    <row r="809" spans="1:10">
      <c r="A809" s="5" t="s">
        <v>112</v>
      </c>
      <c r="B809" s="6">
        <v>44889.507642581018</v>
      </c>
      <c r="C809" s="5" t="s">
        <v>13</v>
      </c>
      <c r="D809" s="7"/>
      <c r="E809" s="10"/>
      <c r="F809" s="8">
        <v>12957.8</v>
      </c>
      <c r="I809" s="11" t="s">
        <v>9</v>
      </c>
      <c r="J809" s="5" t="s">
        <v>34</v>
      </c>
    </row>
    <row r="810" spans="1:10">
      <c r="A810" s="5" t="s">
        <v>112</v>
      </c>
      <c r="B810" s="6">
        <v>44889.507642581018</v>
      </c>
      <c r="C810" s="5" t="s">
        <v>13</v>
      </c>
      <c r="D810" s="7"/>
      <c r="E810" s="10"/>
      <c r="F810" s="8">
        <v>7697.4</v>
      </c>
      <c r="I810" s="11" t="s">
        <v>9</v>
      </c>
      <c r="J810" s="5" t="s">
        <v>35</v>
      </c>
    </row>
    <row r="811" spans="1:10">
      <c r="A811" s="5" t="s">
        <v>112</v>
      </c>
      <c r="B811" s="6">
        <v>44889.507642581018</v>
      </c>
      <c r="C811" s="5" t="s">
        <v>13</v>
      </c>
      <c r="D811" s="7"/>
      <c r="E811" s="10"/>
      <c r="F811" s="8">
        <v>11368.4</v>
      </c>
      <c r="I811" s="11" t="s">
        <v>9</v>
      </c>
      <c r="J811" s="10" t="s">
        <v>45</v>
      </c>
    </row>
    <row r="812" spans="1:10">
      <c r="A812" s="5" t="s">
        <v>112</v>
      </c>
      <c r="B812" s="6">
        <v>44889.507642581018</v>
      </c>
      <c r="C812" s="5" t="s">
        <v>13</v>
      </c>
      <c r="D812" s="7"/>
      <c r="E812" s="10"/>
      <c r="F812" s="8">
        <v>9350.5</v>
      </c>
      <c r="I812" s="11" t="s">
        <v>9</v>
      </c>
      <c r="J812" s="10" t="s">
        <v>36</v>
      </c>
    </row>
    <row r="813" spans="1:10">
      <c r="A813" s="12" t="s">
        <v>21</v>
      </c>
      <c r="B813" s="3"/>
      <c r="C813" s="3"/>
      <c r="D813" s="7"/>
      <c r="E813" s="10"/>
      <c r="F813" s="19">
        <f>SUM(F804:G812)</f>
        <v>114884.59999999999</v>
      </c>
      <c r="H813" s="8"/>
      <c r="I813" s="11"/>
      <c r="J813" s="5"/>
    </row>
    <row r="814" spans="1:10" ht="15.75" customHeight="1">
      <c r="A814" s="13" t="s">
        <v>22</v>
      </c>
      <c r="B814" s="13" t="s">
        <v>23</v>
      </c>
      <c r="C814" s="13" t="s">
        <v>24</v>
      </c>
      <c r="D814" s="14">
        <v>112281117</v>
      </c>
      <c r="E814" s="10"/>
      <c r="H814" s="8"/>
      <c r="I814" s="11"/>
      <c r="J814" s="5"/>
    </row>
    <row r="815" spans="1:10">
      <c r="A815" s="5"/>
      <c r="B815" s="6"/>
      <c r="C815" s="5"/>
      <c r="D815" s="7"/>
      <c r="E815" s="10"/>
      <c r="H815" s="8"/>
      <c r="I815" s="11"/>
      <c r="J815" s="5"/>
    </row>
    <row r="816" spans="1:10">
      <c r="A816" s="5"/>
      <c r="B816" s="6"/>
      <c r="C816" s="5"/>
      <c r="D816" s="7"/>
      <c r="E816" s="10"/>
      <c r="H816" s="8"/>
      <c r="I816" s="11"/>
      <c r="J816" s="5"/>
    </row>
    <row r="817" spans="1:10">
      <c r="A817" s="5" t="s">
        <v>113</v>
      </c>
      <c r="B817" s="6">
        <v>44889.791870208333</v>
      </c>
      <c r="C817" s="5" t="s">
        <v>13</v>
      </c>
      <c r="D817" s="7">
        <v>695135</v>
      </c>
      <c r="E817" s="10" t="s">
        <v>17</v>
      </c>
      <c r="H817" s="8">
        <v>567.45000000000005</v>
      </c>
      <c r="I817" s="5" t="s">
        <v>15</v>
      </c>
      <c r="J817" s="5" t="s">
        <v>20</v>
      </c>
    </row>
    <row r="818" spans="1:10">
      <c r="A818" s="5" t="s">
        <v>114</v>
      </c>
      <c r="B818" s="6">
        <v>44889.791870208333</v>
      </c>
      <c r="C818" s="5" t="s">
        <v>13</v>
      </c>
      <c r="D818" s="9">
        <v>45113112364</v>
      </c>
      <c r="E818" s="10" t="s">
        <v>17</v>
      </c>
      <c r="H818" s="8">
        <v>309.3</v>
      </c>
      <c r="I818" s="5" t="s">
        <v>15</v>
      </c>
      <c r="J818" s="5" t="s">
        <v>20</v>
      </c>
    </row>
    <row r="819" spans="1:10">
      <c r="A819" s="5" t="s">
        <v>114</v>
      </c>
      <c r="B819" s="6">
        <v>44889.791870208333</v>
      </c>
      <c r="C819" s="5" t="s">
        <v>13</v>
      </c>
      <c r="D819" s="7">
        <v>695134</v>
      </c>
      <c r="E819" s="10" t="s">
        <v>17</v>
      </c>
      <c r="H819" s="8">
        <v>967.01</v>
      </c>
      <c r="I819" s="5" t="s">
        <v>15</v>
      </c>
      <c r="J819" s="5" t="s">
        <v>20</v>
      </c>
    </row>
    <row r="820" spans="1:10">
      <c r="A820" s="5" t="s">
        <v>114</v>
      </c>
      <c r="B820" s="6">
        <v>44889.791870208333</v>
      </c>
      <c r="C820" s="5" t="s">
        <v>13</v>
      </c>
      <c r="D820" s="7">
        <v>695133</v>
      </c>
      <c r="E820" s="10" t="s">
        <v>17</v>
      </c>
      <c r="H820" s="8">
        <v>12633.5</v>
      </c>
      <c r="I820" s="5" t="s">
        <v>15</v>
      </c>
      <c r="J820" s="5" t="s">
        <v>20</v>
      </c>
    </row>
    <row r="821" spans="1:10">
      <c r="A821" s="5" t="s">
        <v>114</v>
      </c>
      <c r="B821" s="6">
        <v>44889.791870208333</v>
      </c>
      <c r="C821" s="5" t="s">
        <v>13</v>
      </c>
      <c r="D821" s="7">
        <v>695127</v>
      </c>
      <c r="E821" s="10" t="s">
        <v>17</v>
      </c>
      <c r="H821" s="8">
        <v>470.4</v>
      </c>
      <c r="I821" s="5" t="s">
        <v>15</v>
      </c>
      <c r="J821" s="5" t="s">
        <v>20</v>
      </c>
    </row>
    <row r="822" spans="1:10">
      <c r="A822" s="5" t="s">
        <v>114</v>
      </c>
      <c r="B822" s="6">
        <v>44889.791870208333</v>
      </c>
      <c r="C822" s="5" t="s">
        <v>13</v>
      </c>
      <c r="D822" s="7">
        <v>695128</v>
      </c>
      <c r="E822" s="10" t="s">
        <v>17</v>
      </c>
      <c r="H822" s="8">
        <v>567.45000000000005</v>
      </c>
      <c r="I822" s="5" t="s">
        <v>15</v>
      </c>
      <c r="J822" s="5" t="s">
        <v>20</v>
      </c>
    </row>
    <row r="823" spans="1:10">
      <c r="A823" s="5" t="s">
        <v>114</v>
      </c>
      <c r="B823" s="6">
        <v>44889.791870208333</v>
      </c>
      <c r="C823" s="5" t="s">
        <v>13</v>
      </c>
      <c r="D823" s="7">
        <v>695126</v>
      </c>
      <c r="E823" s="10" t="s">
        <v>17</v>
      </c>
      <c r="H823" s="8">
        <v>858.5</v>
      </c>
      <c r="I823" s="5" t="s">
        <v>15</v>
      </c>
      <c r="J823" s="5" t="s">
        <v>20</v>
      </c>
    </row>
    <row r="824" spans="1:10">
      <c r="A824" s="5" t="s">
        <v>114</v>
      </c>
      <c r="B824" s="6">
        <v>44889.791870208333</v>
      </c>
      <c r="C824" s="5" t="s">
        <v>13</v>
      </c>
      <c r="D824" s="7">
        <v>231633</v>
      </c>
      <c r="E824" s="10" t="s">
        <v>17</v>
      </c>
      <c r="H824" s="8">
        <v>23372.9</v>
      </c>
      <c r="I824" s="5" t="s">
        <v>15</v>
      </c>
      <c r="J824" s="5" t="s">
        <v>19</v>
      </c>
    </row>
    <row r="825" spans="1:10">
      <c r="A825" s="5" t="s">
        <v>114</v>
      </c>
      <c r="B825" s="6">
        <v>44889.791870208333</v>
      </c>
      <c r="C825" s="5" t="s">
        <v>13</v>
      </c>
      <c r="D825" s="7">
        <v>134086</v>
      </c>
      <c r="E825" s="10" t="s">
        <v>17</v>
      </c>
      <c r="H825" s="8">
        <v>877.2</v>
      </c>
      <c r="I825" s="5" t="s">
        <v>15</v>
      </c>
      <c r="J825" s="5" t="s">
        <v>19</v>
      </c>
    </row>
    <row r="826" spans="1:10">
      <c r="A826" s="5" t="s">
        <v>114</v>
      </c>
      <c r="B826" s="6">
        <v>44889.791870208333</v>
      </c>
      <c r="C826" s="5" t="s">
        <v>13</v>
      </c>
      <c r="D826" s="9">
        <v>45173028623</v>
      </c>
      <c r="E826" s="10" t="s">
        <v>17</v>
      </c>
      <c r="H826" s="8">
        <v>396.48</v>
      </c>
      <c r="I826" s="5" t="s">
        <v>15</v>
      </c>
      <c r="J826" s="5" t="s">
        <v>16</v>
      </c>
    </row>
    <row r="827" spans="1:10">
      <c r="A827" s="5" t="s">
        <v>114</v>
      </c>
      <c r="B827" s="6">
        <v>44889.791870208333</v>
      </c>
      <c r="C827" s="5" t="s">
        <v>13</v>
      </c>
      <c r="D827" s="9">
        <v>45113108849</v>
      </c>
      <c r="E827" s="10" t="s">
        <v>17</v>
      </c>
      <c r="H827" s="8">
        <v>184.32</v>
      </c>
      <c r="I827" s="5" t="s">
        <v>15</v>
      </c>
      <c r="J827" s="5" t="s">
        <v>16</v>
      </c>
    </row>
    <row r="828" spans="1:10">
      <c r="A828" s="5" t="s">
        <v>114</v>
      </c>
      <c r="B828" s="6">
        <v>44889.791870208333</v>
      </c>
      <c r="C828" s="5" t="s">
        <v>13</v>
      </c>
      <c r="D828" s="9">
        <v>45143337959</v>
      </c>
      <c r="E828" s="10" t="s">
        <v>17</v>
      </c>
      <c r="H828" s="8">
        <v>159.84</v>
      </c>
      <c r="I828" s="5" t="s">
        <v>15</v>
      </c>
      <c r="J828" s="5" t="s">
        <v>16</v>
      </c>
    </row>
    <row r="829" spans="1:10">
      <c r="A829" s="5" t="s">
        <v>114</v>
      </c>
      <c r="B829" s="6">
        <v>44889.791870208333</v>
      </c>
      <c r="C829" s="5" t="s">
        <v>13</v>
      </c>
      <c r="D829" s="7">
        <v>28968590</v>
      </c>
      <c r="E829" s="5" t="s">
        <v>14</v>
      </c>
      <c r="H829" s="8">
        <v>13345</v>
      </c>
      <c r="I829" s="5" t="s">
        <v>15</v>
      </c>
      <c r="J829" s="5" t="s">
        <v>16</v>
      </c>
    </row>
    <row r="830" spans="1:10">
      <c r="A830" s="5" t="s">
        <v>114</v>
      </c>
      <c r="B830" s="6">
        <v>44889.791870208333</v>
      </c>
      <c r="C830" s="5" t="s">
        <v>13</v>
      </c>
      <c r="D830" s="7">
        <v>289685901</v>
      </c>
      <c r="E830" s="5" t="s">
        <v>14</v>
      </c>
      <c r="H830" s="8">
        <v>7203.72</v>
      </c>
      <c r="I830" s="5" t="s">
        <v>15</v>
      </c>
      <c r="J830" s="5" t="s">
        <v>16</v>
      </c>
    </row>
    <row r="831" spans="1:10">
      <c r="A831" s="5" t="s">
        <v>114</v>
      </c>
      <c r="B831" s="6">
        <v>44889.791870208333</v>
      </c>
      <c r="C831" s="5" t="s">
        <v>13</v>
      </c>
      <c r="D831" s="7">
        <v>281669</v>
      </c>
      <c r="E831" s="10" t="s">
        <v>17</v>
      </c>
      <c r="H831" s="8">
        <v>50</v>
      </c>
      <c r="I831" s="5" t="s">
        <v>15</v>
      </c>
      <c r="J831" s="5" t="s">
        <v>18</v>
      </c>
    </row>
    <row r="832" spans="1:10">
      <c r="A832" s="5" t="s">
        <v>114</v>
      </c>
      <c r="B832" s="6">
        <v>44889.791870208333</v>
      </c>
      <c r="C832" s="5" t="s">
        <v>13</v>
      </c>
      <c r="D832" s="7">
        <v>452330</v>
      </c>
      <c r="E832" s="10" t="s">
        <v>17</v>
      </c>
      <c r="H832" s="8">
        <v>29265.5</v>
      </c>
      <c r="I832" s="5" t="s">
        <v>15</v>
      </c>
      <c r="J832" s="5" t="s">
        <v>18</v>
      </c>
    </row>
    <row r="833" spans="1:10">
      <c r="A833" s="5" t="s">
        <v>114</v>
      </c>
      <c r="B833" s="6">
        <v>44889.791870208333</v>
      </c>
      <c r="C833" s="5" t="s">
        <v>13</v>
      </c>
      <c r="D833" s="9">
        <v>21741174714</v>
      </c>
      <c r="E833" s="10" t="s">
        <v>17</v>
      </c>
      <c r="H833" s="8">
        <v>5000</v>
      </c>
      <c r="I833" s="5" t="s">
        <v>15</v>
      </c>
      <c r="J833" s="5" t="s">
        <v>18</v>
      </c>
    </row>
    <row r="834" spans="1:10">
      <c r="A834" s="5" t="s">
        <v>114</v>
      </c>
      <c r="B834" s="6">
        <v>44889.791870208333</v>
      </c>
      <c r="C834" s="5" t="s">
        <v>13</v>
      </c>
      <c r="D834" s="9">
        <v>21741174715</v>
      </c>
      <c r="E834" s="10" t="s">
        <v>17</v>
      </c>
      <c r="H834" s="8">
        <v>5000</v>
      </c>
      <c r="I834" s="5" t="s">
        <v>15</v>
      </c>
      <c r="J834" s="5" t="s">
        <v>18</v>
      </c>
    </row>
    <row r="835" spans="1:10">
      <c r="A835" s="5" t="s">
        <v>114</v>
      </c>
      <c r="B835" s="6">
        <v>44889.791870208333</v>
      </c>
      <c r="C835" s="5" t="s">
        <v>13</v>
      </c>
      <c r="D835" s="7">
        <v>289685902</v>
      </c>
      <c r="E835" s="5" t="s">
        <v>14</v>
      </c>
      <c r="H835" s="8">
        <v>8637.2800000000007</v>
      </c>
      <c r="I835" s="5" t="s">
        <v>15</v>
      </c>
      <c r="J835" s="5" t="s">
        <v>16</v>
      </c>
    </row>
    <row r="836" spans="1:10">
      <c r="A836" s="5" t="s">
        <v>114</v>
      </c>
      <c r="B836" s="6">
        <v>44889.791870208333</v>
      </c>
      <c r="C836" s="5" t="s">
        <v>13</v>
      </c>
      <c r="D836" s="9">
        <v>45143339258</v>
      </c>
      <c r="E836" s="10" t="s">
        <v>17</v>
      </c>
      <c r="H836" s="8">
        <v>14637.6</v>
      </c>
      <c r="I836" s="5" t="s">
        <v>15</v>
      </c>
      <c r="J836" s="5" t="s">
        <v>16</v>
      </c>
    </row>
    <row r="837" spans="1:10">
      <c r="A837" s="5" t="s">
        <v>114</v>
      </c>
      <c r="B837" s="6">
        <v>44889.791870208333</v>
      </c>
      <c r="C837" s="5" t="s">
        <v>13</v>
      </c>
      <c r="D837" s="7"/>
      <c r="E837" s="10"/>
      <c r="F837" s="8">
        <v>6957.1</v>
      </c>
      <c r="I837" s="11" t="s">
        <v>9</v>
      </c>
      <c r="J837" s="10" t="s">
        <v>42</v>
      </c>
    </row>
    <row r="838" spans="1:10">
      <c r="A838" s="5" t="s">
        <v>114</v>
      </c>
      <c r="B838" s="6">
        <v>44889.791870208333</v>
      </c>
      <c r="C838" s="5" t="s">
        <v>13</v>
      </c>
      <c r="D838" s="7"/>
      <c r="E838" s="10"/>
      <c r="F838" s="8">
        <v>11544.6</v>
      </c>
      <c r="I838" s="11" t="s">
        <v>9</v>
      </c>
      <c r="J838" s="5" t="s">
        <v>31</v>
      </c>
    </row>
    <row r="839" spans="1:10">
      <c r="A839" s="5" t="s">
        <v>114</v>
      </c>
      <c r="B839" s="6">
        <v>44889.791870208333</v>
      </c>
      <c r="C839" s="5" t="s">
        <v>13</v>
      </c>
      <c r="D839" s="7"/>
      <c r="E839" s="10"/>
      <c r="F839" s="8">
        <v>6982.8</v>
      </c>
      <c r="I839" s="11" t="s">
        <v>9</v>
      </c>
      <c r="J839" s="5" t="s">
        <v>32</v>
      </c>
    </row>
    <row r="840" spans="1:10">
      <c r="A840" s="5" t="s">
        <v>114</v>
      </c>
      <c r="B840" s="6">
        <v>44889.791870208333</v>
      </c>
      <c r="C840" s="5" t="s">
        <v>13</v>
      </c>
      <c r="D840" s="7"/>
      <c r="E840" s="10"/>
      <c r="F840" s="8">
        <v>9325.6</v>
      </c>
      <c r="I840" s="11" t="s">
        <v>9</v>
      </c>
      <c r="J840" s="10" t="s">
        <v>45</v>
      </c>
    </row>
    <row r="841" spans="1:10">
      <c r="A841" s="5" t="s">
        <v>114</v>
      </c>
      <c r="B841" s="6">
        <v>44889.791870208333</v>
      </c>
      <c r="C841" s="5" t="s">
        <v>13</v>
      </c>
      <c r="D841" s="7"/>
      <c r="E841" s="10"/>
      <c r="F841" s="8">
        <v>6162.6</v>
      </c>
      <c r="I841" s="11" t="s">
        <v>9</v>
      </c>
      <c r="J841" s="10" t="s">
        <v>46</v>
      </c>
    </row>
    <row r="842" spans="1:10">
      <c r="A842" s="12" t="s">
        <v>21</v>
      </c>
      <c r="B842" s="3"/>
      <c r="C842" s="3"/>
      <c r="D842" s="7"/>
      <c r="E842" s="10"/>
      <c r="F842" s="19">
        <f>SUM(F833:G841)</f>
        <v>40972.699999999997</v>
      </c>
      <c r="H842" s="8"/>
      <c r="I842" s="11"/>
      <c r="J842" s="5"/>
    </row>
    <row r="843" spans="1:10" ht="15.75" customHeight="1">
      <c r="A843" s="13" t="s">
        <v>22</v>
      </c>
      <c r="B843" s="13" t="s">
        <v>23</v>
      </c>
      <c r="C843" s="13" t="s">
        <v>24</v>
      </c>
      <c r="D843" s="14">
        <v>112292060</v>
      </c>
      <c r="E843" s="10"/>
      <c r="H843" s="8"/>
      <c r="I843" s="11"/>
      <c r="J843" s="5"/>
    </row>
    <row r="844" spans="1:10">
      <c r="A844" s="5"/>
      <c r="B844" s="6"/>
      <c r="C844" s="5"/>
      <c r="D844" s="7"/>
      <c r="E844" s="10"/>
      <c r="H844" s="8"/>
      <c r="I844" s="11"/>
      <c r="J844" s="5"/>
    </row>
    <row r="846" spans="1:10">
      <c r="A846" s="1" t="s">
        <v>0</v>
      </c>
      <c r="B846" s="2"/>
      <c r="C846" s="2"/>
      <c r="D846" s="2"/>
      <c r="E846" s="2"/>
      <c r="F846" s="2"/>
      <c r="G846" s="2"/>
      <c r="H846" s="2"/>
      <c r="I846" s="2"/>
      <c r="J846" s="2"/>
    </row>
    <row r="847" spans="1:10">
      <c r="A847" s="3" t="s">
        <v>115</v>
      </c>
      <c r="B847" s="2"/>
      <c r="C847" s="2"/>
      <c r="D847" s="2"/>
      <c r="E847" s="2"/>
      <c r="F847" s="2"/>
      <c r="G847" s="2"/>
      <c r="H847" s="2"/>
      <c r="I847" s="2"/>
      <c r="J847" s="2"/>
    </row>
    <row r="848" spans="1:10">
      <c r="A848" s="88" t="s">
        <v>0</v>
      </c>
      <c r="B848" s="88" t="s">
        <v>2</v>
      </c>
      <c r="C848" s="88" t="s">
        <v>3</v>
      </c>
      <c r="D848" s="88" t="s">
        <v>4</v>
      </c>
      <c r="E848" s="88" t="s">
        <v>5</v>
      </c>
      <c r="F848" s="88" t="s">
        <v>6</v>
      </c>
      <c r="G848" s="90"/>
      <c r="H848" s="91"/>
      <c r="I848" s="88" t="s">
        <v>7</v>
      </c>
      <c r="J848" s="88" t="s">
        <v>8</v>
      </c>
    </row>
    <row r="849" spans="1:10">
      <c r="A849" s="89"/>
      <c r="B849" s="89"/>
      <c r="C849" s="89"/>
      <c r="D849" s="89"/>
      <c r="E849" s="89"/>
      <c r="F849" s="4" t="s">
        <v>9</v>
      </c>
      <c r="G849" s="4" t="s">
        <v>10</v>
      </c>
      <c r="H849" s="4" t="s">
        <v>11</v>
      </c>
      <c r="I849" s="89"/>
      <c r="J849" s="89"/>
    </row>
    <row r="850" spans="1:10">
      <c r="A850" s="5" t="s">
        <v>116</v>
      </c>
      <c r="B850" s="6">
        <v>44890.519309907409</v>
      </c>
      <c r="C850" s="5" t="s">
        <v>13</v>
      </c>
      <c r="D850" s="7"/>
      <c r="E850" s="10"/>
      <c r="F850" s="8">
        <v>4666.8999999999996</v>
      </c>
      <c r="I850" s="11" t="s">
        <v>9</v>
      </c>
      <c r="J850" s="10" t="s">
        <v>29</v>
      </c>
    </row>
    <row r="851" spans="1:10">
      <c r="A851" s="5" t="s">
        <v>116</v>
      </c>
      <c r="B851" s="6">
        <v>44890.519309907409</v>
      </c>
      <c r="C851" s="5" t="s">
        <v>13</v>
      </c>
      <c r="D851" s="7"/>
      <c r="E851" s="10"/>
      <c r="F851" s="8">
        <v>5875.8</v>
      </c>
      <c r="I851" s="11" t="s">
        <v>9</v>
      </c>
      <c r="J851" s="5" t="s">
        <v>40</v>
      </c>
    </row>
    <row r="852" spans="1:10">
      <c r="A852" s="5" t="s">
        <v>116</v>
      </c>
      <c r="B852" s="6">
        <v>44890.519309907409</v>
      </c>
      <c r="C852" s="5" t="s">
        <v>13</v>
      </c>
      <c r="D852" s="7"/>
      <c r="E852" s="10"/>
      <c r="F852" s="8">
        <v>11892.5</v>
      </c>
      <c r="I852" s="11" t="s">
        <v>9</v>
      </c>
      <c r="J852" s="5" t="s">
        <v>30</v>
      </c>
    </row>
    <row r="853" spans="1:10">
      <c r="A853" s="5" t="s">
        <v>116</v>
      </c>
      <c r="B853" s="6">
        <v>44890.519309907409</v>
      </c>
      <c r="C853" s="5" t="s">
        <v>13</v>
      </c>
      <c r="D853" s="7"/>
      <c r="E853" s="10"/>
      <c r="F853" s="8">
        <v>16752.400000000001</v>
      </c>
      <c r="I853" s="11" t="s">
        <v>9</v>
      </c>
      <c r="J853" s="5" t="s">
        <v>33</v>
      </c>
    </row>
    <row r="854" spans="1:10">
      <c r="A854" s="5" t="s">
        <v>116</v>
      </c>
      <c r="B854" s="6">
        <v>44890.519309907409</v>
      </c>
      <c r="C854" s="5" t="s">
        <v>13</v>
      </c>
      <c r="D854" s="7"/>
      <c r="E854" s="10"/>
      <c r="F854" s="8">
        <v>12317.2</v>
      </c>
      <c r="I854" s="11" t="s">
        <v>9</v>
      </c>
      <c r="J854" s="5" t="s">
        <v>34</v>
      </c>
    </row>
    <row r="855" spans="1:10">
      <c r="A855" s="5" t="s">
        <v>116</v>
      </c>
      <c r="B855" s="6">
        <v>44890.519309907409</v>
      </c>
      <c r="C855" s="5" t="s">
        <v>13</v>
      </c>
      <c r="D855" s="7"/>
      <c r="E855" s="10"/>
      <c r="F855" s="8">
        <v>23848.6</v>
      </c>
      <c r="I855" s="11" t="s">
        <v>9</v>
      </c>
      <c r="J855" s="5" t="s">
        <v>35</v>
      </c>
    </row>
    <row r="856" spans="1:10">
      <c r="A856" s="5" t="s">
        <v>116</v>
      </c>
      <c r="B856" s="6">
        <v>44890.519309907409</v>
      </c>
      <c r="C856" s="5" t="s">
        <v>13</v>
      </c>
      <c r="D856" s="7"/>
      <c r="E856" s="10"/>
      <c r="F856" s="8">
        <v>6856.5</v>
      </c>
      <c r="I856" s="11" t="s">
        <v>9</v>
      </c>
      <c r="J856" s="10" t="s">
        <v>43</v>
      </c>
    </row>
    <row r="857" spans="1:10">
      <c r="A857" s="5" t="s">
        <v>116</v>
      </c>
      <c r="B857" s="6">
        <v>44890.519309907409</v>
      </c>
      <c r="C857" s="5" t="s">
        <v>13</v>
      </c>
      <c r="D857" s="7"/>
      <c r="E857" s="10"/>
      <c r="F857" s="8">
        <v>6536.4</v>
      </c>
      <c r="I857" s="11" t="s">
        <v>9</v>
      </c>
      <c r="J857" s="10" t="s">
        <v>44</v>
      </c>
    </row>
    <row r="858" spans="1:10">
      <c r="A858" s="5" t="s">
        <v>116</v>
      </c>
      <c r="B858" s="6">
        <v>44890.519309907409</v>
      </c>
      <c r="C858" s="5" t="s">
        <v>13</v>
      </c>
      <c r="D858" s="7"/>
      <c r="E858" s="10"/>
      <c r="F858" s="8">
        <v>9185.2000000000007</v>
      </c>
      <c r="I858" s="11" t="s">
        <v>9</v>
      </c>
      <c r="J858" s="10" t="s">
        <v>36</v>
      </c>
    </row>
    <row r="859" spans="1:10">
      <c r="A859" s="12" t="s">
        <v>21</v>
      </c>
      <c r="B859" s="3"/>
      <c r="C859" s="3"/>
      <c r="D859" s="7"/>
      <c r="E859" s="10"/>
      <c r="F859" s="19">
        <f>SUM(F850:G858)</f>
        <v>97931.499999999985</v>
      </c>
      <c r="H859" s="8"/>
      <c r="I859" s="11"/>
      <c r="J859" s="5"/>
    </row>
    <row r="860" spans="1:10" ht="15.75" customHeight="1">
      <c r="A860" s="13" t="s">
        <v>22</v>
      </c>
      <c r="B860" s="13" t="s">
        <v>23</v>
      </c>
      <c r="C860" s="13" t="s">
        <v>24</v>
      </c>
      <c r="D860" s="14">
        <v>112292063</v>
      </c>
      <c r="E860" s="10"/>
      <c r="H860" s="8"/>
      <c r="I860" s="11"/>
      <c r="J860" s="5"/>
    </row>
    <row r="861" spans="1:10">
      <c r="A861" s="5"/>
      <c r="B861" s="6"/>
      <c r="C861" s="5"/>
      <c r="D861" s="7"/>
      <c r="E861" s="10"/>
      <c r="H861" s="8"/>
      <c r="I861" s="11"/>
      <c r="J861" s="5"/>
    </row>
    <row r="862" spans="1:10">
      <c r="A862" s="5"/>
      <c r="B862" s="6"/>
      <c r="C862" s="5"/>
      <c r="D862" s="7"/>
      <c r="E862" s="10"/>
      <c r="H862" s="8"/>
      <c r="I862" s="11"/>
      <c r="J862" s="5"/>
    </row>
    <row r="863" spans="1:10">
      <c r="A863" s="5" t="s">
        <v>117</v>
      </c>
      <c r="B863" s="6">
        <v>44890.761654918977</v>
      </c>
      <c r="C863" s="5" t="s">
        <v>13</v>
      </c>
      <c r="D863" s="7"/>
      <c r="E863" s="10"/>
      <c r="G863" s="8">
        <v>5361.38</v>
      </c>
      <c r="I863" s="11" t="s">
        <v>10</v>
      </c>
      <c r="J863" s="5" t="s">
        <v>54</v>
      </c>
    </row>
    <row r="864" spans="1:10">
      <c r="A864" s="5" t="s">
        <v>117</v>
      </c>
      <c r="B864" s="6">
        <v>44890.761654918977</v>
      </c>
      <c r="C864" s="5" t="s">
        <v>13</v>
      </c>
      <c r="D864" s="9">
        <v>45152966351</v>
      </c>
      <c r="E864" s="10" t="s">
        <v>17</v>
      </c>
      <c r="H864" s="8">
        <v>25701.24</v>
      </c>
      <c r="I864" s="5" t="s">
        <v>15</v>
      </c>
      <c r="J864" s="5" t="s">
        <v>16</v>
      </c>
    </row>
    <row r="865" spans="1:10">
      <c r="A865" s="5" t="s">
        <v>117</v>
      </c>
      <c r="B865" s="6">
        <v>44890.761654918977</v>
      </c>
      <c r="C865" s="5" t="s">
        <v>13</v>
      </c>
      <c r="D865" s="9">
        <v>451529663511</v>
      </c>
      <c r="E865" s="10" t="s">
        <v>17</v>
      </c>
      <c r="H865" s="8">
        <v>2278.5300000000002</v>
      </c>
      <c r="I865" s="5" t="s">
        <v>15</v>
      </c>
      <c r="J865" s="5" t="s">
        <v>16</v>
      </c>
    </row>
    <row r="866" spans="1:10">
      <c r="A866" s="5" t="s">
        <v>117</v>
      </c>
      <c r="B866" s="6">
        <v>44890.761654918977</v>
      </c>
      <c r="C866" s="5" t="s">
        <v>13</v>
      </c>
      <c r="D866" s="9">
        <v>451529663512</v>
      </c>
      <c r="E866" s="10" t="s">
        <v>17</v>
      </c>
      <c r="H866" s="8">
        <v>13290.35</v>
      </c>
      <c r="I866" s="5" t="s">
        <v>15</v>
      </c>
      <c r="J866" s="5" t="s">
        <v>16</v>
      </c>
    </row>
    <row r="867" spans="1:10">
      <c r="A867" s="5" t="s">
        <v>117</v>
      </c>
      <c r="B867" s="6">
        <v>44890.761654918977</v>
      </c>
      <c r="C867" s="5" t="s">
        <v>13</v>
      </c>
      <c r="D867" s="7">
        <v>452403</v>
      </c>
      <c r="E867" s="10" t="s">
        <v>17</v>
      </c>
      <c r="H867" s="8">
        <v>739.8</v>
      </c>
      <c r="I867" s="5" t="s">
        <v>15</v>
      </c>
      <c r="J867" s="5" t="s">
        <v>18</v>
      </c>
    </row>
    <row r="868" spans="1:10">
      <c r="A868" s="5" t="s">
        <v>117</v>
      </c>
      <c r="B868" s="6">
        <v>44890.761654918977</v>
      </c>
      <c r="C868" s="5" t="s">
        <v>13</v>
      </c>
      <c r="D868" s="7">
        <v>193909</v>
      </c>
      <c r="E868" s="10" t="s">
        <v>17</v>
      </c>
      <c r="H868" s="8">
        <v>10817.4</v>
      </c>
      <c r="I868" s="5" t="s">
        <v>15</v>
      </c>
      <c r="J868" s="5" t="s">
        <v>18</v>
      </c>
    </row>
    <row r="869" spans="1:10">
      <c r="A869" s="5" t="s">
        <v>117</v>
      </c>
      <c r="B869" s="6">
        <v>44890.761654918977</v>
      </c>
      <c r="C869" s="5" t="s">
        <v>13</v>
      </c>
      <c r="D869" s="7">
        <v>134199</v>
      </c>
      <c r="E869" s="10" t="s">
        <v>17</v>
      </c>
      <c r="H869" s="8">
        <v>25035.7</v>
      </c>
      <c r="I869" s="5" t="s">
        <v>15</v>
      </c>
      <c r="J869" s="5" t="s">
        <v>19</v>
      </c>
    </row>
    <row r="870" spans="1:10">
      <c r="A870" s="5" t="s">
        <v>117</v>
      </c>
      <c r="B870" s="6">
        <v>44890.761654918977</v>
      </c>
      <c r="C870" s="5" t="s">
        <v>13</v>
      </c>
      <c r="D870" s="9">
        <v>51317074461</v>
      </c>
      <c r="E870" s="10" t="s">
        <v>17</v>
      </c>
      <c r="H870" s="8">
        <v>6254.37</v>
      </c>
      <c r="I870" s="5" t="s">
        <v>15</v>
      </c>
      <c r="J870" s="5" t="s">
        <v>16</v>
      </c>
    </row>
    <row r="871" spans="1:10">
      <c r="A871" s="5" t="s">
        <v>117</v>
      </c>
      <c r="B871" s="6">
        <v>44890.761654918977</v>
      </c>
      <c r="C871" s="5" t="s">
        <v>13</v>
      </c>
      <c r="D871" s="9">
        <v>45163062072</v>
      </c>
      <c r="E871" s="10" t="s">
        <v>17</v>
      </c>
      <c r="H871" s="8">
        <v>547.5</v>
      </c>
      <c r="I871" s="5" t="s">
        <v>15</v>
      </c>
      <c r="J871" s="5" t="s">
        <v>16</v>
      </c>
    </row>
    <row r="872" spans="1:10">
      <c r="A872" s="5" t="s">
        <v>117</v>
      </c>
      <c r="B872" s="6">
        <v>44890.761654918977</v>
      </c>
      <c r="C872" s="5" t="s">
        <v>13</v>
      </c>
      <c r="D872" s="9">
        <v>45113113255</v>
      </c>
      <c r="E872" s="10" t="s">
        <v>17</v>
      </c>
      <c r="H872" s="8">
        <v>88.65</v>
      </c>
      <c r="I872" s="5" t="s">
        <v>15</v>
      </c>
      <c r="J872" s="5" t="s">
        <v>16</v>
      </c>
    </row>
    <row r="873" spans="1:10">
      <c r="A873" s="5" t="s">
        <v>117</v>
      </c>
      <c r="B873" s="6">
        <v>44890.761654918977</v>
      </c>
      <c r="C873" s="5" t="s">
        <v>13</v>
      </c>
      <c r="D873" s="9">
        <v>45113113083</v>
      </c>
      <c r="E873" s="10" t="s">
        <v>17</v>
      </c>
      <c r="H873" s="8">
        <v>833.34</v>
      </c>
      <c r="I873" s="5" t="s">
        <v>15</v>
      </c>
      <c r="J873" s="5" t="s">
        <v>16</v>
      </c>
    </row>
    <row r="874" spans="1:10">
      <c r="A874" s="5" t="s">
        <v>117</v>
      </c>
      <c r="B874" s="6">
        <v>44890.761654918977</v>
      </c>
      <c r="C874" s="5" t="s">
        <v>13</v>
      </c>
      <c r="D874" s="9">
        <v>45132969351</v>
      </c>
      <c r="E874" s="10" t="s">
        <v>17</v>
      </c>
      <c r="H874" s="8">
        <v>212.8</v>
      </c>
      <c r="I874" s="5" t="s">
        <v>15</v>
      </c>
      <c r="J874" s="5" t="s">
        <v>16</v>
      </c>
    </row>
    <row r="875" spans="1:10">
      <c r="A875" s="5" t="s">
        <v>117</v>
      </c>
      <c r="B875" s="6">
        <v>44890.761654918977</v>
      </c>
      <c r="C875" s="5" t="s">
        <v>13</v>
      </c>
      <c r="D875" s="9">
        <v>45152964354</v>
      </c>
      <c r="E875" s="10" t="s">
        <v>17</v>
      </c>
      <c r="H875" s="8">
        <v>113.8</v>
      </c>
      <c r="I875" s="5" t="s">
        <v>15</v>
      </c>
      <c r="J875" s="5" t="s">
        <v>16</v>
      </c>
    </row>
    <row r="876" spans="1:10">
      <c r="A876" s="5" t="s">
        <v>117</v>
      </c>
      <c r="B876" s="6">
        <v>44890.761654918977</v>
      </c>
      <c r="C876" s="5" t="s">
        <v>13</v>
      </c>
      <c r="D876" s="9">
        <v>51217190888</v>
      </c>
      <c r="E876" s="10" t="s">
        <v>17</v>
      </c>
      <c r="H876" s="8">
        <v>288</v>
      </c>
      <c r="I876" s="5" t="s">
        <v>15</v>
      </c>
      <c r="J876" s="5" t="s">
        <v>16</v>
      </c>
    </row>
    <row r="877" spans="1:10">
      <c r="A877" s="5" t="s">
        <v>117</v>
      </c>
      <c r="B877" s="6">
        <v>44890.761654918977</v>
      </c>
      <c r="C877" s="5" t="s">
        <v>13</v>
      </c>
      <c r="D877" s="9">
        <v>45113113047</v>
      </c>
      <c r="E877" s="10" t="s">
        <v>17</v>
      </c>
      <c r="H877" s="8">
        <v>511</v>
      </c>
      <c r="I877" s="5" t="s">
        <v>15</v>
      </c>
      <c r="J877" s="5" t="s">
        <v>16</v>
      </c>
    </row>
    <row r="878" spans="1:10">
      <c r="A878" s="5" t="s">
        <v>117</v>
      </c>
      <c r="B878" s="6">
        <v>44890.761654918977</v>
      </c>
      <c r="C878" s="5" t="s">
        <v>13</v>
      </c>
      <c r="D878" s="9">
        <v>45123098710</v>
      </c>
      <c r="E878" s="10" t="s">
        <v>17</v>
      </c>
      <c r="H878" s="8">
        <v>69.3</v>
      </c>
      <c r="I878" s="5" t="s">
        <v>15</v>
      </c>
      <c r="J878" s="5" t="s">
        <v>16</v>
      </c>
    </row>
    <row r="879" spans="1:10">
      <c r="A879" s="5" t="s">
        <v>117</v>
      </c>
      <c r="B879" s="6">
        <v>44890.761654918977</v>
      </c>
      <c r="C879" s="5" t="s">
        <v>13</v>
      </c>
      <c r="D879" s="9">
        <v>51417079305</v>
      </c>
      <c r="E879" s="10" t="s">
        <v>17</v>
      </c>
      <c r="H879" s="8">
        <v>1000.86</v>
      </c>
      <c r="I879" s="5" t="s">
        <v>15</v>
      </c>
      <c r="J879" s="5" t="s">
        <v>16</v>
      </c>
    </row>
    <row r="880" spans="1:10">
      <c r="A880" s="5" t="s">
        <v>117</v>
      </c>
      <c r="B880" s="6">
        <v>44890.761654918977</v>
      </c>
      <c r="C880" s="5" t="s">
        <v>13</v>
      </c>
      <c r="D880" s="9">
        <v>45152965286</v>
      </c>
      <c r="E880" s="10" t="s">
        <v>17</v>
      </c>
      <c r="H880" s="8">
        <v>7058.48</v>
      </c>
      <c r="I880" s="5" t="s">
        <v>15</v>
      </c>
      <c r="J880" s="5" t="s">
        <v>16</v>
      </c>
    </row>
    <row r="881" spans="1:10">
      <c r="A881" s="5" t="s">
        <v>117</v>
      </c>
      <c r="B881" s="6">
        <v>44890.761654918977</v>
      </c>
      <c r="C881" s="5" t="s">
        <v>13</v>
      </c>
      <c r="D881" s="9">
        <v>51317074913</v>
      </c>
      <c r="E881" s="10" t="s">
        <v>17</v>
      </c>
      <c r="H881" s="8">
        <v>563.44000000000005</v>
      </c>
      <c r="I881" s="5" t="s">
        <v>15</v>
      </c>
      <c r="J881" s="5" t="s">
        <v>16</v>
      </c>
    </row>
    <row r="882" spans="1:10">
      <c r="A882" s="5" t="s">
        <v>117</v>
      </c>
      <c r="B882" s="6">
        <v>44890.761654918977</v>
      </c>
      <c r="C882" s="5" t="s">
        <v>13</v>
      </c>
      <c r="D882" s="9">
        <v>45152964905</v>
      </c>
      <c r="E882" s="10" t="s">
        <v>17</v>
      </c>
      <c r="H882" s="8">
        <v>7519.64</v>
      </c>
      <c r="I882" s="5" t="s">
        <v>15</v>
      </c>
      <c r="J882" s="5" t="s">
        <v>19</v>
      </c>
    </row>
    <row r="883" spans="1:10">
      <c r="A883" s="5" t="s">
        <v>117</v>
      </c>
      <c r="B883" s="6">
        <v>44890.761654918977</v>
      </c>
      <c r="C883" s="5" t="s">
        <v>13</v>
      </c>
      <c r="D883" s="9">
        <v>45173030174</v>
      </c>
      <c r="E883" s="10" t="s">
        <v>17</v>
      </c>
      <c r="H883" s="8">
        <v>408.2</v>
      </c>
      <c r="I883" s="5" t="s">
        <v>15</v>
      </c>
      <c r="J883" s="5" t="s">
        <v>16</v>
      </c>
    </row>
    <row r="884" spans="1:10">
      <c r="A884" s="5" t="s">
        <v>117</v>
      </c>
      <c r="B884" s="6">
        <v>44890.761654918977</v>
      </c>
      <c r="C884" s="5" t="s">
        <v>13</v>
      </c>
      <c r="D884" s="9">
        <v>45123099620</v>
      </c>
      <c r="E884" s="5" t="s">
        <v>71</v>
      </c>
      <c r="H884" s="8">
        <v>768.6</v>
      </c>
      <c r="I884" s="5" t="s">
        <v>15</v>
      </c>
      <c r="J884" s="5" t="s">
        <v>19</v>
      </c>
    </row>
    <row r="885" spans="1:10">
      <c r="A885" s="5" t="s">
        <v>117</v>
      </c>
      <c r="B885" s="6">
        <v>44890.761654918977</v>
      </c>
      <c r="C885" s="5" t="s">
        <v>13</v>
      </c>
      <c r="D885" s="7">
        <v>171052</v>
      </c>
      <c r="E885" s="5" t="s">
        <v>50</v>
      </c>
      <c r="H885" s="8">
        <v>9909.7000000000007</v>
      </c>
      <c r="I885" s="5" t="s">
        <v>15</v>
      </c>
      <c r="J885" s="5" t="s">
        <v>18</v>
      </c>
    </row>
    <row r="886" spans="1:10">
      <c r="A886" s="5" t="s">
        <v>117</v>
      </c>
      <c r="B886" s="6">
        <v>44890.761654918977</v>
      </c>
      <c r="C886" s="5" t="s">
        <v>13</v>
      </c>
      <c r="D886" s="9">
        <v>451230996201</v>
      </c>
      <c r="E886" s="5" t="s">
        <v>71</v>
      </c>
      <c r="H886" s="8">
        <v>1545.7</v>
      </c>
      <c r="I886" s="5" t="s">
        <v>15</v>
      </c>
      <c r="J886" s="5" t="s">
        <v>19</v>
      </c>
    </row>
    <row r="887" spans="1:10">
      <c r="A887" s="5" t="s">
        <v>118</v>
      </c>
      <c r="B887" s="6">
        <v>44890.761654918977</v>
      </c>
      <c r="C887" s="5" t="s">
        <v>13</v>
      </c>
      <c r="D887" s="7"/>
      <c r="E887" s="10"/>
      <c r="F887" s="8">
        <v>6217.1</v>
      </c>
      <c r="I887" s="11" t="s">
        <v>9</v>
      </c>
      <c r="J887" s="5" t="s">
        <v>54</v>
      </c>
    </row>
    <row r="888" spans="1:10">
      <c r="A888" s="5" t="s">
        <v>117</v>
      </c>
      <c r="B888" s="6">
        <v>44890.761654918977</v>
      </c>
      <c r="C888" s="5" t="s">
        <v>13</v>
      </c>
      <c r="D888" s="7"/>
      <c r="E888" s="10"/>
      <c r="F888" s="8">
        <v>5739.3</v>
      </c>
      <c r="I888" s="11" t="s">
        <v>9</v>
      </c>
      <c r="J888" s="10" t="s">
        <v>42</v>
      </c>
    </row>
    <row r="889" spans="1:10">
      <c r="A889" s="5" t="s">
        <v>117</v>
      </c>
      <c r="B889" s="6">
        <v>44890.761654918977</v>
      </c>
      <c r="C889" s="5" t="s">
        <v>13</v>
      </c>
      <c r="D889" s="7"/>
      <c r="E889" s="10"/>
      <c r="F889" s="8">
        <v>11437.8</v>
      </c>
      <c r="I889" s="11" t="s">
        <v>9</v>
      </c>
      <c r="J889" s="5" t="s">
        <v>35</v>
      </c>
    </row>
    <row r="890" spans="1:10">
      <c r="A890" s="5" t="s">
        <v>117</v>
      </c>
      <c r="B890" s="6">
        <v>44890.761654918977</v>
      </c>
      <c r="C890" s="5" t="s">
        <v>13</v>
      </c>
      <c r="D890" s="7"/>
      <c r="E890" s="10"/>
      <c r="F890" s="8">
        <v>1798.2</v>
      </c>
      <c r="I890" s="11" t="s">
        <v>9</v>
      </c>
      <c r="J890" s="5" t="s">
        <v>16</v>
      </c>
    </row>
    <row r="891" spans="1:10">
      <c r="A891" s="5" t="s">
        <v>117</v>
      </c>
      <c r="B891" s="6">
        <v>44890.761654918977</v>
      </c>
      <c r="C891" s="5" t="s">
        <v>13</v>
      </c>
      <c r="D891" s="7"/>
      <c r="E891" s="10"/>
      <c r="F891" s="8">
        <v>3947.5</v>
      </c>
      <c r="I891" s="11" t="s">
        <v>9</v>
      </c>
      <c r="J891" s="10" t="s">
        <v>44</v>
      </c>
    </row>
    <row r="892" spans="1:10">
      <c r="A892" s="5" t="s">
        <v>117</v>
      </c>
      <c r="B892" s="6">
        <v>44890.761654918977</v>
      </c>
      <c r="C892" s="5" t="s">
        <v>13</v>
      </c>
      <c r="D892" s="7"/>
      <c r="E892" s="10"/>
      <c r="F892" s="8">
        <v>12068.4</v>
      </c>
      <c r="I892" s="11" t="s">
        <v>9</v>
      </c>
      <c r="J892" s="10" t="s">
        <v>45</v>
      </c>
    </row>
    <row r="893" spans="1:10">
      <c r="A893" s="5" t="s">
        <v>117</v>
      </c>
      <c r="B893" s="6">
        <v>44890.761654918977</v>
      </c>
      <c r="C893" s="5" t="s">
        <v>13</v>
      </c>
      <c r="D893" s="7"/>
      <c r="E893" s="10"/>
      <c r="F893" s="8">
        <v>7650.2</v>
      </c>
      <c r="I893" s="11" t="s">
        <v>9</v>
      </c>
      <c r="J893" s="10" t="s">
        <v>46</v>
      </c>
    </row>
    <row r="894" spans="1:10">
      <c r="A894" s="12" t="s">
        <v>21</v>
      </c>
      <c r="B894" s="3"/>
      <c r="C894" s="3"/>
      <c r="D894" s="7"/>
      <c r="E894" s="10"/>
      <c r="F894" s="19">
        <f>SUM(F863:G893)</f>
        <v>54219.88</v>
      </c>
      <c r="H894" s="8"/>
      <c r="I894" s="11"/>
      <c r="J894" s="5"/>
    </row>
    <row r="895" spans="1:10" ht="15.75" customHeight="1">
      <c r="A895" s="13" t="s">
        <v>22</v>
      </c>
      <c r="B895" s="13" t="s">
        <v>23</v>
      </c>
      <c r="C895" s="13" t="s">
        <v>24</v>
      </c>
      <c r="D895" s="14">
        <v>112300503</v>
      </c>
      <c r="E895" s="10"/>
      <c r="H895" s="8"/>
      <c r="I895" s="11"/>
      <c r="J895" s="5"/>
    </row>
    <row r="896" spans="1:10">
      <c r="A896" s="5"/>
      <c r="B896" s="6"/>
      <c r="C896" s="5"/>
      <c r="D896" s="7"/>
      <c r="E896" s="10"/>
      <c r="H896" s="8"/>
      <c r="I896" s="11"/>
      <c r="J896" s="5"/>
    </row>
    <row r="897" spans="1:10">
      <c r="A897" s="5"/>
      <c r="B897" s="6"/>
      <c r="C897" s="5"/>
      <c r="D897" s="7"/>
      <c r="E897" s="10"/>
      <c r="H897" s="8"/>
      <c r="I897" s="11"/>
      <c r="J897" s="5"/>
    </row>
    <row r="898" spans="1:10">
      <c r="A898" s="1" t="s">
        <v>0</v>
      </c>
      <c r="B898" s="2"/>
      <c r="C898" s="2"/>
      <c r="D898" s="2"/>
      <c r="E898" s="2"/>
      <c r="F898" s="2"/>
      <c r="G898" s="2"/>
      <c r="H898" s="2"/>
      <c r="I898" s="2"/>
      <c r="J898" s="2"/>
    </row>
    <row r="899" spans="1:10">
      <c r="A899" s="3" t="s">
        <v>119</v>
      </c>
      <c r="B899" s="2"/>
      <c r="C899" s="2"/>
      <c r="D899" s="2"/>
      <c r="E899" s="2"/>
      <c r="F899" s="2"/>
      <c r="G899" s="2"/>
      <c r="H899" s="2"/>
      <c r="I899" s="2"/>
      <c r="J899" s="2"/>
    </row>
    <row r="900" spans="1:10">
      <c r="A900" s="88" t="s">
        <v>0</v>
      </c>
      <c r="B900" s="88" t="s">
        <v>2</v>
      </c>
      <c r="C900" s="88" t="s">
        <v>3</v>
      </c>
      <c r="D900" s="88" t="s">
        <v>4</v>
      </c>
      <c r="E900" s="88" t="s">
        <v>5</v>
      </c>
      <c r="F900" s="88" t="s">
        <v>6</v>
      </c>
      <c r="G900" s="90"/>
      <c r="H900" s="91"/>
      <c r="I900" s="88" t="s">
        <v>7</v>
      </c>
      <c r="J900" s="88" t="s">
        <v>8</v>
      </c>
    </row>
    <row r="901" spans="1:10">
      <c r="A901" s="89"/>
      <c r="B901" s="89"/>
      <c r="C901" s="89"/>
      <c r="D901" s="89"/>
      <c r="E901" s="89"/>
      <c r="F901" s="4" t="s">
        <v>9</v>
      </c>
      <c r="G901" s="4" t="s">
        <v>10</v>
      </c>
      <c r="H901" s="4" t="s">
        <v>11</v>
      </c>
      <c r="I901" s="89"/>
      <c r="J901" s="89"/>
    </row>
    <row r="902" spans="1:10">
      <c r="A902" s="5" t="s">
        <v>120</v>
      </c>
      <c r="B902" s="6">
        <v>44891.677605659723</v>
      </c>
      <c r="C902" s="5" t="s">
        <v>13</v>
      </c>
      <c r="D902" s="7"/>
      <c r="E902" s="10"/>
      <c r="G902" s="8">
        <v>8664</v>
      </c>
      <c r="I902" s="11" t="s">
        <v>10</v>
      </c>
      <c r="J902" s="5" t="s">
        <v>54</v>
      </c>
    </row>
    <row r="903" spans="1:10">
      <c r="A903" s="5" t="s">
        <v>121</v>
      </c>
      <c r="B903" s="6">
        <v>44891.677605659723</v>
      </c>
      <c r="C903" s="5" t="s">
        <v>13</v>
      </c>
      <c r="D903" s="7">
        <v>6945481502</v>
      </c>
      <c r="E903" s="5" t="s">
        <v>60</v>
      </c>
      <c r="H903" s="8">
        <v>1297.44</v>
      </c>
      <c r="I903" s="5" t="s">
        <v>15</v>
      </c>
      <c r="J903" s="5" t="s">
        <v>16</v>
      </c>
    </row>
    <row r="904" spans="1:10">
      <c r="A904" s="5" t="s">
        <v>120</v>
      </c>
      <c r="B904" s="6">
        <v>44891.677605659723</v>
      </c>
      <c r="C904" s="5" t="s">
        <v>13</v>
      </c>
      <c r="D904" s="9">
        <v>45152964826</v>
      </c>
      <c r="E904" s="10" t="s">
        <v>17</v>
      </c>
      <c r="H904" s="8">
        <v>94.9</v>
      </c>
      <c r="I904" s="5" t="s">
        <v>15</v>
      </c>
      <c r="J904" s="5" t="s">
        <v>16</v>
      </c>
    </row>
    <row r="905" spans="1:10">
      <c r="A905" s="5" t="s">
        <v>120</v>
      </c>
      <c r="B905" s="6">
        <v>44891.677605659723</v>
      </c>
      <c r="C905" s="5" t="s">
        <v>13</v>
      </c>
      <c r="D905" s="9">
        <v>45132968882</v>
      </c>
      <c r="E905" s="10" t="s">
        <v>17</v>
      </c>
      <c r="H905" s="8">
        <v>51</v>
      </c>
      <c r="I905" s="5" t="s">
        <v>15</v>
      </c>
      <c r="J905" s="5" t="s">
        <v>16</v>
      </c>
    </row>
    <row r="906" spans="1:10">
      <c r="A906" s="5" t="s">
        <v>120</v>
      </c>
      <c r="B906" s="6">
        <v>44891.677605659723</v>
      </c>
      <c r="C906" s="5" t="s">
        <v>13</v>
      </c>
      <c r="D906" s="9">
        <v>45173028513</v>
      </c>
      <c r="E906" s="10" t="s">
        <v>17</v>
      </c>
      <c r="H906" s="8">
        <v>284.2</v>
      </c>
      <c r="I906" s="5" t="s">
        <v>15</v>
      </c>
      <c r="J906" s="5" t="s">
        <v>16</v>
      </c>
    </row>
    <row r="907" spans="1:10">
      <c r="A907" s="5" t="s">
        <v>120</v>
      </c>
      <c r="B907" s="6">
        <v>44891.677605659723</v>
      </c>
      <c r="C907" s="5" t="s">
        <v>13</v>
      </c>
      <c r="D907" s="9">
        <v>45123093924</v>
      </c>
      <c r="E907" s="10" t="s">
        <v>17</v>
      </c>
      <c r="H907" s="8">
        <v>372.45</v>
      </c>
      <c r="I907" s="5" t="s">
        <v>15</v>
      </c>
      <c r="J907" s="5" t="s">
        <v>16</v>
      </c>
    </row>
    <row r="908" spans="1:10">
      <c r="A908" s="5" t="s">
        <v>120</v>
      </c>
      <c r="B908" s="6">
        <v>44891.677605659723</v>
      </c>
      <c r="C908" s="5" t="s">
        <v>13</v>
      </c>
      <c r="D908" s="9">
        <v>45173034531</v>
      </c>
      <c r="E908" s="10" t="s">
        <v>17</v>
      </c>
      <c r="H908" s="8">
        <v>1399.44</v>
      </c>
      <c r="I908" s="5" t="s">
        <v>15</v>
      </c>
      <c r="J908" s="5" t="s">
        <v>16</v>
      </c>
    </row>
    <row r="909" spans="1:10">
      <c r="A909" s="5" t="s">
        <v>120</v>
      </c>
      <c r="B909" s="6">
        <v>44891.677605659723</v>
      </c>
      <c r="C909" s="5" t="s">
        <v>13</v>
      </c>
      <c r="D909" s="9">
        <v>45173031223</v>
      </c>
      <c r="E909" s="10" t="s">
        <v>17</v>
      </c>
      <c r="H909" s="8">
        <v>55751.18</v>
      </c>
      <c r="I909" s="5" t="s">
        <v>15</v>
      </c>
      <c r="J909" s="5" t="s">
        <v>16</v>
      </c>
    </row>
    <row r="910" spans="1:10">
      <c r="A910" s="5" t="s">
        <v>120</v>
      </c>
      <c r="B910" s="6">
        <v>44891.677605659723</v>
      </c>
      <c r="C910" s="5" t="s">
        <v>13</v>
      </c>
      <c r="D910" s="9">
        <v>51717004004</v>
      </c>
      <c r="E910" s="10" t="s">
        <v>17</v>
      </c>
      <c r="H910" s="8">
        <v>765</v>
      </c>
      <c r="I910" s="5" t="s">
        <v>15</v>
      </c>
      <c r="J910" s="5" t="s">
        <v>16</v>
      </c>
    </row>
    <row r="911" spans="1:10">
      <c r="A911" s="5" t="s">
        <v>120</v>
      </c>
      <c r="B911" s="6">
        <v>44891.677605659723</v>
      </c>
      <c r="C911" s="5" t="s">
        <v>13</v>
      </c>
      <c r="D911" s="9">
        <v>45123100184</v>
      </c>
      <c r="E911" s="10" t="s">
        <v>17</v>
      </c>
      <c r="H911" s="8">
        <v>987.84</v>
      </c>
      <c r="I911" s="5" t="s">
        <v>15</v>
      </c>
      <c r="J911" s="5" t="s">
        <v>16</v>
      </c>
    </row>
    <row r="912" spans="1:10">
      <c r="A912" s="5" t="s">
        <v>120</v>
      </c>
      <c r="B912" s="6">
        <v>44891.677605659723</v>
      </c>
      <c r="C912" s="5" t="s">
        <v>13</v>
      </c>
      <c r="D912" s="7">
        <v>281906</v>
      </c>
      <c r="E912" s="10" t="s">
        <v>17</v>
      </c>
      <c r="H912" s="8">
        <v>15090</v>
      </c>
      <c r="I912" s="5" t="s">
        <v>15</v>
      </c>
      <c r="J912" s="5" t="s">
        <v>18</v>
      </c>
    </row>
    <row r="913" spans="1:10">
      <c r="A913" s="5" t="s">
        <v>120</v>
      </c>
      <c r="B913" s="6">
        <v>44891.677605659723</v>
      </c>
      <c r="C913" s="5" t="s">
        <v>13</v>
      </c>
      <c r="D913" s="7">
        <v>134254</v>
      </c>
      <c r="E913" s="10" t="s">
        <v>17</v>
      </c>
      <c r="H913" s="8">
        <v>24496</v>
      </c>
      <c r="I913" s="5" t="s">
        <v>15</v>
      </c>
      <c r="J913" s="5" t="s">
        <v>19</v>
      </c>
    </row>
    <row r="914" spans="1:10">
      <c r="A914" s="5" t="s">
        <v>120</v>
      </c>
      <c r="B914" s="6">
        <v>44891.677605659723</v>
      </c>
      <c r="C914" s="5" t="s">
        <v>13</v>
      </c>
      <c r="D914" s="7"/>
      <c r="E914" s="10"/>
      <c r="F914" s="8">
        <v>6147.8</v>
      </c>
      <c r="I914" s="11" t="s">
        <v>9</v>
      </c>
      <c r="J914" s="10" t="s">
        <v>29</v>
      </c>
    </row>
    <row r="915" spans="1:10">
      <c r="A915" s="5" t="s">
        <v>120</v>
      </c>
      <c r="B915" s="6">
        <v>44891.677605659723</v>
      </c>
      <c r="C915" s="5" t="s">
        <v>13</v>
      </c>
      <c r="D915" s="7"/>
      <c r="E915" s="10"/>
      <c r="F915" s="8">
        <v>6409.2</v>
      </c>
      <c r="I915" s="11" t="s">
        <v>9</v>
      </c>
      <c r="J915" s="5" t="s">
        <v>40</v>
      </c>
    </row>
    <row r="916" spans="1:10">
      <c r="A916" s="5" t="s">
        <v>120</v>
      </c>
      <c r="B916" s="6">
        <v>44891.677605659723</v>
      </c>
      <c r="C916" s="5" t="s">
        <v>13</v>
      </c>
      <c r="D916" s="7"/>
      <c r="E916" s="10"/>
      <c r="F916" s="8">
        <v>3618.1</v>
      </c>
      <c r="I916" s="11" t="s">
        <v>9</v>
      </c>
      <c r="J916" s="5" t="s">
        <v>41</v>
      </c>
    </row>
    <row r="917" spans="1:10">
      <c r="A917" s="5" t="s">
        <v>120</v>
      </c>
      <c r="B917" s="6">
        <v>44891.677605659723</v>
      </c>
      <c r="C917" s="5" t="s">
        <v>13</v>
      </c>
      <c r="D917" s="7"/>
      <c r="E917" s="10"/>
      <c r="F917" s="8">
        <v>15157</v>
      </c>
      <c r="I917" s="11" t="s">
        <v>9</v>
      </c>
      <c r="J917" s="5" t="s">
        <v>30</v>
      </c>
    </row>
    <row r="918" spans="1:10">
      <c r="A918" s="5" t="s">
        <v>120</v>
      </c>
      <c r="B918" s="6">
        <v>44891.677605659723</v>
      </c>
      <c r="C918" s="5" t="s">
        <v>13</v>
      </c>
      <c r="D918" s="7"/>
      <c r="E918" s="10"/>
      <c r="F918" s="8">
        <v>20352.7</v>
      </c>
      <c r="I918" s="11" t="s">
        <v>9</v>
      </c>
      <c r="J918" s="5" t="s">
        <v>31</v>
      </c>
    </row>
    <row r="919" spans="1:10">
      <c r="A919" s="5" t="s">
        <v>120</v>
      </c>
      <c r="B919" s="6">
        <v>44891.677605659723</v>
      </c>
      <c r="C919" s="5" t="s">
        <v>13</v>
      </c>
      <c r="D919" s="7"/>
      <c r="E919" s="10"/>
      <c r="F919" s="8">
        <v>10186.1</v>
      </c>
      <c r="I919" s="11" t="s">
        <v>9</v>
      </c>
      <c r="J919" s="5" t="s">
        <v>32</v>
      </c>
    </row>
    <row r="920" spans="1:10">
      <c r="A920" s="5" t="s">
        <v>120</v>
      </c>
      <c r="B920" s="6">
        <v>44891.677605659723</v>
      </c>
      <c r="C920" s="5" t="s">
        <v>13</v>
      </c>
      <c r="D920" s="7"/>
      <c r="E920" s="10"/>
      <c r="F920" s="8">
        <v>13270.6</v>
      </c>
      <c r="I920" s="11" t="s">
        <v>9</v>
      </c>
      <c r="J920" s="5" t="s">
        <v>33</v>
      </c>
    </row>
    <row r="921" spans="1:10">
      <c r="A921" s="5" t="s">
        <v>120</v>
      </c>
      <c r="B921" s="6">
        <v>44891.677605659723</v>
      </c>
      <c r="C921" s="5" t="s">
        <v>13</v>
      </c>
      <c r="D921" s="7"/>
      <c r="E921" s="10"/>
      <c r="F921" s="8">
        <v>20298.900000000001</v>
      </c>
      <c r="I921" s="11" t="s">
        <v>9</v>
      </c>
      <c r="J921" s="5" t="s">
        <v>34</v>
      </c>
    </row>
    <row r="922" spans="1:10">
      <c r="A922" s="5" t="s">
        <v>120</v>
      </c>
      <c r="B922" s="6">
        <v>44891.677605659723</v>
      </c>
      <c r="C922" s="5" t="s">
        <v>13</v>
      </c>
      <c r="D922" s="7"/>
      <c r="E922" s="10"/>
      <c r="F922" s="8">
        <v>8330.5</v>
      </c>
      <c r="I922" s="11" t="s">
        <v>9</v>
      </c>
      <c r="J922" s="10" t="s">
        <v>43</v>
      </c>
    </row>
    <row r="923" spans="1:10">
      <c r="A923" s="5" t="s">
        <v>120</v>
      </c>
      <c r="B923" s="6">
        <v>44891.677605659723</v>
      </c>
      <c r="C923" s="5" t="s">
        <v>13</v>
      </c>
      <c r="D923" s="7"/>
      <c r="E923" s="10"/>
      <c r="F923" s="8">
        <v>20238</v>
      </c>
      <c r="I923" s="11" t="s">
        <v>9</v>
      </c>
      <c r="J923" s="10" t="s">
        <v>36</v>
      </c>
    </row>
    <row r="924" spans="1:10">
      <c r="A924" s="5" t="s">
        <v>120</v>
      </c>
      <c r="B924" s="6">
        <v>44891.677605659723</v>
      </c>
      <c r="C924" s="5" t="s">
        <v>13</v>
      </c>
      <c r="D924" s="7"/>
      <c r="E924" s="10"/>
      <c r="F924" s="8">
        <v>125676</v>
      </c>
      <c r="I924" s="11" t="s">
        <v>9</v>
      </c>
      <c r="J924" s="10" t="s">
        <v>39</v>
      </c>
    </row>
    <row r="925" spans="1:10">
      <c r="A925" s="12" t="s">
        <v>21</v>
      </c>
      <c r="B925" s="3"/>
      <c r="C925" s="3"/>
      <c r="D925" s="7"/>
      <c r="E925" s="10"/>
      <c r="F925" s="19">
        <f>SUM(F902:G924)</f>
        <v>258348.90000000002</v>
      </c>
      <c r="H925" s="8"/>
      <c r="I925" s="11"/>
      <c r="J925" s="5"/>
    </row>
    <row r="926" spans="1:10" ht="15.75" customHeight="1">
      <c r="A926" s="13" t="s">
        <v>22</v>
      </c>
      <c r="B926" s="13" t="s">
        <v>23</v>
      </c>
      <c r="C926" s="13" t="s">
        <v>24</v>
      </c>
      <c r="D926" s="14">
        <v>112300504</v>
      </c>
      <c r="E926" s="10"/>
      <c r="H926" s="8"/>
      <c r="I926" s="11"/>
      <c r="J926" s="5"/>
    </row>
    <row r="929" spans="1:10">
      <c r="A929" s="1" t="s">
        <v>0</v>
      </c>
      <c r="B929" s="2"/>
      <c r="C929" s="2"/>
      <c r="D929" s="2"/>
      <c r="E929" s="2"/>
      <c r="F929" s="2"/>
      <c r="G929" s="2"/>
      <c r="H929" s="2"/>
      <c r="I929" s="2"/>
      <c r="J929" s="2"/>
    </row>
    <row r="930" spans="1:10">
      <c r="A930" s="3" t="s">
        <v>122</v>
      </c>
      <c r="B930" s="2"/>
      <c r="C930" s="2"/>
      <c r="D930" s="2"/>
      <c r="E930" s="2"/>
      <c r="F930" s="2"/>
      <c r="G930" s="2"/>
      <c r="H930" s="2"/>
      <c r="I930" s="2"/>
      <c r="J930" s="2"/>
    </row>
    <row r="931" spans="1:10">
      <c r="A931" s="88" t="s">
        <v>0</v>
      </c>
      <c r="B931" s="88" t="s">
        <v>2</v>
      </c>
      <c r="C931" s="88" t="s">
        <v>3</v>
      </c>
      <c r="D931" s="88" t="s">
        <v>4</v>
      </c>
      <c r="E931" s="88" t="s">
        <v>5</v>
      </c>
      <c r="F931" s="88" t="s">
        <v>6</v>
      </c>
      <c r="G931" s="90"/>
      <c r="H931" s="91"/>
      <c r="I931" s="88" t="s">
        <v>7</v>
      </c>
      <c r="J931" s="88" t="s">
        <v>8</v>
      </c>
    </row>
    <row r="932" spans="1:10">
      <c r="A932" s="89"/>
      <c r="B932" s="89"/>
      <c r="C932" s="89"/>
      <c r="D932" s="89"/>
      <c r="E932" s="89"/>
      <c r="F932" s="4" t="s">
        <v>9</v>
      </c>
      <c r="G932" s="4" t="s">
        <v>10</v>
      </c>
      <c r="H932" s="4" t="s">
        <v>11</v>
      </c>
      <c r="I932" s="89"/>
      <c r="J932" s="89"/>
    </row>
    <row r="933" spans="1:10">
      <c r="A933" s="5" t="s">
        <v>123</v>
      </c>
      <c r="B933" s="6">
        <v>44893.542921921297</v>
      </c>
      <c r="C933" s="5" t="s">
        <v>13</v>
      </c>
      <c r="D933" s="7"/>
      <c r="E933" s="10"/>
      <c r="F933" s="8">
        <v>9202.5</v>
      </c>
      <c r="I933" s="11" t="s">
        <v>9</v>
      </c>
      <c r="J933" s="10" t="s">
        <v>29</v>
      </c>
    </row>
    <row r="934" spans="1:10">
      <c r="A934" s="5" t="s">
        <v>124</v>
      </c>
      <c r="B934" s="6">
        <v>44893.542921921297</v>
      </c>
      <c r="C934" s="5" t="s">
        <v>13</v>
      </c>
      <c r="D934" s="7"/>
      <c r="E934" s="10"/>
      <c r="F934" s="8">
        <v>4592.3999999999996</v>
      </c>
      <c r="I934" s="11" t="s">
        <v>9</v>
      </c>
      <c r="J934" s="5" t="s">
        <v>40</v>
      </c>
    </row>
    <row r="935" spans="1:10">
      <c r="A935" s="5" t="s">
        <v>124</v>
      </c>
      <c r="B935" s="6">
        <v>44893.542921921297</v>
      </c>
      <c r="C935" s="5" t="s">
        <v>13</v>
      </c>
      <c r="D935" s="7"/>
      <c r="E935" s="10"/>
      <c r="F935" s="8">
        <v>3151.6</v>
      </c>
      <c r="I935" s="11" t="s">
        <v>9</v>
      </c>
      <c r="J935" s="5" t="s">
        <v>41</v>
      </c>
    </row>
    <row r="936" spans="1:10">
      <c r="A936" s="5" t="s">
        <v>124</v>
      </c>
      <c r="B936" s="6">
        <v>44893.542921921297</v>
      </c>
      <c r="C936" s="5" t="s">
        <v>13</v>
      </c>
      <c r="D936" s="7"/>
      <c r="E936" s="10"/>
      <c r="F936" s="8">
        <v>7061.7</v>
      </c>
      <c r="I936" s="11" t="s">
        <v>9</v>
      </c>
      <c r="J936" s="10" t="s">
        <v>42</v>
      </c>
    </row>
    <row r="937" spans="1:10">
      <c r="A937" s="5" t="s">
        <v>124</v>
      </c>
      <c r="B937" s="6">
        <v>44893.542921921297</v>
      </c>
      <c r="C937" s="5" t="s">
        <v>13</v>
      </c>
      <c r="D937" s="7"/>
      <c r="E937" s="10"/>
      <c r="F937" s="8">
        <v>3181</v>
      </c>
      <c r="I937" s="11" t="s">
        <v>9</v>
      </c>
      <c r="J937" s="5" t="s">
        <v>31</v>
      </c>
    </row>
    <row r="938" spans="1:10">
      <c r="A938" s="5" t="s">
        <v>124</v>
      </c>
      <c r="B938" s="6">
        <v>44893.542921921297</v>
      </c>
      <c r="C938" s="5" t="s">
        <v>13</v>
      </c>
      <c r="D938" s="7"/>
      <c r="E938" s="10"/>
      <c r="F938" s="8">
        <v>7224.8</v>
      </c>
      <c r="I938" s="11" t="s">
        <v>9</v>
      </c>
      <c r="J938" s="5" t="s">
        <v>32</v>
      </c>
    </row>
    <row r="939" spans="1:10">
      <c r="A939" s="5" t="s">
        <v>124</v>
      </c>
      <c r="B939" s="6">
        <v>44893.542921921297</v>
      </c>
      <c r="C939" s="5" t="s">
        <v>13</v>
      </c>
      <c r="D939" s="7"/>
      <c r="E939" s="10"/>
      <c r="F939" s="8">
        <v>14648.5</v>
      </c>
      <c r="I939" s="11" t="s">
        <v>9</v>
      </c>
      <c r="J939" s="5" t="s">
        <v>33</v>
      </c>
    </row>
    <row r="940" spans="1:10">
      <c r="A940" s="5" t="s">
        <v>124</v>
      </c>
      <c r="B940" s="6">
        <v>44893.542921921297</v>
      </c>
      <c r="C940" s="5" t="s">
        <v>13</v>
      </c>
      <c r="D940" s="7"/>
      <c r="E940" s="10"/>
      <c r="F940" s="8">
        <v>10802</v>
      </c>
      <c r="I940" s="11" t="s">
        <v>9</v>
      </c>
      <c r="J940" s="5" t="s">
        <v>34</v>
      </c>
    </row>
    <row r="941" spans="1:10">
      <c r="A941" s="5" t="s">
        <v>124</v>
      </c>
      <c r="B941" s="6">
        <v>44893.542921921297</v>
      </c>
      <c r="C941" s="5" t="s">
        <v>13</v>
      </c>
      <c r="D941" s="7"/>
      <c r="E941" s="10"/>
      <c r="F941" s="8">
        <v>81196.600000000006</v>
      </c>
      <c r="I941" s="11" t="s">
        <v>9</v>
      </c>
      <c r="J941" s="5" t="s">
        <v>74</v>
      </c>
    </row>
    <row r="942" spans="1:10">
      <c r="A942" s="5" t="s">
        <v>124</v>
      </c>
      <c r="B942" s="6">
        <v>44893.542921921297</v>
      </c>
      <c r="C942" s="5" t="s">
        <v>13</v>
      </c>
      <c r="D942" s="7"/>
      <c r="E942" s="10"/>
      <c r="F942" s="8">
        <v>10472</v>
      </c>
      <c r="I942" s="11" t="s">
        <v>9</v>
      </c>
      <c r="J942" s="5" t="s">
        <v>35</v>
      </c>
    </row>
    <row r="943" spans="1:10">
      <c r="A943" s="5" t="s">
        <v>124</v>
      </c>
      <c r="B943" s="6">
        <v>44893.542921921297</v>
      </c>
      <c r="C943" s="5" t="s">
        <v>13</v>
      </c>
      <c r="D943" s="7"/>
      <c r="E943" s="10"/>
      <c r="F943" s="8">
        <v>6461.5</v>
      </c>
      <c r="I943" s="11" t="s">
        <v>9</v>
      </c>
      <c r="J943" s="10" t="s">
        <v>43</v>
      </c>
    </row>
    <row r="944" spans="1:10">
      <c r="A944" s="5" t="s">
        <v>124</v>
      </c>
      <c r="B944" s="6">
        <v>44893.542921921297</v>
      </c>
      <c r="C944" s="5" t="s">
        <v>13</v>
      </c>
      <c r="D944" s="7"/>
      <c r="E944" s="10"/>
      <c r="F944" s="8">
        <v>5159.3</v>
      </c>
      <c r="I944" s="11" t="s">
        <v>9</v>
      </c>
      <c r="J944" s="10" t="s">
        <v>44</v>
      </c>
    </row>
    <row r="945" spans="1:10">
      <c r="A945" s="5" t="s">
        <v>124</v>
      </c>
      <c r="B945" s="6">
        <v>44893.542921921297</v>
      </c>
      <c r="C945" s="5" t="s">
        <v>13</v>
      </c>
      <c r="D945" s="7"/>
      <c r="E945" s="10"/>
      <c r="F945" s="8">
        <v>7225.7</v>
      </c>
      <c r="I945" s="11" t="s">
        <v>9</v>
      </c>
      <c r="J945" s="10" t="s">
        <v>45</v>
      </c>
    </row>
    <row r="946" spans="1:10">
      <c r="A946" s="5" t="s">
        <v>124</v>
      </c>
      <c r="B946" s="6">
        <v>44893.542921921297</v>
      </c>
      <c r="C946" s="5" t="s">
        <v>13</v>
      </c>
      <c r="D946" s="7"/>
      <c r="E946" s="10"/>
      <c r="F946" s="8">
        <v>17971.099999999999</v>
      </c>
      <c r="I946" s="11" t="s">
        <v>9</v>
      </c>
      <c r="J946" s="10" t="s">
        <v>36</v>
      </c>
    </row>
    <row r="947" spans="1:10">
      <c r="A947" s="5" t="s">
        <v>124</v>
      </c>
      <c r="B947" s="6">
        <v>44893.542921921297</v>
      </c>
      <c r="C947" s="5" t="s">
        <v>13</v>
      </c>
      <c r="D947" s="7"/>
      <c r="E947" s="10"/>
      <c r="F947" s="8">
        <v>9256.6</v>
      </c>
      <c r="I947" s="11" t="s">
        <v>9</v>
      </c>
      <c r="J947" s="10" t="s">
        <v>46</v>
      </c>
    </row>
    <row r="948" spans="1:10">
      <c r="A948" s="12" t="s">
        <v>21</v>
      </c>
      <c r="B948" s="3"/>
      <c r="C948" s="3"/>
      <c r="D948" s="7"/>
      <c r="E948" s="10"/>
      <c r="F948" s="70">
        <f>SUM(F933:G947)</f>
        <v>197607.30000000002</v>
      </c>
      <c r="I948" s="11"/>
      <c r="J948" s="5"/>
    </row>
    <row r="949" spans="1:10" ht="15.75" customHeight="1">
      <c r="A949" s="13" t="s">
        <v>22</v>
      </c>
      <c r="B949" s="13" t="s">
        <v>23</v>
      </c>
      <c r="C949" s="13" t="s">
        <v>24</v>
      </c>
      <c r="D949" s="14">
        <v>112300505</v>
      </c>
      <c r="E949" s="10"/>
      <c r="F949" s="8"/>
      <c r="I949" s="11"/>
      <c r="J949" s="5"/>
    </row>
    <row r="950" spans="1:10">
      <c r="A950" s="5"/>
      <c r="B950" s="6"/>
      <c r="C950" s="5"/>
      <c r="D950" s="7"/>
      <c r="E950" s="10"/>
      <c r="F950" s="8"/>
      <c r="I950" s="11"/>
      <c r="J950" s="5"/>
    </row>
    <row r="951" spans="1:10">
      <c r="A951" s="5"/>
      <c r="B951" s="6"/>
      <c r="C951" s="5"/>
      <c r="D951" s="7"/>
      <c r="E951" s="10"/>
      <c r="F951" s="8"/>
      <c r="I951" s="11"/>
      <c r="J951" s="5"/>
    </row>
    <row r="952" spans="1:10">
      <c r="A952" s="5" t="s">
        <v>125</v>
      </c>
      <c r="B952" s="6">
        <v>44893.731316562502</v>
      </c>
      <c r="C952" s="5" t="s">
        <v>13</v>
      </c>
      <c r="D952" s="9">
        <v>51217197709</v>
      </c>
      <c r="E952" s="10" t="s">
        <v>17</v>
      </c>
      <c r="H952" s="8">
        <v>1571.05</v>
      </c>
      <c r="I952" s="5" t="s">
        <v>15</v>
      </c>
      <c r="J952" s="5" t="s">
        <v>16</v>
      </c>
    </row>
    <row r="953" spans="1:10">
      <c r="A953" s="5" t="s">
        <v>125</v>
      </c>
      <c r="B953" s="6">
        <v>44893.731316562502</v>
      </c>
      <c r="C953" s="5" t="s">
        <v>13</v>
      </c>
      <c r="D953" s="9">
        <v>512171977091</v>
      </c>
      <c r="E953" s="10" t="s">
        <v>17</v>
      </c>
      <c r="H953" s="8">
        <v>139.97</v>
      </c>
      <c r="I953" s="5" t="s">
        <v>15</v>
      </c>
      <c r="J953" s="5" t="s">
        <v>16</v>
      </c>
    </row>
    <row r="954" spans="1:10">
      <c r="A954" s="5" t="s">
        <v>125</v>
      </c>
      <c r="B954" s="6">
        <v>44893.731316562502</v>
      </c>
      <c r="C954" s="5" t="s">
        <v>13</v>
      </c>
      <c r="D954" s="9">
        <v>512171977092</v>
      </c>
      <c r="E954" s="10" t="s">
        <v>17</v>
      </c>
      <c r="H954" s="8">
        <v>88.62</v>
      </c>
      <c r="I954" s="5" t="s">
        <v>15</v>
      </c>
      <c r="J954" s="5" t="s">
        <v>16</v>
      </c>
    </row>
    <row r="955" spans="1:10">
      <c r="A955" s="5" t="s">
        <v>125</v>
      </c>
      <c r="B955" s="6">
        <v>44893.731316562502</v>
      </c>
      <c r="C955" s="5" t="s">
        <v>13</v>
      </c>
      <c r="D955" s="9">
        <v>512171977093</v>
      </c>
      <c r="E955" s="10" t="s">
        <v>17</v>
      </c>
      <c r="H955" s="8">
        <v>746.15</v>
      </c>
      <c r="I955" s="5" t="s">
        <v>15</v>
      </c>
      <c r="J955" s="5" t="s">
        <v>16</v>
      </c>
    </row>
    <row r="956" spans="1:10">
      <c r="A956" s="5" t="s">
        <v>125</v>
      </c>
      <c r="B956" s="6">
        <v>44893.731316562502</v>
      </c>
      <c r="C956" s="5" t="s">
        <v>13</v>
      </c>
      <c r="D956" s="9">
        <v>45163065810</v>
      </c>
      <c r="E956" s="10" t="s">
        <v>17</v>
      </c>
      <c r="H956" s="8">
        <v>274.2</v>
      </c>
      <c r="I956" s="5" t="s">
        <v>15</v>
      </c>
      <c r="J956" s="5" t="s">
        <v>16</v>
      </c>
    </row>
    <row r="957" spans="1:10">
      <c r="A957" s="5" t="s">
        <v>125</v>
      </c>
      <c r="B957" s="6">
        <v>44893.731316562502</v>
      </c>
      <c r="C957" s="5" t="s">
        <v>13</v>
      </c>
      <c r="D957" s="9">
        <v>45143345589</v>
      </c>
      <c r="E957" s="10" t="s">
        <v>17</v>
      </c>
      <c r="H957" s="8">
        <v>88.11</v>
      </c>
      <c r="I957" s="5" t="s">
        <v>15</v>
      </c>
      <c r="J957" s="5" t="s">
        <v>16</v>
      </c>
    </row>
    <row r="958" spans="1:10">
      <c r="A958" s="5" t="s">
        <v>125</v>
      </c>
      <c r="B958" s="6">
        <v>44893.731316562502</v>
      </c>
      <c r="C958" s="5" t="s">
        <v>13</v>
      </c>
      <c r="D958" s="9">
        <v>19110599647</v>
      </c>
      <c r="E958" s="10" t="s">
        <v>17</v>
      </c>
      <c r="H958" s="8">
        <v>3236.56</v>
      </c>
      <c r="I958" s="5" t="s">
        <v>15</v>
      </c>
      <c r="J958" s="5" t="s">
        <v>19</v>
      </c>
    </row>
    <row r="959" spans="1:10">
      <c r="A959" s="5" t="s">
        <v>125</v>
      </c>
      <c r="B959" s="6">
        <v>44893.731316562502</v>
      </c>
      <c r="C959" s="5" t="s">
        <v>13</v>
      </c>
      <c r="D959" s="9">
        <v>51317088627</v>
      </c>
      <c r="E959" s="10" t="s">
        <v>17</v>
      </c>
      <c r="H959" s="8">
        <v>1991.9</v>
      </c>
      <c r="I959" s="5" t="s">
        <v>15</v>
      </c>
      <c r="J959" s="5" t="s">
        <v>19</v>
      </c>
    </row>
    <row r="960" spans="1:10">
      <c r="A960" s="5" t="s">
        <v>125</v>
      </c>
      <c r="B960" s="6">
        <v>44893.731316562502</v>
      </c>
      <c r="C960" s="5" t="s">
        <v>13</v>
      </c>
      <c r="D960" s="9">
        <v>45152970740</v>
      </c>
      <c r="E960" s="10" t="s">
        <v>17</v>
      </c>
      <c r="H960" s="8">
        <v>1790.7</v>
      </c>
      <c r="I960" s="5" t="s">
        <v>15</v>
      </c>
      <c r="J960" s="5" t="s">
        <v>19</v>
      </c>
    </row>
    <row r="961" spans="1:10">
      <c r="A961" s="5" t="s">
        <v>125</v>
      </c>
      <c r="B961" s="6">
        <v>44893.731316562502</v>
      </c>
      <c r="C961" s="5" t="s">
        <v>13</v>
      </c>
      <c r="D961" s="9">
        <v>45123103976</v>
      </c>
      <c r="E961" s="10" t="s">
        <v>17</v>
      </c>
      <c r="H961" s="8">
        <v>486.94</v>
      </c>
      <c r="I961" s="5" t="s">
        <v>15</v>
      </c>
      <c r="J961" s="5" t="s">
        <v>19</v>
      </c>
    </row>
    <row r="962" spans="1:10">
      <c r="A962" s="5" t="s">
        <v>125</v>
      </c>
      <c r="B962" s="6">
        <v>44893.731316562502</v>
      </c>
      <c r="C962" s="5" t="s">
        <v>13</v>
      </c>
      <c r="D962" s="7">
        <v>282075</v>
      </c>
      <c r="E962" s="10" t="s">
        <v>17</v>
      </c>
      <c r="H962" s="8">
        <v>11006.7</v>
      </c>
      <c r="I962" s="5" t="s">
        <v>15</v>
      </c>
      <c r="J962" s="5" t="s">
        <v>18</v>
      </c>
    </row>
    <row r="963" spans="1:10">
      <c r="A963" s="5" t="s">
        <v>125</v>
      </c>
      <c r="B963" s="6">
        <v>44893.731316562502</v>
      </c>
      <c r="C963" s="5" t="s">
        <v>13</v>
      </c>
      <c r="D963" s="7">
        <v>626025</v>
      </c>
      <c r="E963" s="10" t="s">
        <v>17</v>
      </c>
      <c r="H963" s="8">
        <v>30308.1</v>
      </c>
      <c r="I963" s="5" t="s">
        <v>15</v>
      </c>
      <c r="J963" s="5" t="s">
        <v>19</v>
      </c>
    </row>
    <row r="964" spans="1:10">
      <c r="A964" s="5" t="s">
        <v>125</v>
      </c>
      <c r="B964" s="6">
        <v>44893.731316562502</v>
      </c>
      <c r="C964" s="5" t="s">
        <v>13</v>
      </c>
      <c r="D964" s="9">
        <v>45173035907</v>
      </c>
      <c r="E964" s="10" t="s">
        <v>17</v>
      </c>
      <c r="H964" s="8">
        <v>1000.64</v>
      </c>
      <c r="I964" s="5" t="s">
        <v>15</v>
      </c>
      <c r="J964" s="5" t="s">
        <v>16</v>
      </c>
    </row>
    <row r="965" spans="1:10">
      <c r="A965" s="5" t="s">
        <v>125</v>
      </c>
      <c r="B965" s="6">
        <v>44893.731316562502</v>
      </c>
      <c r="C965" s="5" t="s">
        <v>13</v>
      </c>
      <c r="D965" s="9">
        <v>45113118116</v>
      </c>
      <c r="E965" s="10" t="s">
        <v>17</v>
      </c>
      <c r="H965" s="8">
        <v>1840</v>
      </c>
      <c r="I965" s="5" t="s">
        <v>15</v>
      </c>
      <c r="J965" s="5" t="s">
        <v>16</v>
      </c>
    </row>
    <row r="966" spans="1:10">
      <c r="A966" s="5" t="s">
        <v>125</v>
      </c>
      <c r="B966" s="6">
        <v>44893.731316562502</v>
      </c>
      <c r="C966" s="5" t="s">
        <v>13</v>
      </c>
      <c r="D966" s="7"/>
      <c r="E966" s="10"/>
      <c r="F966" s="8">
        <v>2056.8000000000002</v>
      </c>
      <c r="I966" s="11" t="s">
        <v>9</v>
      </c>
      <c r="J966" s="10" t="s">
        <v>42</v>
      </c>
    </row>
    <row r="967" spans="1:10">
      <c r="A967" s="5" t="s">
        <v>125</v>
      </c>
      <c r="B967" s="6">
        <v>44893.731316562502</v>
      </c>
      <c r="C967" s="5" t="s">
        <v>13</v>
      </c>
      <c r="D967" s="7"/>
      <c r="E967" s="10"/>
      <c r="F967" s="8">
        <v>5544.4</v>
      </c>
      <c r="I967" s="11" t="s">
        <v>9</v>
      </c>
      <c r="J967" s="5" t="s">
        <v>30</v>
      </c>
    </row>
    <row r="968" spans="1:10">
      <c r="A968" s="5" t="s">
        <v>125</v>
      </c>
      <c r="B968" s="6">
        <v>44893.731316562502</v>
      </c>
      <c r="C968" s="5" t="s">
        <v>13</v>
      </c>
      <c r="D968" s="7"/>
      <c r="E968" s="10"/>
      <c r="F968" s="8">
        <v>15387.6</v>
      </c>
      <c r="I968" s="11" t="s">
        <v>9</v>
      </c>
      <c r="J968" s="5" t="s">
        <v>31</v>
      </c>
    </row>
    <row r="969" spans="1:10">
      <c r="A969" s="5" t="s">
        <v>125</v>
      </c>
      <c r="B969" s="6">
        <v>44893.731316562502</v>
      </c>
      <c r="C969" s="5" t="s">
        <v>13</v>
      </c>
      <c r="D969" s="7"/>
      <c r="E969" s="10"/>
      <c r="F969" s="8">
        <v>6780.6</v>
      </c>
      <c r="I969" s="11" t="s">
        <v>9</v>
      </c>
      <c r="J969" s="5" t="s">
        <v>34</v>
      </c>
    </row>
    <row r="970" spans="1:10">
      <c r="A970" s="5" t="s">
        <v>125</v>
      </c>
      <c r="B970" s="6">
        <v>44893.731316562502</v>
      </c>
      <c r="C970" s="5" t="s">
        <v>13</v>
      </c>
      <c r="D970" s="7"/>
      <c r="E970" s="10"/>
      <c r="F970" s="8">
        <v>7335.6</v>
      </c>
      <c r="I970" s="11" t="s">
        <v>9</v>
      </c>
      <c r="J970" s="5" t="s">
        <v>35</v>
      </c>
    </row>
    <row r="971" spans="1:10">
      <c r="A971" s="5" t="s">
        <v>125</v>
      </c>
      <c r="B971" s="6">
        <v>44893.731316562502</v>
      </c>
      <c r="C971" s="5" t="s">
        <v>13</v>
      </c>
      <c r="D971" s="7"/>
      <c r="E971" s="10"/>
      <c r="F971" s="8">
        <v>6797.8</v>
      </c>
      <c r="I971" s="11" t="s">
        <v>9</v>
      </c>
      <c r="J971" s="10" t="s">
        <v>44</v>
      </c>
    </row>
    <row r="972" spans="1:10">
      <c r="A972" s="5" t="s">
        <v>125</v>
      </c>
      <c r="B972" s="6">
        <v>44893.731316562502</v>
      </c>
      <c r="C972" s="5" t="s">
        <v>13</v>
      </c>
      <c r="D972" s="7"/>
      <c r="E972" s="10"/>
      <c r="F972" s="8">
        <v>9694.1</v>
      </c>
      <c r="I972" s="11" t="s">
        <v>9</v>
      </c>
      <c r="J972" s="10" t="s">
        <v>46</v>
      </c>
    </row>
    <row r="973" spans="1:10">
      <c r="A973" s="12" t="s">
        <v>21</v>
      </c>
      <c r="B973" s="3"/>
      <c r="C973" s="3"/>
      <c r="D973" s="7"/>
      <c r="E973" s="10"/>
      <c r="F973" s="70">
        <f>SUM(F952:G972)</f>
        <v>53596.9</v>
      </c>
      <c r="I973" s="11"/>
      <c r="J973" s="5"/>
    </row>
    <row r="974" spans="1:10" ht="15.75" customHeight="1">
      <c r="A974" s="13" t="s">
        <v>22</v>
      </c>
      <c r="B974" s="13" t="s">
        <v>23</v>
      </c>
      <c r="C974" s="13" t="s">
        <v>24</v>
      </c>
      <c r="D974" s="14">
        <v>112308583</v>
      </c>
      <c r="E974" s="10"/>
      <c r="F974" s="8"/>
      <c r="I974" s="11"/>
      <c r="J974" s="5"/>
    </row>
    <row r="977" spans="1:10">
      <c r="A977" s="1" t="s">
        <v>0</v>
      </c>
      <c r="B977" s="2"/>
      <c r="C977" s="2"/>
      <c r="D977" s="2"/>
      <c r="E977" s="2"/>
      <c r="F977" s="2"/>
      <c r="G977" s="2"/>
      <c r="H977" s="2"/>
      <c r="I977" s="2"/>
      <c r="J977" s="2"/>
    </row>
    <row r="978" spans="1:10">
      <c r="A978" s="3" t="s">
        <v>126</v>
      </c>
      <c r="B978" s="2"/>
      <c r="C978" s="2"/>
      <c r="D978" s="2"/>
      <c r="E978" s="2"/>
      <c r="F978" s="2"/>
      <c r="G978" s="2"/>
      <c r="H978" s="2"/>
      <c r="I978" s="2"/>
      <c r="J978" s="2"/>
    </row>
    <row r="979" spans="1:10">
      <c r="A979" s="88" t="s">
        <v>0</v>
      </c>
      <c r="B979" s="88" t="s">
        <v>2</v>
      </c>
      <c r="C979" s="88" t="s">
        <v>3</v>
      </c>
      <c r="D979" s="88" t="s">
        <v>4</v>
      </c>
      <c r="E979" s="88" t="s">
        <v>5</v>
      </c>
      <c r="F979" s="88" t="s">
        <v>6</v>
      </c>
      <c r="G979" s="90"/>
      <c r="H979" s="91"/>
      <c r="I979" s="88" t="s">
        <v>7</v>
      </c>
      <c r="J979" s="88" t="s">
        <v>8</v>
      </c>
    </row>
    <row r="980" spans="1:10">
      <c r="A980" s="89"/>
      <c r="B980" s="89"/>
      <c r="C980" s="89"/>
      <c r="D980" s="89"/>
      <c r="E980" s="89"/>
      <c r="F980" s="4" t="s">
        <v>9</v>
      </c>
      <c r="G980" s="4" t="s">
        <v>10</v>
      </c>
      <c r="H980" s="4" t="s">
        <v>11</v>
      </c>
      <c r="I980" s="89"/>
      <c r="J980" s="89"/>
    </row>
    <row r="981" spans="1:10">
      <c r="A981" s="5" t="s">
        <v>127</v>
      </c>
      <c r="B981" s="6">
        <v>44894.472318125001</v>
      </c>
      <c r="C981" s="5" t="s">
        <v>13</v>
      </c>
      <c r="D981" s="7"/>
      <c r="E981" s="10"/>
      <c r="F981" s="8">
        <v>15142.2</v>
      </c>
      <c r="I981" s="11" t="s">
        <v>9</v>
      </c>
      <c r="J981" s="10" t="s">
        <v>29</v>
      </c>
    </row>
    <row r="982" spans="1:10">
      <c r="A982" s="5" t="s">
        <v>127</v>
      </c>
      <c r="B982" s="6">
        <v>44894.472318125001</v>
      </c>
      <c r="C982" s="5" t="s">
        <v>13</v>
      </c>
      <c r="D982" s="7"/>
      <c r="E982" s="10"/>
      <c r="F982" s="8">
        <v>5753.1</v>
      </c>
      <c r="I982" s="11" t="s">
        <v>9</v>
      </c>
      <c r="J982" s="5" t="s">
        <v>40</v>
      </c>
    </row>
    <row r="983" spans="1:10">
      <c r="A983" s="5" t="s">
        <v>127</v>
      </c>
      <c r="B983" s="6">
        <v>44894.472318125001</v>
      </c>
      <c r="C983" s="5" t="s">
        <v>13</v>
      </c>
      <c r="D983" s="7"/>
      <c r="E983" s="10"/>
      <c r="F983" s="8">
        <v>6485.6</v>
      </c>
      <c r="I983" s="11" t="s">
        <v>9</v>
      </c>
      <c r="J983" s="5" t="s">
        <v>41</v>
      </c>
    </row>
    <row r="984" spans="1:10">
      <c r="A984" s="5" t="s">
        <v>127</v>
      </c>
      <c r="B984" s="6">
        <v>44894.472318125001</v>
      </c>
      <c r="C984" s="5" t="s">
        <v>13</v>
      </c>
      <c r="D984" s="7"/>
      <c r="E984" s="10"/>
      <c r="F984" s="8">
        <v>8620.9</v>
      </c>
      <c r="I984" s="11" t="s">
        <v>9</v>
      </c>
      <c r="J984" s="5" t="s">
        <v>30</v>
      </c>
    </row>
    <row r="985" spans="1:10">
      <c r="A985" s="5" t="s">
        <v>127</v>
      </c>
      <c r="B985" s="6">
        <v>44894.472318125001</v>
      </c>
      <c r="C985" s="5" t="s">
        <v>13</v>
      </c>
      <c r="D985" s="7"/>
      <c r="E985" s="10"/>
      <c r="F985" s="8">
        <v>12765.8</v>
      </c>
      <c r="I985" s="11" t="s">
        <v>9</v>
      </c>
      <c r="J985" s="5" t="s">
        <v>32</v>
      </c>
    </row>
    <row r="986" spans="1:10">
      <c r="A986" s="5" t="s">
        <v>127</v>
      </c>
      <c r="B986" s="6">
        <v>44894.472318125001</v>
      </c>
      <c r="C986" s="5" t="s">
        <v>13</v>
      </c>
      <c r="D986" s="7"/>
      <c r="E986" s="10"/>
      <c r="F986" s="8">
        <v>2256.6</v>
      </c>
      <c r="I986" s="11" t="s">
        <v>9</v>
      </c>
      <c r="J986" s="5" t="s">
        <v>33</v>
      </c>
    </row>
    <row r="987" spans="1:10">
      <c r="A987" s="5" t="s">
        <v>127</v>
      </c>
      <c r="B987" s="6">
        <v>44894.472318125001</v>
      </c>
      <c r="C987" s="5" t="s">
        <v>13</v>
      </c>
      <c r="D987" s="7"/>
      <c r="E987" s="10"/>
      <c r="F987" s="8">
        <v>54587</v>
      </c>
      <c r="I987" s="11" t="s">
        <v>9</v>
      </c>
      <c r="J987" s="5" t="s">
        <v>74</v>
      </c>
    </row>
    <row r="988" spans="1:10">
      <c r="A988" s="5" t="s">
        <v>127</v>
      </c>
      <c r="B988" s="6">
        <v>44894.472318125001</v>
      </c>
      <c r="C988" s="5" t="s">
        <v>13</v>
      </c>
      <c r="D988" s="7"/>
      <c r="E988" s="10"/>
      <c r="F988" s="8">
        <v>4730.2</v>
      </c>
      <c r="I988" s="11" t="s">
        <v>9</v>
      </c>
      <c r="J988" s="10" t="s">
        <v>43</v>
      </c>
    </row>
    <row r="989" spans="1:10">
      <c r="A989" s="5" t="s">
        <v>127</v>
      </c>
      <c r="B989" s="6">
        <v>44894.472318125001</v>
      </c>
      <c r="C989" s="5" t="s">
        <v>13</v>
      </c>
      <c r="D989" s="7"/>
      <c r="E989" s="10"/>
      <c r="F989" s="8">
        <v>3835.3</v>
      </c>
      <c r="I989" s="11" t="s">
        <v>9</v>
      </c>
      <c r="J989" s="10" t="s">
        <v>44</v>
      </c>
    </row>
    <row r="990" spans="1:10">
      <c r="A990" s="5" t="s">
        <v>127</v>
      </c>
      <c r="B990" s="6">
        <v>44894.472318125001</v>
      </c>
      <c r="C990" s="5" t="s">
        <v>13</v>
      </c>
      <c r="D990" s="7"/>
      <c r="E990" s="10"/>
      <c r="F990" s="8">
        <v>6786.7</v>
      </c>
      <c r="I990" s="11" t="s">
        <v>9</v>
      </c>
      <c r="J990" s="10" t="s">
        <v>36</v>
      </c>
    </row>
    <row r="991" spans="1:10">
      <c r="A991" s="12" t="s">
        <v>21</v>
      </c>
      <c r="B991" s="3"/>
      <c r="C991" s="3"/>
      <c r="D991" s="7"/>
      <c r="E991" s="10"/>
      <c r="F991" s="75">
        <f>SUM(F981:G990)</f>
        <v>120963.40000000001</v>
      </c>
      <c r="H991" s="8"/>
      <c r="I991" s="11"/>
      <c r="J991" s="5"/>
    </row>
    <row r="992" spans="1:10" ht="15.75" customHeight="1">
      <c r="A992" s="13" t="s">
        <v>22</v>
      </c>
      <c r="B992" s="13" t="s">
        <v>23</v>
      </c>
      <c r="C992" s="13" t="s">
        <v>24</v>
      </c>
      <c r="D992" s="14">
        <v>112308584</v>
      </c>
      <c r="E992" s="10"/>
      <c r="H992" s="8"/>
      <c r="I992" s="11"/>
      <c r="J992" s="5"/>
    </row>
    <row r="993" spans="1:10">
      <c r="A993" s="5"/>
      <c r="B993" s="6"/>
      <c r="C993" s="5"/>
      <c r="D993" s="7"/>
      <c r="E993" s="10"/>
      <c r="H993" s="8"/>
      <c r="I993" s="11"/>
      <c r="J993" s="5"/>
    </row>
    <row r="994" spans="1:10">
      <c r="A994" s="5"/>
      <c r="B994" s="6"/>
      <c r="C994" s="5"/>
      <c r="D994" s="7"/>
      <c r="E994" s="10"/>
      <c r="H994" s="8"/>
      <c r="I994" s="11"/>
      <c r="J994" s="5"/>
    </row>
    <row r="995" spans="1:10">
      <c r="A995" s="5" t="s">
        <v>128</v>
      </c>
      <c r="B995" s="6">
        <v>44894.846534305558</v>
      </c>
      <c r="C995" s="5" t="s">
        <v>13</v>
      </c>
      <c r="D995" s="9">
        <v>45113113399</v>
      </c>
      <c r="E995" s="10" t="s">
        <v>17</v>
      </c>
      <c r="H995" s="8">
        <v>8597.0400000000009</v>
      </c>
      <c r="I995" s="5" t="s">
        <v>15</v>
      </c>
      <c r="J995" s="5" t="s">
        <v>16</v>
      </c>
    </row>
    <row r="996" spans="1:10">
      <c r="A996" s="5" t="s">
        <v>129</v>
      </c>
      <c r="B996" s="6">
        <v>44894.846534305558</v>
      </c>
      <c r="C996" s="5" t="s">
        <v>13</v>
      </c>
      <c r="D996" s="7">
        <v>282217</v>
      </c>
      <c r="E996" s="10" t="s">
        <v>17</v>
      </c>
      <c r="H996" s="8">
        <v>6835</v>
      </c>
      <c r="I996" s="5" t="s">
        <v>15</v>
      </c>
      <c r="J996" s="5" t="s">
        <v>18</v>
      </c>
    </row>
    <row r="997" spans="1:10">
      <c r="A997" s="5" t="s">
        <v>129</v>
      </c>
      <c r="B997" s="6">
        <v>44894.846534305558</v>
      </c>
      <c r="C997" s="5" t="s">
        <v>13</v>
      </c>
      <c r="D997" s="7">
        <v>232159</v>
      </c>
      <c r="E997" s="10" t="s">
        <v>17</v>
      </c>
      <c r="H997" s="8">
        <v>43906.8</v>
      </c>
      <c r="I997" s="5" t="s">
        <v>15</v>
      </c>
      <c r="J997" s="5" t="s">
        <v>19</v>
      </c>
    </row>
    <row r="998" spans="1:10">
      <c r="A998" s="5" t="s">
        <v>129</v>
      </c>
      <c r="B998" s="6">
        <v>44894.846534305558</v>
      </c>
      <c r="C998" s="5" t="s">
        <v>13</v>
      </c>
      <c r="D998" s="7">
        <v>232156</v>
      </c>
      <c r="E998" s="10" t="s">
        <v>130</v>
      </c>
      <c r="H998" s="8">
        <v>20184</v>
      </c>
      <c r="I998" s="5" t="s">
        <v>15</v>
      </c>
      <c r="J998" s="5" t="s">
        <v>19</v>
      </c>
    </row>
    <row r="999" spans="1:10">
      <c r="A999" s="5" t="s">
        <v>129</v>
      </c>
      <c r="B999" s="6">
        <v>44894.846534305558</v>
      </c>
      <c r="C999" s="5" t="s">
        <v>13</v>
      </c>
      <c r="D999" s="9">
        <v>51717027150</v>
      </c>
      <c r="E999" s="10" t="s">
        <v>17</v>
      </c>
      <c r="H999" s="8">
        <v>745.32</v>
      </c>
      <c r="I999" s="5" t="s">
        <v>15</v>
      </c>
      <c r="J999" s="5" t="s">
        <v>19</v>
      </c>
    </row>
    <row r="1000" spans="1:10">
      <c r="A1000" s="5" t="s">
        <v>129</v>
      </c>
      <c r="B1000" s="6">
        <v>44894.846534305558</v>
      </c>
      <c r="C1000" s="5" t="s">
        <v>13</v>
      </c>
      <c r="D1000" s="9">
        <v>45163070805</v>
      </c>
      <c r="E1000" s="10" t="s">
        <v>17</v>
      </c>
      <c r="H1000" s="8">
        <v>500</v>
      </c>
      <c r="I1000" s="5" t="s">
        <v>15</v>
      </c>
      <c r="J1000" s="5" t="s">
        <v>19</v>
      </c>
    </row>
    <row r="1001" spans="1:10">
      <c r="A1001" s="5" t="s">
        <v>129</v>
      </c>
      <c r="B1001" s="6">
        <v>44894.846534305558</v>
      </c>
      <c r="C1001" s="5" t="s">
        <v>13</v>
      </c>
      <c r="D1001" s="9">
        <v>45163068353</v>
      </c>
      <c r="E1001" s="5" t="s">
        <v>71</v>
      </c>
      <c r="H1001" s="8">
        <v>5671.82</v>
      </c>
      <c r="I1001" s="5" t="s">
        <v>15</v>
      </c>
      <c r="J1001" s="5" t="s">
        <v>16</v>
      </c>
    </row>
    <row r="1002" spans="1:10">
      <c r="A1002" s="5" t="s">
        <v>129</v>
      </c>
      <c r="B1002" s="6">
        <v>44894.846534305558</v>
      </c>
      <c r="C1002" s="5" t="s">
        <v>13</v>
      </c>
      <c r="D1002" s="9">
        <v>51117165997</v>
      </c>
      <c r="E1002" s="10" t="s">
        <v>17</v>
      </c>
      <c r="H1002" s="8">
        <v>3936</v>
      </c>
      <c r="I1002" s="5" t="s">
        <v>15</v>
      </c>
      <c r="J1002" s="5" t="s">
        <v>19</v>
      </c>
    </row>
    <row r="1003" spans="1:10">
      <c r="A1003" s="5" t="s">
        <v>129</v>
      </c>
      <c r="B1003" s="6">
        <v>44894.846534305558</v>
      </c>
      <c r="C1003" s="5" t="s">
        <v>13</v>
      </c>
      <c r="D1003" s="9">
        <v>45173040754</v>
      </c>
      <c r="E1003" s="10" t="s">
        <v>17</v>
      </c>
      <c r="H1003" s="8">
        <v>409.6</v>
      </c>
      <c r="I1003" s="5" t="s">
        <v>15</v>
      </c>
      <c r="J1003" s="5" t="s">
        <v>19</v>
      </c>
    </row>
    <row r="1004" spans="1:10">
      <c r="A1004" s="5" t="s">
        <v>129</v>
      </c>
      <c r="B1004" s="6">
        <v>44894.846534305558</v>
      </c>
      <c r="C1004" s="5" t="s">
        <v>13</v>
      </c>
      <c r="D1004" s="9">
        <v>45152971082</v>
      </c>
      <c r="E1004" s="10" t="s">
        <v>17</v>
      </c>
      <c r="H1004" s="8">
        <v>892.82</v>
      </c>
      <c r="I1004" s="5" t="s">
        <v>15</v>
      </c>
      <c r="J1004" s="5" t="s">
        <v>19</v>
      </c>
    </row>
    <row r="1005" spans="1:10">
      <c r="A1005" s="5" t="s">
        <v>129</v>
      </c>
      <c r="B1005" s="6">
        <v>44894.846534305558</v>
      </c>
      <c r="C1005" s="5" t="s">
        <v>13</v>
      </c>
      <c r="D1005" s="9">
        <v>45152973504</v>
      </c>
      <c r="E1005" s="10" t="s">
        <v>17</v>
      </c>
      <c r="H1005" s="8">
        <v>523.86</v>
      </c>
      <c r="I1005" s="5" t="s">
        <v>15</v>
      </c>
      <c r="J1005" s="5" t="s">
        <v>19</v>
      </c>
    </row>
    <row r="1006" spans="1:10">
      <c r="A1006" s="5" t="s">
        <v>129</v>
      </c>
      <c r="B1006" s="6">
        <v>44894.846534305558</v>
      </c>
      <c r="C1006" s="5" t="s">
        <v>13</v>
      </c>
      <c r="D1006" s="9">
        <v>451630683531</v>
      </c>
      <c r="E1006" s="5" t="s">
        <v>71</v>
      </c>
      <c r="H1006" s="8">
        <v>17107.939999999999</v>
      </c>
      <c r="I1006" s="5" t="s">
        <v>15</v>
      </c>
      <c r="J1006" s="5" t="s">
        <v>16</v>
      </c>
    </row>
    <row r="1007" spans="1:10">
      <c r="A1007" s="5" t="s">
        <v>129</v>
      </c>
      <c r="B1007" s="6">
        <v>44894.846534305558</v>
      </c>
      <c r="C1007" s="5" t="s">
        <v>13</v>
      </c>
      <c r="D1007" s="9">
        <v>51717031469</v>
      </c>
      <c r="E1007" s="10" t="s">
        <v>17</v>
      </c>
      <c r="H1007" s="8">
        <v>1573.24</v>
      </c>
      <c r="I1007" s="5" t="s">
        <v>15</v>
      </c>
      <c r="J1007" s="5" t="s">
        <v>19</v>
      </c>
    </row>
    <row r="1008" spans="1:10">
      <c r="A1008" s="5" t="s">
        <v>129</v>
      </c>
      <c r="B1008" s="6">
        <v>44894.846534305558</v>
      </c>
      <c r="C1008" s="5" t="s">
        <v>13</v>
      </c>
      <c r="D1008" s="9">
        <v>51417092140</v>
      </c>
      <c r="E1008" s="10" t="s">
        <v>17</v>
      </c>
      <c r="H1008" s="8">
        <v>454.5</v>
      </c>
      <c r="I1008" s="5" t="s">
        <v>15</v>
      </c>
      <c r="J1008" s="5" t="s">
        <v>16</v>
      </c>
    </row>
    <row r="1009" spans="1:10">
      <c r="A1009" s="5" t="s">
        <v>129</v>
      </c>
      <c r="B1009" s="6">
        <v>44894.846534305558</v>
      </c>
      <c r="C1009" s="5" t="s">
        <v>13</v>
      </c>
      <c r="D1009" s="9">
        <v>51417092142</v>
      </c>
      <c r="E1009" s="10" t="s">
        <v>17</v>
      </c>
      <c r="H1009" s="8">
        <v>134</v>
      </c>
      <c r="I1009" s="5" t="s">
        <v>15</v>
      </c>
      <c r="J1009" s="5" t="s">
        <v>16</v>
      </c>
    </row>
    <row r="1010" spans="1:10">
      <c r="A1010" s="5" t="s">
        <v>129</v>
      </c>
      <c r="B1010" s="6">
        <v>44894.846534305558</v>
      </c>
      <c r="C1010" s="5" t="s">
        <v>13</v>
      </c>
      <c r="D1010" s="9">
        <v>45163069483</v>
      </c>
      <c r="E1010" s="10" t="s">
        <v>17</v>
      </c>
      <c r="H1010" s="8">
        <v>191.2</v>
      </c>
      <c r="I1010" s="5" t="s">
        <v>15</v>
      </c>
      <c r="J1010" s="5" t="s">
        <v>16</v>
      </c>
    </row>
    <row r="1011" spans="1:10">
      <c r="A1011" s="5" t="s">
        <v>129</v>
      </c>
      <c r="B1011" s="6">
        <v>44894.846534305558</v>
      </c>
      <c r="C1011" s="5" t="s">
        <v>13</v>
      </c>
      <c r="D1011" s="9">
        <v>45113120567</v>
      </c>
      <c r="E1011" s="10" t="s">
        <v>17</v>
      </c>
      <c r="H1011" s="8">
        <v>416.4</v>
      </c>
      <c r="I1011" s="5" t="s">
        <v>15</v>
      </c>
      <c r="J1011" s="5" t="s">
        <v>16</v>
      </c>
    </row>
    <row r="1012" spans="1:10">
      <c r="A1012" s="5" t="s">
        <v>129</v>
      </c>
      <c r="B1012" s="6">
        <v>44894.846534305558</v>
      </c>
      <c r="C1012" s="5" t="s">
        <v>13</v>
      </c>
      <c r="D1012" s="9">
        <v>51517122404</v>
      </c>
      <c r="E1012" s="10" t="s">
        <v>17</v>
      </c>
      <c r="H1012" s="8">
        <v>1851.02</v>
      </c>
      <c r="I1012" s="5" t="s">
        <v>15</v>
      </c>
      <c r="J1012" s="5" t="s">
        <v>16</v>
      </c>
    </row>
    <row r="1013" spans="1:10">
      <c r="A1013" s="5" t="s">
        <v>129</v>
      </c>
      <c r="B1013" s="6">
        <v>44894.846534305558</v>
      </c>
      <c r="C1013" s="5" t="s">
        <v>13</v>
      </c>
      <c r="D1013" s="9">
        <v>51217206822</v>
      </c>
      <c r="E1013" s="10" t="s">
        <v>17</v>
      </c>
      <c r="H1013" s="8">
        <v>11439.33</v>
      </c>
      <c r="I1013" s="5" t="s">
        <v>15</v>
      </c>
      <c r="J1013" s="5" t="s">
        <v>16</v>
      </c>
    </row>
    <row r="1014" spans="1:10">
      <c r="A1014" s="5" t="s">
        <v>129</v>
      </c>
      <c r="B1014" s="6">
        <v>44894.846534305558</v>
      </c>
      <c r="C1014" s="5" t="s">
        <v>13</v>
      </c>
      <c r="D1014" s="9">
        <v>45152970754</v>
      </c>
      <c r="E1014" s="10" t="s">
        <v>17</v>
      </c>
      <c r="H1014" s="8">
        <v>196.7</v>
      </c>
      <c r="I1014" s="5" t="s">
        <v>15</v>
      </c>
      <c r="J1014" s="5" t="s">
        <v>16</v>
      </c>
    </row>
    <row r="1015" spans="1:10">
      <c r="A1015" s="5" t="s">
        <v>129</v>
      </c>
      <c r="B1015" s="6">
        <v>44894.846534305558</v>
      </c>
      <c r="C1015" s="5" t="s">
        <v>13</v>
      </c>
      <c r="D1015" s="9">
        <v>51417091319</v>
      </c>
      <c r="E1015" s="10" t="s">
        <v>17</v>
      </c>
      <c r="H1015" s="8">
        <v>126</v>
      </c>
      <c r="I1015" s="5" t="s">
        <v>15</v>
      </c>
      <c r="J1015" s="5" t="s">
        <v>16</v>
      </c>
    </row>
    <row r="1016" spans="1:10">
      <c r="A1016" s="5" t="s">
        <v>129</v>
      </c>
      <c r="B1016" s="6">
        <v>44894.846534305558</v>
      </c>
      <c r="C1016" s="5" t="s">
        <v>13</v>
      </c>
      <c r="D1016" s="9">
        <v>45173040672</v>
      </c>
      <c r="E1016" s="10" t="s">
        <v>17</v>
      </c>
      <c r="H1016" s="8">
        <v>209.68</v>
      </c>
      <c r="I1016" s="5" t="s">
        <v>15</v>
      </c>
      <c r="J1016" s="5" t="s">
        <v>16</v>
      </c>
    </row>
    <row r="1017" spans="1:10">
      <c r="A1017" s="5" t="s">
        <v>129</v>
      </c>
      <c r="B1017" s="6">
        <v>44894.846534305558</v>
      </c>
      <c r="C1017" s="5" t="s">
        <v>13</v>
      </c>
      <c r="D1017" s="9">
        <v>58610119435</v>
      </c>
      <c r="E1017" s="10" t="s">
        <v>17</v>
      </c>
      <c r="H1017" s="8">
        <v>66802.61</v>
      </c>
      <c r="I1017" s="5" t="s">
        <v>15</v>
      </c>
      <c r="J1017" s="5" t="s">
        <v>16</v>
      </c>
    </row>
    <row r="1018" spans="1:10">
      <c r="A1018" s="5" t="s">
        <v>129</v>
      </c>
      <c r="B1018" s="6">
        <v>44894.846534305558</v>
      </c>
      <c r="C1018" s="5" t="s">
        <v>13</v>
      </c>
      <c r="D1018" s="7"/>
      <c r="E1018" s="10"/>
      <c r="F1018" s="8">
        <v>3615.9</v>
      </c>
      <c r="I1018" s="11" t="s">
        <v>9</v>
      </c>
      <c r="J1018" s="5" t="s">
        <v>41</v>
      </c>
    </row>
    <row r="1019" spans="1:10">
      <c r="A1019" s="5" t="s">
        <v>129</v>
      </c>
      <c r="B1019" s="6">
        <v>44894.846534305558</v>
      </c>
      <c r="C1019" s="5" t="s">
        <v>13</v>
      </c>
      <c r="D1019" s="7"/>
      <c r="E1019" s="10"/>
      <c r="F1019" s="8">
        <v>4139.2</v>
      </c>
      <c r="I1019" s="11" t="s">
        <v>9</v>
      </c>
      <c r="J1019" s="10" t="s">
        <v>42</v>
      </c>
    </row>
    <row r="1020" spans="1:10">
      <c r="A1020" s="5" t="s">
        <v>129</v>
      </c>
      <c r="B1020" s="6">
        <v>44894.846534305558</v>
      </c>
      <c r="C1020" s="5" t="s">
        <v>13</v>
      </c>
      <c r="D1020" s="7"/>
      <c r="E1020" s="10"/>
      <c r="F1020" s="8">
        <v>15743</v>
      </c>
      <c r="I1020" s="11" t="s">
        <v>9</v>
      </c>
      <c r="J1020" s="5" t="s">
        <v>31</v>
      </c>
    </row>
    <row r="1021" spans="1:10">
      <c r="A1021" s="5" t="s">
        <v>129</v>
      </c>
      <c r="B1021" s="6">
        <v>44894.846534305558</v>
      </c>
      <c r="C1021" s="5" t="s">
        <v>13</v>
      </c>
      <c r="D1021" s="7"/>
      <c r="E1021" s="10"/>
      <c r="F1021" s="8">
        <v>10249.6</v>
      </c>
      <c r="I1021" s="11" t="s">
        <v>9</v>
      </c>
      <c r="J1021" s="5" t="s">
        <v>32</v>
      </c>
    </row>
    <row r="1022" spans="1:10">
      <c r="A1022" s="5" t="s">
        <v>129</v>
      </c>
      <c r="B1022" s="6">
        <v>44894.846534305558</v>
      </c>
      <c r="C1022" s="5" t="s">
        <v>13</v>
      </c>
      <c r="D1022" s="7"/>
      <c r="E1022" s="10"/>
      <c r="F1022" s="8">
        <v>7282.3</v>
      </c>
      <c r="I1022" s="11" t="s">
        <v>9</v>
      </c>
      <c r="J1022" s="5" t="s">
        <v>35</v>
      </c>
    </row>
    <row r="1023" spans="1:10">
      <c r="A1023" s="5" t="s">
        <v>129</v>
      </c>
      <c r="B1023" s="6">
        <v>44894.846534305558</v>
      </c>
      <c r="C1023" s="5" t="s">
        <v>13</v>
      </c>
      <c r="D1023" s="7"/>
      <c r="E1023" s="10"/>
      <c r="F1023" s="8">
        <v>0.7</v>
      </c>
      <c r="I1023" s="11" t="s">
        <v>9</v>
      </c>
      <c r="J1023" s="5" t="s">
        <v>16</v>
      </c>
    </row>
    <row r="1024" spans="1:10">
      <c r="A1024" s="5" t="s">
        <v>129</v>
      </c>
      <c r="B1024" s="6">
        <v>44894.846534305558</v>
      </c>
      <c r="C1024" s="5" t="s">
        <v>13</v>
      </c>
      <c r="D1024" s="7"/>
      <c r="E1024" s="10"/>
      <c r="F1024" s="8">
        <v>11657.5</v>
      </c>
      <c r="I1024" s="11" t="s">
        <v>9</v>
      </c>
      <c r="J1024" s="10" t="s">
        <v>45</v>
      </c>
    </row>
    <row r="1025" spans="1:10">
      <c r="A1025" s="5" t="s">
        <v>129</v>
      </c>
      <c r="B1025" s="6">
        <v>44894.846534305558</v>
      </c>
      <c r="C1025" s="5" t="s">
        <v>13</v>
      </c>
      <c r="D1025" s="7"/>
      <c r="E1025" s="10"/>
      <c r="F1025" s="8">
        <v>12291.2</v>
      </c>
      <c r="I1025" s="11" t="s">
        <v>9</v>
      </c>
      <c r="J1025" s="10" t="s">
        <v>46</v>
      </c>
    </row>
    <row r="1026" spans="1:10">
      <c r="A1026" s="12" t="s">
        <v>21</v>
      </c>
      <c r="B1026" s="3"/>
      <c r="C1026" s="3"/>
      <c r="D1026" s="7"/>
      <c r="E1026" s="10"/>
      <c r="F1026" s="75">
        <f>SUM(F995:G1025)</f>
        <v>64979.399999999994</v>
      </c>
      <c r="H1026" s="8"/>
      <c r="I1026" s="11"/>
      <c r="J1026" s="5"/>
    </row>
    <row r="1027" spans="1:10" ht="15.75" customHeight="1">
      <c r="A1027" s="13" t="s">
        <v>22</v>
      </c>
      <c r="B1027" s="13" t="s">
        <v>23</v>
      </c>
      <c r="C1027" s="13" t="s">
        <v>24</v>
      </c>
      <c r="D1027" s="14">
        <v>112320663</v>
      </c>
      <c r="E1027" s="10"/>
      <c r="H1027" s="8"/>
      <c r="I1027" s="11"/>
      <c r="J1027" s="5"/>
    </row>
    <row r="1030" spans="1:10">
      <c r="A1030" s="1" t="s">
        <v>0</v>
      </c>
      <c r="B1030" s="2"/>
      <c r="C1030" s="2"/>
      <c r="D1030" s="2"/>
      <c r="E1030" s="2"/>
      <c r="F1030" s="2"/>
      <c r="G1030" s="2"/>
      <c r="H1030" s="2"/>
      <c r="I1030" s="2"/>
      <c r="J1030" s="2"/>
    </row>
    <row r="1031" spans="1:10">
      <c r="A1031" s="3" t="s">
        <v>131</v>
      </c>
      <c r="B1031" s="2"/>
      <c r="C1031" s="2"/>
      <c r="D1031" s="2"/>
      <c r="E1031" s="2"/>
      <c r="F1031" s="2"/>
      <c r="G1031" s="2"/>
      <c r="H1031" s="2"/>
      <c r="I1031" s="2"/>
      <c r="J1031" s="2"/>
    </row>
    <row r="1032" spans="1:10">
      <c r="A1032" s="88" t="s">
        <v>0</v>
      </c>
      <c r="B1032" s="88" t="s">
        <v>2</v>
      </c>
      <c r="C1032" s="88" t="s">
        <v>3</v>
      </c>
      <c r="D1032" s="88" t="s">
        <v>4</v>
      </c>
      <c r="E1032" s="88" t="s">
        <v>5</v>
      </c>
      <c r="F1032" s="88" t="s">
        <v>6</v>
      </c>
      <c r="G1032" s="90"/>
      <c r="H1032" s="91"/>
      <c r="I1032" s="88" t="s">
        <v>7</v>
      </c>
      <c r="J1032" s="88" t="s">
        <v>8</v>
      </c>
    </row>
    <row r="1033" spans="1:10">
      <c r="A1033" s="89"/>
      <c r="B1033" s="89"/>
      <c r="C1033" s="89"/>
      <c r="D1033" s="89"/>
      <c r="E1033" s="89"/>
      <c r="F1033" s="4" t="s">
        <v>9</v>
      </c>
      <c r="G1033" s="4" t="s">
        <v>10</v>
      </c>
      <c r="H1033" s="4" t="s">
        <v>11</v>
      </c>
      <c r="I1033" s="89"/>
      <c r="J1033" s="89"/>
    </row>
    <row r="1034" spans="1:10">
      <c r="A1034" s="5" t="s">
        <v>132</v>
      </c>
      <c r="B1034" s="6">
        <v>44895.477279108803</v>
      </c>
      <c r="C1034" s="5" t="s">
        <v>13</v>
      </c>
      <c r="D1034" s="7"/>
      <c r="E1034" s="10"/>
      <c r="G1034" s="8">
        <v>2188</v>
      </c>
      <c r="I1034" s="11" t="s">
        <v>10</v>
      </c>
      <c r="J1034" s="5" t="s">
        <v>34</v>
      </c>
    </row>
    <row r="1035" spans="1:10">
      <c r="A1035" s="5" t="s">
        <v>133</v>
      </c>
      <c r="B1035" s="6">
        <v>44895.477279108803</v>
      </c>
      <c r="C1035" s="5" t="s">
        <v>13</v>
      </c>
      <c r="D1035" s="7"/>
      <c r="E1035" s="10"/>
      <c r="F1035" s="8">
        <v>12324.1</v>
      </c>
      <c r="I1035" s="11" t="s">
        <v>9</v>
      </c>
      <c r="J1035" s="5" t="s">
        <v>33</v>
      </c>
    </row>
    <row r="1036" spans="1:10">
      <c r="A1036" s="5" t="s">
        <v>132</v>
      </c>
      <c r="B1036" s="6">
        <v>44895.477279108803</v>
      </c>
      <c r="C1036" s="5" t="s">
        <v>13</v>
      </c>
      <c r="D1036" s="7"/>
      <c r="E1036" s="10"/>
      <c r="F1036" s="8">
        <v>7858.5</v>
      </c>
      <c r="I1036" s="11" t="s">
        <v>9</v>
      </c>
      <c r="J1036" s="10" t="s">
        <v>29</v>
      </c>
    </row>
    <row r="1037" spans="1:10">
      <c r="A1037" s="5" t="s">
        <v>132</v>
      </c>
      <c r="B1037" s="6">
        <v>44895.477279108803</v>
      </c>
      <c r="C1037" s="5" t="s">
        <v>13</v>
      </c>
      <c r="D1037" s="7"/>
      <c r="E1037" s="10"/>
      <c r="F1037" s="8">
        <v>7142</v>
      </c>
      <c r="I1037" s="11" t="s">
        <v>9</v>
      </c>
      <c r="J1037" s="5" t="s">
        <v>40</v>
      </c>
    </row>
    <row r="1038" spans="1:10">
      <c r="A1038" s="5" t="s">
        <v>132</v>
      </c>
      <c r="B1038" s="6">
        <v>44895.477279108803</v>
      </c>
      <c r="C1038" s="5" t="s">
        <v>13</v>
      </c>
      <c r="D1038" s="7"/>
      <c r="E1038" s="10"/>
      <c r="F1038" s="8">
        <v>15267.9</v>
      </c>
      <c r="I1038" s="11" t="s">
        <v>9</v>
      </c>
      <c r="J1038" s="5" t="s">
        <v>30</v>
      </c>
    </row>
    <row r="1039" spans="1:10">
      <c r="A1039" s="5" t="s">
        <v>132</v>
      </c>
      <c r="B1039" s="6">
        <v>44895.477279108803</v>
      </c>
      <c r="C1039" s="5" t="s">
        <v>13</v>
      </c>
      <c r="D1039" s="7"/>
      <c r="E1039" s="10"/>
      <c r="F1039" s="8">
        <v>17521.400000000001</v>
      </c>
      <c r="I1039" s="11" t="s">
        <v>9</v>
      </c>
      <c r="J1039" s="5" t="s">
        <v>34</v>
      </c>
    </row>
    <row r="1040" spans="1:10">
      <c r="A1040" s="5" t="s">
        <v>132</v>
      </c>
      <c r="B1040" s="6">
        <v>44895.477279108803</v>
      </c>
      <c r="C1040" s="5" t="s">
        <v>13</v>
      </c>
      <c r="D1040" s="7"/>
      <c r="E1040" s="10"/>
      <c r="F1040" s="8">
        <v>45</v>
      </c>
      <c r="I1040" s="11" t="s">
        <v>9</v>
      </c>
      <c r="J1040" s="5" t="s">
        <v>74</v>
      </c>
    </row>
    <row r="1041" spans="1:10">
      <c r="A1041" s="5" t="s">
        <v>132</v>
      </c>
      <c r="B1041" s="6">
        <v>44895.477279108803</v>
      </c>
      <c r="C1041" s="5" t="s">
        <v>13</v>
      </c>
      <c r="D1041" s="7"/>
      <c r="E1041" s="10"/>
      <c r="F1041" s="8">
        <v>12682.9</v>
      </c>
      <c r="I1041" s="11" t="s">
        <v>9</v>
      </c>
      <c r="J1041" s="10" t="s">
        <v>43</v>
      </c>
    </row>
    <row r="1042" spans="1:10">
      <c r="A1042" s="5" t="s">
        <v>132</v>
      </c>
      <c r="B1042" s="6">
        <v>44895.477279108803</v>
      </c>
      <c r="C1042" s="5" t="s">
        <v>13</v>
      </c>
      <c r="D1042" s="7"/>
      <c r="E1042" s="10"/>
      <c r="F1042" s="8">
        <v>8217.5</v>
      </c>
      <c r="I1042" s="11" t="s">
        <v>9</v>
      </c>
      <c r="J1042" s="10" t="s">
        <v>44</v>
      </c>
    </row>
    <row r="1043" spans="1:10">
      <c r="A1043" s="5" t="s">
        <v>132</v>
      </c>
      <c r="B1043" s="6">
        <v>44895.477279108803</v>
      </c>
      <c r="C1043" s="5" t="s">
        <v>13</v>
      </c>
      <c r="D1043" s="7"/>
      <c r="E1043" s="10"/>
      <c r="F1043" s="8">
        <v>14564</v>
      </c>
      <c r="I1043" s="11" t="s">
        <v>9</v>
      </c>
      <c r="J1043" s="10" t="s">
        <v>36</v>
      </c>
    </row>
    <row r="1044" spans="1:10">
      <c r="A1044" s="12" t="s">
        <v>21</v>
      </c>
      <c r="B1044" s="3"/>
      <c r="C1044" s="3"/>
      <c r="D1044" s="7"/>
      <c r="E1044" s="10"/>
      <c r="F1044" s="19">
        <f>SUM(F1034:G1043)</f>
        <v>97811.3</v>
      </c>
      <c r="H1044" s="8"/>
      <c r="I1044" s="11"/>
      <c r="J1044" s="5"/>
    </row>
    <row r="1045" spans="1:10" ht="15.75" customHeight="1">
      <c r="A1045" s="13" t="s">
        <v>22</v>
      </c>
      <c r="B1045" s="13" t="s">
        <v>23</v>
      </c>
      <c r="C1045" s="13" t="s">
        <v>24</v>
      </c>
      <c r="D1045" s="14">
        <v>112320670</v>
      </c>
      <c r="E1045" s="10"/>
      <c r="H1045" s="8"/>
      <c r="I1045" s="11"/>
      <c r="J1045" s="5"/>
    </row>
    <row r="1046" spans="1:10">
      <c r="A1046" s="5"/>
      <c r="B1046" s="6"/>
      <c r="C1046" s="5"/>
      <c r="D1046" s="7"/>
      <c r="E1046" s="10"/>
      <c r="H1046" s="8"/>
      <c r="I1046" s="11"/>
      <c r="J1046" s="5"/>
    </row>
    <row r="1047" spans="1:10">
      <c r="A1047" s="5"/>
      <c r="B1047" s="6"/>
      <c r="C1047" s="5"/>
      <c r="D1047" s="7"/>
      <c r="E1047" s="10"/>
      <c r="H1047" s="8"/>
      <c r="I1047" s="11"/>
      <c r="J1047" s="5"/>
    </row>
    <row r="1048" spans="1:10">
      <c r="A1048" s="5" t="s">
        <v>134</v>
      </c>
      <c r="B1048" s="6">
        <v>44895.92082673611</v>
      </c>
      <c r="C1048" s="5" t="s">
        <v>13</v>
      </c>
      <c r="D1048" s="9">
        <v>51117172991</v>
      </c>
      <c r="E1048" s="10" t="s">
        <v>17</v>
      </c>
      <c r="H1048" s="8">
        <v>301.3</v>
      </c>
      <c r="I1048" s="5" t="s">
        <v>15</v>
      </c>
      <c r="J1048" s="5" t="s">
        <v>16</v>
      </c>
    </row>
    <row r="1049" spans="1:10">
      <c r="A1049" s="5" t="s">
        <v>135</v>
      </c>
      <c r="B1049" s="6">
        <v>44895.92082673611</v>
      </c>
      <c r="C1049" s="5" t="s">
        <v>13</v>
      </c>
      <c r="D1049" s="9">
        <v>80530506306</v>
      </c>
      <c r="E1049" s="10" t="s">
        <v>17</v>
      </c>
      <c r="H1049" s="8">
        <v>699</v>
      </c>
      <c r="I1049" s="5" t="s">
        <v>15</v>
      </c>
      <c r="J1049" s="5" t="s">
        <v>19</v>
      </c>
    </row>
    <row r="1050" spans="1:10">
      <c r="A1050" s="5" t="s">
        <v>135</v>
      </c>
      <c r="B1050" s="6">
        <v>44895.92082673611</v>
      </c>
      <c r="C1050" s="5" t="s">
        <v>13</v>
      </c>
      <c r="D1050" s="9">
        <v>45143351785</v>
      </c>
      <c r="E1050" s="10" t="s">
        <v>17</v>
      </c>
      <c r="H1050" s="8">
        <v>3504.6</v>
      </c>
      <c r="I1050" s="5" t="s">
        <v>15</v>
      </c>
      <c r="J1050" s="5" t="s">
        <v>16</v>
      </c>
    </row>
    <row r="1051" spans="1:10">
      <c r="A1051" s="5" t="s">
        <v>135</v>
      </c>
      <c r="B1051" s="6">
        <v>44895.92082673611</v>
      </c>
      <c r="C1051" s="5" t="s">
        <v>13</v>
      </c>
      <c r="D1051" s="9">
        <v>45123110065</v>
      </c>
      <c r="E1051" s="10" t="s">
        <v>17</v>
      </c>
      <c r="H1051" s="8">
        <v>19592.8</v>
      </c>
      <c r="I1051" s="5" t="s">
        <v>15</v>
      </c>
      <c r="J1051" s="5" t="s">
        <v>16</v>
      </c>
    </row>
    <row r="1052" spans="1:10">
      <c r="A1052" s="5" t="s">
        <v>135</v>
      </c>
      <c r="B1052" s="6">
        <v>44895.92082673611</v>
      </c>
      <c r="C1052" s="5" t="s">
        <v>13</v>
      </c>
      <c r="D1052" s="7">
        <v>29798341</v>
      </c>
      <c r="E1052" s="5" t="s">
        <v>14</v>
      </c>
      <c r="H1052" s="8">
        <v>1349.05</v>
      </c>
      <c r="I1052" s="5" t="s">
        <v>15</v>
      </c>
      <c r="J1052" s="5" t="s">
        <v>16</v>
      </c>
    </row>
    <row r="1053" spans="1:10">
      <c r="A1053" s="5" t="s">
        <v>135</v>
      </c>
      <c r="B1053" s="6">
        <v>44895.92082673611</v>
      </c>
      <c r="C1053" s="5" t="s">
        <v>13</v>
      </c>
      <c r="D1053" s="7">
        <v>297983411</v>
      </c>
      <c r="E1053" s="5" t="s">
        <v>14</v>
      </c>
      <c r="H1053" s="8">
        <v>56261.45</v>
      </c>
      <c r="I1053" s="5" t="s">
        <v>15</v>
      </c>
      <c r="J1053" s="5" t="s">
        <v>16</v>
      </c>
    </row>
    <row r="1054" spans="1:10">
      <c r="A1054" s="5" t="s">
        <v>135</v>
      </c>
      <c r="B1054" s="6">
        <v>44895.92082673611</v>
      </c>
      <c r="C1054" s="5" t="s">
        <v>13</v>
      </c>
      <c r="D1054" s="9">
        <v>45132982225</v>
      </c>
      <c r="E1054" s="10" t="s">
        <v>17</v>
      </c>
      <c r="H1054" s="8">
        <v>217.8</v>
      </c>
      <c r="I1054" s="5" t="s">
        <v>15</v>
      </c>
      <c r="J1054" s="5" t="s">
        <v>16</v>
      </c>
    </row>
    <row r="1055" spans="1:10">
      <c r="A1055" s="5" t="s">
        <v>135</v>
      </c>
      <c r="B1055" s="6">
        <v>44895.92082673611</v>
      </c>
      <c r="C1055" s="5" t="s">
        <v>13</v>
      </c>
      <c r="D1055" s="9">
        <v>45163073460</v>
      </c>
      <c r="E1055" s="10" t="s">
        <v>17</v>
      </c>
      <c r="H1055" s="8">
        <v>3653.4</v>
      </c>
      <c r="I1055" s="5" t="s">
        <v>15</v>
      </c>
      <c r="J1055" s="5" t="s">
        <v>16</v>
      </c>
    </row>
    <row r="1056" spans="1:10">
      <c r="A1056" s="5" t="s">
        <v>135</v>
      </c>
      <c r="B1056" s="6">
        <v>44895.92082673611</v>
      </c>
      <c r="C1056" s="5" t="s">
        <v>13</v>
      </c>
      <c r="D1056" s="9">
        <v>11070765642</v>
      </c>
      <c r="E1056" s="10" t="s">
        <v>17</v>
      </c>
      <c r="H1056" s="8">
        <v>743.2</v>
      </c>
      <c r="I1056" s="5" t="s">
        <v>15</v>
      </c>
      <c r="J1056" s="5" t="s">
        <v>16</v>
      </c>
    </row>
    <row r="1057" spans="1:10">
      <c r="A1057" s="5" t="s">
        <v>135</v>
      </c>
      <c r="B1057" s="6">
        <v>44895.92082673611</v>
      </c>
      <c r="C1057" s="5" t="s">
        <v>13</v>
      </c>
      <c r="D1057" s="9">
        <v>45152976110</v>
      </c>
      <c r="E1057" s="10" t="s">
        <v>17</v>
      </c>
      <c r="H1057" s="8">
        <v>4973.4799999999996</v>
      </c>
      <c r="I1057" s="5" t="s">
        <v>15</v>
      </c>
      <c r="J1057" s="5" t="s">
        <v>16</v>
      </c>
    </row>
    <row r="1058" spans="1:10">
      <c r="A1058" s="5" t="s">
        <v>135</v>
      </c>
      <c r="B1058" s="6">
        <v>44895.92082673611</v>
      </c>
      <c r="C1058" s="5" t="s">
        <v>13</v>
      </c>
      <c r="D1058" s="9">
        <v>45163073783</v>
      </c>
      <c r="E1058" s="10" t="s">
        <v>17</v>
      </c>
      <c r="H1058" s="8">
        <v>264</v>
      </c>
      <c r="I1058" s="5" t="s">
        <v>15</v>
      </c>
      <c r="J1058" s="5" t="s">
        <v>16</v>
      </c>
    </row>
    <row r="1059" spans="1:10">
      <c r="A1059" s="5" t="s">
        <v>135</v>
      </c>
      <c r="B1059" s="6">
        <v>44895.92082673611</v>
      </c>
      <c r="C1059" s="5" t="s">
        <v>13</v>
      </c>
      <c r="D1059" s="9">
        <v>51167064982</v>
      </c>
      <c r="E1059" s="10" t="s">
        <v>17</v>
      </c>
      <c r="H1059" s="8">
        <v>3960</v>
      </c>
      <c r="I1059" s="5" t="s">
        <v>15</v>
      </c>
      <c r="J1059" s="5" t="s">
        <v>16</v>
      </c>
    </row>
    <row r="1060" spans="1:10">
      <c r="A1060" s="5" t="s">
        <v>135</v>
      </c>
      <c r="B1060" s="6">
        <v>44895.92082673611</v>
      </c>
      <c r="C1060" s="5" t="s">
        <v>13</v>
      </c>
      <c r="D1060" s="9">
        <v>45173043434</v>
      </c>
      <c r="E1060" s="10" t="s">
        <v>17</v>
      </c>
      <c r="H1060" s="8">
        <v>1138.7</v>
      </c>
      <c r="I1060" s="5" t="s">
        <v>15</v>
      </c>
      <c r="J1060" s="5" t="s">
        <v>19</v>
      </c>
    </row>
    <row r="1061" spans="1:10">
      <c r="A1061" s="5" t="s">
        <v>135</v>
      </c>
      <c r="B1061" s="6">
        <v>44895.92082673611</v>
      </c>
      <c r="C1061" s="5" t="s">
        <v>13</v>
      </c>
      <c r="D1061" s="9">
        <v>45113119717</v>
      </c>
      <c r="E1061" s="10" t="s">
        <v>17</v>
      </c>
      <c r="H1061" s="8">
        <v>155.19999999999999</v>
      </c>
      <c r="I1061" s="5" t="s">
        <v>15</v>
      </c>
      <c r="J1061" s="5" t="s">
        <v>16</v>
      </c>
    </row>
    <row r="1062" spans="1:10">
      <c r="A1062" s="5" t="s">
        <v>135</v>
      </c>
      <c r="B1062" s="6">
        <v>44895.92082673611</v>
      </c>
      <c r="C1062" s="5" t="s">
        <v>13</v>
      </c>
      <c r="D1062" s="9">
        <v>451131198021</v>
      </c>
      <c r="E1062" s="5" t="s">
        <v>71</v>
      </c>
      <c r="H1062" s="8">
        <v>1218</v>
      </c>
      <c r="I1062" s="5" t="s">
        <v>15</v>
      </c>
      <c r="J1062" s="5" t="s">
        <v>19</v>
      </c>
    </row>
    <row r="1063" spans="1:10">
      <c r="A1063" s="5" t="s">
        <v>135</v>
      </c>
      <c r="B1063" s="6">
        <v>44895.92082673611</v>
      </c>
      <c r="C1063" s="5" t="s">
        <v>13</v>
      </c>
      <c r="D1063" s="9">
        <v>451131198022</v>
      </c>
      <c r="E1063" s="5" t="s">
        <v>71</v>
      </c>
      <c r="H1063" s="8">
        <v>1057.47</v>
      </c>
      <c r="I1063" s="5" t="s">
        <v>15</v>
      </c>
      <c r="J1063" s="5" t="s">
        <v>19</v>
      </c>
    </row>
    <row r="1064" spans="1:10">
      <c r="A1064" s="5" t="s">
        <v>135</v>
      </c>
      <c r="B1064" s="6">
        <v>44895.92082673611</v>
      </c>
      <c r="C1064" s="5" t="s">
        <v>13</v>
      </c>
      <c r="D1064" s="7">
        <v>3022312281</v>
      </c>
      <c r="E1064" s="5" t="s">
        <v>14</v>
      </c>
      <c r="H1064" s="8">
        <v>20773.8</v>
      </c>
      <c r="I1064" s="5" t="s">
        <v>15</v>
      </c>
      <c r="J1064" s="5" t="s">
        <v>16</v>
      </c>
    </row>
    <row r="1065" spans="1:10">
      <c r="A1065" s="5" t="s">
        <v>135</v>
      </c>
      <c r="B1065" s="6">
        <v>44895.92082673611</v>
      </c>
      <c r="C1065" s="5" t="s">
        <v>13</v>
      </c>
      <c r="D1065" s="9">
        <v>11930586081</v>
      </c>
      <c r="E1065" s="10" t="s">
        <v>17</v>
      </c>
      <c r="H1065" s="8">
        <v>1371.07</v>
      </c>
      <c r="I1065" s="5" t="s">
        <v>15</v>
      </c>
      <c r="J1065" s="5" t="s">
        <v>19</v>
      </c>
    </row>
    <row r="1066" spans="1:10">
      <c r="A1066" s="5" t="s">
        <v>135</v>
      </c>
      <c r="B1066" s="6">
        <v>44895.92082673611</v>
      </c>
      <c r="C1066" s="5" t="s">
        <v>13</v>
      </c>
      <c r="D1066" s="9">
        <v>30223122811</v>
      </c>
      <c r="E1066" s="5" t="s">
        <v>14</v>
      </c>
      <c r="H1066" s="8">
        <v>3590.2</v>
      </c>
      <c r="I1066" s="5" t="s">
        <v>15</v>
      </c>
      <c r="J1066" s="5" t="s">
        <v>16</v>
      </c>
    </row>
    <row r="1067" spans="1:10">
      <c r="A1067" s="5" t="s">
        <v>135</v>
      </c>
      <c r="B1067" s="6">
        <v>44895.92082673611</v>
      </c>
      <c r="C1067" s="5" t="s">
        <v>13</v>
      </c>
      <c r="D1067" s="7">
        <v>230998</v>
      </c>
      <c r="E1067" s="10" t="s">
        <v>17</v>
      </c>
      <c r="H1067" s="8">
        <v>8024.9</v>
      </c>
      <c r="I1067" s="5" t="s">
        <v>15</v>
      </c>
      <c r="J1067" s="5" t="s">
        <v>18</v>
      </c>
    </row>
    <row r="1068" spans="1:10">
      <c r="A1068" s="5" t="s">
        <v>135</v>
      </c>
      <c r="B1068" s="6">
        <v>44895.92082673611</v>
      </c>
      <c r="C1068" s="5" t="s">
        <v>13</v>
      </c>
      <c r="D1068" s="7">
        <v>230997</v>
      </c>
      <c r="E1068" s="10" t="s">
        <v>17</v>
      </c>
      <c r="H1068" s="8">
        <v>4622.93</v>
      </c>
      <c r="I1068" s="5" t="s">
        <v>15</v>
      </c>
      <c r="J1068" s="5" t="s">
        <v>18</v>
      </c>
    </row>
    <row r="1069" spans="1:10">
      <c r="A1069" s="5" t="s">
        <v>135</v>
      </c>
      <c r="B1069" s="6">
        <v>44895.92082673611</v>
      </c>
      <c r="C1069" s="5" t="s">
        <v>13</v>
      </c>
      <c r="D1069" s="7">
        <v>180806</v>
      </c>
      <c r="E1069" s="5" t="s">
        <v>50</v>
      </c>
      <c r="H1069" s="8">
        <v>5660.92</v>
      </c>
      <c r="I1069" s="5" t="s">
        <v>15</v>
      </c>
      <c r="J1069" s="5" t="s">
        <v>18</v>
      </c>
    </row>
    <row r="1070" spans="1:10">
      <c r="A1070" s="5" t="s">
        <v>135</v>
      </c>
      <c r="B1070" s="6">
        <v>44895.92082673611</v>
      </c>
      <c r="C1070" s="5" t="s">
        <v>13</v>
      </c>
      <c r="D1070" s="7">
        <v>180904</v>
      </c>
      <c r="E1070" s="5" t="s">
        <v>50</v>
      </c>
      <c r="H1070" s="8">
        <v>208</v>
      </c>
      <c r="I1070" s="5" t="s">
        <v>15</v>
      </c>
      <c r="J1070" s="5" t="s">
        <v>18</v>
      </c>
    </row>
    <row r="1071" spans="1:10">
      <c r="A1071" s="5" t="s">
        <v>135</v>
      </c>
      <c r="B1071" s="6">
        <v>44895.92082673611</v>
      </c>
      <c r="C1071" s="5" t="s">
        <v>13</v>
      </c>
      <c r="D1071" s="7">
        <v>180936</v>
      </c>
      <c r="E1071" s="5" t="s">
        <v>61</v>
      </c>
      <c r="H1071" s="8">
        <v>1392</v>
      </c>
      <c r="I1071" s="5" t="s">
        <v>15</v>
      </c>
      <c r="J1071" s="5" t="s">
        <v>18</v>
      </c>
    </row>
    <row r="1072" spans="1:10">
      <c r="A1072" s="5" t="s">
        <v>135</v>
      </c>
      <c r="B1072" s="6">
        <v>44895.92082673611</v>
      </c>
      <c r="C1072" s="5" t="s">
        <v>13</v>
      </c>
      <c r="D1072" s="7">
        <v>207795</v>
      </c>
      <c r="E1072" s="10" t="s">
        <v>17</v>
      </c>
      <c r="H1072" s="8">
        <v>656.6</v>
      </c>
      <c r="I1072" s="5" t="s">
        <v>15</v>
      </c>
      <c r="J1072" s="5" t="s">
        <v>19</v>
      </c>
    </row>
    <row r="1073" spans="1:10">
      <c r="A1073" s="5" t="s">
        <v>135</v>
      </c>
      <c r="B1073" s="6">
        <v>44895.92082673611</v>
      </c>
      <c r="C1073" s="5" t="s">
        <v>13</v>
      </c>
      <c r="D1073" s="7">
        <v>207794</v>
      </c>
      <c r="E1073" s="10" t="s">
        <v>17</v>
      </c>
      <c r="H1073" s="8">
        <v>93284.7</v>
      </c>
      <c r="I1073" s="5" t="s">
        <v>15</v>
      </c>
      <c r="J1073" s="5" t="s">
        <v>19</v>
      </c>
    </row>
    <row r="1074" spans="1:10">
      <c r="A1074" s="5" t="s">
        <v>135</v>
      </c>
      <c r="B1074" s="6">
        <v>44895.92082673611</v>
      </c>
      <c r="C1074" s="5" t="s">
        <v>13</v>
      </c>
      <c r="D1074" s="7">
        <v>207796</v>
      </c>
      <c r="E1074" s="10" t="s">
        <v>17</v>
      </c>
      <c r="H1074" s="8">
        <v>1702.35</v>
      </c>
      <c r="I1074" s="5" t="s">
        <v>15</v>
      </c>
      <c r="J1074" s="5" t="s">
        <v>19</v>
      </c>
    </row>
    <row r="1075" spans="1:10">
      <c r="A1075" s="5" t="s">
        <v>135</v>
      </c>
      <c r="B1075" s="6">
        <v>44895.92082673611</v>
      </c>
      <c r="C1075" s="5" t="s">
        <v>13</v>
      </c>
      <c r="D1075" s="7">
        <v>207797</v>
      </c>
      <c r="E1075" s="10" t="s">
        <v>17</v>
      </c>
      <c r="H1075" s="8">
        <v>1548.08</v>
      </c>
      <c r="I1075" s="5" t="s">
        <v>15</v>
      </c>
      <c r="J1075" s="5" t="s">
        <v>19</v>
      </c>
    </row>
    <row r="1076" spans="1:10">
      <c r="A1076" s="5" t="s">
        <v>135</v>
      </c>
      <c r="B1076" s="6">
        <v>44895.92082673611</v>
      </c>
      <c r="C1076" s="5" t="s">
        <v>13</v>
      </c>
      <c r="D1076" s="7">
        <v>190557</v>
      </c>
      <c r="E1076" s="5" t="s">
        <v>50</v>
      </c>
      <c r="H1076" s="8">
        <v>8000</v>
      </c>
      <c r="I1076" s="5" t="s">
        <v>15</v>
      </c>
      <c r="J1076" s="5" t="s">
        <v>19</v>
      </c>
    </row>
    <row r="1077" spans="1:10">
      <c r="A1077" s="5" t="s">
        <v>135</v>
      </c>
      <c r="B1077" s="6">
        <v>44895.92082673611</v>
      </c>
      <c r="C1077" s="5" t="s">
        <v>13</v>
      </c>
      <c r="D1077" s="7"/>
      <c r="E1077" s="10"/>
      <c r="F1077" s="8">
        <v>5667.5</v>
      </c>
      <c r="I1077" s="11" t="s">
        <v>9</v>
      </c>
      <c r="J1077" s="10" t="s">
        <v>29</v>
      </c>
    </row>
    <row r="1078" spans="1:10">
      <c r="A1078" s="5" t="s">
        <v>135</v>
      </c>
      <c r="B1078" s="6">
        <v>44895.92082673611</v>
      </c>
      <c r="C1078" s="5" t="s">
        <v>13</v>
      </c>
      <c r="D1078" s="7"/>
      <c r="E1078" s="10"/>
      <c r="F1078" s="8">
        <v>4309.1000000000004</v>
      </c>
      <c r="I1078" s="11" t="s">
        <v>9</v>
      </c>
      <c r="J1078" s="5" t="s">
        <v>40</v>
      </c>
    </row>
    <row r="1079" spans="1:10">
      <c r="A1079" s="5" t="s">
        <v>135</v>
      </c>
      <c r="B1079" s="6">
        <v>44895.92082673611</v>
      </c>
      <c r="C1079" s="5" t="s">
        <v>13</v>
      </c>
      <c r="D1079" s="7"/>
      <c r="E1079" s="10"/>
      <c r="F1079" s="8">
        <v>3324</v>
      </c>
      <c r="I1079" s="11" t="s">
        <v>9</v>
      </c>
      <c r="J1079" s="5" t="s">
        <v>41</v>
      </c>
    </row>
    <row r="1080" spans="1:10">
      <c r="A1080" s="5" t="s">
        <v>135</v>
      </c>
      <c r="B1080" s="6">
        <v>44895.92082673611</v>
      </c>
      <c r="C1080" s="5" t="s">
        <v>13</v>
      </c>
      <c r="D1080" s="7"/>
      <c r="E1080" s="10"/>
      <c r="F1080" s="8">
        <v>11382</v>
      </c>
      <c r="I1080" s="11" t="s">
        <v>9</v>
      </c>
      <c r="J1080" s="10" t="s">
        <v>42</v>
      </c>
    </row>
    <row r="1081" spans="1:10">
      <c r="A1081" s="5" t="s">
        <v>135</v>
      </c>
      <c r="B1081" s="6">
        <v>44895.92082673611</v>
      </c>
      <c r="C1081" s="5" t="s">
        <v>13</v>
      </c>
      <c r="D1081" s="7"/>
      <c r="E1081" s="10"/>
      <c r="F1081" s="8">
        <v>14548.6</v>
      </c>
      <c r="I1081" s="11" t="s">
        <v>9</v>
      </c>
      <c r="J1081" s="5" t="s">
        <v>30</v>
      </c>
    </row>
    <row r="1082" spans="1:10">
      <c r="A1082" s="5" t="s">
        <v>135</v>
      </c>
      <c r="B1082" s="6">
        <v>44895.92082673611</v>
      </c>
      <c r="C1082" s="5" t="s">
        <v>13</v>
      </c>
      <c r="D1082" s="7"/>
      <c r="E1082" s="10"/>
      <c r="F1082" s="8">
        <v>12197.1</v>
      </c>
      <c r="I1082" s="11" t="s">
        <v>9</v>
      </c>
      <c r="J1082" s="5" t="s">
        <v>31</v>
      </c>
    </row>
    <row r="1083" spans="1:10">
      <c r="A1083" s="5" t="s">
        <v>135</v>
      </c>
      <c r="B1083" s="6">
        <v>44895.92082673611</v>
      </c>
      <c r="C1083" s="5" t="s">
        <v>13</v>
      </c>
      <c r="D1083" s="7"/>
      <c r="E1083" s="10"/>
      <c r="F1083" s="8">
        <v>0.1</v>
      </c>
      <c r="I1083" s="11" t="s">
        <v>9</v>
      </c>
      <c r="J1083" s="5" t="s">
        <v>54</v>
      </c>
    </row>
    <row r="1084" spans="1:10">
      <c r="A1084" s="5" t="s">
        <v>135</v>
      </c>
      <c r="B1084" s="6">
        <v>44895.92082673611</v>
      </c>
      <c r="C1084" s="5" t="s">
        <v>13</v>
      </c>
      <c r="D1084" s="7"/>
      <c r="E1084" s="10"/>
      <c r="F1084" s="8">
        <v>8767.2000000000007</v>
      </c>
      <c r="I1084" s="11" t="s">
        <v>9</v>
      </c>
      <c r="J1084" s="5" t="s">
        <v>32</v>
      </c>
    </row>
    <row r="1085" spans="1:10">
      <c r="A1085" s="5" t="s">
        <v>135</v>
      </c>
      <c r="B1085" s="6">
        <v>44895.92082673611</v>
      </c>
      <c r="C1085" s="5" t="s">
        <v>13</v>
      </c>
      <c r="D1085" s="7"/>
      <c r="E1085" s="10"/>
      <c r="F1085" s="8">
        <v>20541.3</v>
      </c>
      <c r="I1085" s="11" t="s">
        <v>9</v>
      </c>
      <c r="J1085" s="5" t="s">
        <v>33</v>
      </c>
    </row>
    <row r="1086" spans="1:10">
      <c r="A1086" s="5" t="s">
        <v>135</v>
      </c>
      <c r="B1086" s="6">
        <v>44895.92082673611</v>
      </c>
      <c r="C1086" s="5" t="s">
        <v>13</v>
      </c>
      <c r="D1086" s="7"/>
      <c r="E1086" s="10"/>
      <c r="F1086" s="8">
        <v>10041.6</v>
      </c>
      <c r="I1086" s="11" t="s">
        <v>9</v>
      </c>
      <c r="J1086" s="5" t="s">
        <v>34</v>
      </c>
    </row>
    <row r="1087" spans="1:10">
      <c r="A1087" s="5" t="s">
        <v>135</v>
      </c>
      <c r="B1087" s="6">
        <v>44895.92082673611</v>
      </c>
      <c r="C1087" s="5" t="s">
        <v>13</v>
      </c>
      <c r="D1087" s="7"/>
      <c r="E1087" s="10"/>
      <c r="F1087" s="8">
        <v>9396.7000000000007</v>
      </c>
      <c r="I1087" s="11" t="s">
        <v>9</v>
      </c>
      <c r="J1087" s="5" t="s">
        <v>35</v>
      </c>
    </row>
    <row r="1088" spans="1:10">
      <c r="A1088" s="5" t="s">
        <v>135</v>
      </c>
      <c r="B1088" s="6">
        <v>44895.92082673611</v>
      </c>
      <c r="C1088" s="5" t="s">
        <v>13</v>
      </c>
      <c r="D1088" s="7"/>
      <c r="E1088" s="10"/>
      <c r="F1088" s="8">
        <v>12411.5</v>
      </c>
      <c r="I1088" s="11" t="s">
        <v>9</v>
      </c>
      <c r="J1088" s="10" t="s">
        <v>43</v>
      </c>
    </row>
    <row r="1089" spans="1:10">
      <c r="A1089" s="5" t="s">
        <v>135</v>
      </c>
      <c r="B1089" s="6">
        <v>44895.92082673611</v>
      </c>
      <c r="C1089" s="5" t="s">
        <v>13</v>
      </c>
      <c r="D1089" s="7"/>
      <c r="E1089" s="10"/>
      <c r="F1089" s="8">
        <v>7987.5</v>
      </c>
      <c r="I1089" s="11" t="s">
        <v>9</v>
      </c>
      <c r="J1089" s="10" t="s">
        <v>44</v>
      </c>
    </row>
    <row r="1090" spans="1:10">
      <c r="A1090" s="5" t="s">
        <v>135</v>
      </c>
      <c r="B1090" s="6">
        <v>44895.92082673611</v>
      </c>
      <c r="C1090" s="5" t="s">
        <v>13</v>
      </c>
      <c r="D1090" s="7"/>
      <c r="E1090" s="10"/>
      <c r="F1090" s="8">
        <v>12104.3</v>
      </c>
      <c r="I1090" s="11" t="s">
        <v>9</v>
      </c>
      <c r="J1090" s="10" t="s">
        <v>45</v>
      </c>
    </row>
    <row r="1091" spans="1:10">
      <c r="A1091" s="5" t="s">
        <v>135</v>
      </c>
      <c r="B1091" s="6">
        <v>44895.92082673611</v>
      </c>
      <c r="C1091" s="5" t="s">
        <v>13</v>
      </c>
      <c r="D1091" s="7"/>
      <c r="E1091" s="10"/>
      <c r="F1091" s="8">
        <v>10394.5</v>
      </c>
      <c r="I1091" s="11" t="s">
        <v>9</v>
      </c>
      <c r="J1091" s="10" t="s">
        <v>36</v>
      </c>
    </row>
    <row r="1092" spans="1:10">
      <c r="A1092" s="5" t="s">
        <v>135</v>
      </c>
      <c r="B1092" s="6">
        <v>44895.92082673611</v>
      </c>
      <c r="C1092" s="5" t="s">
        <v>13</v>
      </c>
      <c r="D1092" s="7"/>
      <c r="E1092" s="10"/>
      <c r="F1092" s="8">
        <v>7933.6</v>
      </c>
      <c r="I1092" s="11" t="s">
        <v>9</v>
      </c>
      <c r="J1092" s="10" t="s">
        <v>46</v>
      </c>
    </row>
    <row r="1093" spans="1:10">
      <c r="A1093" s="5" t="s">
        <v>135</v>
      </c>
      <c r="B1093" s="6">
        <v>44895.92082673611</v>
      </c>
      <c r="C1093" s="5" t="s">
        <v>13</v>
      </c>
      <c r="D1093" s="7"/>
      <c r="E1093" s="10"/>
      <c r="F1093" s="8">
        <v>218301.3</v>
      </c>
      <c r="I1093" s="11" t="s">
        <v>9</v>
      </c>
      <c r="J1093" s="10" t="s">
        <v>39</v>
      </c>
    </row>
    <row r="1094" spans="1:10">
      <c r="A1094" s="12" t="s">
        <v>21</v>
      </c>
      <c r="B1094" s="3"/>
      <c r="C1094" s="3"/>
      <c r="D1094" s="7"/>
      <c r="E1094" s="10"/>
      <c r="F1094" s="19">
        <f>SUM(F1048:G1093)</f>
        <v>369307.9</v>
      </c>
      <c r="H1094" s="8"/>
      <c r="I1094" s="11"/>
      <c r="J1094" s="5"/>
    </row>
    <row r="1095" spans="1:10" ht="15.75" customHeight="1">
      <c r="A1095" s="13" t="s">
        <v>22</v>
      </c>
      <c r="B1095" s="13" t="s">
        <v>23</v>
      </c>
      <c r="C1095" s="13" t="s">
        <v>24</v>
      </c>
      <c r="D1095" s="14">
        <v>112325222</v>
      </c>
      <c r="E1095" s="10"/>
      <c r="H1095" s="8"/>
      <c r="I1095" s="11"/>
      <c r="J1095" s="5"/>
    </row>
    <row r="1096" spans="1:10">
      <c r="A1096" s="5"/>
      <c r="B1096" s="6"/>
      <c r="C1096" s="5"/>
      <c r="D1096" s="7"/>
      <c r="E1096" s="10"/>
      <c r="H1096" s="8"/>
      <c r="I1096" s="11"/>
      <c r="J1096" s="5"/>
    </row>
    <row r="1098" spans="1:10">
      <c r="A1098" s="1" t="s">
        <v>0</v>
      </c>
      <c r="B1098" s="2"/>
      <c r="C1098" s="2"/>
      <c r="D1098" s="2"/>
      <c r="E1098" s="2"/>
      <c r="F1098" s="2"/>
      <c r="G1098" s="2"/>
      <c r="H1098" s="2"/>
      <c r="I1098" s="2"/>
      <c r="J1098" s="2"/>
    </row>
    <row r="1099" spans="1:10">
      <c r="A1099" s="3" t="s">
        <v>136</v>
      </c>
      <c r="B1099" s="2"/>
      <c r="C1099" s="2"/>
      <c r="D1099" s="2"/>
      <c r="E1099" s="2"/>
      <c r="F1099" s="2"/>
      <c r="G1099" s="2"/>
      <c r="H1099" s="2"/>
      <c r="I1099" s="2"/>
      <c r="J1099" s="2"/>
    </row>
    <row r="1100" spans="1:10">
      <c r="A1100" s="88" t="s">
        <v>0</v>
      </c>
      <c r="B1100" s="88" t="s">
        <v>2</v>
      </c>
      <c r="C1100" s="88" t="s">
        <v>3</v>
      </c>
      <c r="D1100" s="88" t="s">
        <v>4</v>
      </c>
      <c r="E1100" s="88" t="s">
        <v>5</v>
      </c>
      <c r="F1100" s="88" t="s">
        <v>6</v>
      </c>
      <c r="G1100" s="90"/>
      <c r="H1100" s="91"/>
      <c r="I1100" s="88" t="s">
        <v>7</v>
      </c>
      <c r="J1100" s="88" t="s">
        <v>8</v>
      </c>
    </row>
    <row r="1101" spans="1:10">
      <c r="A1101" s="89"/>
      <c r="B1101" s="89"/>
      <c r="C1101" s="89"/>
      <c r="D1101" s="89"/>
      <c r="E1101" s="89"/>
      <c r="F1101" s="4" t="s">
        <v>9</v>
      </c>
      <c r="G1101" s="4" t="s">
        <v>10</v>
      </c>
      <c r="H1101" s="4" t="s">
        <v>11</v>
      </c>
      <c r="I1101" s="89"/>
      <c r="J1101" s="89"/>
    </row>
    <row r="1102" spans="1:10">
      <c r="A1102" s="5" t="s">
        <v>137</v>
      </c>
      <c r="B1102" s="6">
        <v>44896.832905358788</v>
      </c>
      <c r="C1102" s="5" t="s">
        <v>13</v>
      </c>
      <c r="D1102" s="7">
        <v>464983</v>
      </c>
      <c r="E1102" s="10" t="s">
        <v>17</v>
      </c>
      <c r="H1102" s="8">
        <v>15027.54</v>
      </c>
      <c r="I1102" s="5" t="s">
        <v>15</v>
      </c>
      <c r="J1102" s="5" t="s">
        <v>18</v>
      </c>
    </row>
    <row r="1103" spans="1:10">
      <c r="A1103" s="5" t="s">
        <v>138</v>
      </c>
      <c r="B1103" s="6">
        <v>44896.832905358788</v>
      </c>
      <c r="C1103" s="5" t="s">
        <v>13</v>
      </c>
      <c r="D1103" s="9">
        <v>45113127584</v>
      </c>
      <c r="E1103" s="10" t="s">
        <v>17</v>
      </c>
      <c r="H1103" s="8">
        <v>263.2</v>
      </c>
      <c r="I1103" s="5" t="s">
        <v>15</v>
      </c>
      <c r="J1103" s="5" t="s">
        <v>16</v>
      </c>
    </row>
    <row r="1104" spans="1:10">
      <c r="A1104" s="5" t="s">
        <v>138</v>
      </c>
      <c r="B1104" s="6">
        <v>44896.832905358788</v>
      </c>
      <c r="C1104" s="5" t="s">
        <v>13</v>
      </c>
      <c r="D1104" s="9">
        <v>451131275841</v>
      </c>
      <c r="E1104" s="10" t="s">
        <v>17</v>
      </c>
      <c r="H1104" s="8">
        <v>4569.8</v>
      </c>
      <c r="I1104" s="5" t="s">
        <v>15</v>
      </c>
      <c r="J1104" s="5" t="s">
        <v>16</v>
      </c>
    </row>
    <row r="1105" spans="1:10">
      <c r="A1105" s="5" t="s">
        <v>138</v>
      </c>
      <c r="B1105" s="6">
        <v>44896.832905358788</v>
      </c>
      <c r="C1105" s="5" t="s">
        <v>13</v>
      </c>
      <c r="D1105" s="9">
        <v>451131275842</v>
      </c>
      <c r="E1105" s="10" t="s">
        <v>17</v>
      </c>
      <c r="H1105" s="8">
        <v>4265.8999999999996</v>
      </c>
      <c r="I1105" s="5" t="s">
        <v>15</v>
      </c>
      <c r="J1105" s="5" t="s">
        <v>16</v>
      </c>
    </row>
    <row r="1106" spans="1:10">
      <c r="A1106" s="5" t="s">
        <v>138</v>
      </c>
      <c r="B1106" s="6">
        <v>44896.832905358788</v>
      </c>
      <c r="C1106" s="5" t="s">
        <v>13</v>
      </c>
      <c r="D1106" s="9">
        <v>451131275843</v>
      </c>
      <c r="E1106" s="10" t="s">
        <v>17</v>
      </c>
      <c r="H1106" s="8">
        <v>2580.8000000000002</v>
      </c>
      <c r="I1106" s="5" t="s">
        <v>15</v>
      </c>
      <c r="J1106" s="5" t="s">
        <v>16</v>
      </c>
    </row>
    <row r="1107" spans="1:10">
      <c r="A1107" s="5" t="s">
        <v>138</v>
      </c>
      <c r="B1107" s="6">
        <v>44896.832905358788</v>
      </c>
      <c r="C1107" s="5" t="s">
        <v>13</v>
      </c>
      <c r="D1107" s="9">
        <v>451131275844</v>
      </c>
      <c r="E1107" s="10" t="s">
        <v>17</v>
      </c>
      <c r="H1107" s="8">
        <v>4148</v>
      </c>
      <c r="I1107" s="5" t="s">
        <v>15</v>
      </c>
      <c r="J1107" s="5" t="s">
        <v>16</v>
      </c>
    </row>
    <row r="1108" spans="1:10">
      <c r="A1108" s="5" t="s">
        <v>138</v>
      </c>
      <c r="B1108" s="6">
        <v>44896.832905358788</v>
      </c>
      <c r="C1108" s="5" t="s">
        <v>13</v>
      </c>
      <c r="D1108" s="9">
        <v>451131275845</v>
      </c>
      <c r="E1108" s="10" t="s">
        <v>17</v>
      </c>
      <c r="H1108" s="8">
        <v>3124</v>
      </c>
      <c r="I1108" s="5" t="s">
        <v>15</v>
      </c>
      <c r="J1108" s="5" t="s">
        <v>16</v>
      </c>
    </row>
    <row r="1109" spans="1:10">
      <c r="A1109" s="5" t="s">
        <v>138</v>
      </c>
      <c r="B1109" s="6">
        <v>44896.832905358788</v>
      </c>
      <c r="C1109" s="5" t="s">
        <v>13</v>
      </c>
      <c r="D1109" s="9">
        <v>451131275846</v>
      </c>
      <c r="E1109" s="10" t="s">
        <v>17</v>
      </c>
      <c r="H1109" s="8">
        <v>4184.8</v>
      </c>
      <c r="I1109" s="5" t="s">
        <v>15</v>
      </c>
      <c r="J1109" s="5" t="s">
        <v>16</v>
      </c>
    </row>
    <row r="1110" spans="1:10">
      <c r="A1110" s="5" t="s">
        <v>138</v>
      </c>
      <c r="B1110" s="6">
        <v>44896.832905358788</v>
      </c>
      <c r="C1110" s="5" t="s">
        <v>13</v>
      </c>
      <c r="D1110" s="9">
        <v>451131275847</v>
      </c>
      <c r="E1110" s="10" t="s">
        <v>17</v>
      </c>
      <c r="H1110" s="8">
        <v>5665.6</v>
      </c>
      <c r="I1110" s="5" t="s">
        <v>15</v>
      </c>
      <c r="J1110" s="5" t="s">
        <v>16</v>
      </c>
    </row>
    <row r="1111" spans="1:10">
      <c r="A1111" s="5" t="s">
        <v>138</v>
      </c>
      <c r="B1111" s="6">
        <v>44896.832905358788</v>
      </c>
      <c r="C1111" s="5" t="s">
        <v>13</v>
      </c>
      <c r="D1111" s="7">
        <v>464982</v>
      </c>
      <c r="E1111" s="10" t="s">
        <v>17</v>
      </c>
      <c r="H1111" s="8">
        <v>831.74</v>
      </c>
      <c r="I1111" s="5" t="s">
        <v>15</v>
      </c>
      <c r="J1111" s="5" t="s">
        <v>18</v>
      </c>
    </row>
    <row r="1112" spans="1:10">
      <c r="A1112" s="5" t="s">
        <v>138</v>
      </c>
      <c r="B1112" s="6">
        <v>44896.832905358788</v>
      </c>
      <c r="C1112" s="5" t="s">
        <v>13</v>
      </c>
      <c r="D1112" s="7">
        <v>464984</v>
      </c>
      <c r="E1112" s="10" t="s">
        <v>17</v>
      </c>
      <c r="H1112" s="8">
        <v>8734.1</v>
      </c>
      <c r="I1112" s="5" t="s">
        <v>15</v>
      </c>
      <c r="J1112" s="5" t="s">
        <v>18</v>
      </c>
    </row>
    <row r="1113" spans="1:10">
      <c r="A1113" s="5" t="s">
        <v>138</v>
      </c>
      <c r="B1113" s="6">
        <v>44896.832905358788</v>
      </c>
      <c r="C1113" s="5" t="s">
        <v>13</v>
      </c>
      <c r="D1113" s="7">
        <v>267462</v>
      </c>
      <c r="E1113" s="10" t="s">
        <v>17</v>
      </c>
      <c r="H1113" s="8">
        <v>18554.7</v>
      </c>
      <c r="I1113" s="5" t="s">
        <v>15</v>
      </c>
      <c r="J1113" s="5" t="s">
        <v>19</v>
      </c>
    </row>
    <row r="1114" spans="1:10">
      <c r="A1114" s="5" t="s">
        <v>138</v>
      </c>
      <c r="B1114" s="6">
        <v>44896.832905358788</v>
      </c>
      <c r="C1114" s="5" t="s">
        <v>13</v>
      </c>
      <c r="D1114" s="9">
        <v>19110600053</v>
      </c>
      <c r="E1114" s="10" t="s">
        <v>17</v>
      </c>
      <c r="H1114" s="8">
        <v>486.6</v>
      </c>
      <c r="I1114" s="5" t="s">
        <v>15</v>
      </c>
      <c r="J1114" s="5" t="s">
        <v>16</v>
      </c>
    </row>
    <row r="1115" spans="1:10">
      <c r="A1115" s="5" t="s">
        <v>138</v>
      </c>
      <c r="B1115" s="6">
        <v>44896.832905358788</v>
      </c>
      <c r="C1115" s="5" t="s">
        <v>13</v>
      </c>
      <c r="D1115" s="7">
        <v>3023285745</v>
      </c>
      <c r="E1115" s="5" t="s">
        <v>14</v>
      </c>
      <c r="H1115" s="8">
        <v>18576</v>
      </c>
      <c r="I1115" s="5" t="s">
        <v>15</v>
      </c>
      <c r="J1115" s="5" t="s">
        <v>16</v>
      </c>
    </row>
    <row r="1116" spans="1:10">
      <c r="A1116" s="5" t="s">
        <v>138</v>
      </c>
      <c r="B1116" s="6">
        <v>44896.832905358788</v>
      </c>
      <c r="C1116" s="5" t="s">
        <v>13</v>
      </c>
      <c r="D1116" s="9">
        <v>45123112665</v>
      </c>
      <c r="E1116" s="10" t="s">
        <v>17</v>
      </c>
      <c r="H1116" s="8">
        <v>1370.64</v>
      </c>
      <c r="I1116" s="5" t="s">
        <v>15</v>
      </c>
      <c r="J1116" s="5" t="s">
        <v>16</v>
      </c>
    </row>
    <row r="1117" spans="1:10">
      <c r="A1117" s="5" t="s">
        <v>138</v>
      </c>
      <c r="B1117" s="6">
        <v>44896.832905358788</v>
      </c>
      <c r="C1117" s="5" t="s">
        <v>13</v>
      </c>
      <c r="D1117" s="9">
        <v>451231126651</v>
      </c>
      <c r="E1117" s="10" t="s">
        <v>17</v>
      </c>
      <c r="H1117" s="8">
        <v>1245.8399999999999</v>
      </c>
      <c r="I1117" s="5" t="s">
        <v>15</v>
      </c>
      <c r="J1117" s="5" t="s">
        <v>16</v>
      </c>
    </row>
    <row r="1118" spans="1:10">
      <c r="A1118" s="5" t="s">
        <v>138</v>
      </c>
      <c r="B1118" s="6">
        <v>44896.832905358788</v>
      </c>
      <c r="C1118" s="5" t="s">
        <v>13</v>
      </c>
      <c r="D1118" s="9">
        <v>451231126652</v>
      </c>
      <c r="E1118" s="10" t="s">
        <v>17</v>
      </c>
      <c r="H1118" s="8">
        <v>5658</v>
      </c>
      <c r="I1118" s="5" t="s">
        <v>15</v>
      </c>
      <c r="J1118" s="5" t="s">
        <v>16</v>
      </c>
    </row>
    <row r="1119" spans="1:10">
      <c r="A1119" s="5" t="s">
        <v>138</v>
      </c>
      <c r="B1119" s="6">
        <v>44896.832905358788</v>
      </c>
      <c r="C1119" s="5" t="s">
        <v>13</v>
      </c>
      <c r="D1119" s="9">
        <v>451231126653</v>
      </c>
      <c r="E1119" s="10" t="s">
        <v>17</v>
      </c>
      <c r="H1119" s="8">
        <v>16961.169999999998</v>
      </c>
      <c r="I1119" s="5" t="s">
        <v>15</v>
      </c>
      <c r="J1119" s="5" t="s">
        <v>16</v>
      </c>
    </row>
    <row r="1120" spans="1:10">
      <c r="A1120" s="5" t="s">
        <v>138</v>
      </c>
      <c r="B1120" s="6">
        <v>44896.832905358788</v>
      </c>
      <c r="C1120" s="5" t="s">
        <v>13</v>
      </c>
      <c r="D1120" s="9">
        <v>451231126654</v>
      </c>
      <c r="E1120" s="10" t="s">
        <v>17</v>
      </c>
      <c r="H1120" s="8">
        <v>5078.3999999999996</v>
      </c>
      <c r="I1120" s="5" t="s">
        <v>15</v>
      </c>
      <c r="J1120" s="5" t="s">
        <v>16</v>
      </c>
    </row>
    <row r="1121" spans="1:10">
      <c r="A1121" s="5" t="s">
        <v>138</v>
      </c>
      <c r="B1121" s="6">
        <v>44896.832905358788</v>
      </c>
      <c r="C1121" s="5" t="s">
        <v>13</v>
      </c>
      <c r="D1121" s="9">
        <v>451231126655</v>
      </c>
      <c r="E1121" s="10" t="s">
        <v>17</v>
      </c>
      <c r="H1121" s="8">
        <v>23972.7</v>
      </c>
      <c r="I1121" s="5" t="s">
        <v>15</v>
      </c>
      <c r="J1121" s="5" t="s">
        <v>16</v>
      </c>
    </row>
    <row r="1122" spans="1:10">
      <c r="A1122" s="5" t="s">
        <v>138</v>
      </c>
      <c r="B1122" s="6">
        <v>44896.832905358788</v>
      </c>
      <c r="C1122" s="5" t="s">
        <v>13</v>
      </c>
      <c r="D1122" s="9">
        <v>451231126656</v>
      </c>
      <c r="E1122" s="10" t="s">
        <v>17</v>
      </c>
      <c r="H1122" s="8">
        <v>14264.4</v>
      </c>
      <c r="I1122" s="5" t="s">
        <v>15</v>
      </c>
      <c r="J1122" s="5" t="s">
        <v>16</v>
      </c>
    </row>
    <row r="1123" spans="1:10">
      <c r="A1123" s="5" t="s">
        <v>138</v>
      </c>
      <c r="B1123" s="6">
        <v>44896.832905358788</v>
      </c>
      <c r="C1123" s="5" t="s">
        <v>13</v>
      </c>
      <c r="D1123" s="7"/>
      <c r="E1123" s="10"/>
      <c r="F1123" s="8">
        <v>1681.8</v>
      </c>
      <c r="I1123" s="11" t="s">
        <v>9</v>
      </c>
      <c r="J1123" s="10" t="s">
        <v>42</v>
      </c>
    </row>
    <row r="1124" spans="1:10">
      <c r="A1124" s="5" t="s">
        <v>138</v>
      </c>
      <c r="B1124" s="6">
        <v>44896.832905358788</v>
      </c>
      <c r="C1124" s="5" t="s">
        <v>13</v>
      </c>
      <c r="D1124" s="7"/>
      <c r="E1124" s="10"/>
      <c r="F1124" s="8">
        <v>16833.5</v>
      </c>
      <c r="I1124" s="11" t="s">
        <v>9</v>
      </c>
      <c r="J1124" s="5" t="s">
        <v>31</v>
      </c>
    </row>
    <row r="1125" spans="1:10">
      <c r="A1125" s="5" t="s">
        <v>138</v>
      </c>
      <c r="B1125" s="6">
        <v>44896.832905358788</v>
      </c>
      <c r="C1125" s="5" t="s">
        <v>13</v>
      </c>
      <c r="D1125" s="7"/>
      <c r="E1125" s="10"/>
      <c r="F1125" s="8">
        <v>9783</v>
      </c>
      <c r="I1125" s="11" t="s">
        <v>9</v>
      </c>
      <c r="J1125" s="5" t="s">
        <v>35</v>
      </c>
    </row>
    <row r="1126" spans="1:10">
      <c r="A1126" s="5" t="s">
        <v>138</v>
      </c>
      <c r="B1126" s="6">
        <v>44896.832905358788</v>
      </c>
      <c r="C1126" s="5" t="s">
        <v>13</v>
      </c>
      <c r="D1126" s="7"/>
      <c r="E1126" s="10"/>
      <c r="F1126" s="8">
        <v>10868.3</v>
      </c>
      <c r="I1126" s="11" t="s">
        <v>9</v>
      </c>
      <c r="J1126" s="10" t="s">
        <v>45</v>
      </c>
    </row>
    <row r="1127" spans="1:10">
      <c r="A1127" s="5" t="s">
        <v>138</v>
      </c>
      <c r="B1127" s="6">
        <v>44896.832905358788</v>
      </c>
      <c r="C1127" s="5" t="s">
        <v>13</v>
      </c>
      <c r="D1127" s="7"/>
      <c r="E1127" s="10"/>
      <c r="F1127" s="8">
        <v>10056.1</v>
      </c>
      <c r="I1127" s="11" t="s">
        <v>9</v>
      </c>
      <c r="J1127" s="10" t="s">
        <v>36</v>
      </c>
    </row>
    <row r="1128" spans="1:10">
      <c r="A1128" s="5" t="s">
        <v>138</v>
      </c>
      <c r="B1128" s="6">
        <v>44896.832905358788</v>
      </c>
      <c r="C1128" s="5" t="s">
        <v>13</v>
      </c>
      <c r="D1128" s="7"/>
      <c r="E1128" s="10"/>
      <c r="F1128" s="8">
        <v>5752.7</v>
      </c>
      <c r="I1128" s="11" t="s">
        <v>9</v>
      </c>
      <c r="J1128" s="10" t="s">
        <v>46</v>
      </c>
    </row>
    <row r="1129" spans="1:10">
      <c r="A1129" s="12" t="s">
        <v>21</v>
      </c>
      <c r="B1129" s="3"/>
      <c r="C1129" s="3"/>
      <c r="D1129" s="7"/>
      <c r="E1129" s="10"/>
      <c r="F1129" s="75">
        <f>SUM(F1102:G1128)</f>
        <v>54975.399999999994</v>
      </c>
      <c r="G1129" s="8"/>
      <c r="I1129" s="11"/>
      <c r="J1129" s="5"/>
    </row>
    <row r="1130" spans="1:10" ht="15.75" customHeight="1">
      <c r="A1130" s="13" t="s">
        <v>22</v>
      </c>
      <c r="B1130" s="13" t="s">
        <v>23</v>
      </c>
      <c r="C1130" s="13" t="s">
        <v>24</v>
      </c>
      <c r="D1130" s="14">
        <v>112325223</v>
      </c>
      <c r="E1130" s="10"/>
      <c r="G1130" s="8"/>
      <c r="I1130" s="11"/>
      <c r="J1130" s="5"/>
    </row>
    <row r="1133" spans="1:10">
      <c r="A1133" s="1" t="s">
        <v>0</v>
      </c>
      <c r="B1133" s="2"/>
      <c r="C1133" s="2"/>
      <c r="D1133" s="2"/>
      <c r="E1133" s="2"/>
      <c r="F1133" s="2"/>
      <c r="G1133" s="2"/>
      <c r="H1133" s="2"/>
      <c r="I1133" s="2"/>
      <c r="J1133" s="2"/>
    </row>
    <row r="1134" spans="1:10">
      <c r="A1134" s="3" t="s">
        <v>139</v>
      </c>
      <c r="B1134" s="2"/>
      <c r="C1134" s="2"/>
      <c r="D1134" s="2"/>
      <c r="E1134" s="2"/>
      <c r="F1134" s="2"/>
      <c r="G1134" s="2"/>
      <c r="H1134" s="2"/>
      <c r="I1134" s="2"/>
      <c r="J1134" s="2"/>
    </row>
    <row r="1135" spans="1:10">
      <c r="A1135" s="88" t="s">
        <v>0</v>
      </c>
      <c r="B1135" s="88" t="s">
        <v>2</v>
      </c>
      <c r="C1135" s="88" t="s">
        <v>3</v>
      </c>
      <c r="D1135" s="88" t="s">
        <v>4</v>
      </c>
      <c r="E1135" s="88" t="s">
        <v>5</v>
      </c>
      <c r="F1135" s="88" t="s">
        <v>6</v>
      </c>
      <c r="G1135" s="90"/>
      <c r="H1135" s="91"/>
      <c r="I1135" s="88" t="s">
        <v>7</v>
      </c>
      <c r="J1135" s="88" t="s">
        <v>8</v>
      </c>
    </row>
    <row r="1136" spans="1:10">
      <c r="A1136" s="89"/>
      <c r="B1136" s="89"/>
      <c r="C1136" s="89"/>
      <c r="D1136" s="89"/>
      <c r="E1136" s="89"/>
      <c r="F1136" s="4" t="s">
        <v>9</v>
      </c>
      <c r="G1136" s="4" t="s">
        <v>10</v>
      </c>
      <c r="H1136" s="4" t="s">
        <v>11</v>
      </c>
      <c r="I1136" s="89"/>
      <c r="J1136" s="89"/>
    </row>
    <row r="1137" spans="1:10">
      <c r="A1137" s="5" t="s">
        <v>140</v>
      </c>
      <c r="B1137" s="6">
        <v>44897.468865439812</v>
      </c>
      <c r="C1137" s="5" t="s">
        <v>13</v>
      </c>
      <c r="D1137" s="11"/>
      <c r="E1137" s="10"/>
      <c r="F1137" s="8">
        <v>5390</v>
      </c>
      <c r="I1137" s="11" t="s">
        <v>9</v>
      </c>
      <c r="J1137" s="5" t="s">
        <v>40</v>
      </c>
    </row>
    <row r="1138" spans="1:10">
      <c r="A1138" s="5" t="s">
        <v>140</v>
      </c>
      <c r="B1138" s="6">
        <v>44897.468865439812</v>
      </c>
      <c r="C1138" s="5" t="s">
        <v>13</v>
      </c>
      <c r="D1138" s="11"/>
      <c r="E1138" s="10"/>
      <c r="F1138" s="8">
        <v>5006</v>
      </c>
      <c r="I1138" s="11" t="s">
        <v>9</v>
      </c>
      <c r="J1138" s="5" t="s">
        <v>41</v>
      </c>
    </row>
    <row r="1139" spans="1:10">
      <c r="A1139" s="5" t="s">
        <v>140</v>
      </c>
      <c r="B1139" s="6">
        <v>44897.468865439812</v>
      </c>
      <c r="C1139" s="5" t="s">
        <v>13</v>
      </c>
      <c r="D1139" s="11"/>
      <c r="E1139" s="10"/>
      <c r="F1139" s="8">
        <v>9948.9</v>
      </c>
      <c r="I1139" s="11" t="s">
        <v>9</v>
      </c>
      <c r="J1139" s="5" t="s">
        <v>30</v>
      </c>
    </row>
    <row r="1140" spans="1:10">
      <c r="A1140" s="5" t="s">
        <v>140</v>
      </c>
      <c r="B1140" s="6">
        <v>44897.468865439812</v>
      </c>
      <c r="C1140" s="5" t="s">
        <v>13</v>
      </c>
      <c r="D1140" s="11"/>
      <c r="E1140" s="10"/>
      <c r="F1140" s="8">
        <v>7495.3</v>
      </c>
      <c r="I1140" s="11" t="s">
        <v>9</v>
      </c>
      <c r="J1140" s="5" t="s">
        <v>32</v>
      </c>
    </row>
    <row r="1141" spans="1:10">
      <c r="A1141" s="5" t="s">
        <v>140</v>
      </c>
      <c r="B1141" s="6">
        <v>44897.468865439812</v>
      </c>
      <c r="C1141" s="5" t="s">
        <v>13</v>
      </c>
      <c r="D1141" s="11"/>
      <c r="E1141" s="10"/>
      <c r="F1141" s="8">
        <v>14601.6</v>
      </c>
      <c r="I1141" s="11" t="s">
        <v>9</v>
      </c>
      <c r="J1141" s="10" t="s">
        <v>29</v>
      </c>
    </row>
    <row r="1142" spans="1:10">
      <c r="A1142" s="5" t="s">
        <v>140</v>
      </c>
      <c r="B1142" s="6">
        <v>44897.468865439812</v>
      </c>
      <c r="C1142" s="5" t="s">
        <v>13</v>
      </c>
      <c r="D1142" s="11"/>
      <c r="E1142" s="10"/>
      <c r="F1142" s="8">
        <v>10897.3</v>
      </c>
      <c r="I1142" s="11" t="s">
        <v>9</v>
      </c>
      <c r="J1142" s="5" t="s">
        <v>33</v>
      </c>
    </row>
    <row r="1143" spans="1:10">
      <c r="A1143" s="5" t="s">
        <v>140</v>
      </c>
      <c r="B1143" s="6">
        <v>44897.468865439812</v>
      </c>
      <c r="C1143" s="5" t="s">
        <v>13</v>
      </c>
      <c r="D1143" s="11"/>
      <c r="E1143" s="10"/>
      <c r="F1143" s="8">
        <v>8406.9</v>
      </c>
      <c r="I1143" s="11" t="s">
        <v>9</v>
      </c>
      <c r="J1143" s="5" t="s">
        <v>34</v>
      </c>
    </row>
    <row r="1144" spans="1:10">
      <c r="A1144" s="5" t="s">
        <v>140</v>
      </c>
      <c r="B1144" s="6">
        <v>44897.468865439812</v>
      </c>
      <c r="C1144" s="5" t="s">
        <v>13</v>
      </c>
      <c r="D1144" s="11"/>
      <c r="E1144" s="10"/>
      <c r="F1144" s="8">
        <v>3946.4</v>
      </c>
      <c r="I1144" s="11" t="s">
        <v>9</v>
      </c>
      <c r="J1144" s="5" t="s">
        <v>74</v>
      </c>
    </row>
    <row r="1145" spans="1:10">
      <c r="A1145" s="5" t="s">
        <v>140</v>
      </c>
      <c r="B1145" s="6">
        <v>44897.468865439812</v>
      </c>
      <c r="C1145" s="5" t="s">
        <v>13</v>
      </c>
      <c r="D1145" s="11"/>
      <c r="E1145" s="10"/>
      <c r="F1145" s="8">
        <v>10812.5</v>
      </c>
      <c r="I1145" s="11" t="s">
        <v>9</v>
      </c>
      <c r="J1145" s="10" t="s">
        <v>43</v>
      </c>
    </row>
    <row r="1146" spans="1:10">
      <c r="A1146" s="5" t="s">
        <v>140</v>
      </c>
      <c r="B1146" s="6">
        <v>44897.468865439812</v>
      </c>
      <c r="C1146" s="5" t="s">
        <v>13</v>
      </c>
      <c r="D1146" s="11"/>
      <c r="E1146" s="10"/>
      <c r="F1146" s="8">
        <v>11084.1</v>
      </c>
      <c r="I1146" s="11" t="s">
        <v>9</v>
      </c>
      <c r="J1146" s="10" t="s">
        <v>44</v>
      </c>
    </row>
    <row r="1147" spans="1:10">
      <c r="A1147" s="12" t="s">
        <v>21</v>
      </c>
      <c r="B1147" s="3"/>
      <c r="C1147" s="3"/>
      <c r="D1147" s="7"/>
      <c r="E1147" s="10"/>
      <c r="F1147" s="19">
        <f>SUM(F1137:G1146)</f>
        <v>87589.000000000015</v>
      </c>
      <c r="H1147" s="8"/>
      <c r="I1147" s="11"/>
      <c r="J1147" s="10"/>
    </row>
    <row r="1148" spans="1:10" ht="15.75" customHeight="1">
      <c r="A1148" s="13" t="s">
        <v>22</v>
      </c>
      <c r="B1148" s="13" t="s">
        <v>23</v>
      </c>
      <c r="C1148" s="13" t="s">
        <v>24</v>
      </c>
      <c r="D1148" s="14">
        <v>112325225</v>
      </c>
      <c r="E1148" s="10"/>
      <c r="H1148" s="8"/>
      <c r="I1148" s="11"/>
      <c r="J1148" s="10"/>
    </row>
    <row r="1149" spans="1:10">
      <c r="A1149" s="5"/>
      <c r="B1149" s="6"/>
      <c r="C1149" s="5"/>
      <c r="D1149" s="7"/>
      <c r="E1149" s="10"/>
      <c r="H1149" s="8"/>
      <c r="I1149" s="11"/>
      <c r="J1149" s="10"/>
    </row>
    <row r="1150" spans="1:10">
      <c r="A1150" s="5"/>
      <c r="B1150" s="6"/>
      <c r="C1150" s="5"/>
      <c r="D1150" s="7"/>
      <c r="E1150" s="10"/>
      <c r="H1150" s="8"/>
      <c r="I1150" s="11"/>
      <c r="J1150" s="10"/>
    </row>
    <row r="1151" spans="1:10">
      <c r="A1151" s="5" t="s">
        <v>141</v>
      </c>
      <c r="B1151" s="6">
        <v>44897.87335292824</v>
      </c>
      <c r="C1151" s="5" t="s">
        <v>13</v>
      </c>
      <c r="D1151" s="9">
        <v>45143354192</v>
      </c>
      <c r="E1151" s="10" t="s">
        <v>17</v>
      </c>
      <c r="H1151" s="8">
        <v>1942.24</v>
      </c>
      <c r="I1151" s="5" t="s">
        <v>15</v>
      </c>
      <c r="J1151" s="5" t="s">
        <v>16</v>
      </c>
    </row>
    <row r="1152" spans="1:10">
      <c r="A1152" s="5" t="s">
        <v>142</v>
      </c>
      <c r="B1152" s="6">
        <v>44897.87335292824</v>
      </c>
      <c r="C1152" s="5" t="s">
        <v>13</v>
      </c>
      <c r="D1152" s="7">
        <v>451231126663</v>
      </c>
      <c r="E1152" s="10" t="s">
        <v>17</v>
      </c>
      <c r="H1152" s="8">
        <v>10101.09</v>
      </c>
      <c r="I1152" s="5" t="s">
        <v>15</v>
      </c>
      <c r="J1152" s="5" t="s">
        <v>16</v>
      </c>
    </row>
    <row r="1153" spans="1:10">
      <c r="A1153" s="5" t="s">
        <v>142</v>
      </c>
      <c r="B1153" s="6">
        <v>44897.87335292824</v>
      </c>
      <c r="C1153" s="5" t="s">
        <v>13</v>
      </c>
      <c r="D1153" s="9">
        <v>451433541924</v>
      </c>
      <c r="E1153" s="10" t="s">
        <v>17</v>
      </c>
      <c r="H1153" s="8">
        <v>10094.11</v>
      </c>
      <c r="I1153" s="5" t="s">
        <v>15</v>
      </c>
      <c r="J1153" s="5" t="s">
        <v>16</v>
      </c>
    </row>
    <row r="1154" spans="1:10">
      <c r="A1154" s="5" t="s">
        <v>142</v>
      </c>
      <c r="B1154" s="6">
        <v>44897.87335292824</v>
      </c>
      <c r="C1154" s="5" t="s">
        <v>13</v>
      </c>
      <c r="D1154" s="9">
        <v>451433541925</v>
      </c>
      <c r="E1154" s="10" t="s">
        <v>17</v>
      </c>
      <c r="H1154" s="8">
        <v>12210.27</v>
      </c>
      <c r="I1154" s="5" t="s">
        <v>15</v>
      </c>
      <c r="J1154" s="5" t="s">
        <v>16</v>
      </c>
    </row>
    <row r="1155" spans="1:10">
      <c r="A1155" s="5" t="s">
        <v>142</v>
      </c>
      <c r="B1155" s="6">
        <v>44897.87335292824</v>
      </c>
      <c r="C1155" s="5" t="s">
        <v>13</v>
      </c>
      <c r="D1155" s="9">
        <v>451433541926</v>
      </c>
      <c r="E1155" s="10" t="s">
        <v>17</v>
      </c>
      <c r="H1155" s="8">
        <v>12932.64</v>
      </c>
      <c r="I1155" s="5" t="s">
        <v>15</v>
      </c>
      <c r="J1155" s="5" t="s">
        <v>16</v>
      </c>
    </row>
    <row r="1156" spans="1:10">
      <c r="A1156" s="5" t="s">
        <v>142</v>
      </c>
      <c r="B1156" s="6">
        <v>44897.87335292824</v>
      </c>
      <c r="C1156" s="5" t="s">
        <v>13</v>
      </c>
      <c r="D1156" s="9">
        <v>451433541927</v>
      </c>
      <c r="E1156" s="10" t="s">
        <v>17</v>
      </c>
      <c r="H1156" s="8">
        <v>6479.39</v>
      </c>
      <c r="I1156" s="5" t="s">
        <v>15</v>
      </c>
      <c r="J1156" s="5" t="s">
        <v>16</v>
      </c>
    </row>
    <row r="1157" spans="1:10">
      <c r="A1157" s="5" t="s">
        <v>142</v>
      </c>
      <c r="B1157" s="6">
        <v>44897.87335292824</v>
      </c>
      <c r="C1157" s="5" t="s">
        <v>13</v>
      </c>
      <c r="D1157" s="9">
        <v>45123112666</v>
      </c>
      <c r="E1157" s="10" t="s">
        <v>17</v>
      </c>
      <c r="H1157" s="8">
        <v>1858.51</v>
      </c>
      <c r="I1157" s="5" t="s">
        <v>15</v>
      </c>
      <c r="J1157" s="5" t="s">
        <v>16</v>
      </c>
    </row>
    <row r="1158" spans="1:10">
      <c r="A1158" s="5" t="s">
        <v>142</v>
      </c>
      <c r="B1158" s="6">
        <v>44897.87335292824</v>
      </c>
      <c r="C1158" s="5" t="s">
        <v>13</v>
      </c>
      <c r="D1158" s="9">
        <v>451231126661</v>
      </c>
      <c r="E1158" s="10" t="s">
        <v>17</v>
      </c>
      <c r="H1158" s="8">
        <v>10219.82</v>
      </c>
      <c r="I1158" s="5" t="s">
        <v>15</v>
      </c>
      <c r="J1158" s="5" t="s">
        <v>16</v>
      </c>
    </row>
    <row r="1159" spans="1:10">
      <c r="A1159" s="5" t="s">
        <v>142</v>
      </c>
      <c r="B1159" s="6">
        <v>44897.87335292824</v>
      </c>
      <c r="C1159" s="5" t="s">
        <v>13</v>
      </c>
      <c r="D1159" s="9">
        <v>451231126662</v>
      </c>
      <c r="E1159" s="10" t="s">
        <v>17</v>
      </c>
      <c r="H1159" s="8">
        <v>3053.86</v>
      </c>
      <c r="I1159" s="5" t="s">
        <v>15</v>
      </c>
      <c r="J1159" s="5" t="s">
        <v>16</v>
      </c>
    </row>
    <row r="1160" spans="1:10">
      <c r="A1160" s="5" t="s">
        <v>142</v>
      </c>
      <c r="B1160" s="6">
        <v>44897.87335292824</v>
      </c>
      <c r="C1160" s="5" t="s">
        <v>13</v>
      </c>
      <c r="D1160" s="9">
        <v>451231126664</v>
      </c>
      <c r="E1160" s="10" t="s">
        <v>17</v>
      </c>
      <c r="H1160" s="8">
        <v>2444.6799999999998</v>
      </c>
      <c r="I1160" s="5" t="s">
        <v>15</v>
      </c>
      <c r="J1160" s="5" t="s">
        <v>16</v>
      </c>
    </row>
    <row r="1161" spans="1:10">
      <c r="A1161" s="5" t="s">
        <v>142</v>
      </c>
      <c r="B1161" s="6">
        <v>44897.87335292824</v>
      </c>
      <c r="C1161" s="5" t="s">
        <v>13</v>
      </c>
      <c r="D1161" s="9">
        <v>451231126665</v>
      </c>
      <c r="E1161" s="10" t="s">
        <v>17</v>
      </c>
      <c r="H1161" s="8">
        <v>3338.9</v>
      </c>
      <c r="I1161" s="5" t="s">
        <v>15</v>
      </c>
      <c r="J1161" s="5" t="s">
        <v>16</v>
      </c>
    </row>
    <row r="1162" spans="1:10">
      <c r="A1162" s="5" t="s">
        <v>142</v>
      </c>
      <c r="B1162" s="6">
        <v>44897.87335292824</v>
      </c>
      <c r="C1162" s="5" t="s">
        <v>13</v>
      </c>
      <c r="D1162" s="9">
        <v>451231126666</v>
      </c>
      <c r="E1162" s="10" t="s">
        <v>17</v>
      </c>
      <c r="H1162" s="8">
        <v>3193.75</v>
      </c>
      <c r="I1162" s="5" t="s">
        <v>15</v>
      </c>
      <c r="J1162" s="5" t="s">
        <v>16</v>
      </c>
    </row>
    <row r="1163" spans="1:10">
      <c r="A1163" s="5" t="s">
        <v>142</v>
      </c>
      <c r="B1163" s="6">
        <v>44897.87335292824</v>
      </c>
      <c r="C1163" s="5" t="s">
        <v>13</v>
      </c>
      <c r="D1163" s="9">
        <v>451231126667</v>
      </c>
      <c r="E1163" s="10" t="s">
        <v>17</v>
      </c>
      <c r="H1163" s="8">
        <v>8319.26</v>
      </c>
      <c r="I1163" s="5" t="s">
        <v>15</v>
      </c>
      <c r="J1163" s="5" t="s">
        <v>16</v>
      </c>
    </row>
    <row r="1164" spans="1:10">
      <c r="A1164" s="5" t="s">
        <v>142</v>
      </c>
      <c r="B1164" s="6">
        <v>44897.87335292824</v>
      </c>
      <c r="C1164" s="5" t="s">
        <v>13</v>
      </c>
      <c r="D1164" s="9">
        <v>45132987708</v>
      </c>
      <c r="E1164" s="10" t="s">
        <v>17</v>
      </c>
      <c r="H1164" s="8">
        <v>9171.0499999999993</v>
      </c>
      <c r="I1164" s="5" t="s">
        <v>15</v>
      </c>
      <c r="J1164" s="5" t="s">
        <v>16</v>
      </c>
    </row>
    <row r="1165" spans="1:10">
      <c r="A1165" s="5" t="s">
        <v>142</v>
      </c>
      <c r="B1165" s="6">
        <v>44897.87335292824</v>
      </c>
      <c r="C1165" s="5" t="s">
        <v>13</v>
      </c>
      <c r="D1165" s="9">
        <v>451329877081</v>
      </c>
      <c r="E1165" s="10" t="s">
        <v>17</v>
      </c>
      <c r="H1165" s="8">
        <v>29033.62</v>
      </c>
      <c r="I1165" s="5" t="s">
        <v>15</v>
      </c>
      <c r="J1165" s="5" t="s">
        <v>16</v>
      </c>
    </row>
    <row r="1166" spans="1:10">
      <c r="A1166" s="5" t="s">
        <v>142</v>
      </c>
      <c r="B1166" s="6">
        <v>44897.87335292824</v>
      </c>
      <c r="C1166" s="5" t="s">
        <v>13</v>
      </c>
      <c r="D1166" s="9">
        <v>451329877082</v>
      </c>
      <c r="E1166" s="10" t="s">
        <v>17</v>
      </c>
      <c r="H1166" s="8">
        <v>1142</v>
      </c>
      <c r="I1166" s="5" t="s">
        <v>15</v>
      </c>
      <c r="J1166" s="5" t="s">
        <v>16</v>
      </c>
    </row>
    <row r="1167" spans="1:10">
      <c r="A1167" s="5" t="s">
        <v>142</v>
      </c>
      <c r="B1167" s="6">
        <v>44897.87335292824</v>
      </c>
      <c r="C1167" s="5" t="s">
        <v>13</v>
      </c>
      <c r="D1167" s="9">
        <v>451329877083</v>
      </c>
      <c r="E1167" s="10" t="s">
        <v>17</v>
      </c>
      <c r="H1167" s="8">
        <v>30870.83</v>
      </c>
      <c r="I1167" s="5" t="s">
        <v>15</v>
      </c>
      <c r="J1167" s="5" t="s">
        <v>16</v>
      </c>
    </row>
    <row r="1168" spans="1:10">
      <c r="A1168" s="5" t="s">
        <v>142</v>
      </c>
      <c r="B1168" s="6">
        <v>44897.87335292824</v>
      </c>
      <c r="C1168" s="5" t="s">
        <v>13</v>
      </c>
      <c r="D1168" s="9">
        <v>451329877084</v>
      </c>
      <c r="E1168" s="10" t="s">
        <v>17</v>
      </c>
      <c r="H1168" s="8">
        <v>21753.17</v>
      </c>
      <c r="I1168" s="5" t="s">
        <v>15</v>
      </c>
      <c r="J1168" s="5" t="s">
        <v>16</v>
      </c>
    </row>
    <row r="1169" spans="1:10">
      <c r="A1169" s="5" t="s">
        <v>142</v>
      </c>
      <c r="B1169" s="6">
        <v>44897.87335292824</v>
      </c>
      <c r="C1169" s="5" t="s">
        <v>13</v>
      </c>
      <c r="D1169" s="9">
        <v>451329877085</v>
      </c>
      <c r="E1169" s="10" t="s">
        <v>17</v>
      </c>
      <c r="H1169" s="8">
        <v>25541.46</v>
      </c>
      <c r="I1169" s="5" t="s">
        <v>15</v>
      </c>
      <c r="J1169" s="5" t="s">
        <v>16</v>
      </c>
    </row>
    <row r="1170" spans="1:10">
      <c r="A1170" s="5" t="s">
        <v>142</v>
      </c>
      <c r="B1170" s="6">
        <v>44897.87335292824</v>
      </c>
      <c r="C1170" s="5" t="s">
        <v>13</v>
      </c>
      <c r="D1170" s="9">
        <v>451329877086</v>
      </c>
      <c r="E1170" s="10" t="s">
        <v>17</v>
      </c>
      <c r="H1170" s="8">
        <v>43035.22</v>
      </c>
      <c r="I1170" s="5" t="s">
        <v>15</v>
      </c>
      <c r="J1170" s="5" t="s">
        <v>16</v>
      </c>
    </row>
    <row r="1171" spans="1:10">
      <c r="A1171" s="5" t="s">
        <v>142</v>
      </c>
      <c r="B1171" s="6">
        <v>44897.87335292824</v>
      </c>
      <c r="C1171" s="5" t="s">
        <v>13</v>
      </c>
      <c r="D1171" s="9">
        <v>451329877087</v>
      </c>
      <c r="E1171" s="10" t="s">
        <v>17</v>
      </c>
      <c r="H1171" s="8">
        <v>32356.63</v>
      </c>
      <c r="I1171" s="5" t="s">
        <v>15</v>
      </c>
      <c r="J1171" s="5" t="s">
        <v>16</v>
      </c>
    </row>
    <row r="1172" spans="1:10">
      <c r="A1172" s="5" t="s">
        <v>142</v>
      </c>
      <c r="B1172" s="6">
        <v>44897.87335292824</v>
      </c>
      <c r="C1172" s="5" t="s">
        <v>13</v>
      </c>
      <c r="D1172" s="9">
        <v>451329877088</v>
      </c>
      <c r="E1172" s="10" t="s">
        <v>17</v>
      </c>
      <c r="H1172" s="8">
        <v>40857.519999999997</v>
      </c>
      <c r="I1172" s="5" t="s">
        <v>15</v>
      </c>
      <c r="J1172" s="5" t="s">
        <v>16</v>
      </c>
    </row>
    <row r="1173" spans="1:10">
      <c r="A1173" s="5" t="s">
        <v>142</v>
      </c>
      <c r="B1173" s="6">
        <v>44897.87335292824</v>
      </c>
      <c r="C1173" s="5" t="s">
        <v>13</v>
      </c>
      <c r="D1173" s="9">
        <v>80190662329</v>
      </c>
      <c r="E1173" s="10" t="s">
        <v>17</v>
      </c>
      <c r="H1173" s="8">
        <v>5253.23</v>
      </c>
      <c r="I1173" s="5" t="s">
        <v>15</v>
      </c>
      <c r="J1173" s="5" t="s">
        <v>19</v>
      </c>
    </row>
    <row r="1174" spans="1:10">
      <c r="A1174" s="5" t="s">
        <v>142</v>
      </c>
      <c r="B1174" s="6">
        <v>44897.87335292824</v>
      </c>
      <c r="C1174" s="5" t="s">
        <v>13</v>
      </c>
      <c r="D1174" s="9">
        <v>45173047360</v>
      </c>
      <c r="E1174" s="10" t="s">
        <v>17</v>
      </c>
      <c r="H1174" s="8">
        <v>259.39999999999998</v>
      </c>
      <c r="I1174" s="5" t="s">
        <v>15</v>
      </c>
      <c r="J1174" s="5" t="s">
        <v>16</v>
      </c>
    </row>
    <row r="1175" spans="1:10">
      <c r="A1175" s="5" t="s">
        <v>142</v>
      </c>
      <c r="B1175" s="6">
        <v>44897.87335292824</v>
      </c>
      <c r="C1175" s="5" t="s">
        <v>13</v>
      </c>
      <c r="D1175" s="9">
        <v>45152979958</v>
      </c>
      <c r="E1175" s="10" t="s">
        <v>17</v>
      </c>
      <c r="H1175" s="8">
        <v>372.6</v>
      </c>
      <c r="I1175" s="5" t="s">
        <v>15</v>
      </c>
      <c r="J1175" s="5" t="s">
        <v>16</v>
      </c>
    </row>
    <row r="1176" spans="1:10">
      <c r="A1176" s="5" t="s">
        <v>142</v>
      </c>
      <c r="B1176" s="6">
        <v>44897.87335292824</v>
      </c>
      <c r="C1176" s="5" t="s">
        <v>13</v>
      </c>
      <c r="D1176" s="9">
        <v>51417109019</v>
      </c>
      <c r="E1176" s="10" t="s">
        <v>17</v>
      </c>
      <c r="H1176" s="8">
        <v>1981.66</v>
      </c>
      <c r="I1176" s="5" t="s">
        <v>15</v>
      </c>
      <c r="J1176" s="5" t="s">
        <v>16</v>
      </c>
    </row>
    <row r="1177" spans="1:10">
      <c r="A1177" s="5" t="s">
        <v>142</v>
      </c>
      <c r="B1177" s="6">
        <v>44897.87335292824</v>
      </c>
      <c r="C1177" s="5" t="s">
        <v>13</v>
      </c>
      <c r="D1177" s="9">
        <v>19110600206</v>
      </c>
      <c r="E1177" s="10" t="s">
        <v>17</v>
      </c>
      <c r="H1177" s="8">
        <v>387.36</v>
      </c>
      <c r="I1177" s="5" t="s">
        <v>15</v>
      </c>
      <c r="J1177" s="5" t="s">
        <v>16</v>
      </c>
    </row>
    <row r="1178" spans="1:10">
      <c r="A1178" s="5" t="s">
        <v>142</v>
      </c>
      <c r="B1178" s="6">
        <v>44897.87335292824</v>
      </c>
      <c r="C1178" s="5" t="s">
        <v>13</v>
      </c>
      <c r="D1178" s="9">
        <v>19070528061</v>
      </c>
      <c r="E1178" s="10" t="s">
        <v>17</v>
      </c>
      <c r="H1178" s="8">
        <v>6192.33</v>
      </c>
      <c r="I1178" s="5" t="s">
        <v>15</v>
      </c>
      <c r="J1178" s="5" t="s">
        <v>16</v>
      </c>
    </row>
    <row r="1179" spans="1:10">
      <c r="A1179" s="5" t="s">
        <v>142</v>
      </c>
      <c r="B1179" s="6">
        <v>44897.87335292824</v>
      </c>
      <c r="C1179" s="5" t="s">
        <v>13</v>
      </c>
      <c r="D1179" s="9">
        <v>45132984958</v>
      </c>
      <c r="E1179" s="10" t="s">
        <v>17</v>
      </c>
      <c r="H1179" s="8">
        <v>150</v>
      </c>
      <c r="I1179" s="5" t="s">
        <v>15</v>
      </c>
      <c r="J1179" s="5" t="s">
        <v>16</v>
      </c>
    </row>
    <row r="1180" spans="1:10">
      <c r="A1180" s="5" t="s">
        <v>142</v>
      </c>
      <c r="B1180" s="6">
        <v>44897.87335292824</v>
      </c>
      <c r="C1180" s="5" t="s">
        <v>13</v>
      </c>
      <c r="D1180" s="7">
        <v>232685</v>
      </c>
      <c r="E1180" s="10" t="s">
        <v>17</v>
      </c>
      <c r="H1180" s="8">
        <v>16637.900000000001</v>
      </c>
      <c r="I1180" s="5" t="s">
        <v>15</v>
      </c>
      <c r="J1180" s="5" t="s">
        <v>18</v>
      </c>
    </row>
    <row r="1181" spans="1:10">
      <c r="A1181" s="5" t="s">
        <v>142</v>
      </c>
      <c r="B1181" s="6">
        <v>44897.87335292824</v>
      </c>
      <c r="C1181" s="5" t="s">
        <v>13</v>
      </c>
      <c r="D1181" s="9">
        <v>51717045790</v>
      </c>
      <c r="E1181" s="10" t="s">
        <v>17</v>
      </c>
      <c r="H1181" s="8">
        <v>498.4</v>
      </c>
      <c r="I1181" s="5" t="s">
        <v>15</v>
      </c>
      <c r="J1181" s="5" t="s">
        <v>16</v>
      </c>
    </row>
    <row r="1182" spans="1:10">
      <c r="A1182" s="5" t="s">
        <v>142</v>
      </c>
      <c r="B1182" s="6">
        <v>44897.87335292824</v>
      </c>
      <c r="C1182" s="5" t="s">
        <v>13</v>
      </c>
      <c r="D1182" s="9">
        <v>45143355830</v>
      </c>
      <c r="E1182" s="10" t="s">
        <v>17</v>
      </c>
      <c r="H1182" s="8">
        <v>363.4</v>
      </c>
      <c r="I1182" s="5" t="s">
        <v>15</v>
      </c>
      <c r="J1182" s="5" t="s">
        <v>16</v>
      </c>
    </row>
    <row r="1183" spans="1:10">
      <c r="A1183" s="5" t="s">
        <v>142</v>
      </c>
      <c r="B1183" s="6">
        <v>44897.87335292824</v>
      </c>
      <c r="C1183" s="5" t="s">
        <v>13</v>
      </c>
      <c r="D1183" s="9">
        <v>45123112870</v>
      </c>
      <c r="E1183" s="10" t="s">
        <v>17</v>
      </c>
      <c r="H1183" s="8">
        <v>105.9</v>
      </c>
      <c r="I1183" s="5" t="s">
        <v>15</v>
      </c>
      <c r="J1183" s="5" t="s">
        <v>16</v>
      </c>
    </row>
    <row r="1184" spans="1:10">
      <c r="A1184" s="5" t="s">
        <v>142</v>
      </c>
      <c r="B1184" s="6">
        <v>44897.87335292824</v>
      </c>
      <c r="C1184" s="5" t="s">
        <v>13</v>
      </c>
      <c r="D1184" s="9">
        <v>45173047751</v>
      </c>
      <c r="E1184" s="10" t="s">
        <v>17</v>
      </c>
      <c r="H1184" s="8">
        <v>1649.8</v>
      </c>
      <c r="I1184" s="5" t="s">
        <v>15</v>
      </c>
      <c r="J1184" s="5" t="s">
        <v>19</v>
      </c>
    </row>
    <row r="1185" spans="1:10">
      <c r="A1185" s="5" t="s">
        <v>142</v>
      </c>
      <c r="B1185" s="6">
        <v>44897.87335292824</v>
      </c>
      <c r="C1185" s="5" t="s">
        <v>13</v>
      </c>
      <c r="D1185" s="9">
        <v>51517143078</v>
      </c>
      <c r="E1185" s="10" t="s">
        <v>17</v>
      </c>
      <c r="H1185" s="8">
        <v>1224</v>
      </c>
      <c r="I1185" s="5" t="s">
        <v>15</v>
      </c>
      <c r="J1185" s="5" t="s">
        <v>16</v>
      </c>
    </row>
    <row r="1186" spans="1:10">
      <c r="A1186" s="5" t="s">
        <v>142</v>
      </c>
      <c r="B1186" s="6">
        <v>44897.87335292824</v>
      </c>
      <c r="C1186" s="5" t="s">
        <v>13</v>
      </c>
      <c r="D1186" s="9">
        <v>45113127756</v>
      </c>
      <c r="E1186" s="10" t="s">
        <v>17</v>
      </c>
      <c r="H1186" s="8">
        <v>44.1</v>
      </c>
      <c r="I1186" s="5" t="s">
        <v>15</v>
      </c>
      <c r="J1186" s="5" t="s">
        <v>16</v>
      </c>
    </row>
    <row r="1187" spans="1:10">
      <c r="A1187" s="5" t="s">
        <v>142</v>
      </c>
      <c r="B1187" s="6">
        <v>44897.87335292824</v>
      </c>
      <c r="C1187" s="5" t="s">
        <v>13</v>
      </c>
      <c r="D1187" s="9">
        <v>45152978987</v>
      </c>
      <c r="E1187" s="10" t="s">
        <v>17</v>
      </c>
      <c r="H1187" s="8">
        <v>1531.43</v>
      </c>
      <c r="I1187" s="5" t="s">
        <v>15</v>
      </c>
      <c r="J1187" s="5" t="s">
        <v>16</v>
      </c>
    </row>
    <row r="1188" spans="1:10">
      <c r="A1188" s="5" t="s">
        <v>142</v>
      </c>
      <c r="B1188" s="6">
        <v>44897.87335292824</v>
      </c>
      <c r="C1188" s="5" t="s">
        <v>13</v>
      </c>
      <c r="D1188" s="9">
        <v>45143357536</v>
      </c>
      <c r="E1188" s="10" t="s">
        <v>17</v>
      </c>
      <c r="H1188" s="8">
        <v>313.24</v>
      </c>
      <c r="I1188" s="5" t="s">
        <v>15</v>
      </c>
      <c r="J1188" s="5" t="s">
        <v>16</v>
      </c>
    </row>
    <row r="1189" spans="1:10">
      <c r="A1189" s="5" t="s">
        <v>142</v>
      </c>
      <c r="B1189" s="6">
        <v>44897.87335292824</v>
      </c>
      <c r="C1189" s="5" t="s">
        <v>13</v>
      </c>
      <c r="D1189" s="9">
        <v>51660818901</v>
      </c>
      <c r="E1189" s="10" t="s">
        <v>17</v>
      </c>
      <c r="H1189" s="8">
        <v>259.8</v>
      </c>
      <c r="I1189" s="5" t="s">
        <v>15</v>
      </c>
      <c r="J1189" s="5" t="s">
        <v>16</v>
      </c>
    </row>
    <row r="1190" spans="1:10">
      <c r="A1190" s="5" t="s">
        <v>142</v>
      </c>
      <c r="B1190" s="6">
        <v>44897.87335292824</v>
      </c>
      <c r="C1190" s="5" t="s">
        <v>13</v>
      </c>
      <c r="D1190" s="9">
        <v>51517138165</v>
      </c>
      <c r="E1190" s="10" t="s">
        <v>17</v>
      </c>
      <c r="H1190" s="8">
        <v>21733.01</v>
      </c>
      <c r="I1190" s="5" t="s">
        <v>15</v>
      </c>
      <c r="J1190" s="5" t="s">
        <v>16</v>
      </c>
    </row>
    <row r="1191" spans="1:10">
      <c r="A1191" s="5" t="s">
        <v>142</v>
      </c>
      <c r="B1191" s="6">
        <v>44897.87335292824</v>
      </c>
      <c r="C1191" s="5" t="s">
        <v>13</v>
      </c>
      <c r="D1191" s="7">
        <v>134726</v>
      </c>
      <c r="E1191" s="10" t="s">
        <v>17</v>
      </c>
      <c r="H1191" s="8">
        <v>5345</v>
      </c>
      <c r="I1191" s="5" t="s">
        <v>15</v>
      </c>
      <c r="J1191" s="5" t="s">
        <v>19</v>
      </c>
    </row>
    <row r="1192" spans="1:10">
      <c r="A1192" s="5" t="s">
        <v>142</v>
      </c>
      <c r="B1192" s="6">
        <v>44897.87335292824</v>
      </c>
      <c r="C1192" s="5" t="s">
        <v>13</v>
      </c>
      <c r="D1192" s="9">
        <v>45123112281</v>
      </c>
      <c r="E1192" s="10" t="s">
        <v>17</v>
      </c>
      <c r="H1192" s="8">
        <v>14984</v>
      </c>
      <c r="I1192" s="5" t="s">
        <v>15</v>
      </c>
      <c r="J1192" s="5" t="s">
        <v>18</v>
      </c>
    </row>
    <row r="1193" spans="1:10">
      <c r="A1193" s="5" t="s">
        <v>142</v>
      </c>
      <c r="B1193" s="6">
        <v>44897.87335292824</v>
      </c>
      <c r="C1193" s="5" t="s">
        <v>13</v>
      </c>
      <c r="D1193" s="9">
        <v>451433541921</v>
      </c>
      <c r="E1193" s="10" t="s">
        <v>17</v>
      </c>
      <c r="H1193" s="8">
        <v>2946.72</v>
      </c>
      <c r="I1193" s="5" t="s">
        <v>15</v>
      </c>
      <c r="J1193" s="5" t="s">
        <v>16</v>
      </c>
    </row>
    <row r="1194" spans="1:10">
      <c r="A1194" s="5" t="s">
        <v>142</v>
      </c>
      <c r="B1194" s="6">
        <v>44897.87335292824</v>
      </c>
      <c r="C1194" s="5" t="s">
        <v>13</v>
      </c>
      <c r="D1194" s="9">
        <v>451433541922</v>
      </c>
      <c r="E1194" s="10" t="s">
        <v>17</v>
      </c>
      <c r="H1194" s="8">
        <v>10038.1</v>
      </c>
      <c r="I1194" s="5" t="s">
        <v>15</v>
      </c>
      <c r="J1194" s="5" t="s">
        <v>16</v>
      </c>
    </row>
    <row r="1195" spans="1:10">
      <c r="A1195" s="5" t="s">
        <v>142</v>
      </c>
      <c r="B1195" s="6">
        <v>44897.87335292824</v>
      </c>
      <c r="C1195" s="5" t="s">
        <v>13</v>
      </c>
      <c r="D1195" s="9">
        <v>451433541923</v>
      </c>
      <c r="E1195" s="10" t="s">
        <v>17</v>
      </c>
      <c r="H1195" s="8">
        <v>5261.68</v>
      </c>
      <c r="I1195" s="5" t="s">
        <v>15</v>
      </c>
      <c r="J1195" s="5" t="s">
        <v>16</v>
      </c>
    </row>
    <row r="1196" spans="1:10">
      <c r="A1196" s="5" t="s">
        <v>142</v>
      </c>
      <c r="B1196" s="6">
        <v>44897.87335292824</v>
      </c>
      <c r="C1196" s="5" t="s">
        <v>13</v>
      </c>
      <c r="D1196" s="7"/>
      <c r="E1196" s="10"/>
      <c r="F1196" s="8">
        <v>3000.9</v>
      </c>
      <c r="I1196" s="11" t="s">
        <v>9</v>
      </c>
      <c r="J1196" s="10" t="s">
        <v>42</v>
      </c>
    </row>
    <row r="1197" spans="1:10">
      <c r="A1197" s="5" t="s">
        <v>142</v>
      </c>
      <c r="B1197" s="6">
        <v>44897.87335292824</v>
      </c>
      <c r="C1197" s="5" t="s">
        <v>13</v>
      </c>
      <c r="D1197" s="7"/>
      <c r="E1197" s="10"/>
      <c r="F1197" s="8">
        <v>7659.7</v>
      </c>
      <c r="I1197" s="11" t="s">
        <v>9</v>
      </c>
      <c r="J1197" s="5" t="s">
        <v>35</v>
      </c>
    </row>
    <row r="1198" spans="1:10">
      <c r="A1198" s="5" t="s">
        <v>142</v>
      </c>
      <c r="B1198" s="6">
        <v>44897.87335292824</v>
      </c>
      <c r="C1198" s="5" t="s">
        <v>13</v>
      </c>
      <c r="D1198" s="7"/>
      <c r="E1198" s="10"/>
      <c r="F1198" s="8">
        <v>8044.5</v>
      </c>
      <c r="I1198" s="11" t="s">
        <v>9</v>
      </c>
      <c r="J1198" s="10" t="s">
        <v>43</v>
      </c>
    </row>
    <row r="1199" spans="1:10">
      <c r="A1199" s="5" t="s">
        <v>142</v>
      </c>
      <c r="B1199" s="6">
        <v>44897.87335292824</v>
      </c>
      <c r="C1199" s="5" t="s">
        <v>13</v>
      </c>
      <c r="D1199" s="7"/>
      <c r="E1199" s="10"/>
      <c r="F1199" s="8">
        <v>3145.6</v>
      </c>
      <c r="I1199" s="11" t="s">
        <v>9</v>
      </c>
      <c r="J1199" s="10" t="s">
        <v>44</v>
      </c>
    </row>
    <row r="1200" spans="1:10">
      <c r="A1200" s="5" t="s">
        <v>142</v>
      </c>
      <c r="B1200" s="6">
        <v>44897.87335292824</v>
      </c>
      <c r="C1200" s="5" t="s">
        <v>13</v>
      </c>
      <c r="D1200" s="7"/>
      <c r="E1200" s="10"/>
      <c r="F1200" s="8">
        <v>11007.7</v>
      </c>
      <c r="I1200" s="11" t="s">
        <v>9</v>
      </c>
      <c r="J1200" s="10" t="s">
        <v>45</v>
      </c>
    </row>
    <row r="1201" spans="1:10">
      <c r="A1201" s="5" t="s">
        <v>142</v>
      </c>
      <c r="B1201" s="6">
        <v>44897.87335292824</v>
      </c>
      <c r="C1201" s="5" t="s">
        <v>13</v>
      </c>
      <c r="D1201" s="7"/>
      <c r="E1201" s="10"/>
      <c r="F1201" s="8">
        <v>7079.4</v>
      </c>
      <c r="I1201" s="11" t="s">
        <v>9</v>
      </c>
      <c r="J1201" s="10" t="s">
        <v>36</v>
      </c>
    </row>
    <row r="1202" spans="1:10">
      <c r="A1202" s="5" t="s">
        <v>142</v>
      </c>
      <c r="B1202" s="6">
        <v>44897.87335292824</v>
      </c>
      <c r="C1202" s="5" t="s">
        <v>13</v>
      </c>
      <c r="D1202" s="7"/>
      <c r="E1202" s="10"/>
      <c r="F1202" s="8">
        <v>5936</v>
      </c>
      <c r="I1202" s="11" t="s">
        <v>9</v>
      </c>
      <c r="J1202" s="10" t="s">
        <v>46</v>
      </c>
    </row>
    <row r="1203" spans="1:10">
      <c r="A1203" s="12" t="s">
        <v>21</v>
      </c>
      <c r="B1203" s="3"/>
      <c r="C1203" s="3"/>
      <c r="D1203" s="7"/>
      <c r="E1203" s="10"/>
      <c r="F1203" s="19">
        <f>SUM(F1151:G1202)</f>
        <v>45873.799999999996</v>
      </c>
      <c r="H1203" s="8"/>
      <c r="I1203" s="11"/>
      <c r="J1203" s="10"/>
    </row>
    <row r="1204" spans="1:10" ht="15.75" customHeight="1">
      <c r="A1204" s="13" t="s">
        <v>22</v>
      </c>
      <c r="B1204" s="13" t="s">
        <v>23</v>
      </c>
      <c r="C1204" s="13" t="s">
        <v>24</v>
      </c>
      <c r="D1204" s="14">
        <v>112350124</v>
      </c>
      <c r="E1204" s="10"/>
      <c r="H1204" s="8"/>
      <c r="I1204" s="11"/>
      <c r="J1204" s="10"/>
    </row>
    <row r="1205" spans="1:10">
      <c r="A1205" s="5"/>
      <c r="B1205" s="6"/>
      <c r="C1205" s="5"/>
      <c r="D1205" s="7"/>
      <c r="E1205" s="10"/>
      <c r="H1205" s="8"/>
      <c r="I1205" s="11"/>
      <c r="J1205" s="10"/>
    </row>
    <row r="1206" spans="1:10">
      <c r="A1206" s="5"/>
      <c r="B1206" s="6"/>
      <c r="C1206" s="5"/>
      <c r="D1206" s="7"/>
      <c r="E1206" s="10"/>
      <c r="H1206" s="8"/>
      <c r="I1206" s="11"/>
      <c r="J1206" s="10"/>
    </row>
    <row r="1207" spans="1:10">
      <c r="A1207" s="1" t="s">
        <v>0</v>
      </c>
      <c r="B1207" s="2"/>
      <c r="C1207" s="2"/>
      <c r="D1207" s="2"/>
      <c r="E1207" s="2"/>
      <c r="F1207" s="2"/>
      <c r="G1207" s="2"/>
      <c r="H1207" s="2"/>
      <c r="I1207" s="2"/>
      <c r="J1207" s="2"/>
    </row>
    <row r="1208" spans="1:10">
      <c r="A1208" s="3" t="s">
        <v>143</v>
      </c>
      <c r="B1208" s="2"/>
      <c r="C1208" s="2"/>
      <c r="D1208" s="2"/>
      <c r="E1208" s="2"/>
      <c r="F1208" s="2"/>
      <c r="G1208" s="2"/>
      <c r="H1208" s="2"/>
      <c r="I1208" s="2"/>
      <c r="J1208" s="2"/>
    </row>
    <row r="1209" spans="1:10">
      <c r="A1209" s="88" t="s">
        <v>0</v>
      </c>
      <c r="B1209" s="88" t="s">
        <v>2</v>
      </c>
      <c r="C1209" s="88" t="s">
        <v>3</v>
      </c>
      <c r="D1209" s="88" t="s">
        <v>4</v>
      </c>
      <c r="E1209" s="88" t="s">
        <v>5</v>
      </c>
      <c r="F1209" s="88" t="s">
        <v>6</v>
      </c>
      <c r="G1209" s="90"/>
      <c r="H1209" s="91"/>
      <c r="I1209" s="88" t="s">
        <v>7</v>
      </c>
      <c r="J1209" s="88" t="s">
        <v>8</v>
      </c>
    </row>
    <row r="1210" spans="1:10">
      <c r="A1210" s="89"/>
      <c r="B1210" s="89"/>
      <c r="C1210" s="89"/>
      <c r="D1210" s="89"/>
      <c r="E1210" s="89"/>
      <c r="F1210" s="4" t="s">
        <v>9</v>
      </c>
      <c r="G1210" s="4" t="s">
        <v>10</v>
      </c>
      <c r="H1210" s="4" t="s">
        <v>11</v>
      </c>
      <c r="I1210" s="89"/>
      <c r="J1210" s="89"/>
    </row>
    <row r="1211" spans="1:10">
      <c r="A1211" s="5" t="s">
        <v>144</v>
      </c>
      <c r="B1211" s="6">
        <v>44898.83349261574</v>
      </c>
      <c r="C1211" s="5" t="s">
        <v>13</v>
      </c>
      <c r="D1211" s="7">
        <v>766259</v>
      </c>
      <c r="E1211" s="10" t="s">
        <v>17</v>
      </c>
      <c r="H1211" s="8">
        <v>7582</v>
      </c>
      <c r="I1211" s="5" t="s">
        <v>15</v>
      </c>
      <c r="J1211" s="5" t="s">
        <v>18</v>
      </c>
    </row>
    <row r="1212" spans="1:10">
      <c r="A1212" s="5" t="s">
        <v>144</v>
      </c>
      <c r="B1212" s="6">
        <v>44898.83349261574</v>
      </c>
      <c r="C1212" s="5" t="s">
        <v>13</v>
      </c>
      <c r="D1212" s="7">
        <v>134841</v>
      </c>
      <c r="E1212" s="10" t="s">
        <v>17</v>
      </c>
      <c r="H1212" s="8">
        <v>7112</v>
      </c>
      <c r="I1212" s="5" t="s">
        <v>15</v>
      </c>
      <c r="J1212" s="5" t="s">
        <v>19</v>
      </c>
    </row>
    <row r="1213" spans="1:10">
      <c r="A1213" s="5" t="s">
        <v>145</v>
      </c>
      <c r="B1213" s="6">
        <v>44898.83349261574</v>
      </c>
      <c r="C1213" s="5" t="s">
        <v>13</v>
      </c>
      <c r="D1213" s="7"/>
      <c r="E1213" s="10"/>
      <c r="F1213" s="8">
        <v>12494</v>
      </c>
      <c r="I1213" s="11" t="s">
        <v>9</v>
      </c>
      <c r="J1213" s="5" t="s">
        <v>30</v>
      </c>
    </row>
    <row r="1214" spans="1:10">
      <c r="A1214" s="5" t="s">
        <v>144</v>
      </c>
      <c r="B1214" s="6">
        <v>44898.83349261574</v>
      </c>
      <c r="C1214" s="5" t="s">
        <v>13</v>
      </c>
      <c r="D1214" s="7"/>
      <c r="E1214" s="10"/>
      <c r="F1214" s="8">
        <v>2542.1999999999998</v>
      </c>
      <c r="I1214" s="11" t="s">
        <v>9</v>
      </c>
      <c r="J1214" s="10" t="s">
        <v>29</v>
      </c>
    </row>
    <row r="1215" spans="1:10">
      <c r="A1215" s="5" t="s">
        <v>144</v>
      </c>
      <c r="B1215" s="6">
        <v>44898.83349261574</v>
      </c>
      <c r="C1215" s="5" t="s">
        <v>13</v>
      </c>
      <c r="D1215" s="7"/>
      <c r="E1215" s="10"/>
      <c r="F1215" s="8">
        <v>10902.2</v>
      </c>
      <c r="I1215" s="11" t="s">
        <v>9</v>
      </c>
      <c r="J1215" s="5" t="s">
        <v>40</v>
      </c>
    </row>
    <row r="1216" spans="1:10">
      <c r="A1216" s="5" t="s">
        <v>144</v>
      </c>
      <c r="B1216" s="6">
        <v>44898.83349261574</v>
      </c>
      <c r="C1216" s="5" t="s">
        <v>13</v>
      </c>
      <c r="D1216" s="7"/>
      <c r="E1216" s="10"/>
      <c r="F1216" s="8">
        <v>2888.1</v>
      </c>
      <c r="I1216" s="11" t="s">
        <v>9</v>
      </c>
      <c r="J1216" s="5" t="s">
        <v>41</v>
      </c>
    </row>
    <row r="1217" spans="1:10">
      <c r="A1217" s="5" t="s">
        <v>144</v>
      </c>
      <c r="B1217" s="6">
        <v>44898.83349261574</v>
      </c>
      <c r="C1217" s="5" t="s">
        <v>13</v>
      </c>
      <c r="D1217" s="7"/>
      <c r="E1217" s="10"/>
      <c r="F1217" s="8">
        <v>15590.3</v>
      </c>
      <c r="I1217" s="11" t="s">
        <v>9</v>
      </c>
      <c r="J1217" s="5" t="s">
        <v>31</v>
      </c>
    </row>
    <row r="1218" spans="1:10">
      <c r="A1218" s="5" t="s">
        <v>144</v>
      </c>
      <c r="B1218" s="6">
        <v>44898.83349261574</v>
      </c>
      <c r="C1218" s="5" t="s">
        <v>13</v>
      </c>
      <c r="D1218" s="7"/>
      <c r="E1218" s="10"/>
      <c r="F1218" s="8">
        <v>9190.4</v>
      </c>
      <c r="I1218" s="11" t="s">
        <v>9</v>
      </c>
      <c r="J1218" s="5" t="s">
        <v>32</v>
      </c>
    </row>
    <row r="1219" spans="1:10">
      <c r="A1219" s="5" t="s">
        <v>144</v>
      </c>
      <c r="B1219" s="6">
        <v>44898.83349261574</v>
      </c>
      <c r="C1219" s="5" t="s">
        <v>13</v>
      </c>
      <c r="D1219" s="7"/>
      <c r="E1219" s="10"/>
      <c r="F1219" s="8">
        <v>21924.7</v>
      </c>
      <c r="I1219" s="11" t="s">
        <v>9</v>
      </c>
      <c r="J1219" s="5" t="s">
        <v>33</v>
      </c>
    </row>
    <row r="1220" spans="1:10">
      <c r="A1220" s="5" t="s">
        <v>144</v>
      </c>
      <c r="B1220" s="6">
        <v>44898.83349261574</v>
      </c>
      <c r="C1220" s="5" t="s">
        <v>13</v>
      </c>
      <c r="D1220" s="7"/>
      <c r="E1220" s="10"/>
      <c r="F1220" s="8">
        <v>13833.3</v>
      </c>
      <c r="I1220" s="11" t="s">
        <v>9</v>
      </c>
      <c r="J1220" s="5" t="s">
        <v>34</v>
      </c>
    </row>
    <row r="1221" spans="1:10">
      <c r="A1221" s="12" t="s">
        <v>21</v>
      </c>
      <c r="B1221" s="3"/>
      <c r="C1221" s="3"/>
      <c r="D1221" s="7"/>
      <c r="E1221" s="10"/>
      <c r="F1221" s="19">
        <f>SUM(F1211:G1220)</f>
        <v>89365.200000000012</v>
      </c>
      <c r="H1221" s="8"/>
      <c r="I1221" s="11"/>
      <c r="J1221" s="10"/>
    </row>
    <row r="1222" spans="1:10" ht="15.75" customHeight="1">
      <c r="A1222" s="13" t="s">
        <v>22</v>
      </c>
      <c r="B1222" s="13" t="s">
        <v>23</v>
      </c>
      <c r="C1222" s="13" t="s">
        <v>24</v>
      </c>
      <c r="D1222" s="14">
        <v>112350261</v>
      </c>
      <c r="E1222" s="10"/>
      <c r="H1222" s="8"/>
      <c r="I1222" s="11"/>
      <c r="J1222" s="10"/>
    </row>
    <row r="1225" spans="1:10">
      <c r="A1225" s="1" t="s">
        <v>0</v>
      </c>
      <c r="B1225" s="2"/>
      <c r="C1225" s="2"/>
      <c r="D1225" s="2"/>
      <c r="E1225" s="2"/>
      <c r="F1225" s="2"/>
      <c r="G1225" s="2"/>
      <c r="H1225" s="2"/>
      <c r="I1225" s="2"/>
      <c r="J1225" s="2"/>
    </row>
    <row r="1226" spans="1:10">
      <c r="A1226" s="3" t="s">
        <v>146</v>
      </c>
      <c r="B1226" s="2"/>
      <c r="C1226" s="2"/>
      <c r="D1226" s="2"/>
      <c r="E1226" s="2"/>
      <c r="F1226" s="2"/>
      <c r="G1226" s="2"/>
      <c r="H1226" s="2"/>
      <c r="I1226" s="2"/>
      <c r="J1226" s="2"/>
    </row>
    <row r="1227" spans="1:10">
      <c r="A1227" s="88" t="s">
        <v>0</v>
      </c>
      <c r="B1227" s="88" t="s">
        <v>2</v>
      </c>
      <c r="C1227" s="88" t="s">
        <v>3</v>
      </c>
      <c r="D1227" s="88" t="s">
        <v>4</v>
      </c>
      <c r="E1227" s="88" t="s">
        <v>5</v>
      </c>
      <c r="F1227" s="88" t="s">
        <v>6</v>
      </c>
      <c r="G1227" s="90"/>
      <c r="H1227" s="91"/>
      <c r="I1227" s="88" t="s">
        <v>7</v>
      </c>
      <c r="J1227" s="88" t="s">
        <v>8</v>
      </c>
    </row>
    <row r="1228" spans="1:10">
      <c r="A1228" s="89"/>
      <c r="B1228" s="89"/>
      <c r="C1228" s="89"/>
      <c r="D1228" s="89"/>
      <c r="E1228" s="89"/>
      <c r="F1228" s="4" t="s">
        <v>9</v>
      </c>
      <c r="G1228" s="4" t="s">
        <v>10</v>
      </c>
      <c r="H1228" s="4" t="s">
        <v>11</v>
      </c>
      <c r="I1228" s="89"/>
      <c r="J1228" s="89"/>
    </row>
    <row r="1229" spans="1:10">
      <c r="A1229" s="5" t="s">
        <v>147</v>
      </c>
      <c r="B1229" s="6">
        <v>44900.748645034721</v>
      </c>
      <c r="C1229" s="5" t="s">
        <v>13</v>
      </c>
      <c r="D1229" s="7"/>
      <c r="E1229" s="10"/>
      <c r="G1229" s="8">
        <v>177.2</v>
      </c>
      <c r="I1229" s="11" t="s">
        <v>10</v>
      </c>
      <c r="J1229" s="5" t="s">
        <v>33</v>
      </c>
    </row>
    <row r="1230" spans="1:10">
      <c r="A1230" s="5" t="s">
        <v>147</v>
      </c>
      <c r="B1230" s="6">
        <v>44900.748645034721</v>
      </c>
      <c r="C1230" s="5" t="s">
        <v>13</v>
      </c>
      <c r="D1230" s="7"/>
      <c r="E1230" s="10"/>
      <c r="F1230" s="8">
        <v>5845.7</v>
      </c>
      <c r="I1230" s="11" t="s">
        <v>9</v>
      </c>
      <c r="J1230" s="10" t="s">
        <v>29</v>
      </c>
    </row>
    <row r="1231" spans="1:10">
      <c r="A1231" s="5" t="s">
        <v>147</v>
      </c>
      <c r="B1231" s="6">
        <v>44900.748645034721</v>
      </c>
      <c r="C1231" s="5" t="s">
        <v>13</v>
      </c>
      <c r="D1231" s="7"/>
      <c r="E1231" s="10"/>
      <c r="F1231" s="8">
        <v>6007</v>
      </c>
      <c r="I1231" s="11" t="s">
        <v>9</v>
      </c>
      <c r="J1231" s="5" t="s">
        <v>40</v>
      </c>
    </row>
    <row r="1232" spans="1:10">
      <c r="A1232" s="5" t="s">
        <v>147</v>
      </c>
      <c r="B1232" s="6">
        <v>44900.748645034721</v>
      </c>
      <c r="C1232" s="5" t="s">
        <v>13</v>
      </c>
      <c r="D1232" s="7"/>
      <c r="E1232" s="10"/>
      <c r="F1232" s="8">
        <v>12080</v>
      </c>
      <c r="I1232" s="11" t="s">
        <v>9</v>
      </c>
      <c r="J1232" s="5" t="s">
        <v>41</v>
      </c>
    </row>
    <row r="1233" spans="1:10">
      <c r="A1233" s="5" t="s">
        <v>147</v>
      </c>
      <c r="B1233" s="6">
        <v>44900.748645034721</v>
      </c>
      <c r="C1233" s="5" t="s">
        <v>13</v>
      </c>
      <c r="D1233" s="7"/>
      <c r="E1233" s="10"/>
      <c r="F1233" s="8">
        <v>2611</v>
      </c>
      <c r="I1233" s="11" t="s">
        <v>9</v>
      </c>
      <c r="J1233" s="10" t="s">
        <v>42</v>
      </c>
    </row>
    <row r="1234" spans="1:10">
      <c r="A1234" s="5" t="s">
        <v>147</v>
      </c>
      <c r="B1234" s="6">
        <v>44900.748645034721</v>
      </c>
      <c r="C1234" s="5" t="s">
        <v>13</v>
      </c>
      <c r="D1234" s="7"/>
      <c r="E1234" s="10"/>
      <c r="F1234" s="8">
        <v>5103.3</v>
      </c>
      <c r="I1234" s="11" t="s">
        <v>9</v>
      </c>
      <c r="J1234" s="5" t="s">
        <v>30</v>
      </c>
    </row>
    <row r="1235" spans="1:10">
      <c r="A1235" s="5" t="s">
        <v>147</v>
      </c>
      <c r="B1235" s="6">
        <v>44900.748645034721</v>
      </c>
      <c r="C1235" s="5" t="s">
        <v>13</v>
      </c>
      <c r="D1235" s="7"/>
      <c r="E1235" s="10"/>
      <c r="F1235" s="8">
        <v>5695</v>
      </c>
      <c r="I1235" s="11" t="s">
        <v>9</v>
      </c>
      <c r="J1235" s="5" t="s">
        <v>31</v>
      </c>
    </row>
    <row r="1236" spans="1:10">
      <c r="A1236" s="5" t="s">
        <v>147</v>
      </c>
      <c r="B1236" s="6">
        <v>44900.748645034721</v>
      </c>
      <c r="C1236" s="5" t="s">
        <v>13</v>
      </c>
      <c r="D1236" s="7"/>
      <c r="E1236" s="10"/>
      <c r="F1236" s="8">
        <v>3958.3</v>
      </c>
      <c r="I1236" s="11" t="s">
        <v>9</v>
      </c>
      <c r="J1236" s="5" t="s">
        <v>32</v>
      </c>
    </row>
    <row r="1237" spans="1:10">
      <c r="A1237" s="5" t="s">
        <v>147</v>
      </c>
      <c r="B1237" s="6">
        <v>44900.748645034721</v>
      </c>
      <c r="C1237" s="5" t="s">
        <v>13</v>
      </c>
      <c r="D1237" s="7"/>
      <c r="E1237" s="10"/>
      <c r="F1237" s="8">
        <v>17217.8</v>
      </c>
      <c r="I1237" s="11" t="s">
        <v>9</v>
      </c>
      <c r="J1237" s="5" t="s">
        <v>33</v>
      </c>
    </row>
    <row r="1238" spans="1:10">
      <c r="A1238" s="5" t="s">
        <v>147</v>
      </c>
      <c r="B1238" s="6">
        <v>44900.748645034721</v>
      </c>
      <c r="C1238" s="5" t="s">
        <v>13</v>
      </c>
      <c r="D1238" s="7"/>
      <c r="E1238" s="10"/>
      <c r="F1238" s="8">
        <v>21350.5</v>
      </c>
      <c r="I1238" s="11" t="s">
        <v>9</v>
      </c>
      <c r="J1238" s="5" t="s">
        <v>34</v>
      </c>
    </row>
    <row r="1239" spans="1:10">
      <c r="A1239" s="5" t="s">
        <v>147</v>
      </c>
      <c r="B1239" s="6">
        <v>44900.748645034721</v>
      </c>
      <c r="C1239" s="5" t="s">
        <v>13</v>
      </c>
      <c r="D1239" s="7"/>
      <c r="E1239" s="10"/>
      <c r="F1239" s="8">
        <v>7571.1</v>
      </c>
      <c r="I1239" s="11" t="s">
        <v>9</v>
      </c>
      <c r="J1239" s="5" t="s">
        <v>35</v>
      </c>
    </row>
    <row r="1240" spans="1:10">
      <c r="A1240" s="5" t="s">
        <v>147</v>
      </c>
      <c r="B1240" s="6">
        <v>44900.748645034721</v>
      </c>
      <c r="C1240" s="5" t="s">
        <v>13</v>
      </c>
      <c r="D1240" s="7"/>
      <c r="E1240" s="10"/>
      <c r="F1240" s="8">
        <v>6874</v>
      </c>
      <c r="I1240" s="11" t="s">
        <v>9</v>
      </c>
      <c r="J1240" s="10" t="s">
        <v>43</v>
      </c>
    </row>
    <row r="1241" spans="1:10">
      <c r="A1241" s="5" t="s">
        <v>147</v>
      </c>
      <c r="B1241" s="6">
        <v>44900.748645034721</v>
      </c>
      <c r="C1241" s="5" t="s">
        <v>13</v>
      </c>
      <c r="D1241" s="7"/>
      <c r="E1241" s="10"/>
      <c r="F1241" s="8">
        <v>3154.8</v>
      </c>
      <c r="I1241" s="11" t="s">
        <v>9</v>
      </c>
      <c r="J1241" s="10" t="s">
        <v>44</v>
      </c>
    </row>
    <row r="1242" spans="1:10">
      <c r="A1242" s="5" t="s">
        <v>147</v>
      </c>
      <c r="B1242" s="6">
        <v>44900.748645034721</v>
      </c>
      <c r="C1242" s="5" t="s">
        <v>13</v>
      </c>
      <c r="D1242" s="7"/>
      <c r="E1242" s="10"/>
      <c r="F1242" s="8">
        <v>7970.7</v>
      </c>
      <c r="I1242" s="11" t="s">
        <v>9</v>
      </c>
      <c r="J1242" s="10" t="s">
        <v>45</v>
      </c>
    </row>
    <row r="1243" spans="1:10">
      <c r="A1243" s="5" t="s">
        <v>147</v>
      </c>
      <c r="B1243" s="6">
        <v>44900.748645034721</v>
      </c>
      <c r="C1243" s="5" t="s">
        <v>13</v>
      </c>
      <c r="D1243" s="7"/>
      <c r="E1243" s="10"/>
      <c r="F1243" s="8">
        <v>6589.6</v>
      </c>
      <c r="I1243" s="11" t="s">
        <v>9</v>
      </c>
      <c r="J1243" s="10" t="s">
        <v>36</v>
      </c>
    </row>
    <row r="1244" spans="1:10">
      <c r="A1244" s="5" t="s">
        <v>147</v>
      </c>
      <c r="B1244" s="6">
        <v>44900.748645034721</v>
      </c>
      <c r="C1244" s="5" t="s">
        <v>13</v>
      </c>
      <c r="D1244" s="7"/>
      <c r="E1244" s="10"/>
      <c r="F1244" s="8">
        <v>4747.3999999999996</v>
      </c>
      <c r="I1244" s="11" t="s">
        <v>9</v>
      </c>
      <c r="J1244" s="10" t="s">
        <v>46</v>
      </c>
    </row>
    <row r="1245" spans="1:10">
      <c r="A1245" s="12" t="s">
        <v>21</v>
      </c>
      <c r="B1245" s="3"/>
      <c r="C1245" s="3"/>
      <c r="D1245" s="26">
        <f>114943.2-116953.4</f>
        <v>-2010.1999999999971</v>
      </c>
      <c r="E1245" s="10"/>
      <c r="F1245" s="19">
        <f>SUM(F1229:G1244)</f>
        <v>116953.40000000001</v>
      </c>
      <c r="H1245" s="8"/>
      <c r="I1245" s="11"/>
      <c r="J1245" s="5"/>
    </row>
    <row r="1246" spans="1:10">
      <c r="A1246" s="13" t="s">
        <v>22</v>
      </c>
      <c r="B1246" s="13" t="s">
        <v>23</v>
      </c>
      <c r="C1246" s="13" t="s">
        <v>24</v>
      </c>
      <c r="E1246" s="10"/>
      <c r="H1246" s="8"/>
      <c r="I1246" s="11"/>
      <c r="J1246" s="5"/>
    </row>
    <row r="1247" spans="1:10" ht="15.75" customHeight="1">
      <c r="A1247" s="5"/>
      <c r="B1247" s="6"/>
      <c r="C1247" s="5"/>
      <c r="D1247" s="14">
        <v>112350368</v>
      </c>
      <c r="E1247" s="10"/>
      <c r="H1247" s="8"/>
      <c r="I1247" s="11"/>
      <c r="J1247" s="5"/>
    </row>
    <row r="1248" spans="1:10">
      <c r="A1248" s="15" t="s">
        <v>148</v>
      </c>
      <c r="B1248" s="16"/>
      <c r="C1248" s="17"/>
      <c r="D1248" s="38"/>
      <c r="E1248" s="10"/>
      <c r="H1248" s="8"/>
      <c r="I1248" s="11"/>
      <c r="J1248" s="5"/>
    </row>
    <row r="1249" spans="1:10">
      <c r="A1249" s="5"/>
      <c r="B1249" s="6"/>
      <c r="C1249" s="5"/>
      <c r="D1249" s="7"/>
      <c r="E1249" s="10"/>
      <c r="H1249" s="8"/>
      <c r="I1249" s="11"/>
      <c r="J1249" s="5"/>
    </row>
    <row r="1250" spans="1:10">
      <c r="A1250" s="5"/>
      <c r="B1250" s="6"/>
      <c r="C1250" s="5"/>
      <c r="D1250" s="7"/>
      <c r="E1250" s="10"/>
      <c r="H1250" s="8"/>
      <c r="I1250" s="11"/>
      <c r="J1250" s="5"/>
    </row>
    <row r="1251" spans="1:10">
      <c r="A1251" s="5"/>
      <c r="B1251" s="6"/>
      <c r="C1251" s="5"/>
      <c r="D1251" s="7"/>
      <c r="E1251" s="10"/>
      <c r="H1251" s="8"/>
      <c r="I1251" s="11"/>
      <c r="J1251" s="5"/>
    </row>
    <row r="1252" spans="1:10">
      <c r="A1252" s="5" t="s">
        <v>149</v>
      </c>
      <c r="B1252" s="6">
        <v>44900.774880069454</v>
      </c>
      <c r="C1252" s="5" t="s">
        <v>13</v>
      </c>
      <c r="D1252" s="9">
        <v>45113133269</v>
      </c>
      <c r="E1252" s="10" t="s">
        <v>17</v>
      </c>
      <c r="H1252" s="8">
        <v>2319.94</v>
      </c>
      <c r="I1252" s="5" t="s">
        <v>15</v>
      </c>
      <c r="J1252" s="5" t="s">
        <v>19</v>
      </c>
    </row>
    <row r="1253" spans="1:10">
      <c r="A1253" s="5" t="s">
        <v>149</v>
      </c>
      <c r="B1253" s="6">
        <v>44900.774880069454</v>
      </c>
      <c r="C1253" s="5" t="s">
        <v>13</v>
      </c>
      <c r="D1253" s="9">
        <v>45113136475</v>
      </c>
      <c r="E1253" s="10" t="s">
        <v>17</v>
      </c>
      <c r="H1253" s="8">
        <v>4687.6499999999996</v>
      </c>
      <c r="I1253" s="5" t="s">
        <v>15</v>
      </c>
      <c r="J1253" s="5" t="s">
        <v>16</v>
      </c>
    </row>
    <row r="1254" spans="1:10">
      <c r="A1254" s="5" t="s">
        <v>149</v>
      </c>
      <c r="B1254" s="6">
        <v>44900.774880069454</v>
      </c>
      <c r="C1254" s="5" t="s">
        <v>13</v>
      </c>
      <c r="D1254" s="9">
        <v>451131364751</v>
      </c>
      <c r="E1254" s="10" t="s">
        <v>17</v>
      </c>
      <c r="H1254" s="8">
        <v>470</v>
      </c>
      <c r="I1254" s="5" t="s">
        <v>15</v>
      </c>
      <c r="J1254" s="5" t="s">
        <v>16</v>
      </c>
    </row>
    <row r="1255" spans="1:10">
      <c r="A1255" s="5" t="s">
        <v>149</v>
      </c>
      <c r="B1255" s="6">
        <v>44900.774880069454</v>
      </c>
      <c r="C1255" s="5" t="s">
        <v>13</v>
      </c>
      <c r="D1255" s="9">
        <v>451131364752</v>
      </c>
      <c r="E1255" s="10" t="s">
        <v>17</v>
      </c>
      <c r="H1255" s="8">
        <v>1923</v>
      </c>
      <c r="I1255" s="5" t="s">
        <v>15</v>
      </c>
      <c r="J1255" s="5" t="s">
        <v>16</v>
      </c>
    </row>
    <row r="1256" spans="1:10">
      <c r="A1256" s="5" t="s">
        <v>149</v>
      </c>
      <c r="B1256" s="6">
        <v>44900.774880069454</v>
      </c>
      <c r="C1256" s="5" t="s">
        <v>13</v>
      </c>
      <c r="D1256" s="9">
        <v>451131364753</v>
      </c>
      <c r="E1256" s="10" t="s">
        <v>17</v>
      </c>
      <c r="H1256" s="8">
        <v>19472.599999999999</v>
      </c>
      <c r="I1256" s="5" t="s">
        <v>15</v>
      </c>
      <c r="J1256" s="5" t="s">
        <v>16</v>
      </c>
    </row>
    <row r="1257" spans="1:10">
      <c r="A1257" s="5" t="s">
        <v>149</v>
      </c>
      <c r="B1257" s="6">
        <v>44900.774880069454</v>
      </c>
      <c r="C1257" s="5" t="s">
        <v>13</v>
      </c>
      <c r="D1257" s="9">
        <v>451131364754</v>
      </c>
      <c r="E1257" s="10" t="s">
        <v>17</v>
      </c>
      <c r="H1257" s="8">
        <v>22626.86</v>
      </c>
      <c r="I1257" s="5" t="s">
        <v>15</v>
      </c>
      <c r="J1257" s="5" t="s">
        <v>16</v>
      </c>
    </row>
    <row r="1258" spans="1:10">
      <c r="A1258" s="5" t="s">
        <v>149</v>
      </c>
      <c r="B1258" s="6">
        <v>44900.774880069454</v>
      </c>
      <c r="C1258" s="5" t="s">
        <v>13</v>
      </c>
      <c r="D1258" s="9">
        <v>451131364755</v>
      </c>
      <c r="E1258" s="10" t="s">
        <v>17</v>
      </c>
      <c r="H1258" s="8">
        <v>672</v>
      </c>
      <c r="I1258" s="5" t="s">
        <v>15</v>
      </c>
      <c r="J1258" s="5" t="s">
        <v>16</v>
      </c>
    </row>
    <row r="1259" spans="1:10">
      <c r="A1259" s="5" t="s">
        <v>149</v>
      </c>
      <c r="B1259" s="6">
        <v>44900.774880069454</v>
      </c>
      <c r="C1259" s="5" t="s">
        <v>13</v>
      </c>
      <c r="D1259" s="9">
        <v>451131364756</v>
      </c>
      <c r="E1259" s="10" t="s">
        <v>17</v>
      </c>
      <c r="H1259" s="8">
        <v>21599.62</v>
      </c>
      <c r="I1259" s="5" t="s">
        <v>15</v>
      </c>
      <c r="J1259" s="5" t="s">
        <v>16</v>
      </c>
    </row>
    <row r="1260" spans="1:10">
      <c r="A1260" s="5" t="s">
        <v>149</v>
      </c>
      <c r="B1260" s="6">
        <v>44900.774880069454</v>
      </c>
      <c r="C1260" s="5" t="s">
        <v>13</v>
      </c>
      <c r="D1260" s="9">
        <v>451131364757</v>
      </c>
      <c r="E1260" s="10" t="s">
        <v>17</v>
      </c>
      <c r="H1260" s="8">
        <v>17654.48</v>
      </c>
      <c r="I1260" s="5" t="s">
        <v>15</v>
      </c>
      <c r="J1260" s="5" t="s">
        <v>16</v>
      </c>
    </row>
    <row r="1261" spans="1:10">
      <c r="A1261" s="5" t="s">
        <v>149</v>
      </c>
      <c r="B1261" s="6">
        <v>44900.774880069454</v>
      </c>
      <c r="C1261" s="5" t="s">
        <v>13</v>
      </c>
      <c r="D1261" s="9">
        <v>451131364758</v>
      </c>
      <c r="E1261" s="10" t="s">
        <v>17</v>
      </c>
      <c r="H1261" s="8">
        <v>27120.16</v>
      </c>
      <c r="I1261" s="5" t="s">
        <v>15</v>
      </c>
      <c r="J1261" s="5" t="s">
        <v>16</v>
      </c>
    </row>
    <row r="1262" spans="1:10">
      <c r="A1262" s="5" t="s">
        <v>149</v>
      </c>
      <c r="B1262" s="6">
        <v>44900.774880069454</v>
      </c>
      <c r="C1262" s="5" t="s">
        <v>13</v>
      </c>
      <c r="D1262" s="9">
        <v>451131364759</v>
      </c>
      <c r="E1262" s="10" t="s">
        <v>17</v>
      </c>
      <c r="H1262" s="8">
        <v>24219.64</v>
      </c>
      <c r="I1262" s="5" t="s">
        <v>15</v>
      </c>
      <c r="J1262" s="5" t="s">
        <v>16</v>
      </c>
    </row>
    <row r="1263" spans="1:10">
      <c r="A1263" s="5" t="s">
        <v>149</v>
      </c>
      <c r="B1263" s="6">
        <v>44900.774880069454</v>
      </c>
      <c r="C1263" s="5" t="s">
        <v>13</v>
      </c>
      <c r="D1263" s="9">
        <v>4511313647510</v>
      </c>
      <c r="E1263" s="10" t="s">
        <v>17</v>
      </c>
      <c r="H1263" s="8">
        <v>31967.64</v>
      </c>
      <c r="I1263" s="5" t="s">
        <v>15</v>
      </c>
      <c r="J1263" s="5" t="s">
        <v>16</v>
      </c>
    </row>
    <row r="1264" spans="1:10">
      <c r="A1264" s="5" t="s">
        <v>149</v>
      </c>
      <c r="B1264" s="6">
        <v>44900.774880069454</v>
      </c>
      <c r="C1264" s="5" t="s">
        <v>13</v>
      </c>
      <c r="D1264" s="9">
        <v>45113136478</v>
      </c>
      <c r="E1264" s="10" t="s">
        <v>17</v>
      </c>
      <c r="H1264" s="8">
        <v>469.2</v>
      </c>
      <c r="I1264" s="5" t="s">
        <v>15</v>
      </c>
      <c r="J1264" s="5" t="s">
        <v>16</v>
      </c>
    </row>
    <row r="1265" spans="1:10">
      <c r="A1265" s="5" t="s">
        <v>149</v>
      </c>
      <c r="B1265" s="6">
        <v>44900.774880069454</v>
      </c>
      <c r="C1265" s="5" t="s">
        <v>13</v>
      </c>
      <c r="D1265" s="9">
        <v>451131364781</v>
      </c>
      <c r="E1265" s="10" t="s">
        <v>17</v>
      </c>
      <c r="H1265" s="8">
        <v>469.2</v>
      </c>
      <c r="I1265" s="5" t="s">
        <v>15</v>
      </c>
      <c r="J1265" s="5" t="s">
        <v>16</v>
      </c>
    </row>
    <row r="1266" spans="1:10">
      <c r="A1266" s="5" t="s">
        <v>149</v>
      </c>
      <c r="B1266" s="6">
        <v>44900.774880069454</v>
      </c>
      <c r="C1266" s="5" t="s">
        <v>13</v>
      </c>
      <c r="D1266" s="9">
        <v>451131364782</v>
      </c>
      <c r="E1266" s="10" t="s">
        <v>17</v>
      </c>
      <c r="H1266" s="8">
        <v>469.2</v>
      </c>
      <c r="I1266" s="5" t="s">
        <v>15</v>
      </c>
      <c r="J1266" s="5" t="s">
        <v>16</v>
      </c>
    </row>
    <row r="1267" spans="1:10">
      <c r="A1267" s="5" t="s">
        <v>149</v>
      </c>
      <c r="B1267" s="6">
        <v>44900.774880069454</v>
      </c>
      <c r="C1267" s="5" t="s">
        <v>13</v>
      </c>
      <c r="D1267" s="9">
        <v>451131364783</v>
      </c>
      <c r="E1267" s="10" t="s">
        <v>17</v>
      </c>
      <c r="H1267" s="8">
        <v>469.2</v>
      </c>
      <c r="I1267" s="5" t="s">
        <v>15</v>
      </c>
      <c r="J1267" s="5" t="s">
        <v>16</v>
      </c>
    </row>
    <row r="1268" spans="1:10">
      <c r="A1268" s="5" t="s">
        <v>149</v>
      </c>
      <c r="B1268" s="6">
        <v>44900.774880069454</v>
      </c>
      <c r="C1268" s="5" t="s">
        <v>13</v>
      </c>
      <c r="D1268" s="9">
        <v>451131364784</v>
      </c>
      <c r="E1268" s="10" t="s">
        <v>17</v>
      </c>
      <c r="H1268" s="8">
        <v>234.6</v>
      </c>
      <c r="I1268" s="5" t="s">
        <v>15</v>
      </c>
      <c r="J1268" s="5" t="s">
        <v>16</v>
      </c>
    </row>
    <row r="1269" spans="1:10">
      <c r="A1269" s="5" t="s">
        <v>149</v>
      </c>
      <c r="B1269" s="6">
        <v>44900.774880069454</v>
      </c>
      <c r="C1269" s="5" t="s">
        <v>13</v>
      </c>
      <c r="D1269" s="9">
        <v>451131364785</v>
      </c>
      <c r="E1269" s="10" t="s">
        <v>17</v>
      </c>
      <c r="H1269" s="8">
        <v>469.2</v>
      </c>
      <c r="I1269" s="5" t="s">
        <v>15</v>
      </c>
      <c r="J1269" s="5" t="s">
        <v>16</v>
      </c>
    </row>
    <row r="1270" spans="1:10">
      <c r="A1270" s="5" t="s">
        <v>149</v>
      </c>
      <c r="B1270" s="6">
        <v>44900.774880069454</v>
      </c>
      <c r="C1270" s="5" t="s">
        <v>13</v>
      </c>
      <c r="D1270" s="9">
        <v>45173048161</v>
      </c>
      <c r="E1270" s="10" t="s">
        <v>17</v>
      </c>
      <c r="H1270" s="8">
        <v>3260.8</v>
      </c>
      <c r="I1270" s="5" t="s">
        <v>15</v>
      </c>
      <c r="J1270" s="5" t="s">
        <v>16</v>
      </c>
    </row>
    <row r="1271" spans="1:10">
      <c r="A1271" s="5" t="s">
        <v>149</v>
      </c>
      <c r="B1271" s="6">
        <v>44900.774880069454</v>
      </c>
      <c r="C1271" s="5" t="s">
        <v>13</v>
      </c>
      <c r="D1271" s="9">
        <v>45173048725</v>
      </c>
      <c r="E1271" s="10" t="s">
        <v>17</v>
      </c>
      <c r="H1271" s="8">
        <v>165.8</v>
      </c>
      <c r="I1271" s="5" t="s">
        <v>15</v>
      </c>
      <c r="J1271" s="5" t="s">
        <v>16</v>
      </c>
    </row>
    <row r="1272" spans="1:10">
      <c r="A1272" s="5" t="s">
        <v>149</v>
      </c>
      <c r="B1272" s="6">
        <v>44900.774880069454</v>
      </c>
      <c r="C1272" s="5" t="s">
        <v>13</v>
      </c>
      <c r="D1272" s="9">
        <v>45113131424</v>
      </c>
      <c r="E1272" s="10" t="s">
        <v>17</v>
      </c>
      <c r="H1272" s="8">
        <v>19933.5</v>
      </c>
      <c r="I1272" s="5" t="s">
        <v>15</v>
      </c>
      <c r="J1272" s="5" t="s">
        <v>16</v>
      </c>
    </row>
    <row r="1273" spans="1:10">
      <c r="A1273" s="5" t="s">
        <v>149</v>
      </c>
      <c r="B1273" s="6">
        <v>44900.774880069454</v>
      </c>
      <c r="C1273" s="5" t="s">
        <v>13</v>
      </c>
      <c r="D1273" s="9">
        <v>45123116516</v>
      </c>
      <c r="E1273" s="10" t="s">
        <v>17</v>
      </c>
      <c r="H1273" s="8">
        <v>846.88</v>
      </c>
      <c r="I1273" s="5" t="s">
        <v>15</v>
      </c>
      <c r="J1273" s="5" t="s">
        <v>16</v>
      </c>
    </row>
    <row r="1274" spans="1:10">
      <c r="A1274" s="5" t="s">
        <v>149</v>
      </c>
      <c r="B1274" s="6">
        <v>44900.774880069454</v>
      </c>
      <c r="C1274" s="5" t="s">
        <v>13</v>
      </c>
      <c r="D1274" s="9">
        <v>45132991085</v>
      </c>
      <c r="E1274" s="10" t="s">
        <v>17</v>
      </c>
      <c r="H1274" s="8">
        <v>15.5</v>
      </c>
      <c r="I1274" s="5" t="s">
        <v>15</v>
      </c>
      <c r="J1274" s="5" t="s">
        <v>16</v>
      </c>
    </row>
    <row r="1275" spans="1:10">
      <c r="A1275" s="5" t="s">
        <v>149</v>
      </c>
      <c r="B1275" s="6">
        <v>44900.774880069454</v>
      </c>
      <c r="C1275" s="5" t="s">
        <v>13</v>
      </c>
      <c r="D1275" s="9">
        <v>45152983270</v>
      </c>
      <c r="E1275" s="10" t="s">
        <v>17</v>
      </c>
      <c r="H1275" s="8">
        <v>1543.4</v>
      </c>
      <c r="I1275" s="5" t="s">
        <v>15</v>
      </c>
      <c r="J1275" s="5" t="s">
        <v>16</v>
      </c>
    </row>
    <row r="1276" spans="1:10">
      <c r="A1276" s="5" t="s">
        <v>149</v>
      </c>
      <c r="B1276" s="6">
        <v>44900.774880069454</v>
      </c>
      <c r="C1276" s="5" t="s">
        <v>13</v>
      </c>
      <c r="D1276" s="9">
        <v>45152984908</v>
      </c>
      <c r="E1276" s="10" t="s">
        <v>17</v>
      </c>
      <c r="H1276" s="8">
        <v>23.7</v>
      </c>
      <c r="I1276" s="5" t="s">
        <v>15</v>
      </c>
      <c r="J1276" s="5" t="s">
        <v>16</v>
      </c>
    </row>
    <row r="1277" spans="1:10">
      <c r="A1277" s="5" t="s">
        <v>149</v>
      </c>
      <c r="B1277" s="6">
        <v>44900.774880069454</v>
      </c>
      <c r="C1277" s="5" t="s">
        <v>13</v>
      </c>
      <c r="D1277" s="7">
        <v>453480</v>
      </c>
      <c r="E1277" s="10" t="s">
        <v>17</v>
      </c>
      <c r="H1277" s="8">
        <v>18120.099999999999</v>
      </c>
      <c r="I1277" s="5" t="s">
        <v>15</v>
      </c>
      <c r="J1277" s="5" t="s">
        <v>18</v>
      </c>
    </row>
    <row r="1278" spans="1:10">
      <c r="A1278" s="5" t="s">
        <v>149</v>
      </c>
      <c r="B1278" s="6">
        <v>44900.774880069454</v>
      </c>
      <c r="C1278" s="5" t="s">
        <v>13</v>
      </c>
      <c r="D1278" s="7">
        <v>453477</v>
      </c>
      <c r="E1278" s="10" t="s">
        <v>17</v>
      </c>
      <c r="H1278" s="8">
        <v>8589.15</v>
      </c>
      <c r="I1278" s="5" t="s">
        <v>15</v>
      </c>
      <c r="J1278" s="5" t="s">
        <v>18</v>
      </c>
    </row>
    <row r="1279" spans="1:10">
      <c r="A1279" s="5" t="s">
        <v>149</v>
      </c>
      <c r="B1279" s="6">
        <v>44900.774880069454</v>
      </c>
      <c r="C1279" s="5" t="s">
        <v>13</v>
      </c>
      <c r="D1279" s="7">
        <v>453478</v>
      </c>
      <c r="E1279" s="10" t="s">
        <v>17</v>
      </c>
      <c r="H1279" s="8">
        <v>4799.3</v>
      </c>
      <c r="I1279" s="5" t="s">
        <v>15</v>
      </c>
      <c r="J1279" s="5" t="s">
        <v>18</v>
      </c>
    </row>
    <row r="1280" spans="1:10">
      <c r="A1280" s="5" t="s">
        <v>149</v>
      </c>
      <c r="B1280" s="6">
        <v>44900.774880069454</v>
      </c>
      <c r="C1280" s="5" t="s">
        <v>13</v>
      </c>
      <c r="D1280" s="7">
        <v>232970</v>
      </c>
      <c r="E1280" s="10" t="s">
        <v>17</v>
      </c>
      <c r="H1280" s="8">
        <v>28989.4</v>
      </c>
      <c r="I1280" s="5" t="s">
        <v>15</v>
      </c>
      <c r="J1280" s="5" t="s">
        <v>19</v>
      </c>
    </row>
    <row r="1281" spans="1:10">
      <c r="A1281" s="12" t="s">
        <v>21</v>
      </c>
      <c r="B1281" s="3"/>
      <c r="C1281" s="3"/>
      <c r="D1281" s="7"/>
      <c r="E1281" s="10"/>
      <c r="H1281" s="8"/>
      <c r="I1281" s="11"/>
      <c r="J1281" s="5"/>
    </row>
    <row r="1282" spans="1:10">
      <c r="A1282" s="13" t="s">
        <v>22</v>
      </c>
      <c r="B1282" s="13" t="s">
        <v>23</v>
      </c>
      <c r="C1282" s="13" t="s">
        <v>24</v>
      </c>
      <c r="D1282" s="7"/>
      <c r="E1282" s="10"/>
      <c r="H1282" s="8"/>
      <c r="I1282" s="11"/>
      <c r="J1282" s="5"/>
    </row>
    <row r="1283" spans="1:10">
      <c r="A1283" s="22" t="s">
        <v>150</v>
      </c>
      <c r="B1283" s="23"/>
      <c r="C1283" s="23"/>
    </row>
    <row r="1284" spans="1:10">
      <c r="A1284" s="24" t="s">
        <v>151</v>
      </c>
      <c r="B1284" s="23"/>
      <c r="C1284" s="23"/>
    </row>
    <row r="1286" spans="1:10">
      <c r="A1286" s="1" t="s">
        <v>0</v>
      </c>
      <c r="B1286" s="2"/>
      <c r="C1286" s="2"/>
      <c r="D1286" s="2"/>
      <c r="E1286" s="2"/>
      <c r="F1286" s="2"/>
      <c r="G1286" s="2"/>
      <c r="H1286" s="2"/>
      <c r="I1286" s="2"/>
      <c r="J1286" s="2"/>
    </row>
    <row r="1287" spans="1:10">
      <c r="A1287" s="3" t="s">
        <v>152</v>
      </c>
      <c r="B1287" s="2"/>
      <c r="C1287" s="2"/>
      <c r="D1287" s="2"/>
      <c r="E1287" s="2"/>
      <c r="F1287" s="2"/>
      <c r="G1287" s="2"/>
      <c r="H1287" s="2"/>
      <c r="I1287" s="2"/>
      <c r="J1287" s="2"/>
    </row>
    <row r="1288" spans="1:10">
      <c r="A1288" s="88" t="s">
        <v>0</v>
      </c>
      <c r="B1288" s="88" t="s">
        <v>2</v>
      </c>
      <c r="C1288" s="88" t="s">
        <v>3</v>
      </c>
      <c r="D1288" s="88" t="s">
        <v>4</v>
      </c>
      <c r="E1288" s="88" t="s">
        <v>5</v>
      </c>
      <c r="F1288" s="88" t="s">
        <v>6</v>
      </c>
      <c r="G1288" s="90"/>
      <c r="H1288" s="91"/>
      <c r="I1288" s="88" t="s">
        <v>7</v>
      </c>
      <c r="J1288" s="88" t="s">
        <v>8</v>
      </c>
    </row>
    <row r="1289" spans="1:10">
      <c r="A1289" s="89"/>
      <c r="B1289" s="89"/>
      <c r="C1289" s="89"/>
      <c r="D1289" s="89"/>
      <c r="E1289" s="89"/>
      <c r="F1289" s="4" t="s">
        <v>9</v>
      </c>
      <c r="G1289" s="4" t="s">
        <v>10</v>
      </c>
      <c r="H1289" s="4" t="s">
        <v>11</v>
      </c>
      <c r="I1289" s="89"/>
      <c r="J1289" s="89"/>
    </row>
    <row r="1290" spans="1:10">
      <c r="A1290" s="5" t="s">
        <v>153</v>
      </c>
      <c r="B1290" s="6">
        <v>44901.488450648147</v>
      </c>
      <c r="C1290" s="5" t="s">
        <v>13</v>
      </c>
      <c r="D1290" s="11"/>
      <c r="E1290" s="10"/>
      <c r="F1290" s="8">
        <v>6654.6</v>
      </c>
      <c r="I1290" s="11" t="s">
        <v>9</v>
      </c>
      <c r="J1290" s="10" t="s">
        <v>29</v>
      </c>
    </row>
    <row r="1291" spans="1:10">
      <c r="A1291" s="5" t="s">
        <v>153</v>
      </c>
      <c r="B1291" s="6">
        <v>44901.488450648147</v>
      </c>
      <c r="C1291" s="5" t="s">
        <v>13</v>
      </c>
      <c r="D1291" s="11"/>
      <c r="E1291" s="10"/>
      <c r="F1291" s="8">
        <v>5042.8999999999996</v>
      </c>
      <c r="I1291" s="11" t="s">
        <v>9</v>
      </c>
      <c r="J1291" s="5" t="s">
        <v>40</v>
      </c>
    </row>
    <row r="1292" spans="1:10">
      <c r="A1292" s="5" t="s">
        <v>153</v>
      </c>
      <c r="B1292" s="6">
        <v>44901.488450648147</v>
      </c>
      <c r="C1292" s="5" t="s">
        <v>13</v>
      </c>
      <c r="D1292" s="11"/>
      <c r="E1292" s="10"/>
      <c r="F1292" s="8">
        <v>2429.4</v>
      </c>
      <c r="I1292" s="11" t="s">
        <v>9</v>
      </c>
      <c r="J1292" s="5" t="s">
        <v>41</v>
      </c>
    </row>
    <row r="1293" spans="1:10">
      <c r="A1293" s="5" t="s">
        <v>153</v>
      </c>
      <c r="B1293" s="6">
        <v>44901.488450648147</v>
      </c>
      <c r="C1293" s="5" t="s">
        <v>13</v>
      </c>
      <c r="D1293" s="11"/>
      <c r="E1293" s="10"/>
      <c r="F1293" s="8">
        <v>9096.2999999999993</v>
      </c>
      <c r="I1293" s="11" t="s">
        <v>9</v>
      </c>
      <c r="J1293" s="5" t="s">
        <v>30</v>
      </c>
    </row>
    <row r="1294" spans="1:10">
      <c r="A1294" s="5" t="s">
        <v>153</v>
      </c>
      <c r="B1294" s="6">
        <v>44901.488450648147</v>
      </c>
      <c r="C1294" s="5" t="s">
        <v>13</v>
      </c>
      <c r="D1294" s="11"/>
      <c r="E1294" s="10"/>
      <c r="F1294" s="8">
        <v>5920.7</v>
      </c>
      <c r="I1294" s="11" t="s">
        <v>9</v>
      </c>
      <c r="J1294" s="5" t="s">
        <v>31</v>
      </c>
    </row>
    <row r="1295" spans="1:10">
      <c r="A1295" s="5" t="s">
        <v>153</v>
      </c>
      <c r="B1295" s="6">
        <v>44901.488450648147</v>
      </c>
      <c r="C1295" s="5" t="s">
        <v>13</v>
      </c>
      <c r="D1295" s="11"/>
      <c r="E1295" s="10"/>
      <c r="F1295" s="8">
        <v>11190.7</v>
      </c>
      <c r="I1295" s="11" t="s">
        <v>9</v>
      </c>
      <c r="J1295" s="5" t="s">
        <v>32</v>
      </c>
    </row>
    <row r="1296" spans="1:10">
      <c r="A1296" s="5" t="s">
        <v>153</v>
      </c>
      <c r="B1296" s="6">
        <v>44901.488450648147</v>
      </c>
      <c r="C1296" s="5" t="s">
        <v>13</v>
      </c>
      <c r="D1296" s="11"/>
      <c r="E1296" s="10"/>
      <c r="F1296" s="8">
        <v>13801.1</v>
      </c>
      <c r="I1296" s="11" t="s">
        <v>9</v>
      </c>
      <c r="J1296" s="5" t="s">
        <v>33</v>
      </c>
    </row>
    <row r="1297" spans="1:10">
      <c r="A1297" s="5" t="s">
        <v>153</v>
      </c>
      <c r="B1297" s="6">
        <v>44901.488450648147</v>
      </c>
      <c r="C1297" s="5" t="s">
        <v>13</v>
      </c>
      <c r="D1297" s="11"/>
      <c r="E1297" s="10"/>
      <c r="F1297" s="8">
        <v>9617.4</v>
      </c>
      <c r="I1297" s="11" t="s">
        <v>9</v>
      </c>
      <c r="J1297" s="5" t="s">
        <v>34</v>
      </c>
    </row>
    <row r="1298" spans="1:10">
      <c r="A1298" s="5" t="s">
        <v>153</v>
      </c>
      <c r="B1298" s="6">
        <v>44901.488450648147</v>
      </c>
      <c r="C1298" s="5" t="s">
        <v>13</v>
      </c>
      <c r="D1298" s="11"/>
      <c r="E1298" s="10"/>
      <c r="F1298" s="8">
        <v>9871.9</v>
      </c>
      <c r="I1298" s="11" t="s">
        <v>9</v>
      </c>
      <c r="J1298" s="5" t="s">
        <v>35</v>
      </c>
    </row>
    <row r="1299" spans="1:10">
      <c r="A1299" s="5" t="s">
        <v>153</v>
      </c>
      <c r="B1299" s="6">
        <v>44901.488450648147</v>
      </c>
      <c r="C1299" s="5" t="s">
        <v>13</v>
      </c>
      <c r="D1299" s="11"/>
      <c r="E1299" s="10"/>
      <c r="F1299" s="8">
        <v>8053.3</v>
      </c>
      <c r="I1299" s="11" t="s">
        <v>9</v>
      </c>
      <c r="J1299" s="10" t="s">
        <v>45</v>
      </c>
    </row>
    <row r="1300" spans="1:10">
      <c r="A1300" s="5" t="s">
        <v>153</v>
      </c>
      <c r="B1300" s="6">
        <v>44901.488450648147</v>
      </c>
      <c r="C1300" s="5" t="s">
        <v>13</v>
      </c>
      <c r="D1300" s="11"/>
      <c r="E1300" s="10"/>
      <c r="F1300" s="8">
        <v>4879.8999999999996</v>
      </c>
      <c r="I1300" s="11" t="s">
        <v>9</v>
      </c>
      <c r="J1300" s="10" t="s">
        <v>36</v>
      </c>
    </row>
    <row r="1301" spans="1:10">
      <c r="A1301" s="5" t="s">
        <v>153</v>
      </c>
      <c r="B1301" s="6">
        <v>44901.488450648147</v>
      </c>
      <c r="C1301" s="5" t="s">
        <v>13</v>
      </c>
      <c r="D1301" s="11"/>
      <c r="E1301" s="10"/>
      <c r="F1301" s="8">
        <v>10509.6</v>
      </c>
      <c r="I1301" s="11" t="s">
        <v>9</v>
      </c>
      <c r="J1301" s="10" t="s">
        <v>46</v>
      </c>
    </row>
    <row r="1302" spans="1:10">
      <c r="A1302" s="12" t="s">
        <v>21</v>
      </c>
      <c r="B1302" s="3"/>
      <c r="C1302" s="3"/>
      <c r="D1302" s="7"/>
      <c r="E1302" s="10"/>
      <c r="F1302" s="20">
        <f>SUM(F1290:G1301)</f>
        <v>97067.8</v>
      </c>
      <c r="H1302" s="8"/>
      <c r="I1302" s="11"/>
      <c r="J1302" s="10"/>
    </row>
    <row r="1303" spans="1:10" ht="15.75" customHeight="1">
      <c r="A1303" s="13" t="s">
        <v>22</v>
      </c>
      <c r="B1303" s="13" t="s">
        <v>23</v>
      </c>
      <c r="C1303" s="13" t="s">
        <v>24</v>
      </c>
      <c r="D1303" s="14">
        <v>112362694</v>
      </c>
      <c r="E1303" s="10"/>
      <c r="H1303" s="8"/>
      <c r="I1303" s="11"/>
      <c r="J1303" s="10"/>
    </row>
    <row r="1304" spans="1:10">
      <c r="A1304" s="5"/>
      <c r="B1304" s="6"/>
      <c r="C1304" s="5"/>
      <c r="D1304" s="7"/>
      <c r="E1304" s="10"/>
      <c r="H1304" s="8"/>
      <c r="I1304" s="11"/>
      <c r="J1304" s="10"/>
    </row>
    <row r="1305" spans="1:10">
      <c r="A1305" s="5"/>
      <c r="B1305" s="6"/>
      <c r="C1305" s="5"/>
      <c r="D1305" s="7"/>
      <c r="E1305" s="10"/>
      <c r="H1305" s="8"/>
      <c r="I1305" s="11"/>
      <c r="J1305" s="10"/>
    </row>
    <row r="1306" spans="1:10">
      <c r="A1306" s="5" t="s">
        <v>154</v>
      </c>
      <c r="B1306" s="6">
        <v>44901.73982347222</v>
      </c>
      <c r="C1306" s="5" t="s">
        <v>13</v>
      </c>
      <c r="D1306" s="7">
        <v>51517163669</v>
      </c>
      <c r="E1306" s="10" t="s">
        <v>17</v>
      </c>
      <c r="H1306" s="8">
        <v>998.92</v>
      </c>
      <c r="I1306" s="5" t="s">
        <v>15</v>
      </c>
      <c r="J1306" s="5" t="s">
        <v>19</v>
      </c>
    </row>
    <row r="1307" spans="1:10">
      <c r="A1307" s="5" t="s">
        <v>154</v>
      </c>
      <c r="B1307" s="6">
        <v>44901.73982347222</v>
      </c>
      <c r="C1307" s="5" t="s">
        <v>13</v>
      </c>
      <c r="D1307" s="9">
        <v>45123120586</v>
      </c>
      <c r="E1307" s="10" t="s">
        <v>17</v>
      </c>
      <c r="H1307" s="8">
        <v>2736.7</v>
      </c>
      <c r="I1307" s="5" t="s">
        <v>15</v>
      </c>
      <c r="J1307" s="5" t="s">
        <v>19</v>
      </c>
    </row>
    <row r="1308" spans="1:10">
      <c r="A1308" s="5" t="s">
        <v>154</v>
      </c>
      <c r="B1308" s="6">
        <v>44901.73982347222</v>
      </c>
      <c r="C1308" s="5" t="s">
        <v>13</v>
      </c>
      <c r="D1308" s="7">
        <v>233136</v>
      </c>
      <c r="E1308" s="10" t="s">
        <v>17</v>
      </c>
      <c r="H1308" s="8">
        <v>8725</v>
      </c>
      <c r="I1308" s="5" t="s">
        <v>15</v>
      </c>
      <c r="J1308" s="5" t="s">
        <v>19</v>
      </c>
    </row>
    <row r="1309" spans="1:10">
      <c r="A1309" s="5" t="s">
        <v>154</v>
      </c>
      <c r="B1309" s="6">
        <v>44901.73982347222</v>
      </c>
      <c r="C1309" s="5" t="s">
        <v>13</v>
      </c>
      <c r="D1309" s="9">
        <v>451329936591</v>
      </c>
      <c r="E1309" s="5" t="s">
        <v>71</v>
      </c>
      <c r="H1309" s="8">
        <v>893.67</v>
      </c>
      <c r="I1309" s="5" t="s">
        <v>15</v>
      </c>
      <c r="J1309" s="5" t="s">
        <v>19</v>
      </c>
    </row>
    <row r="1310" spans="1:10">
      <c r="A1310" s="5" t="s">
        <v>154</v>
      </c>
      <c r="B1310" s="6">
        <v>44901.73982347222</v>
      </c>
      <c r="C1310" s="5" t="s">
        <v>13</v>
      </c>
      <c r="D1310" s="7">
        <v>465514</v>
      </c>
      <c r="E1310" s="10" t="s">
        <v>17</v>
      </c>
      <c r="H1310" s="8">
        <v>12712.4</v>
      </c>
      <c r="I1310" s="5" t="s">
        <v>15</v>
      </c>
      <c r="J1310" s="5" t="s">
        <v>18</v>
      </c>
    </row>
    <row r="1311" spans="1:10">
      <c r="A1311" s="5" t="s">
        <v>154</v>
      </c>
      <c r="B1311" s="6">
        <v>44901.73982347222</v>
      </c>
      <c r="C1311" s="5" t="s">
        <v>13</v>
      </c>
      <c r="D1311" s="9">
        <v>451329936592</v>
      </c>
      <c r="E1311" s="5" t="s">
        <v>71</v>
      </c>
      <c r="H1311" s="8">
        <v>336</v>
      </c>
      <c r="I1311" s="5" t="s">
        <v>15</v>
      </c>
      <c r="J1311" s="5" t="s">
        <v>19</v>
      </c>
    </row>
    <row r="1312" spans="1:10">
      <c r="A1312" s="5" t="s">
        <v>154</v>
      </c>
      <c r="B1312" s="6">
        <v>44901.73982347222</v>
      </c>
      <c r="C1312" s="5" t="s">
        <v>13</v>
      </c>
      <c r="D1312" s="7"/>
      <c r="E1312" s="10"/>
      <c r="F1312" s="8">
        <v>9276.1</v>
      </c>
      <c r="I1312" s="11" t="s">
        <v>9</v>
      </c>
      <c r="J1312" s="10" t="s">
        <v>29</v>
      </c>
    </row>
    <row r="1313" spans="1:10">
      <c r="A1313" s="5" t="s">
        <v>154</v>
      </c>
      <c r="B1313" s="6">
        <v>44901.73982347222</v>
      </c>
      <c r="C1313" s="5" t="s">
        <v>13</v>
      </c>
      <c r="D1313" s="7"/>
      <c r="E1313" s="10"/>
      <c r="F1313" s="8">
        <v>5308.7</v>
      </c>
      <c r="I1313" s="11" t="s">
        <v>9</v>
      </c>
      <c r="J1313" s="5" t="s">
        <v>54</v>
      </c>
    </row>
    <row r="1314" spans="1:10">
      <c r="A1314" s="5" t="s">
        <v>154</v>
      </c>
      <c r="B1314" s="6">
        <v>44901.73982347222</v>
      </c>
      <c r="C1314" s="5" t="s">
        <v>13</v>
      </c>
      <c r="D1314" s="7"/>
      <c r="E1314" s="10"/>
      <c r="F1314" s="8">
        <v>5842</v>
      </c>
      <c r="I1314" s="11" t="s">
        <v>9</v>
      </c>
      <c r="J1314" s="10" t="s">
        <v>43</v>
      </c>
    </row>
    <row r="1315" spans="1:10">
      <c r="A1315" s="5" t="s">
        <v>154</v>
      </c>
      <c r="B1315" s="6">
        <v>44901.73982347222</v>
      </c>
      <c r="C1315" s="5" t="s">
        <v>13</v>
      </c>
      <c r="D1315" s="7"/>
      <c r="E1315" s="10"/>
      <c r="F1315" s="8">
        <v>7915.1</v>
      </c>
      <c r="I1315" s="11" t="s">
        <v>9</v>
      </c>
      <c r="J1315" s="10" t="s">
        <v>44</v>
      </c>
    </row>
    <row r="1316" spans="1:10">
      <c r="A1316" s="12" t="s">
        <v>21</v>
      </c>
      <c r="B1316" s="3"/>
      <c r="C1316" s="3"/>
      <c r="D1316" s="7"/>
      <c r="E1316" s="10"/>
      <c r="F1316" s="20">
        <f>SUM(F1306:G1315)</f>
        <v>28341.9</v>
      </c>
      <c r="H1316" s="8"/>
      <c r="I1316" s="11"/>
      <c r="J1316" s="10"/>
    </row>
    <row r="1317" spans="1:10" ht="15.75" customHeight="1">
      <c r="A1317" s="13" t="s">
        <v>22</v>
      </c>
      <c r="B1317" s="13" t="s">
        <v>23</v>
      </c>
      <c r="C1317" s="13" t="s">
        <v>24</v>
      </c>
      <c r="D1317" s="14">
        <v>112370445</v>
      </c>
      <c r="E1317" s="10"/>
      <c r="H1317" s="8"/>
      <c r="I1317" s="11"/>
      <c r="J1317" s="10"/>
    </row>
    <row r="1318" spans="1:10">
      <c r="A1318" s="5"/>
      <c r="B1318" s="6"/>
      <c r="C1318" s="5"/>
      <c r="D1318" s="7"/>
      <c r="E1318" s="10"/>
      <c r="H1318" s="8"/>
      <c r="I1318" s="11"/>
      <c r="J1318" s="10"/>
    </row>
    <row r="1320" spans="1:10">
      <c r="A1320" s="1" t="s">
        <v>0</v>
      </c>
      <c r="B1320" s="2"/>
      <c r="C1320" s="2"/>
      <c r="D1320" s="2"/>
      <c r="E1320" s="2"/>
      <c r="F1320" s="2"/>
      <c r="G1320" s="2"/>
      <c r="H1320" s="2"/>
      <c r="I1320" s="2"/>
      <c r="J1320" s="2"/>
    </row>
    <row r="1321" spans="1:10">
      <c r="A1321" s="3" t="s">
        <v>155</v>
      </c>
      <c r="B1321" s="2"/>
      <c r="C1321" s="2"/>
      <c r="D1321" s="2"/>
      <c r="E1321" s="2"/>
      <c r="F1321" s="2"/>
      <c r="G1321" s="2"/>
      <c r="H1321" s="2"/>
      <c r="I1321" s="2"/>
      <c r="J1321" s="2"/>
    </row>
    <row r="1322" spans="1:10">
      <c r="A1322" s="88" t="s">
        <v>0</v>
      </c>
      <c r="B1322" s="88" t="s">
        <v>2</v>
      </c>
      <c r="C1322" s="88" t="s">
        <v>3</v>
      </c>
      <c r="D1322" s="88" t="s">
        <v>4</v>
      </c>
      <c r="E1322" s="88" t="s">
        <v>5</v>
      </c>
      <c r="F1322" s="88" t="s">
        <v>6</v>
      </c>
      <c r="G1322" s="90"/>
      <c r="H1322" s="91"/>
      <c r="I1322" s="88" t="s">
        <v>7</v>
      </c>
      <c r="J1322" s="88" t="s">
        <v>8</v>
      </c>
    </row>
    <row r="1323" spans="1:10">
      <c r="A1323" s="89"/>
      <c r="B1323" s="89"/>
      <c r="C1323" s="89"/>
      <c r="D1323" s="89"/>
      <c r="E1323" s="89"/>
      <c r="F1323" s="4" t="s">
        <v>9</v>
      </c>
      <c r="G1323" s="4" t="s">
        <v>10</v>
      </c>
      <c r="H1323" s="4" t="s">
        <v>11</v>
      </c>
      <c r="I1323" s="89"/>
      <c r="J1323" s="89"/>
    </row>
    <row r="1324" spans="1:10">
      <c r="A1324" s="5" t="s">
        <v>156</v>
      </c>
      <c r="B1324" s="6">
        <v>44902.48110203704</v>
      </c>
      <c r="C1324" s="5" t="s">
        <v>13</v>
      </c>
      <c r="D1324" s="7"/>
      <c r="E1324" s="10"/>
      <c r="F1324" s="8">
        <v>6792.3</v>
      </c>
      <c r="I1324" s="11" t="s">
        <v>9</v>
      </c>
      <c r="J1324" s="5" t="s">
        <v>40</v>
      </c>
    </row>
    <row r="1325" spans="1:10">
      <c r="A1325" s="5" t="s">
        <v>156</v>
      </c>
      <c r="B1325" s="6">
        <v>44902.48110203704</v>
      </c>
      <c r="C1325" s="5" t="s">
        <v>13</v>
      </c>
      <c r="D1325" s="7"/>
      <c r="E1325" s="10"/>
      <c r="F1325" s="8">
        <v>3919.1</v>
      </c>
      <c r="I1325" s="11" t="s">
        <v>9</v>
      </c>
      <c r="J1325" s="5" t="s">
        <v>41</v>
      </c>
    </row>
    <row r="1326" spans="1:10">
      <c r="A1326" s="5" t="s">
        <v>156</v>
      </c>
      <c r="B1326" s="6">
        <v>44902.48110203704</v>
      </c>
      <c r="C1326" s="5" t="s">
        <v>13</v>
      </c>
      <c r="D1326" s="7"/>
      <c r="E1326" s="10"/>
      <c r="F1326" s="8">
        <v>7288.1</v>
      </c>
      <c r="I1326" s="11" t="s">
        <v>9</v>
      </c>
      <c r="J1326" s="10" t="s">
        <v>42</v>
      </c>
    </row>
    <row r="1327" spans="1:10">
      <c r="A1327" s="5" t="s">
        <v>156</v>
      </c>
      <c r="B1327" s="6">
        <v>44902.48110203704</v>
      </c>
      <c r="C1327" s="5" t="s">
        <v>13</v>
      </c>
      <c r="D1327" s="7"/>
      <c r="E1327" s="10"/>
      <c r="F1327" s="8">
        <v>34018.800000000003</v>
      </c>
      <c r="I1327" s="11" t="s">
        <v>9</v>
      </c>
      <c r="J1327" s="5" t="s">
        <v>30</v>
      </c>
    </row>
    <row r="1328" spans="1:10">
      <c r="A1328" s="5" t="s">
        <v>156</v>
      </c>
      <c r="B1328" s="6">
        <v>44902.48110203704</v>
      </c>
      <c r="C1328" s="5" t="s">
        <v>13</v>
      </c>
      <c r="D1328" s="7"/>
      <c r="E1328" s="10"/>
      <c r="F1328" s="8">
        <v>17371.400000000001</v>
      </c>
      <c r="I1328" s="11" t="s">
        <v>9</v>
      </c>
      <c r="J1328" s="5" t="s">
        <v>31</v>
      </c>
    </row>
    <row r="1329" spans="1:10">
      <c r="A1329" s="5" t="s">
        <v>156</v>
      </c>
      <c r="B1329" s="6">
        <v>44902.48110203704</v>
      </c>
      <c r="C1329" s="5" t="s">
        <v>13</v>
      </c>
      <c r="D1329" s="7"/>
      <c r="E1329" s="10"/>
      <c r="F1329" s="8">
        <v>10073.700000000001</v>
      </c>
      <c r="I1329" s="11" t="s">
        <v>9</v>
      </c>
      <c r="J1329" s="5" t="s">
        <v>32</v>
      </c>
    </row>
    <row r="1330" spans="1:10">
      <c r="A1330" s="5" t="s">
        <v>156</v>
      </c>
      <c r="B1330" s="6">
        <v>44902.48110203704</v>
      </c>
      <c r="C1330" s="5" t="s">
        <v>13</v>
      </c>
      <c r="D1330" s="7"/>
      <c r="E1330" s="10"/>
      <c r="F1330" s="8">
        <v>18664.900000000001</v>
      </c>
      <c r="I1330" s="11" t="s">
        <v>9</v>
      </c>
      <c r="J1330" s="5" t="s">
        <v>33</v>
      </c>
    </row>
    <row r="1331" spans="1:10">
      <c r="A1331" s="5" t="s">
        <v>156</v>
      </c>
      <c r="B1331" s="6">
        <v>44902.48110203704</v>
      </c>
      <c r="C1331" s="5" t="s">
        <v>13</v>
      </c>
      <c r="D1331" s="7"/>
      <c r="E1331" s="10"/>
      <c r="F1331" s="8">
        <v>19485.599999999999</v>
      </c>
      <c r="I1331" s="11" t="s">
        <v>9</v>
      </c>
      <c r="J1331" s="5" t="s">
        <v>34</v>
      </c>
    </row>
    <row r="1332" spans="1:10">
      <c r="A1332" s="5" t="s">
        <v>156</v>
      </c>
      <c r="B1332" s="6">
        <v>44902.48110203704</v>
      </c>
      <c r="C1332" s="5" t="s">
        <v>13</v>
      </c>
      <c r="D1332" s="7"/>
      <c r="E1332" s="10"/>
      <c r="F1332" s="8">
        <v>4403.3</v>
      </c>
      <c r="I1332" s="11" t="s">
        <v>9</v>
      </c>
      <c r="J1332" s="5" t="s">
        <v>74</v>
      </c>
    </row>
    <row r="1333" spans="1:10">
      <c r="A1333" s="5" t="s">
        <v>156</v>
      </c>
      <c r="B1333" s="6">
        <v>44902.48110203704</v>
      </c>
      <c r="C1333" s="5" t="s">
        <v>13</v>
      </c>
      <c r="D1333" s="7"/>
      <c r="E1333" s="10"/>
      <c r="F1333" s="8">
        <v>8481.9</v>
      </c>
      <c r="I1333" s="11" t="s">
        <v>9</v>
      </c>
      <c r="J1333" s="5" t="s">
        <v>35</v>
      </c>
    </row>
    <row r="1334" spans="1:10">
      <c r="A1334" s="5" t="s">
        <v>156</v>
      </c>
      <c r="B1334" s="6">
        <v>44902.48110203704</v>
      </c>
      <c r="C1334" s="5" t="s">
        <v>13</v>
      </c>
      <c r="D1334" s="7"/>
      <c r="E1334" s="10"/>
      <c r="F1334" s="8">
        <v>12715.2</v>
      </c>
      <c r="I1334" s="11" t="s">
        <v>9</v>
      </c>
      <c r="J1334" s="10" t="s">
        <v>45</v>
      </c>
    </row>
    <row r="1335" spans="1:10">
      <c r="A1335" s="5" t="s">
        <v>156</v>
      </c>
      <c r="B1335" s="6">
        <v>44902.48110203704</v>
      </c>
      <c r="C1335" s="5" t="s">
        <v>13</v>
      </c>
      <c r="D1335" s="7"/>
      <c r="E1335" s="10"/>
      <c r="F1335" s="8">
        <v>10608.6</v>
      </c>
      <c r="I1335" s="11" t="s">
        <v>9</v>
      </c>
      <c r="J1335" s="10" t="s">
        <v>36</v>
      </c>
    </row>
    <row r="1336" spans="1:10">
      <c r="A1336" s="5" t="s">
        <v>156</v>
      </c>
      <c r="B1336" s="6">
        <v>44902.48110203704</v>
      </c>
      <c r="C1336" s="5" t="s">
        <v>13</v>
      </c>
      <c r="D1336" s="7"/>
      <c r="E1336" s="10"/>
      <c r="F1336" s="8">
        <v>7306.1</v>
      </c>
      <c r="I1336" s="11" t="s">
        <v>9</v>
      </c>
      <c r="J1336" s="10" t="s">
        <v>46</v>
      </c>
    </row>
    <row r="1337" spans="1:10">
      <c r="A1337" s="12" t="s">
        <v>21</v>
      </c>
      <c r="B1337" s="3"/>
      <c r="C1337" s="3"/>
      <c r="D1337" s="7"/>
      <c r="E1337" s="10"/>
      <c r="F1337" s="19">
        <f>SUM(F1324:G1336)</f>
        <v>161129.00000000003</v>
      </c>
      <c r="H1337" s="8"/>
      <c r="I1337" s="11"/>
      <c r="J1337" s="5"/>
    </row>
    <row r="1338" spans="1:10" ht="15.75" customHeight="1">
      <c r="A1338" s="13" t="s">
        <v>22</v>
      </c>
      <c r="B1338" s="13" t="s">
        <v>23</v>
      </c>
      <c r="C1338" s="13" t="s">
        <v>24</v>
      </c>
      <c r="D1338" s="14">
        <v>112370447</v>
      </c>
      <c r="E1338" s="10"/>
      <c r="H1338" s="8"/>
      <c r="I1338" s="11"/>
      <c r="J1338" s="5"/>
    </row>
    <row r="1339" spans="1:10">
      <c r="A1339" s="5"/>
      <c r="B1339" s="6"/>
      <c r="C1339" s="5"/>
      <c r="D1339" s="7"/>
      <c r="E1339" s="10"/>
      <c r="H1339" s="8"/>
      <c r="I1339" s="11"/>
      <c r="J1339" s="5"/>
    </row>
    <row r="1340" spans="1:10">
      <c r="A1340" s="5"/>
      <c r="B1340" s="6"/>
      <c r="C1340" s="5"/>
      <c r="D1340" s="7"/>
      <c r="E1340" s="10"/>
      <c r="H1340" s="8"/>
      <c r="I1340" s="11"/>
      <c r="J1340" s="5"/>
    </row>
    <row r="1341" spans="1:10">
      <c r="A1341" s="5" t="s">
        <v>157</v>
      </c>
      <c r="B1341" s="6">
        <v>44902.762220081022</v>
      </c>
      <c r="C1341" s="5" t="s">
        <v>13</v>
      </c>
      <c r="D1341" s="7"/>
      <c r="E1341" s="10"/>
      <c r="G1341" s="8">
        <v>1112.01</v>
      </c>
      <c r="I1341" s="11" t="s">
        <v>10</v>
      </c>
      <c r="J1341" s="5" t="s">
        <v>18</v>
      </c>
    </row>
    <row r="1342" spans="1:10">
      <c r="A1342" s="5" t="s">
        <v>158</v>
      </c>
      <c r="B1342" s="6">
        <v>44902.762220081022</v>
      </c>
      <c r="C1342" s="5" t="s">
        <v>13</v>
      </c>
      <c r="D1342" s="9">
        <v>51167112709</v>
      </c>
      <c r="E1342" s="10" t="s">
        <v>17</v>
      </c>
      <c r="H1342" s="8">
        <v>184.5</v>
      </c>
      <c r="I1342" s="5" t="s">
        <v>15</v>
      </c>
      <c r="J1342" s="5" t="s">
        <v>16</v>
      </c>
    </row>
    <row r="1343" spans="1:10">
      <c r="A1343" s="5" t="s">
        <v>157</v>
      </c>
      <c r="B1343" s="6">
        <v>44902.762220081022</v>
      </c>
      <c r="C1343" s="5" t="s">
        <v>13</v>
      </c>
      <c r="D1343" s="9">
        <v>45152990360</v>
      </c>
      <c r="E1343" s="10" t="s">
        <v>17</v>
      </c>
      <c r="H1343" s="8">
        <v>560</v>
      </c>
      <c r="I1343" s="5" t="s">
        <v>15</v>
      </c>
      <c r="J1343" s="5" t="s">
        <v>19</v>
      </c>
    </row>
    <row r="1344" spans="1:10">
      <c r="A1344" s="5" t="s">
        <v>157</v>
      </c>
      <c r="B1344" s="6">
        <v>44902.762220081022</v>
      </c>
      <c r="C1344" s="5" t="s">
        <v>13</v>
      </c>
      <c r="D1344" s="9">
        <v>45163085565</v>
      </c>
      <c r="E1344" s="10" t="s">
        <v>17</v>
      </c>
      <c r="H1344" s="8">
        <v>40.69</v>
      </c>
      <c r="I1344" s="5" t="s">
        <v>15</v>
      </c>
      <c r="J1344" s="5" t="s">
        <v>16</v>
      </c>
    </row>
    <row r="1345" spans="1:10">
      <c r="A1345" s="5" t="s">
        <v>157</v>
      </c>
      <c r="B1345" s="6">
        <v>44902.762220081022</v>
      </c>
      <c r="C1345" s="5" t="s">
        <v>13</v>
      </c>
      <c r="D1345" s="9">
        <v>51517160499</v>
      </c>
      <c r="E1345" s="10" t="s">
        <v>17</v>
      </c>
      <c r="H1345" s="8">
        <v>11610.27</v>
      </c>
      <c r="I1345" s="5" t="s">
        <v>15</v>
      </c>
      <c r="J1345" s="5" t="s">
        <v>16</v>
      </c>
    </row>
    <row r="1346" spans="1:10">
      <c r="A1346" s="5" t="s">
        <v>157</v>
      </c>
      <c r="B1346" s="6">
        <v>44902.762220081022</v>
      </c>
      <c r="C1346" s="5" t="s">
        <v>13</v>
      </c>
      <c r="D1346" s="9">
        <v>80520562929</v>
      </c>
      <c r="E1346" s="10" t="s">
        <v>17</v>
      </c>
      <c r="H1346" s="8">
        <v>1968.8</v>
      </c>
      <c r="I1346" s="5" t="s">
        <v>15</v>
      </c>
      <c r="J1346" s="5" t="s">
        <v>16</v>
      </c>
    </row>
    <row r="1347" spans="1:10">
      <c r="A1347" s="5" t="s">
        <v>157</v>
      </c>
      <c r="B1347" s="6">
        <v>44902.762220081022</v>
      </c>
      <c r="C1347" s="5" t="s">
        <v>13</v>
      </c>
      <c r="D1347" s="9">
        <v>45163087505</v>
      </c>
      <c r="E1347" s="10" t="s">
        <v>17</v>
      </c>
      <c r="H1347" s="8">
        <v>29092.240000000002</v>
      </c>
      <c r="I1347" s="5" t="s">
        <v>15</v>
      </c>
      <c r="J1347" s="5" t="s">
        <v>16</v>
      </c>
    </row>
    <row r="1348" spans="1:10">
      <c r="A1348" s="5" t="s">
        <v>157</v>
      </c>
      <c r="B1348" s="6">
        <v>44902.762220081022</v>
      </c>
      <c r="C1348" s="5" t="s">
        <v>13</v>
      </c>
      <c r="D1348" s="9">
        <v>45113140005</v>
      </c>
      <c r="E1348" s="10" t="s">
        <v>17</v>
      </c>
      <c r="H1348" s="8">
        <v>1072</v>
      </c>
      <c r="I1348" s="5" t="s">
        <v>15</v>
      </c>
      <c r="J1348" s="5" t="s">
        <v>16</v>
      </c>
    </row>
    <row r="1349" spans="1:10">
      <c r="A1349" s="5" t="s">
        <v>157</v>
      </c>
      <c r="B1349" s="6">
        <v>44902.762220081022</v>
      </c>
      <c r="C1349" s="5" t="s">
        <v>13</v>
      </c>
      <c r="D1349" s="9">
        <v>51167112711</v>
      </c>
      <c r="E1349" s="10" t="s">
        <v>17</v>
      </c>
      <c r="H1349" s="8">
        <v>14020</v>
      </c>
      <c r="I1349" s="5" t="s">
        <v>15</v>
      </c>
      <c r="J1349" s="5" t="s">
        <v>16</v>
      </c>
    </row>
    <row r="1350" spans="1:10">
      <c r="A1350" s="5" t="s">
        <v>157</v>
      </c>
      <c r="B1350" s="6">
        <v>44902.762220081022</v>
      </c>
      <c r="C1350" s="5" t="s">
        <v>13</v>
      </c>
      <c r="D1350" s="9">
        <v>51167112707</v>
      </c>
      <c r="E1350" s="10" t="s">
        <v>17</v>
      </c>
      <c r="H1350" s="8">
        <v>13300</v>
      </c>
      <c r="I1350" s="5" t="s">
        <v>15</v>
      </c>
      <c r="J1350" s="5" t="s">
        <v>16</v>
      </c>
    </row>
    <row r="1351" spans="1:10">
      <c r="A1351" s="5" t="s">
        <v>157</v>
      </c>
      <c r="B1351" s="6">
        <v>44902.762220081022</v>
      </c>
      <c r="C1351" s="5" t="s">
        <v>13</v>
      </c>
      <c r="D1351" s="9">
        <v>51317127260</v>
      </c>
      <c r="E1351" s="10" t="s">
        <v>17</v>
      </c>
      <c r="H1351" s="8">
        <v>954.9</v>
      </c>
      <c r="I1351" s="5" t="s">
        <v>15</v>
      </c>
      <c r="J1351" s="5" t="s">
        <v>16</v>
      </c>
    </row>
    <row r="1352" spans="1:10">
      <c r="A1352" s="5" t="s">
        <v>157</v>
      </c>
      <c r="B1352" s="6">
        <v>44902.762220081022</v>
      </c>
      <c r="C1352" s="5" t="s">
        <v>13</v>
      </c>
      <c r="D1352" s="9">
        <v>51217253958</v>
      </c>
      <c r="E1352" s="10" t="s">
        <v>17</v>
      </c>
      <c r="H1352" s="8">
        <v>16.25</v>
      </c>
      <c r="I1352" s="5" t="s">
        <v>15</v>
      </c>
      <c r="J1352" s="5" t="s">
        <v>16</v>
      </c>
    </row>
    <row r="1353" spans="1:10">
      <c r="A1353" s="5" t="s">
        <v>157</v>
      </c>
      <c r="B1353" s="6">
        <v>44902.762220081022</v>
      </c>
      <c r="C1353" s="5" t="s">
        <v>13</v>
      </c>
      <c r="D1353" s="9">
        <v>51117210652</v>
      </c>
      <c r="E1353" s="10" t="s">
        <v>17</v>
      </c>
      <c r="H1353" s="8">
        <v>203636</v>
      </c>
      <c r="I1353" s="5" t="s">
        <v>15</v>
      </c>
      <c r="J1353" s="5" t="s">
        <v>16</v>
      </c>
    </row>
    <row r="1354" spans="1:10">
      <c r="A1354" s="5" t="s">
        <v>157</v>
      </c>
      <c r="B1354" s="6">
        <v>44902.762220081022</v>
      </c>
      <c r="C1354" s="5" t="s">
        <v>13</v>
      </c>
      <c r="D1354" s="9">
        <v>45132991211</v>
      </c>
      <c r="E1354" s="10" t="s">
        <v>17</v>
      </c>
      <c r="H1354" s="8">
        <v>10187.549999999999</v>
      </c>
      <c r="I1354" s="5" t="s">
        <v>15</v>
      </c>
      <c r="J1354" s="5" t="s">
        <v>16</v>
      </c>
    </row>
    <row r="1355" spans="1:10">
      <c r="A1355" s="5" t="s">
        <v>157</v>
      </c>
      <c r="B1355" s="6">
        <v>44902.762220081022</v>
      </c>
      <c r="C1355" s="5" t="s">
        <v>13</v>
      </c>
      <c r="D1355" s="9">
        <v>451329912111</v>
      </c>
      <c r="E1355" s="10" t="s">
        <v>17</v>
      </c>
      <c r="H1355" s="8">
        <v>8799.0499999999993</v>
      </c>
      <c r="I1355" s="5" t="s">
        <v>15</v>
      </c>
      <c r="J1355" s="5" t="s">
        <v>16</v>
      </c>
    </row>
    <row r="1356" spans="1:10">
      <c r="A1356" s="5" t="s">
        <v>157</v>
      </c>
      <c r="B1356" s="6">
        <v>44902.762220081022</v>
      </c>
      <c r="C1356" s="5" t="s">
        <v>13</v>
      </c>
      <c r="D1356" s="9">
        <v>451329912112</v>
      </c>
      <c r="E1356" s="10" t="s">
        <v>17</v>
      </c>
      <c r="H1356" s="8">
        <v>23322.89</v>
      </c>
      <c r="I1356" s="5" t="s">
        <v>15</v>
      </c>
      <c r="J1356" s="5" t="s">
        <v>16</v>
      </c>
    </row>
    <row r="1357" spans="1:10">
      <c r="A1357" s="5" t="s">
        <v>157</v>
      </c>
      <c r="B1357" s="6">
        <v>44902.762220081022</v>
      </c>
      <c r="C1357" s="5" t="s">
        <v>13</v>
      </c>
      <c r="D1357" s="9">
        <v>11930587146</v>
      </c>
      <c r="E1357" s="10" t="s">
        <v>17</v>
      </c>
      <c r="H1357" s="8">
        <v>1555.04</v>
      </c>
      <c r="I1357" s="5" t="s">
        <v>15</v>
      </c>
      <c r="J1357" s="5" t="s">
        <v>19</v>
      </c>
    </row>
    <row r="1358" spans="1:10">
      <c r="A1358" s="5" t="s">
        <v>157</v>
      </c>
      <c r="B1358" s="6">
        <v>44902.762220081022</v>
      </c>
      <c r="C1358" s="5" t="s">
        <v>13</v>
      </c>
      <c r="D1358" s="9">
        <v>45173059150</v>
      </c>
      <c r="E1358" s="10" t="s">
        <v>17</v>
      </c>
      <c r="H1358" s="8">
        <v>597.86</v>
      </c>
      <c r="I1358" s="5" t="s">
        <v>15</v>
      </c>
      <c r="J1358" s="5" t="s">
        <v>19</v>
      </c>
    </row>
    <row r="1359" spans="1:10">
      <c r="A1359" s="5" t="s">
        <v>157</v>
      </c>
      <c r="B1359" s="6">
        <v>44902.762220081022</v>
      </c>
      <c r="C1359" s="5" t="s">
        <v>13</v>
      </c>
      <c r="D1359" s="9">
        <v>51167105202</v>
      </c>
      <c r="E1359" s="10" t="s">
        <v>17</v>
      </c>
      <c r="H1359" s="8">
        <v>2629.57</v>
      </c>
      <c r="I1359" s="5" t="s">
        <v>15</v>
      </c>
      <c r="J1359" s="5" t="s">
        <v>16</v>
      </c>
    </row>
    <row r="1360" spans="1:10">
      <c r="A1360" s="5" t="s">
        <v>157</v>
      </c>
      <c r="B1360" s="6">
        <v>44902.762220081022</v>
      </c>
      <c r="C1360" s="5" t="s">
        <v>13</v>
      </c>
      <c r="D1360" s="9">
        <v>21841433833</v>
      </c>
      <c r="E1360" s="10" t="s">
        <v>17</v>
      </c>
      <c r="H1360" s="8">
        <v>590</v>
      </c>
      <c r="I1360" s="5" t="s">
        <v>15</v>
      </c>
      <c r="J1360" s="5" t="s">
        <v>16</v>
      </c>
    </row>
    <row r="1361" spans="1:10">
      <c r="A1361" s="5" t="s">
        <v>157</v>
      </c>
      <c r="B1361" s="6">
        <v>44902.762220081022</v>
      </c>
      <c r="C1361" s="5" t="s">
        <v>13</v>
      </c>
      <c r="D1361" s="9">
        <v>45152990935</v>
      </c>
      <c r="E1361" s="10" t="s">
        <v>17</v>
      </c>
      <c r="H1361" s="8">
        <v>210</v>
      </c>
      <c r="I1361" s="5" t="s">
        <v>15</v>
      </c>
      <c r="J1361" s="5" t="s">
        <v>16</v>
      </c>
    </row>
    <row r="1362" spans="1:10">
      <c r="A1362" s="5" t="s">
        <v>157</v>
      </c>
      <c r="B1362" s="6">
        <v>44902.762220081022</v>
      </c>
      <c r="C1362" s="5" t="s">
        <v>13</v>
      </c>
      <c r="D1362" s="9">
        <v>45143368580</v>
      </c>
      <c r="E1362" s="10" t="s">
        <v>17</v>
      </c>
      <c r="H1362" s="8">
        <v>551.1</v>
      </c>
      <c r="I1362" s="5" t="s">
        <v>15</v>
      </c>
      <c r="J1362" s="5" t="s">
        <v>16</v>
      </c>
    </row>
    <row r="1363" spans="1:10">
      <c r="A1363" s="5" t="s">
        <v>157</v>
      </c>
      <c r="B1363" s="6">
        <v>44902.762220081022</v>
      </c>
      <c r="C1363" s="5" t="s">
        <v>13</v>
      </c>
      <c r="D1363" s="9">
        <v>19140465242</v>
      </c>
      <c r="E1363" s="10" t="s">
        <v>17</v>
      </c>
      <c r="H1363" s="8">
        <v>850.93</v>
      </c>
      <c r="I1363" s="5" t="s">
        <v>15</v>
      </c>
      <c r="J1363" s="5" t="s">
        <v>16</v>
      </c>
    </row>
    <row r="1364" spans="1:10">
      <c r="A1364" s="5" t="s">
        <v>157</v>
      </c>
      <c r="B1364" s="6">
        <v>44902.762220081022</v>
      </c>
      <c r="C1364" s="5" t="s">
        <v>13</v>
      </c>
      <c r="D1364" s="7">
        <v>465636</v>
      </c>
      <c r="E1364" s="10" t="s">
        <v>17</v>
      </c>
      <c r="H1364" s="8">
        <v>48667.6</v>
      </c>
      <c r="I1364" s="5" t="s">
        <v>15</v>
      </c>
      <c r="J1364" s="5" t="s">
        <v>18</v>
      </c>
    </row>
    <row r="1365" spans="1:10">
      <c r="A1365" s="5" t="s">
        <v>157</v>
      </c>
      <c r="B1365" s="6">
        <v>44902.762220081022</v>
      </c>
      <c r="C1365" s="5" t="s">
        <v>13</v>
      </c>
      <c r="D1365" s="7">
        <v>465635</v>
      </c>
      <c r="E1365" s="10" t="s">
        <v>17</v>
      </c>
      <c r="H1365" s="8">
        <v>4761.3599999999997</v>
      </c>
      <c r="I1365" s="5" t="s">
        <v>15</v>
      </c>
      <c r="J1365" s="5" t="s">
        <v>18</v>
      </c>
    </row>
    <row r="1366" spans="1:10">
      <c r="A1366" s="5" t="s">
        <v>157</v>
      </c>
      <c r="B1366" s="6">
        <v>44902.762220081022</v>
      </c>
      <c r="C1366" s="5" t="s">
        <v>13</v>
      </c>
      <c r="D1366" s="9">
        <v>45152991119</v>
      </c>
      <c r="E1366" s="10" t="s">
        <v>17</v>
      </c>
      <c r="H1366" s="8">
        <v>324.8</v>
      </c>
      <c r="I1366" s="5" t="s">
        <v>15</v>
      </c>
      <c r="J1366" s="5" t="s">
        <v>16</v>
      </c>
    </row>
    <row r="1367" spans="1:10">
      <c r="A1367" s="5" t="s">
        <v>157</v>
      </c>
      <c r="B1367" s="6">
        <v>44902.762220081022</v>
      </c>
      <c r="C1367" s="5" t="s">
        <v>13</v>
      </c>
      <c r="D1367" s="9">
        <v>45143360820</v>
      </c>
      <c r="E1367" s="10" t="s">
        <v>17</v>
      </c>
      <c r="H1367" s="8">
        <v>279.8</v>
      </c>
      <c r="I1367" s="5" t="s">
        <v>15</v>
      </c>
      <c r="J1367" s="5" t="s">
        <v>16</v>
      </c>
    </row>
    <row r="1368" spans="1:10">
      <c r="A1368" s="5" t="s">
        <v>157</v>
      </c>
      <c r="B1368" s="6">
        <v>44902.762220081022</v>
      </c>
      <c r="C1368" s="5" t="s">
        <v>13</v>
      </c>
      <c r="D1368" s="7">
        <v>135179</v>
      </c>
      <c r="E1368" s="10" t="s">
        <v>17</v>
      </c>
      <c r="H1368" s="8">
        <v>39977.1</v>
      </c>
      <c r="I1368" s="5" t="s">
        <v>15</v>
      </c>
      <c r="J1368" s="5" t="s">
        <v>19</v>
      </c>
    </row>
    <row r="1369" spans="1:10">
      <c r="A1369" s="5" t="s">
        <v>157</v>
      </c>
      <c r="B1369" s="6">
        <v>44902.762220081022</v>
      </c>
      <c r="C1369" s="5" t="s">
        <v>13</v>
      </c>
      <c r="D1369" s="7"/>
      <c r="E1369" s="10"/>
      <c r="F1369" s="8">
        <v>4691.6000000000004</v>
      </c>
      <c r="I1369" s="11" t="s">
        <v>9</v>
      </c>
      <c r="J1369" s="5" t="s">
        <v>40</v>
      </c>
    </row>
    <row r="1370" spans="1:10">
      <c r="A1370" s="5" t="s">
        <v>157</v>
      </c>
      <c r="B1370" s="6">
        <v>44902.762220081022</v>
      </c>
      <c r="C1370" s="5" t="s">
        <v>13</v>
      </c>
      <c r="D1370" s="7"/>
      <c r="E1370" s="10"/>
      <c r="F1370" s="8">
        <v>10620.1</v>
      </c>
      <c r="I1370" s="11" t="s">
        <v>9</v>
      </c>
      <c r="J1370" s="5" t="s">
        <v>31</v>
      </c>
    </row>
    <row r="1371" spans="1:10">
      <c r="A1371" s="5" t="s">
        <v>157</v>
      </c>
      <c r="B1371" s="6">
        <v>44902.762220081022</v>
      </c>
      <c r="C1371" s="5" t="s">
        <v>13</v>
      </c>
      <c r="D1371" s="7"/>
      <c r="E1371" s="10"/>
      <c r="F1371" s="8">
        <v>8737.5</v>
      </c>
      <c r="I1371" s="11" t="s">
        <v>9</v>
      </c>
      <c r="J1371" s="5" t="s">
        <v>32</v>
      </c>
    </row>
    <row r="1372" spans="1:10">
      <c r="A1372" s="5" t="s">
        <v>157</v>
      </c>
      <c r="B1372" s="6">
        <v>44902.762220081022</v>
      </c>
      <c r="C1372" s="5" t="s">
        <v>13</v>
      </c>
      <c r="D1372" s="7"/>
      <c r="E1372" s="10"/>
      <c r="F1372" s="8">
        <v>6151.4</v>
      </c>
      <c r="I1372" s="11" t="s">
        <v>9</v>
      </c>
      <c r="J1372" s="5" t="s">
        <v>35</v>
      </c>
    </row>
    <row r="1373" spans="1:10">
      <c r="A1373" s="5" t="s">
        <v>157</v>
      </c>
      <c r="B1373" s="6">
        <v>44902.762220081022</v>
      </c>
      <c r="C1373" s="5" t="s">
        <v>13</v>
      </c>
      <c r="D1373" s="7"/>
      <c r="E1373" s="10"/>
      <c r="F1373" s="8">
        <v>0.1</v>
      </c>
      <c r="I1373" s="11" t="s">
        <v>9</v>
      </c>
      <c r="J1373" s="5" t="s">
        <v>16</v>
      </c>
    </row>
    <row r="1374" spans="1:10">
      <c r="A1374" s="5" t="s">
        <v>157</v>
      </c>
      <c r="B1374" s="6">
        <v>44902.762220081022</v>
      </c>
      <c r="C1374" s="5" t="s">
        <v>13</v>
      </c>
      <c r="D1374" s="7"/>
      <c r="E1374" s="10"/>
      <c r="F1374" s="8">
        <v>8060.5</v>
      </c>
      <c r="I1374" s="11" t="s">
        <v>9</v>
      </c>
      <c r="J1374" s="10" t="s">
        <v>45</v>
      </c>
    </row>
    <row r="1375" spans="1:10">
      <c r="A1375" s="5" t="s">
        <v>157</v>
      </c>
      <c r="B1375" s="6">
        <v>44902.762220081022</v>
      </c>
      <c r="C1375" s="5" t="s">
        <v>13</v>
      </c>
      <c r="D1375" s="7"/>
      <c r="E1375" s="10"/>
      <c r="F1375" s="8">
        <v>8726.2999999999993</v>
      </c>
      <c r="I1375" s="11" t="s">
        <v>9</v>
      </c>
      <c r="J1375" s="10" t="s">
        <v>46</v>
      </c>
    </row>
    <row r="1376" spans="1:10">
      <c r="A1376" s="12" t="s">
        <v>21</v>
      </c>
      <c r="B1376" s="3"/>
      <c r="C1376" s="3"/>
      <c r="D1376" s="7"/>
      <c r="E1376" s="10"/>
      <c r="F1376" s="19">
        <f>SUM(F1341:G1375)</f>
        <v>48099.509999999995</v>
      </c>
      <c r="H1376" s="8"/>
      <c r="I1376" s="11"/>
      <c r="J1376" s="5"/>
    </row>
    <row r="1377" spans="1:10" ht="15.75" customHeight="1">
      <c r="A1377" s="13" t="s">
        <v>22</v>
      </c>
      <c r="B1377" s="13" t="s">
        <v>23</v>
      </c>
      <c r="C1377" s="13" t="s">
        <v>24</v>
      </c>
      <c r="D1377" s="14">
        <v>112372308</v>
      </c>
      <c r="E1377" s="10"/>
      <c r="H1377" s="8"/>
      <c r="I1377" s="11"/>
      <c r="J1377" s="5"/>
    </row>
    <row r="1380" spans="1:10">
      <c r="A1380" s="1" t="s">
        <v>0</v>
      </c>
      <c r="B1380" s="2"/>
      <c r="C1380" s="2"/>
      <c r="D1380" s="2"/>
      <c r="E1380" s="2"/>
      <c r="F1380" s="2"/>
      <c r="G1380" s="2"/>
      <c r="H1380" s="2"/>
      <c r="I1380" s="2"/>
      <c r="J1380" s="2"/>
    </row>
    <row r="1381" spans="1:10">
      <c r="A1381" s="3" t="s">
        <v>159</v>
      </c>
      <c r="B1381" s="2"/>
      <c r="C1381" s="2"/>
      <c r="D1381" s="2"/>
      <c r="E1381" s="2"/>
      <c r="F1381" s="2"/>
      <c r="G1381" s="2"/>
      <c r="H1381" s="2"/>
      <c r="I1381" s="2"/>
      <c r="J1381" s="2"/>
    </row>
    <row r="1382" spans="1:10">
      <c r="A1382" s="88" t="s">
        <v>0</v>
      </c>
      <c r="B1382" s="88" t="s">
        <v>2</v>
      </c>
      <c r="C1382" s="88" t="s">
        <v>3</v>
      </c>
      <c r="D1382" s="88" t="s">
        <v>4</v>
      </c>
      <c r="E1382" s="88" t="s">
        <v>5</v>
      </c>
      <c r="F1382" s="88" t="s">
        <v>6</v>
      </c>
      <c r="G1382" s="90"/>
      <c r="H1382" s="91"/>
      <c r="I1382" s="88" t="s">
        <v>7</v>
      </c>
      <c r="J1382" s="88" t="s">
        <v>8</v>
      </c>
    </row>
    <row r="1383" spans="1:10">
      <c r="A1383" s="89"/>
      <c r="B1383" s="89"/>
      <c r="C1383" s="89"/>
      <c r="D1383" s="89"/>
      <c r="E1383" s="89"/>
      <c r="F1383" s="4" t="s">
        <v>9</v>
      </c>
      <c r="G1383" s="4" t="s">
        <v>10</v>
      </c>
      <c r="H1383" s="4" t="s">
        <v>11</v>
      </c>
      <c r="I1383" s="89"/>
      <c r="J1383" s="89"/>
    </row>
    <row r="1384" spans="1:10">
      <c r="A1384" s="5" t="s">
        <v>160</v>
      </c>
      <c r="B1384" s="6">
        <v>44903.534335798613</v>
      </c>
      <c r="C1384" s="5" t="s">
        <v>13</v>
      </c>
      <c r="D1384" s="7"/>
      <c r="E1384" s="10"/>
      <c r="F1384" s="8">
        <v>12195.3</v>
      </c>
      <c r="I1384" s="11" t="s">
        <v>9</v>
      </c>
      <c r="J1384" s="10" t="s">
        <v>29</v>
      </c>
    </row>
    <row r="1385" spans="1:10">
      <c r="A1385" s="5" t="s">
        <v>160</v>
      </c>
      <c r="B1385" s="6">
        <v>44903.534335798613</v>
      </c>
      <c r="C1385" s="5" t="s">
        <v>13</v>
      </c>
      <c r="D1385" s="7"/>
      <c r="E1385" s="10"/>
      <c r="F1385" s="8">
        <v>7388.9</v>
      </c>
      <c r="I1385" s="11" t="s">
        <v>9</v>
      </c>
      <c r="J1385" s="5" t="s">
        <v>41</v>
      </c>
    </row>
    <row r="1386" spans="1:10">
      <c r="A1386" s="5" t="s">
        <v>160</v>
      </c>
      <c r="B1386" s="6">
        <v>44903.534335798613</v>
      </c>
      <c r="C1386" s="5" t="s">
        <v>13</v>
      </c>
      <c r="D1386" s="7"/>
      <c r="E1386" s="10"/>
      <c r="F1386" s="8">
        <v>15796.1</v>
      </c>
      <c r="I1386" s="11" t="s">
        <v>9</v>
      </c>
      <c r="J1386" s="10" t="s">
        <v>42</v>
      </c>
    </row>
    <row r="1387" spans="1:10">
      <c r="A1387" s="5" t="s">
        <v>160</v>
      </c>
      <c r="B1387" s="6">
        <v>44903.534335798613</v>
      </c>
      <c r="C1387" s="5" t="s">
        <v>13</v>
      </c>
      <c r="D1387" s="7"/>
      <c r="E1387" s="10"/>
      <c r="F1387" s="8">
        <v>23365</v>
      </c>
      <c r="I1387" s="11" t="s">
        <v>9</v>
      </c>
      <c r="J1387" s="5" t="s">
        <v>30</v>
      </c>
    </row>
    <row r="1388" spans="1:10">
      <c r="A1388" s="5" t="s">
        <v>160</v>
      </c>
      <c r="B1388" s="6">
        <v>44903.534335798613</v>
      </c>
      <c r="C1388" s="5" t="s">
        <v>13</v>
      </c>
      <c r="D1388" s="7"/>
      <c r="E1388" s="10"/>
      <c r="F1388" s="8">
        <v>16368.5</v>
      </c>
      <c r="I1388" s="11" t="s">
        <v>9</v>
      </c>
      <c r="J1388" s="5" t="s">
        <v>33</v>
      </c>
    </row>
    <row r="1389" spans="1:10">
      <c r="A1389" s="5" t="s">
        <v>160</v>
      </c>
      <c r="B1389" s="6">
        <v>44903.534335798613</v>
      </c>
      <c r="C1389" s="5" t="s">
        <v>13</v>
      </c>
      <c r="D1389" s="7"/>
      <c r="E1389" s="10"/>
      <c r="F1389" s="8">
        <v>4696.7</v>
      </c>
      <c r="I1389" s="11" t="s">
        <v>9</v>
      </c>
      <c r="J1389" s="5" t="s">
        <v>35</v>
      </c>
    </row>
    <row r="1390" spans="1:10">
      <c r="A1390" s="5" t="s">
        <v>160</v>
      </c>
      <c r="B1390" s="6">
        <v>44903.534335798613</v>
      </c>
      <c r="C1390" s="5" t="s">
        <v>13</v>
      </c>
      <c r="D1390" s="7"/>
      <c r="E1390" s="10"/>
      <c r="F1390" s="8">
        <v>13741</v>
      </c>
      <c r="I1390" s="11" t="s">
        <v>9</v>
      </c>
      <c r="J1390" s="10" t="s">
        <v>43</v>
      </c>
    </row>
    <row r="1391" spans="1:10">
      <c r="A1391" s="5" t="s">
        <v>160</v>
      </c>
      <c r="B1391" s="6">
        <v>44903.534335798613</v>
      </c>
      <c r="C1391" s="5" t="s">
        <v>13</v>
      </c>
      <c r="D1391" s="7"/>
      <c r="E1391" s="10"/>
      <c r="F1391" s="8">
        <v>17884</v>
      </c>
      <c r="I1391" s="11" t="s">
        <v>9</v>
      </c>
      <c r="J1391" s="10" t="s">
        <v>44</v>
      </c>
    </row>
    <row r="1392" spans="1:10">
      <c r="A1392" s="5" t="s">
        <v>160</v>
      </c>
      <c r="B1392" s="6">
        <v>44903.534335798613</v>
      </c>
      <c r="C1392" s="5" t="s">
        <v>13</v>
      </c>
      <c r="D1392" s="7"/>
      <c r="E1392" s="10"/>
      <c r="F1392" s="8">
        <v>8532.5</v>
      </c>
      <c r="I1392" s="11" t="s">
        <v>9</v>
      </c>
      <c r="J1392" s="10" t="s">
        <v>36</v>
      </c>
    </row>
    <row r="1393" spans="1:10">
      <c r="A1393" s="12" t="s">
        <v>21</v>
      </c>
      <c r="B1393" s="3"/>
      <c r="C1393" s="3"/>
      <c r="D1393" s="7"/>
      <c r="E1393" s="10"/>
      <c r="F1393" s="19">
        <f>SUM(F1384:G1392)</f>
        <v>119967.99999999999</v>
      </c>
      <c r="H1393" s="8"/>
      <c r="I1393" s="11"/>
      <c r="J1393" s="10"/>
    </row>
    <row r="1394" spans="1:10" ht="15.75" customHeight="1">
      <c r="A1394" s="13" t="s">
        <v>22</v>
      </c>
      <c r="B1394" s="13" t="s">
        <v>23</v>
      </c>
      <c r="C1394" s="13" t="s">
        <v>24</v>
      </c>
      <c r="D1394" s="14">
        <v>112372309</v>
      </c>
      <c r="E1394" s="10"/>
      <c r="H1394" s="8"/>
      <c r="I1394" s="11"/>
      <c r="J1394" s="10"/>
    </row>
    <row r="1395" spans="1:10">
      <c r="A1395" s="5"/>
      <c r="B1395" s="6"/>
      <c r="C1395" s="5"/>
      <c r="D1395" s="7"/>
      <c r="E1395" s="10"/>
      <c r="H1395" s="8"/>
      <c r="I1395" s="11"/>
      <c r="J1395" s="10"/>
    </row>
    <row r="1396" spans="1:10">
      <c r="A1396" s="5"/>
      <c r="B1396" s="6"/>
      <c r="C1396" s="5"/>
      <c r="D1396" s="7"/>
      <c r="E1396" s="10"/>
      <c r="H1396" s="8"/>
      <c r="I1396" s="11"/>
      <c r="J1396" s="10"/>
    </row>
    <row r="1397" spans="1:10">
      <c r="A1397" s="5" t="s">
        <v>161</v>
      </c>
      <c r="B1397" s="6">
        <v>44903.744262893517</v>
      </c>
      <c r="C1397" s="5" t="s">
        <v>13</v>
      </c>
      <c r="D1397" s="7"/>
      <c r="E1397" s="10"/>
      <c r="G1397" s="8">
        <v>756.6</v>
      </c>
      <c r="I1397" s="11" t="s">
        <v>10</v>
      </c>
      <c r="J1397" s="5" t="s">
        <v>18</v>
      </c>
    </row>
    <row r="1398" spans="1:10">
      <c r="A1398" s="5" t="s">
        <v>161</v>
      </c>
      <c r="B1398" s="6">
        <v>44903.744262893517</v>
      </c>
      <c r="C1398" s="5" t="s">
        <v>13</v>
      </c>
      <c r="D1398" s="9">
        <v>45143365308</v>
      </c>
      <c r="E1398" s="10" t="s">
        <v>17</v>
      </c>
      <c r="H1398" s="8">
        <v>222.6</v>
      </c>
      <c r="I1398" s="5" t="s">
        <v>15</v>
      </c>
      <c r="J1398" s="5" t="s">
        <v>16</v>
      </c>
    </row>
    <row r="1399" spans="1:10">
      <c r="A1399" s="5" t="s">
        <v>161</v>
      </c>
      <c r="B1399" s="6">
        <v>44903.744262893517</v>
      </c>
      <c r="C1399" s="5" t="s">
        <v>13</v>
      </c>
      <c r="D1399" s="9">
        <v>71848208761</v>
      </c>
      <c r="E1399" s="5" t="s">
        <v>50</v>
      </c>
      <c r="H1399" s="8">
        <v>6419</v>
      </c>
      <c r="I1399" s="5" t="s">
        <v>15</v>
      </c>
      <c r="J1399" s="5" t="s">
        <v>16</v>
      </c>
    </row>
    <row r="1400" spans="1:10">
      <c r="A1400" s="5" t="s">
        <v>161</v>
      </c>
      <c r="B1400" s="6">
        <v>44903.744262893517</v>
      </c>
      <c r="C1400" s="5" t="s">
        <v>13</v>
      </c>
      <c r="D1400" s="7">
        <v>294399</v>
      </c>
      <c r="E1400" s="10" t="s">
        <v>17</v>
      </c>
      <c r="H1400" s="8">
        <v>3593.85</v>
      </c>
      <c r="I1400" s="5" t="s">
        <v>15</v>
      </c>
      <c r="J1400" s="5" t="s">
        <v>18</v>
      </c>
    </row>
    <row r="1401" spans="1:10">
      <c r="A1401" s="5" t="s">
        <v>161</v>
      </c>
      <c r="B1401" s="6">
        <v>44903.744262893517</v>
      </c>
      <c r="C1401" s="5" t="s">
        <v>13</v>
      </c>
      <c r="D1401" s="7">
        <v>294400</v>
      </c>
      <c r="E1401" s="10" t="s">
        <v>17</v>
      </c>
      <c r="H1401" s="8">
        <v>2009.55</v>
      </c>
      <c r="I1401" s="5" t="s">
        <v>15</v>
      </c>
      <c r="J1401" s="5" t="s">
        <v>18</v>
      </c>
    </row>
    <row r="1402" spans="1:10">
      <c r="A1402" s="5" t="s">
        <v>161</v>
      </c>
      <c r="B1402" s="6">
        <v>44903.744262893517</v>
      </c>
      <c r="C1402" s="5" t="s">
        <v>13</v>
      </c>
      <c r="D1402" s="7">
        <v>294401</v>
      </c>
      <c r="E1402" s="10" t="s">
        <v>17</v>
      </c>
      <c r="H1402" s="8">
        <v>5805.52</v>
      </c>
      <c r="I1402" s="5" t="s">
        <v>15</v>
      </c>
      <c r="J1402" s="5" t="s">
        <v>18</v>
      </c>
    </row>
    <row r="1403" spans="1:10">
      <c r="A1403" s="5" t="s">
        <v>161</v>
      </c>
      <c r="B1403" s="6">
        <v>44903.744262893517</v>
      </c>
      <c r="C1403" s="5" t="s">
        <v>13</v>
      </c>
      <c r="D1403" s="7">
        <v>294403</v>
      </c>
      <c r="E1403" s="10" t="s">
        <v>17</v>
      </c>
      <c r="H1403" s="8">
        <v>68863.100000000006</v>
      </c>
      <c r="I1403" s="5" t="s">
        <v>15</v>
      </c>
      <c r="J1403" s="5" t="s">
        <v>18</v>
      </c>
    </row>
    <row r="1404" spans="1:10">
      <c r="A1404" s="5" t="s">
        <v>161</v>
      </c>
      <c r="B1404" s="6">
        <v>44903.744262893517</v>
      </c>
      <c r="C1404" s="5" t="s">
        <v>13</v>
      </c>
      <c r="D1404" s="7">
        <v>294398</v>
      </c>
      <c r="E1404" s="10" t="s">
        <v>17</v>
      </c>
      <c r="H1404" s="8">
        <v>22492.83</v>
      </c>
      <c r="I1404" s="5" t="s">
        <v>15</v>
      </c>
      <c r="J1404" s="5" t="s">
        <v>18</v>
      </c>
    </row>
    <row r="1405" spans="1:10">
      <c r="A1405" s="5" t="s">
        <v>161</v>
      </c>
      <c r="B1405" s="6">
        <v>44903.744262893517</v>
      </c>
      <c r="C1405" s="5" t="s">
        <v>13</v>
      </c>
      <c r="D1405" s="7">
        <v>209275</v>
      </c>
      <c r="E1405" s="10" t="s">
        <v>17</v>
      </c>
      <c r="H1405" s="8">
        <v>14750.8</v>
      </c>
      <c r="I1405" s="5" t="s">
        <v>15</v>
      </c>
      <c r="J1405" s="5" t="s">
        <v>19</v>
      </c>
    </row>
    <row r="1406" spans="1:10">
      <c r="A1406" s="5" t="s">
        <v>161</v>
      </c>
      <c r="B1406" s="6">
        <v>44903.744262893517</v>
      </c>
      <c r="C1406" s="5" t="s">
        <v>13</v>
      </c>
      <c r="D1406" s="7">
        <v>30843215</v>
      </c>
      <c r="E1406" s="5" t="s">
        <v>14</v>
      </c>
      <c r="H1406" s="8">
        <v>18043</v>
      </c>
      <c r="I1406" s="5" t="s">
        <v>15</v>
      </c>
      <c r="J1406" s="5" t="s">
        <v>16</v>
      </c>
    </row>
    <row r="1407" spans="1:10">
      <c r="A1407" s="5" t="s">
        <v>161</v>
      </c>
      <c r="B1407" s="6">
        <v>44903.744262893517</v>
      </c>
      <c r="C1407" s="5" t="s">
        <v>13</v>
      </c>
      <c r="D1407" s="7"/>
      <c r="E1407" s="10"/>
      <c r="F1407" s="8">
        <v>5865</v>
      </c>
      <c r="I1407" s="11" t="s">
        <v>9</v>
      </c>
      <c r="J1407" s="5" t="s">
        <v>40</v>
      </c>
    </row>
    <row r="1408" spans="1:10">
      <c r="A1408" s="5" t="s">
        <v>161</v>
      </c>
      <c r="B1408" s="6">
        <v>44903.744262893517</v>
      </c>
      <c r="C1408" s="5" t="s">
        <v>13</v>
      </c>
      <c r="D1408" s="7"/>
      <c r="E1408" s="10"/>
      <c r="F1408" s="8">
        <v>6388.2</v>
      </c>
      <c r="I1408" s="11" t="s">
        <v>9</v>
      </c>
      <c r="J1408" s="10" t="s">
        <v>42</v>
      </c>
    </row>
    <row r="1409" spans="1:10">
      <c r="A1409" s="5" t="s">
        <v>161</v>
      </c>
      <c r="B1409" s="6">
        <v>44903.744262893517</v>
      </c>
      <c r="C1409" s="5" t="s">
        <v>13</v>
      </c>
      <c r="D1409" s="7"/>
      <c r="E1409" s="10"/>
      <c r="F1409" s="8">
        <v>21472.400000000001</v>
      </c>
      <c r="I1409" s="11" t="s">
        <v>9</v>
      </c>
      <c r="J1409" s="5" t="s">
        <v>31</v>
      </c>
    </row>
    <row r="1410" spans="1:10">
      <c r="A1410" s="5" t="s">
        <v>161</v>
      </c>
      <c r="B1410" s="6">
        <v>44903.744262893517</v>
      </c>
      <c r="C1410" s="5" t="s">
        <v>13</v>
      </c>
      <c r="D1410" s="7"/>
      <c r="E1410" s="10"/>
      <c r="F1410" s="8">
        <v>12022.7</v>
      </c>
      <c r="I1410" s="11" t="s">
        <v>9</v>
      </c>
      <c r="J1410" s="5" t="s">
        <v>34</v>
      </c>
    </row>
    <row r="1411" spans="1:10">
      <c r="A1411" s="5" t="s">
        <v>161</v>
      </c>
      <c r="B1411" s="6">
        <v>44903.744262893517</v>
      </c>
      <c r="C1411" s="5" t="s">
        <v>13</v>
      </c>
      <c r="D1411" s="7"/>
      <c r="E1411" s="10"/>
      <c r="F1411" s="8">
        <v>14293.6</v>
      </c>
      <c r="I1411" s="11" t="s">
        <v>9</v>
      </c>
      <c r="J1411" s="5" t="s">
        <v>35</v>
      </c>
    </row>
    <row r="1412" spans="1:10">
      <c r="A1412" s="5" t="s">
        <v>161</v>
      </c>
      <c r="B1412" s="6">
        <v>44903.744262893517</v>
      </c>
      <c r="C1412" s="5" t="s">
        <v>13</v>
      </c>
      <c r="D1412" s="7"/>
      <c r="E1412" s="10"/>
      <c r="F1412" s="8">
        <v>0.8</v>
      </c>
      <c r="I1412" s="11" t="s">
        <v>9</v>
      </c>
      <c r="J1412" s="5" t="s">
        <v>16</v>
      </c>
    </row>
    <row r="1413" spans="1:10">
      <c r="A1413" s="5" t="s">
        <v>161</v>
      </c>
      <c r="B1413" s="6">
        <v>44903.744262893517</v>
      </c>
      <c r="C1413" s="5" t="s">
        <v>13</v>
      </c>
      <c r="D1413" s="7"/>
      <c r="E1413" s="10"/>
      <c r="F1413" s="8">
        <v>7793</v>
      </c>
      <c r="I1413" s="11" t="s">
        <v>9</v>
      </c>
      <c r="J1413" s="10" t="s">
        <v>44</v>
      </c>
    </row>
    <row r="1414" spans="1:10">
      <c r="A1414" s="5" t="s">
        <v>161</v>
      </c>
      <c r="B1414" s="6">
        <v>44903.744262893517</v>
      </c>
      <c r="C1414" s="5" t="s">
        <v>13</v>
      </c>
      <c r="D1414" s="7"/>
      <c r="E1414" s="10"/>
      <c r="F1414" s="8">
        <v>11071.6</v>
      </c>
      <c r="I1414" s="11" t="s">
        <v>9</v>
      </c>
      <c r="J1414" s="10" t="s">
        <v>36</v>
      </c>
    </row>
    <row r="1415" spans="1:10">
      <c r="A1415" s="5" t="s">
        <v>161</v>
      </c>
      <c r="B1415" s="6">
        <v>44903.744262893517</v>
      </c>
      <c r="C1415" s="5" t="s">
        <v>13</v>
      </c>
      <c r="D1415" s="7"/>
      <c r="E1415" s="10"/>
      <c r="F1415" s="8">
        <v>6164.2</v>
      </c>
      <c r="I1415" s="11" t="s">
        <v>9</v>
      </c>
      <c r="J1415" s="10" t="s">
        <v>46</v>
      </c>
    </row>
    <row r="1416" spans="1:10">
      <c r="A1416" s="12" t="s">
        <v>21</v>
      </c>
      <c r="B1416" s="3"/>
      <c r="C1416" s="3"/>
      <c r="D1416" s="7"/>
      <c r="E1416" s="10"/>
      <c r="F1416" s="19">
        <f>SUM(F1397:G1415)</f>
        <v>85828.099999999991</v>
      </c>
      <c r="H1416" s="8"/>
      <c r="I1416" s="11"/>
      <c r="J1416" s="10"/>
    </row>
    <row r="1417" spans="1:10" ht="15.75" customHeight="1">
      <c r="A1417" s="13" t="s">
        <v>22</v>
      </c>
      <c r="B1417" s="13" t="s">
        <v>23</v>
      </c>
      <c r="C1417" s="13" t="s">
        <v>24</v>
      </c>
      <c r="D1417" s="14">
        <v>112387827</v>
      </c>
      <c r="E1417" s="10"/>
      <c r="H1417" s="8"/>
      <c r="I1417" s="11"/>
      <c r="J1417" s="10"/>
    </row>
    <row r="1420" spans="1:10">
      <c r="A1420" s="1" t="s">
        <v>0</v>
      </c>
      <c r="B1420" s="2"/>
      <c r="C1420" s="2"/>
      <c r="D1420" s="2"/>
      <c r="E1420" s="2"/>
      <c r="F1420" s="2"/>
      <c r="G1420" s="2"/>
      <c r="H1420" s="2"/>
      <c r="I1420" s="2"/>
      <c r="J1420" s="2"/>
    </row>
    <row r="1421" spans="1:10">
      <c r="A1421" s="3" t="s">
        <v>162</v>
      </c>
      <c r="B1421" s="2"/>
      <c r="C1421" s="2"/>
      <c r="D1421" s="2"/>
      <c r="E1421" s="2"/>
      <c r="F1421" s="2"/>
      <c r="G1421" s="2"/>
      <c r="H1421" s="2"/>
      <c r="I1421" s="2"/>
      <c r="J1421" s="2"/>
    </row>
    <row r="1422" spans="1:10">
      <c r="A1422" s="88" t="s">
        <v>0</v>
      </c>
      <c r="B1422" s="88" t="s">
        <v>2</v>
      </c>
      <c r="C1422" s="88" t="s">
        <v>3</v>
      </c>
      <c r="D1422" s="88" t="s">
        <v>4</v>
      </c>
      <c r="E1422" s="88" t="s">
        <v>5</v>
      </c>
      <c r="F1422" s="88" t="s">
        <v>6</v>
      </c>
      <c r="G1422" s="90"/>
      <c r="H1422" s="91"/>
      <c r="I1422" s="88" t="s">
        <v>7</v>
      </c>
      <c r="J1422" s="88" t="s">
        <v>8</v>
      </c>
    </row>
    <row r="1423" spans="1:10">
      <c r="A1423" s="89"/>
      <c r="B1423" s="89"/>
      <c r="C1423" s="89"/>
      <c r="D1423" s="89"/>
      <c r="E1423" s="89"/>
      <c r="F1423" s="4" t="s">
        <v>9</v>
      </c>
      <c r="G1423" s="4" t="s">
        <v>10</v>
      </c>
      <c r="H1423" s="4" t="s">
        <v>11</v>
      </c>
      <c r="I1423" s="89"/>
      <c r="J1423" s="89"/>
    </row>
    <row r="1424" spans="1:10">
      <c r="A1424" s="5" t="s">
        <v>163</v>
      </c>
      <c r="B1424" s="6">
        <v>44904.481587627313</v>
      </c>
      <c r="C1424" s="5" t="s">
        <v>13</v>
      </c>
      <c r="F1424" s="8">
        <v>14936.6</v>
      </c>
      <c r="I1424" s="11" t="s">
        <v>9</v>
      </c>
      <c r="J1424" s="10" t="s">
        <v>29</v>
      </c>
    </row>
    <row r="1425" spans="1:10">
      <c r="A1425" s="5" t="s">
        <v>163</v>
      </c>
      <c r="B1425" s="6">
        <v>44904.481587627313</v>
      </c>
      <c r="C1425" s="5" t="s">
        <v>13</v>
      </c>
      <c r="F1425" s="8">
        <v>338.6</v>
      </c>
      <c r="I1425" s="11" t="s">
        <v>9</v>
      </c>
      <c r="J1425" s="5" t="s">
        <v>41</v>
      </c>
    </row>
    <row r="1426" spans="1:10">
      <c r="A1426" s="5" t="s">
        <v>163</v>
      </c>
      <c r="B1426" s="6">
        <v>44904.481587627313</v>
      </c>
      <c r="C1426" s="5" t="s">
        <v>13</v>
      </c>
      <c r="F1426" s="8">
        <v>8994.7999999999993</v>
      </c>
      <c r="I1426" s="11" t="s">
        <v>9</v>
      </c>
      <c r="J1426" s="5" t="s">
        <v>30</v>
      </c>
    </row>
    <row r="1427" spans="1:10">
      <c r="A1427" s="5" t="s">
        <v>163</v>
      </c>
      <c r="B1427" s="6">
        <v>44904.481587627313</v>
      </c>
      <c r="C1427" s="5" t="s">
        <v>13</v>
      </c>
      <c r="F1427" s="8">
        <v>509.3</v>
      </c>
      <c r="I1427" s="11" t="s">
        <v>9</v>
      </c>
      <c r="J1427" s="5" t="s">
        <v>54</v>
      </c>
    </row>
    <row r="1428" spans="1:10">
      <c r="A1428" s="5" t="s">
        <v>163</v>
      </c>
      <c r="B1428" s="6">
        <v>44904.481587627313</v>
      </c>
      <c r="C1428" s="5" t="s">
        <v>13</v>
      </c>
      <c r="F1428" s="8">
        <v>9273.9</v>
      </c>
      <c r="I1428" s="11" t="s">
        <v>9</v>
      </c>
      <c r="J1428" s="5" t="s">
        <v>32</v>
      </c>
    </row>
    <row r="1429" spans="1:10">
      <c r="A1429" s="5" t="s">
        <v>163</v>
      </c>
      <c r="B1429" s="6">
        <v>44904.481587627313</v>
      </c>
      <c r="C1429" s="5" t="s">
        <v>13</v>
      </c>
      <c r="F1429" s="8">
        <v>20659.2</v>
      </c>
      <c r="I1429" s="11" t="s">
        <v>9</v>
      </c>
      <c r="J1429" s="5" t="s">
        <v>33</v>
      </c>
    </row>
    <row r="1430" spans="1:10">
      <c r="A1430" s="5" t="s">
        <v>163</v>
      </c>
      <c r="B1430" s="6">
        <v>44904.481587627313</v>
      </c>
      <c r="C1430" s="5" t="s">
        <v>13</v>
      </c>
      <c r="F1430" s="8">
        <v>20964.599999999999</v>
      </c>
      <c r="I1430" s="11" t="s">
        <v>9</v>
      </c>
      <c r="J1430" s="5" t="s">
        <v>34</v>
      </c>
    </row>
    <row r="1431" spans="1:10">
      <c r="A1431" s="5" t="s">
        <v>163</v>
      </c>
      <c r="B1431" s="6">
        <v>44904.481587627313</v>
      </c>
      <c r="C1431" s="5" t="s">
        <v>13</v>
      </c>
      <c r="F1431" s="8">
        <v>10574.1</v>
      </c>
      <c r="I1431" s="11" t="s">
        <v>9</v>
      </c>
      <c r="J1431" s="10" t="s">
        <v>43</v>
      </c>
    </row>
    <row r="1432" spans="1:10">
      <c r="A1432" s="5" t="s">
        <v>163</v>
      </c>
      <c r="B1432" s="6">
        <v>44904.481587627313</v>
      </c>
      <c r="C1432" s="5" t="s">
        <v>13</v>
      </c>
      <c r="F1432" s="8">
        <v>14045.2</v>
      </c>
      <c r="I1432" s="11" t="s">
        <v>9</v>
      </c>
      <c r="J1432" s="10" t="s">
        <v>44</v>
      </c>
    </row>
    <row r="1433" spans="1:10">
      <c r="A1433" s="5" t="s">
        <v>163</v>
      </c>
      <c r="B1433" s="6">
        <v>44904.481587627313</v>
      </c>
      <c r="C1433" s="5" t="s">
        <v>13</v>
      </c>
      <c r="F1433" s="8">
        <v>12361.5</v>
      </c>
      <c r="I1433" s="11" t="s">
        <v>9</v>
      </c>
      <c r="J1433" s="10" t="s">
        <v>45</v>
      </c>
    </row>
    <row r="1434" spans="1:10">
      <c r="A1434" s="12" t="s">
        <v>21</v>
      </c>
      <c r="B1434" s="3"/>
      <c r="C1434" s="3"/>
      <c r="F1434" s="42">
        <f>SUM(F1424:F1433)</f>
        <v>112657.8</v>
      </c>
    </row>
    <row r="1435" spans="1:10" ht="15.75" customHeight="1">
      <c r="A1435" s="13" t="s">
        <v>22</v>
      </c>
      <c r="B1435" s="13" t="s">
        <v>23</v>
      </c>
      <c r="C1435" s="13" t="s">
        <v>24</v>
      </c>
      <c r="D1435" s="14">
        <v>112387828</v>
      </c>
    </row>
    <row r="1439" spans="1:10">
      <c r="A1439" s="5" t="s">
        <v>164</v>
      </c>
      <c r="B1439" s="6">
        <v>44904.751918599541</v>
      </c>
      <c r="C1439" s="5" t="s">
        <v>13</v>
      </c>
      <c r="D1439" s="9">
        <v>45133001748</v>
      </c>
      <c r="E1439" s="10" t="s">
        <v>17</v>
      </c>
      <c r="H1439" s="8">
        <v>164</v>
      </c>
      <c r="I1439" s="5" t="s">
        <v>15</v>
      </c>
      <c r="J1439" s="5" t="s">
        <v>16</v>
      </c>
    </row>
    <row r="1440" spans="1:10">
      <c r="A1440" s="5" t="s">
        <v>164</v>
      </c>
      <c r="B1440" s="6">
        <v>44904.751918599541</v>
      </c>
      <c r="C1440" s="5" t="s">
        <v>13</v>
      </c>
      <c r="D1440" s="9">
        <v>45113146024</v>
      </c>
      <c r="E1440" s="10" t="s">
        <v>17</v>
      </c>
      <c r="H1440" s="8">
        <v>247.5</v>
      </c>
      <c r="I1440" s="5" t="s">
        <v>15</v>
      </c>
      <c r="J1440" s="5" t="s">
        <v>16</v>
      </c>
    </row>
    <row r="1441" spans="1:10">
      <c r="A1441" s="5" t="s">
        <v>164</v>
      </c>
      <c r="B1441" s="6">
        <v>44904.751918599541</v>
      </c>
      <c r="C1441" s="5" t="s">
        <v>13</v>
      </c>
      <c r="D1441" s="9">
        <v>45123128330</v>
      </c>
      <c r="E1441" s="10" t="s">
        <v>17</v>
      </c>
      <c r="H1441" s="8">
        <v>44.1</v>
      </c>
      <c r="I1441" s="5" t="s">
        <v>15</v>
      </c>
      <c r="J1441" s="5" t="s">
        <v>16</v>
      </c>
    </row>
    <row r="1442" spans="1:10">
      <c r="A1442" s="5" t="s">
        <v>164</v>
      </c>
      <c r="B1442" s="6">
        <v>44904.751918599541</v>
      </c>
      <c r="C1442" s="5" t="s">
        <v>13</v>
      </c>
      <c r="D1442" s="9">
        <v>45113142906</v>
      </c>
      <c r="E1442" s="10" t="s">
        <v>17</v>
      </c>
      <c r="H1442" s="8">
        <v>163.9</v>
      </c>
      <c r="I1442" s="5" t="s">
        <v>15</v>
      </c>
      <c r="J1442" s="5" t="s">
        <v>16</v>
      </c>
    </row>
    <row r="1443" spans="1:10">
      <c r="A1443" s="5" t="s">
        <v>164</v>
      </c>
      <c r="B1443" s="6">
        <v>44904.751918599541</v>
      </c>
      <c r="C1443" s="5" t="s">
        <v>13</v>
      </c>
      <c r="D1443" s="9">
        <v>45113143064</v>
      </c>
      <c r="E1443" s="10" t="s">
        <v>17</v>
      </c>
      <c r="H1443" s="8">
        <v>330.79</v>
      </c>
      <c r="I1443" s="5" t="s">
        <v>15</v>
      </c>
      <c r="J1443" s="5" t="s">
        <v>16</v>
      </c>
    </row>
    <row r="1444" spans="1:10">
      <c r="A1444" s="5" t="s">
        <v>164</v>
      </c>
      <c r="B1444" s="6">
        <v>44904.751918599541</v>
      </c>
      <c r="C1444" s="5" t="s">
        <v>13</v>
      </c>
      <c r="D1444" s="9">
        <v>45163090989</v>
      </c>
      <c r="E1444" s="10" t="s">
        <v>17</v>
      </c>
      <c r="H1444" s="8">
        <v>2646.02</v>
      </c>
      <c r="I1444" s="5" t="s">
        <v>15</v>
      </c>
      <c r="J1444" s="5" t="s">
        <v>16</v>
      </c>
    </row>
    <row r="1445" spans="1:10">
      <c r="A1445" s="5" t="s">
        <v>164</v>
      </c>
      <c r="B1445" s="6">
        <v>44904.751918599541</v>
      </c>
      <c r="C1445" s="5" t="s">
        <v>13</v>
      </c>
      <c r="D1445" s="9">
        <v>51650837393</v>
      </c>
      <c r="E1445" s="10" t="s">
        <v>17</v>
      </c>
      <c r="H1445" s="8">
        <v>331.67</v>
      </c>
      <c r="I1445" s="5" t="s">
        <v>15</v>
      </c>
      <c r="J1445" s="5" t="s">
        <v>16</v>
      </c>
    </row>
    <row r="1446" spans="1:10">
      <c r="A1446" s="5" t="s">
        <v>164</v>
      </c>
      <c r="B1446" s="6">
        <v>44904.751918599541</v>
      </c>
      <c r="C1446" s="5" t="s">
        <v>13</v>
      </c>
      <c r="D1446" s="9">
        <v>45143371229</v>
      </c>
      <c r="E1446" s="10" t="s">
        <v>17</v>
      </c>
      <c r="H1446" s="8">
        <v>746</v>
      </c>
      <c r="I1446" s="5" t="s">
        <v>15</v>
      </c>
      <c r="J1446" s="5" t="s">
        <v>16</v>
      </c>
    </row>
    <row r="1447" spans="1:10">
      <c r="A1447" s="5" t="s">
        <v>164</v>
      </c>
      <c r="B1447" s="6">
        <v>44904.751918599541</v>
      </c>
      <c r="C1447" s="5" t="s">
        <v>13</v>
      </c>
      <c r="D1447" s="9">
        <v>45163093382</v>
      </c>
      <c r="E1447" s="10" t="s">
        <v>17</v>
      </c>
      <c r="H1447" s="8">
        <v>201</v>
      </c>
      <c r="I1447" s="5" t="s">
        <v>15</v>
      </c>
      <c r="J1447" s="5" t="s">
        <v>16</v>
      </c>
    </row>
    <row r="1448" spans="1:10">
      <c r="A1448" s="5" t="s">
        <v>164</v>
      </c>
      <c r="B1448" s="6">
        <v>44904.751918599541</v>
      </c>
      <c r="C1448" s="5" t="s">
        <v>13</v>
      </c>
      <c r="D1448" s="9">
        <v>51517184437</v>
      </c>
      <c r="E1448" s="10" t="s">
        <v>17</v>
      </c>
      <c r="H1448" s="8">
        <v>404</v>
      </c>
      <c r="I1448" s="5" t="s">
        <v>15</v>
      </c>
      <c r="J1448" s="5" t="s">
        <v>16</v>
      </c>
    </row>
    <row r="1449" spans="1:10">
      <c r="A1449" s="5" t="s">
        <v>164</v>
      </c>
      <c r="B1449" s="6">
        <v>44904.751918599541</v>
      </c>
      <c r="C1449" s="5" t="s">
        <v>13</v>
      </c>
      <c r="D1449" s="9">
        <v>45133002129</v>
      </c>
      <c r="E1449" s="10" t="s">
        <v>17</v>
      </c>
      <c r="H1449" s="8">
        <v>1086.75</v>
      </c>
      <c r="I1449" s="5" t="s">
        <v>15</v>
      </c>
      <c r="J1449" s="5" t="s">
        <v>16</v>
      </c>
    </row>
    <row r="1450" spans="1:10">
      <c r="A1450" s="5" t="s">
        <v>164</v>
      </c>
      <c r="B1450" s="6">
        <v>44904.751918599541</v>
      </c>
      <c r="C1450" s="5" t="s">
        <v>13</v>
      </c>
      <c r="D1450" s="9">
        <v>51417158187</v>
      </c>
      <c r="E1450" s="10" t="s">
        <v>17</v>
      </c>
      <c r="H1450" s="8">
        <v>1446.23</v>
      </c>
      <c r="I1450" s="5" t="s">
        <v>15</v>
      </c>
      <c r="J1450" s="5" t="s">
        <v>16</v>
      </c>
    </row>
    <row r="1451" spans="1:10">
      <c r="A1451" s="5" t="s">
        <v>164</v>
      </c>
      <c r="B1451" s="6">
        <v>44904.751918599541</v>
      </c>
      <c r="C1451" s="5" t="s">
        <v>13</v>
      </c>
      <c r="D1451" s="9">
        <v>45152994674</v>
      </c>
      <c r="E1451" s="10" t="s">
        <v>17</v>
      </c>
      <c r="H1451" s="8">
        <v>879.14</v>
      </c>
      <c r="I1451" s="5" t="s">
        <v>15</v>
      </c>
      <c r="J1451" s="5" t="s">
        <v>16</v>
      </c>
    </row>
    <row r="1452" spans="1:10">
      <c r="A1452" s="5" t="s">
        <v>164</v>
      </c>
      <c r="B1452" s="6">
        <v>44904.751918599541</v>
      </c>
      <c r="C1452" s="5" t="s">
        <v>13</v>
      </c>
      <c r="D1452" s="9">
        <v>45173063388</v>
      </c>
      <c r="E1452" s="10" t="s">
        <v>17</v>
      </c>
      <c r="H1452" s="8">
        <v>1046.78</v>
      </c>
      <c r="I1452" s="5" t="s">
        <v>15</v>
      </c>
      <c r="J1452" s="5" t="s">
        <v>19</v>
      </c>
    </row>
    <row r="1453" spans="1:10">
      <c r="A1453" s="5" t="s">
        <v>164</v>
      </c>
      <c r="B1453" s="6">
        <v>44904.751918599541</v>
      </c>
      <c r="C1453" s="5" t="s">
        <v>13</v>
      </c>
      <c r="D1453" s="9">
        <v>45123127534</v>
      </c>
      <c r="E1453" s="10" t="s">
        <v>17</v>
      </c>
      <c r="H1453" s="8">
        <v>700.8</v>
      </c>
      <c r="I1453" s="5" t="s">
        <v>15</v>
      </c>
      <c r="J1453" s="5" t="s">
        <v>16</v>
      </c>
    </row>
    <row r="1454" spans="1:10">
      <c r="A1454" s="5" t="s">
        <v>164</v>
      </c>
      <c r="B1454" s="6">
        <v>44904.751918599541</v>
      </c>
      <c r="C1454" s="5" t="s">
        <v>13</v>
      </c>
      <c r="D1454" s="9">
        <v>80180634370</v>
      </c>
      <c r="E1454" s="10" t="s">
        <v>17</v>
      </c>
      <c r="H1454" s="8">
        <v>12836.15</v>
      </c>
      <c r="I1454" s="5" t="s">
        <v>15</v>
      </c>
      <c r="J1454" s="5" t="s">
        <v>16</v>
      </c>
    </row>
    <row r="1455" spans="1:10">
      <c r="A1455" s="5" t="s">
        <v>164</v>
      </c>
      <c r="B1455" s="6">
        <v>44904.751918599541</v>
      </c>
      <c r="C1455" s="5" t="s">
        <v>13</v>
      </c>
      <c r="D1455" s="9">
        <v>45152992976</v>
      </c>
      <c r="E1455" s="10" t="s">
        <v>17</v>
      </c>
      <c r="H1455" s="8">
        <v>7358.19</v>
      </c>
      <c r="I1455" s="5" t="s">
        <v>15</v>
      </c>
      <c r="J1455" s="5" t="s">
        <v>16</v>
      </c>
    </row>
    <row r="1456" spans="1:10">
      <c r="A1456" s="5" t="s">
        <v>164</v>
      </c>
      <c r="B1456" s="6">
        <v>44904.751918599541</v>
      </c>
      <c r="C1456" s="5" t="s">
        <v>13</v>
      </c>
      <c r="D1456" s="9">
        <v>51717089216</v>
      </c>
      <c r="E1456" s="10" t="s">
        <v>17</v>
      </c>
      <c r="H1456" s="8">
        <v>36273.120000000003</v>
      </c>
      <c r="I1456" s="5" t="s">
        <v>15</v>
      </c>
      <c r="J1456" s="5" t="s">
        <v>16</v>
      </c>
    </row>
    <row r="1457" spans="1:10">
      <c r="A1457" s="5" t="s">
        <v>164</v>
      </c>
      <c r="B1457" s="6">
        <v>44904.751918599541</v>
      </c>
      <c r="C1457" s="5" t="s">
        <v>13</v>
      </c>
      <c r="D1457" s="7">
        <v>233668</v>
      </c>
      <c r="E1457" s="10" t="s">
        <v>17</v>
      </c>
      <c r="H1457" s="8">
        <v>570.42999999999995</v>
      </c>
      <c r="I1457" s="5" t="s">
        <v>15</v>
      </c>
      <c r="J1457" s="5" t="s">
        <v>18</v>
      </c>
    </row>
    <row r="1458" spans="1:10">
      <c r="A1458" s="5" t="s">
        <v>164</v>
      </c>
      <c r="B1458" s="6">
        <v>44904.751918599541</v>
      </c>
      <c r="C1458" s="5" t="s">
        <v>13</v>
      </c>
      <c r="D1458" s="7">
        <v>233670</v>
      </c>
      <c r="E1458" s="10" t="s">
        <v>17</v>
      </c>
      <c r="H1458" s="8">
        <v>47476</v>
      </c>
      <c r="I1458" s="5" t="s">
        <v>15</v>
      </c>
      <c r="J1458" s="5" t="s">
        <v>18</v>
      </c>
    </row>
    <row r="1459" spans="1:10">
      <c r="A1459" s="5" t="s">
        <v>164</v>
      </c>
      <c r="B1459" s="6">
        <v>44904.751918599541</v>
      </c>
      <c r="C1459" s="5" t="s">
        <v>13</v>
      </c>
      <c r="D1459" s="9">
        <v>51417142793</v>
      </c>
      <c r="E1459" s="10" t="s">
        <v>17</v>
      </c>
      <c r="H1459" s="8">
        <v>8998.3700000000008</v>
      </c>
      <c r="I1459" s="5" t="s">
        <v>15</v>
      </c>
      <c r="J1459" s="5" t="s">
        <v>19</v>
      </c>
    </row>
    <row r="1460" spans="1:10">
      <c r="A1460" s="5" t="s">
        <v>164</v>
      </c>
      <c r="B1460" s="6">
        <v>44904.751918599541</v>
      </c>
      <c r="C1460" s="5" t="s">
        <v>13</v>
      </c>
      <c r="F1460" s="8">
        <v>12649.1</v>
      </c>
      <c r="I1460" s="11" t="s">
        <v>9</v>
      </c>
      <c r="J1460" s="10" t="s">
        <v>42</v>
      </c>
    </row>
    <row r="1461" spans="1:10">
      <c r="A1461" s="5" t="s">
        <v>164</v>
      </c>
      <c r="B1461" s="6">
        <v>44904.751918599541</v>
      </c>
      <c r="C1461" s="5" t="s">
        <v>13</v>
      </c>
      <c r="F1461" s="8">
        <v>16347.7</v>
      </c>
      <c r="I1461" s="11" t="s">
        <v>9</v>
      </c>
      <c r="J1461" s="5" t="s">
        <v>35</v>
      </c>
    </row>
    <row r="1462" spans="1:10">
      <c r="A1462" s="5" t="s">
        <v>164</v>
      </c>
      <c r="B1462" s="6">
        <v>44904.751918599541</v>
      </c>
      <c r="C1462" s="5" t="s">
        <v>13</v>
      </c>
      <c r="F1462" s="8">
        <v>38182.199999999997</v>
      </c>
      <c r="I1462" s="11" t="s">
        <v>9</v>
      </c>
      <c r="J1462" s="5" t="s">
        <v>19</v>
      </c>
    </row>
    <row r="1463" spans="1:10">
      <c r="A1463" s="5" t="s">
        <v>164</v>
      </c>
      <c r="B1463" s="6">
        <v>44904.751918599541</v>
      </c>
      <c r="C1463" s="5" t="s">
        <v>13</v>
      </c>
      <c r="F1463" s="8">
        <v>17537.400000000001</v>
      </c>
      <c r="I1463" s="11" t="s">
        <v>9</v>
      </c>
      <c r="J1463" s="10" t="s">
        <v>45</v>
      </c>
    </row>
    <row r="1464" spans="1:10">
      <c r="A1464" s="5" t="s">
        <v>164</v>
      </c>
      <c r="B1464" s="6">
        <v>44904.751918599541</v>
      </c>
      <c r="C1464" s="5" t="s">
        <v>13</v>
      </c>
      <c r="F1464" s="8">
        <v>4217.8999999999996</v>
      </c>
      <c r="I1464" s="11" t="s">
        <v>9</v>
      </c>
      <c r="J1464" s="10" t="s">
        <v>46</v>
      </c>
    </row>
    <row r="1465" spans="1:10">
      <c r="A1465" s="5" t="s">
        <v>164</v>
      </c>
      <c r="B1465" s="6">
        <v>44904.751918599541</v>
      </c>
      <c r="C1465" s="5" t="s">
        <v>13</v>
      </c>
      <c r="G1465" s="8">
        <v>14548.43</v>
      </c>
      <c r="I1465" s="11" t="s">
        <v>10</v>
      </c>
      <c r="J1465" s="5" t="s">
        <v>19</v>
      </c>
    </row>
    <row r="1466" spans="1:10">
      <c r="A1466" s="12" t="s">
        <v>21</v>
      </c>
      <c r="B1466" s="3"/>
      <c r="C1466" s="3"/>
      <c r="F1466" s="42">
        <f>SUM(F1460:G1465)</f>
        <v>103482.72999999998</v>
      </c>
    </row>
    <row r="1467" spans="1:10">
      <c r="A1467" s="13" t="s">
        <v>22</v>
      </c>
      <c r="B1467" s="13" t="s">
        <v>23</v>
      </c>
      <c r="C1467" s="13" t="s">
        <v>24</v>
      </c>
    </row>
    <row r="1468" spans="1:10" ht="15.75" customHeight="1">
      <c r="D1468" s="14">
        <v>112399565</v>
      </c>
    </row>
    <row r="1470" spans="1:10">
      <c r="A1470" s="5" t="s">
        <v>165</v>
      </c>
      <c r="B1470" s="6">
        <v>44905.631322592591</v>
      </c>
      <c r="C1470" s="5" t="s">
        <v>13</v>
      </c>
      <c r="D1470" s="7"/>
      <c r="E1470" s="10"/>
      <c r="F1470" s="8">
        <v>11017.2</v>
      </c>
      <c r="I1470" s="11" t="s">
        <v>9</v>
      </c>
      <c r="J1470" s="5" t="s">
        <v>32</v>
      </c>
    </row>
    <row r="1471" spans="1:10">
      <c r="A1471" s="5" t="s">
        <v>166</v>
      </c>
      <c r="B1471" s="6">
        <v>44905.631322592591</v>
      </c>
      <c r="C1471" s="5" t="s">
        <v>13</v>
      </c>
      <c r="D1471" s="9">
        <v>19070529262</v>
      </c>
      <c r="E1471" s="10" t="s">
        <v>17</v>
      </c>
      <c r="H1471" s="8">
        <v>5182.2</v>
      </c>
      <c r="I1471" s="5" t="s">
        <v>15</v>
      </c>
      <c r="J1471" s="5" t="s">
        <v>19</v>
      </c>
    </row>
    <row r="1472" spans="1:10">
      <c r="A1472" s="5" t="s">
        <v>166</v>
      </c>
      <c r="B1472" s="6">
        <v>44905.631322592591</v>
      </c>
      <c r="C1472" s="5" t="s">
        <v>13</v>
      </c>
      <c r="D1472" s="7">
        <v>3037338466</v>
      </c>
      <c r="E1472" s="5" t="s">
        <v>14</v>
      </c>
      <c r="H1472" s="8">
        <v>3000</v>
      </c>
      <c r="I1472" s="5" t="s">
        <v>15</v>
      </c>
      <c r="J1472" s="5" t="s">
        <v>16</v>
      </c>
    </row>
    <row r="1473" spans="1:10">
      <c r="A1473" s="5" t="s">
        <v>166</v>
      </c>
      <c r="B1473" s="6">
        <v>44905.631322592591</v>
      </c>
      <c r="C1473" s="5" t="s">
        <v>13</v>
      </c>
      <c r="D1473" s="9">
        <v>45153000209</v>
      </c>
      <c r="E1473" s="10" t="s">
        <v>17</v>
      </c>
      <c r="H1473" s="8">
        <v>1421.3</v>
      </c>
      <c r="I1473" s="5" t="s">
        <v>15</v>
      </c>
      <c r="J1473" s="5" t="s">
        <v>16</v>
      </c>
    </row>
    <row r="1474" spans="1:10">
      <c r="A1474" s="5" t="s">
        <v>166</v>
      </c>
      <c r="B1474" s="6">
        <v>44905.631322592591</v>
      </c>
      <c r="C1474" s="5" t="s">
        <v>13</v>
      </c>
      <c r="D1474" s="7">
        <v>284032</v>
      </c>
      <c r="E1474" s="10" t="s">
        <v>17</v>
      </c>
      <c r="H1474" s="8">
        <v>25716.400000000001</v>
      </c>
      <c r="I1474" s="5" t="s">
        <v>15</v>
      </c>
      <c r="J1474" s="5" t="s">
        <v>18</v>
      </c>
    </row>
    <row r="1475" spans="1:10">
      <c r="A1475" s="5" t="s">
        <v>166</v>
      </c>
      <c r="B1475" s="6">
        <v>44905.631322592591</v>
      </c>
      <c r="C1475" s="5" t="s">
        <v>13</v>
      </c>
      <c r="D1475" s="7">
        <v>135542</v>
      </c>
      <c r="E1475" s="10" t="s">
        <v>17</v>
      </c>
      <c r="H1475" s="8">
        <v>20556</v>
      </c>
      <c r="I1475" s="5" t="s">
        <v>15</v>
      </c>
      <c r="J1475" s="5" t="s">
        <v>19</v>
      </c>
    </row>
    <row r="1476" spans="1:10">
      <c r="A1476" s="5" t="s">
        <v>166</v>
      </c>
      <c r="B1476" s="6">
        <v>44905.631322592591</v>
      </c>
      <c r="C1476" s="5" t="s">
        <v>13</v>
      </c>
      <c r="D1476" s="7">
        <v>135543</v>
      </c>
      <c r="E1476" s="10" t="s">
        <v>17</v>
      </c>
      <c r="H1476" s="8">
        <v>1</v>
      </c>
      <c r="I1476" s="5" t="s">
        <v>15</v>
      </c>
      <c r="J1476" s="5" t="s">
        <v>19</v>
      </c>
    </row>
    <row r="1477" spans="1:10">
      <c r="A1477" s="5" t="s">
        <v>166</v>
      </c>
      <c r="B1477" s="6">
        <v>44905.631322592591</v>
      </c>
      <c r="C1477" s="5" t="s">
        <v>13</v>
      </c>
      <c r="F1477" s="8">
        <v>7689.5</v>
      </c>
      <c r="I1477" s="11" t="s">
        <v>9</v>
      </c>
      <c r="J1477" s="10" t="s">
        <v>29</v>
      </c>
    </row>
    <row r="1478" spans="1:10">
      <c r="A1478" s="5" t="s">
        <v>166</v>
      </c>
      <c r="B1478" s="6">
        <v>44905.631322592591</v>
      </c>
      <c r="C1478" s="5" t="s">
        <v>13</v>
      </c>
      <c r="F1478" s="8">
        <v>8075.2</v>
      </c>
      <c r="I1478" s="11" t="s">
        <v>9</v>
      </c>
      <c r="J1478" s="5" t="s">
        <v>40</v>
      </c>
    </row>
    <row r="1479" spans="1:10">
      <c r="A1479" s="5" t="s">
        <v>166</v>
      </c>
      <c r="B1479" s="6">
        <v>44905.631322592591</v>
      </c>
      <c r="C1479" s="5" t="s">
        <v>13</v>
      </c>
      <c r="F1479" s="8">
        <v>13460.4</v>
      </c>
      <c r="I1479" s="11" t="s">
        <v>9</v>
      </c>
      <c r="J1479" s="5" t="s">
        <v>41</v>
      </c>
    </row>
    <row r="1480" spans="1:10">
      <c r="A1480" s="5" t="s">
        <v>166</v>
      </c>
      <c r="B1480" s="6">
        <v>44905.631322592591</v>
      </c>
      <c r="C1480" s="5" t="s">
        <v>13</v>
      </c>
      <c r="F1480" s="8">
        <v>18630.5</v>
      </c>
      <c r="I1480" s="11" t="s">
        <v>9</v>
      </c>
      <c r="J1480" s="5" t="s">
        <v>30</v>
      </c>
    </row>
    <row r="1481" spans="1:10">
      <c r="A1481" s="5" t="s">
        <v>166</v>
      </c>
      <c r="B1481" s="6">
        <v>44905.631322592591</v>
      </c>
      <c r="C1481" s="5" t="s">
        <v>13</v>
      </c>
      <c r="F1481" s="8">
        <v>28946.6</v>
      </c>
      <c r="I1481" s="11" t="s">
        <v>9</v>
      </c>
      <c r="J1481" s="5" t="s">
        <v>31</v>
      </c>
    </row>
    <row r="1482" spans="1:10">
      <c r="A1482" s="5" t="s">
        <v>166</v>
      </c>
      <c r="B1482" s="6">
        <v>44905.631322592591</v>
      </c>
      <c r="C1482" s="5" t="s">
        <v>13</v>
      </c>
      <c r="F1482" s="8">
        <v>27319.9</v>
      </c>
      <c r="I1482" s="11" t="s">
        <v>9</v>
      </c>
      <c r="J1482" s="5" t="s">
        <v>33</v>
      </c>
    </row>
    <row r="1483" spans="1:10">
      <c r="A1483" s="5" t="s">
        <v>166</v>
      </c>
      <c r="B1483" s="6">
        <v>44905.631322592591</v>
      </c>
      <c r="C1483" s="5" t="s">
        <v>13</v>
      </c>
      <c r="F1483" s="8">
        <v>12349.6</v>
      </c>
      <c r="I1483" s="11" t="s">
        <v>9</v>
      </c>
      <c r="J1483" s="5" t="s">
        <v>34</v>
      </c>
    </row>
    <row r="1484" spans="1:10">
      <c r="A1484" s="5" t="s">
        <v>166</v>
      </c>
      <c r="B1484" s="6">
        <v>44905.631322592591</v>
      </c>
      <c r="C1484" s="5" t="s">
        <v>13</v>
      </c>
      <c r="F1484" s="8">
        <v>7779.5</v>
      </c>
      <c r="I1484" s="11" t="s">
        <v>9</v>
      </c>
      <c r="J1484" s="10" t="s">
        <v>43</v>
      </c>
    </row>
    <row r="1485" spans="1:10">
      <c r="A1485" s="5" t="s">
        <v>166</v>
      </c>
      <c r="B1485" s="6">
        <v>44905.631322592591</v>
      </c>
      <c r="C1485" s="5" t="s">
        <v>13</v>
      </c>
      <c r="F1485" s="8">
        <v>18186.900000000001</v>
      </c>
      <c r="I1485" s="11" t="s">
        <v>9</v>
      </c>
      <c r="J1485" s="10" t="s">
        <v>44</v>
      </c>
    </row>
    <row r="1486" spans="1:10">
      <c r="A1486" s="5" t="s">
        <v>166</v>
      </c>
      <c r="B1486" s="6">
        <v>44905.631322592591</v>
      </c>
      <c r="C1486" s="5" t="s">
        <v>13</v>
      </c>
      <c r="F1486" s="8">
        <v>13813.5</v>
      </c>
      <c r="I1486" s="11" t="s">
        <v>9</v>
      </c>
      <c r="J1486" s="10" t="s">
        <v>36</v>
      </c>
    </row>
    <row r="1487" spans="1:10">
      <c r="A1487" s="5" t="s">
        <v>166</v>
      </c>
      <c r="B1487" s="6">
        <v>44905.631322592591</v>
      </c>
      <c r="C1487" s="5" t="s">
        <v>13</v>
      </c>
      <c r="G1487" s="8">
        <v>4690.08</v>
      </c>
      <c r="I1487" s="11" t="s">
        <v>10</v>
      </c>
      <c r="J1487" s="5" t="s">
        <v>30</v>
      </c>
    </row>
    <row r="1488" spans="1:10">
      <c r="A1488" s="12" t="s">
        <v>21</v>
      </c>
      <c r="B1488" s="3"/>
      <c r="C1488" s="3"/>
      <c r="F1488" s="42">
        <f>SUM(F1470:G1487)</f>
        <v>171958.87999999998</v>
      </c>
    </row>
    <row r="1489" spans="1:10">
      <c r="A1489" s="13" t="s">
        <v>22</v>
      </c>
      <c r="B1489" s="13" t="s">
        <v>23</v>
      </c>
      <c r="C1489" s="13" t="s">
        <v>24</v>
      </c>
    </row>
    <row r="1490" spans="1:10" ht="15.75" customHeight="1">
      <c r="D1490" s="14">
        <v>112399566</v>
      </c>
    </row>
    <row r="1492" spans="1:10">
      <c r="A1492" s="1" t="s">
        <v>0</v>
      </c>
      <c r="B1492" s="2"/>
      <c r="C1492" s="2"/>
      <c r="D1492" s="2"/>
      <c r="E1492" s="2"/>
      <c r="F1492" s="2"/>
      <c r="G1492" s="2"/>
      <c r="H1492" s="2"/>
      <c r="I1492" s="2"/>
      <c r="J1492" s="2"/>
    </row>
    <row r="1493" spans="1:10">
      <c r="A1493" s="3" t="s">
        <v>167</v>
      </c>
      <c r="B1493" s="2"/>
      <c r="C1493" s="2"/>
      <c r="D1493" s="2"/>
      <c r="E1493" s="2"/>
      <c r="F1493" s="2"/>
      <c r="G1493" s="2"/>
      <c r="H1493" s="2"/>
      <c r="I1493" s="2"/>
      <c r="J1493" s="2"/>
    </row>
    <row r="1494" spans="1:10">
      <c r="A1494" s="88" t="s">
        <v>0</v>
      </c>
      <c r="B1494" s="88" t="s">
        <v>2</v>
      </c>
      <c r="C1494" s="88" t="s">
        <v>3</v>
      </c>
      <c r="D1494" s="88" t="s">
        <v>4</v>
      </c>
      <c r="E1494" s="88" t="s">
        <v>5</v>
      </c>
      <c r="F1494" s="88" t="s">
        <v>6</v>
      </c>
      <c r="G1494" s="90"/>
      <c r="H1494" s="91"/>
      <c r="I1494" s="88" t="s">
        <v>7</v>
      </c>
      <c r="J1494" s="88" t="s">
        <v>8</v>
      </c>
    </row>
    <row r="1495" spans="1:10">
      <c r="A1495" s="89"/>
      <c r="B1495" s="89"/>
      <c r="C1495" s="89"/>
      <c r="D1495" s="89"/>
      <c r="E1495" s="89"/>
      <c r="F1495" s="4" t="s">
        <v>9</v>
      </c>
      <c r="G1495" s="4" t="s">
        <v>10</v>
      </c>
      <c r="H1495" s="4" t="s">
        <v>11</v>
      </c>
      <c r="I1495" s="89"/>
      <c r="J1495" s="89"/>
    </row>
    <row r="1496" spans="1:10">
      <c r="A1496" s="5" t="s">
        <v>168</v>
      </c>
      <c r="B1496" s="6">
        <v>44907.510434594908</v>
      </c>
      <c r="C1496" s="5" t="s">
        <v>13</v>
      </c>
      <c r="F1496" s="8">
        <v>14017.5</v>
      </c>
      <c r="I1496" s="11" t="s">
        <v>9</v>
      </c>
      <c r="J1496" s="5" t="s">
        <v>31</v>
      </c>
    </row>
    <row r="1497" spans="1:10">
      <c r="A1497" s="5" t="s">
        <v>169</v>
      </c>
      <c r="B1497" s="6">
        <v>44907.510434594908</v>
      </c>
      <c r="C1497" s="5" t="s">
        <v>13</v>
      </c>
      <c r="G1497" s="8">
        <v>448.49</v>
      </c>
      <c r="I1497" s="11" t="s">
        <v>10</v>
      </c>
      <c r="J1497" s="5" t="s">
        <v>33</v>
      </c>
    </row>
    <row r="1498" spans="1:10">
      <c r="A1498" s="5" t="s">
        <v>169</v>
      </c>
      <c r="B1498" s="6">
        <v>44907.510434594908</v>
      </c>
      <c r="C1498" s="5" t="s">
        <v>13</v>
      </c>
      <c r="F1498" s="8">
        <v>7669.1</v>
      </c>
      <c r="I1498" s="11" t="s">
        <v>9</v>
      </c>
      <c r="J1498" s="10" t="s">
        <v>29</v>
      </c>
    </row>
    <row r="1499" spans="1:10">
      <c r="A1499" s="5" t="s">
        <v>169</v>
      </c>
      <c r="B1499" s="6">
        <v>44907.510434594908</v>
      </c>
      <c r="C1499" s="5" t="s">
        <v>13</v>
      </c>
      <c r="F1499" s="8">
        <v>5420.3</v>
      </c>
      <c r="I1499" s="11" t="s">
        <v>9</v>
      </c>
      <c r="J1499" s="5" t="s">
        <v>40</v>
      </c>
    </row>
    <row r="1500" spans="1:10">
      <c r="A1500" s="5" t="s">
        <v>169</v>
      </c>
      <c r="B1500" s="6">
        <v>44907.510434594908</v>
      </c>
      <c r="C1500" s="5" t="s">
        <v>13</v>
      </c>
      <c r="F1500" s="8">
        <v>4588.5</v>
      </c>
      <c r="I1500" s="11" t="s">
        <v>9</v>
      </c>
      <c r="J1500" s="10" t="s">
        <v>42</v>
      </c>
    </row>
    <row r="1501" spans="1:10">
      <c r="A1501" s="5" t="s">
        <v>169</v>
      </c>
      <c r="B1501" s="6">
        <v>44907.510434594908</v>
      </c>
      <c r="C1501" s="5" t="s">
        <v>13</v>
      </c>
      <c r="F1501" s="8">
        <v>5364.8</v>
      </c>
      <c r="I1501" s="11" t="s">
        <v>9</v>
      </c>
      <c r="J1501" s="5" t="s">
        <v>30</v>
      </c>
    </row>
    <row r="1502" spans="1:10">
      <c r="A1502" s="5" t="s">
        <v>169</v>
      </c>
      <c r="B1502" s="6">
        <v>44907.510434594908</v>
      </c>
      <c r="C1502" s="5" t="s">
        <v>13</v>
      </c>
      <c r="F1502" s="8">
        <v>6889.7</v>
      </c>
      <c r="I1502" s="11" t="s">
        <v>9</v>
      </c>
      <c r="J1502" s="5" t="s">
        <v>32</v>
      </c>
    </row>
    <row r="1503" spans="1:10">
      <c r="A1503" s="5" t="s">
        <v>169</v>
      </c>
      <c r="B1503" s="6">
        <v>44907.510434594908</v>
      </c>
      <c r="C1503" s="5" t="s">
        <v>13</v>
      </c>
      <c r="F1503" s="8">
        <v>18933.8</v>
      </c>
      <c r="I1503" s="11" t="s">
        <v>9</v>
      </c>
      <c r="J1503" s="5" t="s">
        <v>33</v>
      </c>
    </row>
    <row r="1504" spans="1:10">
      <c r="A1504" s="5" t="s">
        <v>169</v>
      </c>
      <c r="B1504" s="6">
        <v>44907.510434594908</v>
      </c>
      <c r="C1504" s="5" t="s">
        <v>13</v>
      </c>
      <c r="F1504" s="8">
        <v>11298</v>
      </c>
      <c r="I1504" s="11" t="s">
        <v>9</v>
      </c>
      <c r="J1504" s="5" t="s">
        <v>34</v>
      </c>
    </row>
    <row r="1505" spans="1:10">
      <c r="A1505" s="5" t="s">
        <v>169</v>
      </c>
      <c r="B1505" s="6">
        <v>44907.510434594908</v>
      </c>
      <c r="C1505" s="5" t="s">
        <v>13</v>
      </c>
      <c r="F1505" s="8">
        <v>45914.1</v>
      </c>
      <c r="I1505" s="11" t="s">
        <v>9</v>
      </c>
      <c r="J1505" s="5" t="s">
        <v>74</v>
      </c>
    </row>
    <row r="1506" spans="1:10">
      <c r="A1506" s="5" t="s">
        <v>169</v>
      </c>
      <c r="B1506" s="6">
        <v>44907.510434594908</v>
      </c>
      <c r="C1506" s="5" t="s">
        <v>13</v>
      </c>
      <c r="F1506" s="8">
        <v>9174.2000000000007</v>
      </c>
      <c r="I1506" s="11" t="s">
        <v>9</v>
      </c>
      <c r="J1506" s="5" t="s">
        <v>35</v>
      </c>
    </row>
    <row r="1507" spans="1:10">
      <c r="A1507" s="5" t="s">
        <v>169</v>
      </c>
      <c r="B1507" s="6">
        <v>44907.510434594908</v>
      </c>
      <c r="C1507" s="5" t="s">
        <v>13</v>
      </c>
      <c r="F1507" s="8">
        <v>5317.4</v>
      </c>
      <c r="I1507" s="11" t="s">
        <v>9</v>
      </c>
      <c r="J1507" s="10" t="s">
        <v>43</v>
      </c>
    </row>
    <row r="1508" spans="1:10">
      <c r="A1508" s="5" t="s">
        <v>169</v>
      </c>
      <c r="B1508" s="6">
        <v>44907.510434594908</v>
      </c>
      <c r="C1508" s="5" t="s">
        <v>13</v>
      </c>
      <c r="F1508" s="8">
        <v>6501.4</v>
      </c>
      <c r="I1508" s="11" t="s">
        <v>9</v>
      </c>
      <c r="J1508" s="10" t="s">
        <v>44</v>
      </c>
    </row>
    <row r="1509" spans="1:10">
      <c r="A1509" s="5" t="s">
        <v>169</v>
      </c>
      <c r="B1509" s="6">
        <v>44907.510434594908</v>
      </c>
      <c r="C1509" s="5" t="s">
        <v>13</v>
      </c>
      <c r="F1509" s="8">
        <v>7977.3</v>
      </c>
      <c r="I1509" s="11" t="s">
        <v>9</v>
      </c>
      <c r="J1509" s="10" t="s">
        <v>45</v>
      </c>
    </row>
    <row r="1510" spans="1:10">
      <c r="A1510" s="5" t="s">
        <v>169</v>
      </c>
      <c r="B1510" s="6">
        <v>44907.510434594908</v>
      </c>
      <c r="C1510" s="5" t="s">
        <v>13</v>
      </c>
      <c r="F1510" s="8">
        <v>5261.9</v>
      </c>
      <c r="I1510" s="11" t="s">
        <v>9</v>
      </c>
      <c r="J1510" s="10" t="s">
        <v>36</v>
      </c>
    </row>
    <row r="1511" spans="1:10">
      <c r="A1511" s="5" t="s">
        <v>169</v>
      </c>
      <c r="B1511" s="6">
        <v>44907.510434594908</v>
      </c>
      <c r="C1511" s="5" t="s">
        <v>13</v>
      </c>
      <c r="F1511" s="8">
        <v>8965</v>
      </c>
      <c r="I1511" s="11" t="s">
        <v>9</v>
      </c>
      <c r="J1511" s="10" t="s">
        <v>46</v>
      </c>
    </row>
    <row r="1512" spans="1:10">
      <c r="A1512" s="5" t="s">
        <v>169</v>
      </c>
      <c r="B1512" s="6">
        <v>44907.510434594908</v>
      </c>
      <c r="C1512" s="5" t="s">
        <v>13</v>
      </c>
      <c r="F1512" s="8">
        <v>1824.8</v>
      </c>
      <c r="I1512" s="11" t="s">
        <v>9</v>
      </c>
      <c r="J1512" s="10" t="s">
        <v>39</v>
      </c>
    </row>
    <row r="1513" spans="1:10">
      <c r="A1513" s="12" t="s">
        <v>21</v>
      </c>
      <c r="B1513" s="3"/>
      <c r="C1513" s="3"/>
      <c r="F1513" s="42">
        <f>SUM(F1496:G1512)</f>
        <v>165566.28999999998</v>
      </c>
    </row>
    <row r="1514" spans="1:10">
      <c r="A1514" s="13" t="s">
        <v>22</v>
      </c>
      <c r="B1514" s="13" t="s">
        <v>23</v>
      </c>
      <c r="C1514" s="13" t="s">
        <v>24</v>
      </c>
    </row>
    <row r="1515" spans="1:10" ht="15.75" customHeight="1">
      <c r="A1515" s="51"/>
      <c r="B1515" s="51"/>
      <c r="C1515" s="51"/>
      <c r="D1515" s="14">
        <v>112399568</v>
      </c>
    </row>
    <row r="1518" spans="1:10">
      <c r="A1518" s="5" t="s">
        <v>170</v>
      </c>
      <c r="B1518" s="6">
        <v>44907.795782384259</v>
      </c>
      <c r="C1518" s="5" t="s">
        <v>13</v>
      </c>
      <c r="D1518" s="9">
        <v>51717096505</v>
      </c>
      <c r="E1518" s="10" t="s">
        <v>17</v>
      </c>
      <c r="H1518" s="8">
        <v>174.18</v>
      </c>
      <c r="I1518" s="5" t="s">
        <v>15</v>
      </c>
      <c r="J1518" s="5" t="s">
        <v>16</v>
      </c>
    </row>
    <row r="1519" spans="1:10">
      <c r="A1519" s="5" t="s">
        <v>170</v>
      </c>
      <c r="B1519" s="6">
        <v>44907.795782384259</v>
      </c>
      <c r="C1519" s="5" t="s">
        <v>13</v>
      </c>
      <c r="D1519" s="9">
        <v>517170965051</v>
      </c>
      <c r="E1519" s="10" t="s">
        <v>17</v>
      </c>
      <c r="H1519" s="8">
        <v>2610.61</v>
      </c>
      <c r="I1519" s="5" t="s">
        <v>15</v>
      </c>
      <c r="J1519" s="5" t="s">
        <v>16</v>
      </c>
    </row>
    <row r="1520" spans="1:10">
      <c r="A1520" s="5" t="s">
        <v>170</v>
      </c>
      <c r="B1520" s="6">
        <v>44907.795782384259</v>
      </c>
      <c r="C1520" s="5" t="s">
        <v>13</v>
      </c>
      <c r="D1520" s="9">
        <v>517170965052</v>
      </c>
      <c r="E1520" s="10" t="s">
        <v>17</v>
      </c>
      <c r="H1520" s="8">
        <v>174.18</v>
      </c>
      <c r="I1520" s="5" t="s">
        <v>15</v>
      </c>
      <c r="J1520" s="5" t="s">
        <v>16</v>
      </c>
    </row>
    <row r="1521" spans="1:10">
      <c r="A1521" s="5" t="s">
        <v>170</v>
      </c>
      <c r="B1521" s="6">
        <v>44907.795782384259</v>
      </c>
      <c r="C1521" s="5" t="s">
        <v>13</v>
      </c>
      <c r="D1521" s="9">
        <v>517170965053</v>
      </c>
      <c r="E1521" s="10" t="s">
        <v>17</v>
      </c>
      <c r="H1521" s="8">
        <v>662.06</v>
      </c>
      <c r="I1521" s="5" t="s">
        <v>15</v>
      </c>
      <c r="J1521" s="5" t="s">
        <v>16</v>
      </c>
    </row>
    <row r="1522" spans="1:10">
      <c r="A1522" s="5" t="s">
        <v>170</v>
      </c>
      <c r="B1522" s="6">
        <v>44907.795782384259</v>
      </c>
      <c r="C1522" s="5" t="s">
        <v>13</v>
      </c>
      <c r="D1522" s="9">
        <v>517170965054</v>
      </c>
      <c r="E1522" s="10" t="s">
        <v>17</v>
      </c>
      <c r="H1522" s="8">
        <v>2019.11</v>
      </c>
      <c r="I1522" s="5" t="s">
        <v>15</v>
      </c>
      <c r="J1522" s="5" t="s">
        <v>16</v>
      </c>
    </row>
    <row r="1523" spans="1:10">
      <c r="A1523" s="5" t="s">
        <v>170</v>
      </c>
      <c r="B1523" s="6">
        <v>44907.795782384259</v>
      </c>
      <c r="C1523" s="5" t="s">
        <v>13</v>
      </c>
      <c r="D1523" s="9">
        <v>517170965055</v>
      </c>
      <c r="E1523" s="10" t="s">
        <v>17</v>
      </c>
      <c r="H1523" s="8">
        <v>2561.8000000000002</v>
      </c>
      <c r="I1523" s="5" t="s">
        <v>15</v>
      </c>
      <c r="J1523" s="5" t="s">
        <v>16</v>
      </c>
    </row>
    <row r="1524" spans="1:10">
      <c r="A1524" s="5" t="s">
        <v>170</v>
      </c>
      <c r="B1524" s="6">
        <v>44907.795782384259</v>
      </c>
      <c r="C1524" s="5" t="s">
        <v>13</v>
      </c>
      <c r="D1524" s="9">
        <v>517170965056</v>
      </c>
      <c r="E1524" s="10" t="s">
        <v>17</v>
      </c>
      <c r="H1524" s="8">
        <v>41373.199999999997</v>
      </c>
      <c r="I1524" s="5" t="s">
        <v>15</v>
      </c>
      <c r="J1524" s="5" t="s">
        <v>16</v>
      </c>
    </row>
    <row r="1525" spans="1:10">
      <c r="A1525" s="5" t="s">
        <v>170</v>
      </c>
      <c r="B1525" s="6">
        <v>44907.795782384259</v>
      </c>
      <c r="C1525" s="5" t="s">
        <v>13</v>
      </c>
      <c r="D1525" s="9">
        <v>517170965057</v>
      </c>
      <c r="E1525" s="10" t="s">
        <v>17</v>
      </c>
      <c r="H1525" s="8">
        <v>192.81</v>
      </c>
      <c r="I1525" s="5" t="s">
        <v>15</v>
      </c>
      <c r="J1525" s="5" t="s">
        <v>16</v>
      </c>
    </row>
    <row r="1526" spans="1:10">
      <c r="A1526" s="5" t="s">
        <v>170</v>
      </c>
      <c r="B1526" s="6">
        <v>44907.795782384259</v>
      </c>
      <c r="C1526" s="5" t="s">
        <v>13</v>
      </c>
      <c r="D1526" s="9">
        <v>51717096663</v>
      </c>
      <c r="E1526" s="10" t="s">
        <v>17</v>
      </c>
      <c r="H1526" s="8">
        <v>379.42</v>
      </c>
      <c r="I1526" s="5" t="s">
        <v>15</v>
      </c>
      <c r="J1526" s="5" t="s">
        <v>16</v>
      </c>
    </row>
    <row r="1527" spans="1:10">
      <c r="A1527" s="5" t="s">
        <v>170</v>
      </c>
      <c r="B1527" s="6">
        <v>44907.795782384259</v>
      </c>
      <c r="C1527" s="5" t="s">
        <v>13</v>
      </c>
      <c r="D1527" s="9">
        <v>51717097644</v>
      </c>
      <c r="E1527" s="10" t="s">
        <v>17</v>
      </c>
      <c r="H1527" s="8">
        <v>24164.74</v>
      </c>
      <c r="I1527" s="5" t="s">
        <v>15</v>
      </c>
      <c r="J1527" s="5" t="s">
        <v>16</v>
      </c>
    </row>
    <row r="1528" spans="1:10">
      <c r="A1528" s="5" t="s">
        <v>170</v>
      </c>
      <c r="B1528" s="6">
        <v>44907.795782384259</v>
      </c>
      <c r="C1528" s="5" t="s">
        <v>13</v>
      </c>
      <c r="D1528" s="9">
        <v>45173067654</v>
      </c>
      <c r="E1528" s="10" t="s">
        <v>17</v>
      </c>
      <c r="H1528" s="8">
        <v>1542</v>
      </c>
      <c r="I1528" s="5" t="s">
        <v>15</v>
      </c>
      <c r="J1528" s="5" t="s">
        <v>16</v>
      </c>
    </row>
    <row r="1529" spans="1:10">
      <c r="A1529" s="5" t="s">
        <v>170</v>
      </c>
      <c r="B1529" s="6">
        <v>44907.795782384259</v>
      </c>
      <c r="C1529" s="5" t="s">
        <v>13</v>
      </c>
      <c r="D1529" s="9">
        <v>45123137824</v>
      </c>
      <c r="E1529" s="10" t="s">
        <v>17</v>
      </c>
      <c r="H1529" s="8">
        <v>146.06</v>
      </c>
      <c r="I1529" s="5" t="s">
        <v>15</v>
      </c>
      <c r="J1529" s="5" t="s">
        <v>16</v>
      </c>
    </row>
    <row r="1530" spans="1:10">
      <c r="A1530" s="5" t="s">
        <v>170</v>
      </c>
      <c r="B1530" s="6">
        <v>44907.795782384259</v>
      </c>
      <c r="C1530" s="5" t="s">
        <v>13</v>
      </c>
      <c r="D1530" s="9">
        <v>45163103633</v>
      </c>
      <c r="E1530" s="10" t="s">
        <v>17</v>
      </c>
      <c r="H1530" s="8">
        <v>201</v>
      </c>
      <c r="I1530" s="5" t="s">
        <v>15</v>
      </c>
      <c r="J1530" s="5" t="s">
        <v>16</v>
      </c>
    </row>
    <row r="1531" spans="1:10">
      <c r="A1531" s="5" t="s">
        <v>170</v>
      </c>
      <c r="B1531" s="6">
        <v>44907.795782384259</v>
      </c>
      <c r="C1531" s="5" t="s">
        <v>13</v>
      </c>
      <c r="D1531" s="9">
        <v>45133010363</v>
      </c>
      <c r="E1531" s="10" t="s">
        <v>17</v>
      </c>
      <c r="H1531" s="8">
        <v>53.4</v>
      </c>
      <c r="I1531" s="5" t="s">
        <v>15</v>
      </c>
      <c r="J1531" s="5" t="s">
        <v>16</v>
      </c>
    </row>
    <row r="1532" spans="1:10">
      <c r="A1532" s="5" t="s">
        <v>170</v>
      </c>
      <c r="B1532" s="6">
        <v>44907.795782384259</v>
      </c>
      <c r="C1532" s="5" t="s">
        <v>13</v>
      </c>
      <c r="D1532" s="7">
        <v>30890649</v>
      </c>
      <c r="E1532" s="5" t="s">
        <v>14</v>
      </c>
      <c r="H1532" s="8">
        <v>5670</v>
      </c>
      <c r="I1532" s="5" t="s">
        <v>15</v>
      </c>
      <c r="J1532" s="5" t="s">
        <v>16</v>
      </c>
    </row>
    <row r="1533" spans="1:10">
      <c r="A1533" s="5" t="s">
        <v>170</v>
      </c>
      <c r="B1533" s="6">
        <v>44907.795782384259</v>
      </c>
      <c r="C1533" s="5" t="s">
        <v>13</v>
      </c>
      <c r="D1533" s="7">
        <v>234048</v>
      </c>
      <c r="E1533" s="10" t="s">
        <v>17</v>
      </c>
      <c r="H1533" s="8">
        <v>48816.3</v>
      </c>
      <c r="I1533" s="5" t="s">
        <v>15</v>
      </c>
      <c r="J1533" s="5" t="s">
        <v>19</v>
      </c>
    </row>
    <row r="1534" spans="1:10">
      <c r="A1534" s="5" t="s">
        <v>170</v>
      </c>
      <c r="B1534" s="6">
        <v>44907.795782384259</v>
      </c>
      <c r="C1534" s="5" t="s">
        <v>13</v>
      </c>
      <c r="D1534" s="7">
        <v>234041</v>
      </c>
      <c r="E1534" s="10" t="s">
        <v>130</v>
      </c>
      <c r="H1534" s="8">
        <v>55.68</v>
      </c>
      <c r="I1534" s="5" t="s">
        <v>15</v>
      </c>
      <c r="J1534" s="5" t="s">
        <v>19</v>
      </c>
    </row>
    <row r="1535" spans="1:10">
      <c r="A1535" s="5" t="s">
        <v>170</v>
      </c>
      <c r="B1535" s="6">
        <v>44907.795782384259</v>
      </c>
      <c r="C1535" s="5" t="s">
        <v>13</v>
      </c>
      <c r="D1535" s="7">
        <v>466115</v>
      </c>
      <c r="E1535" s="10" t="s">
        <v>17</v>
      </c>
      <c r="H1535" s="8">
        <v>16151.7</v>
      </c>
      <c r="I1535" s="5" t="s">
        <v>15</v>
      </c>
      <c r="J1535" s="5" t="s">
        <v>18</v>
      </c>
    </row>
    <row r="1536" spans="1:10">
      <c r="A1536" s="5" t="s">
        <v>170</v>
      </c>
      <c r="B1536" s="6">
        <v>44907.795782384259</v>
      </c>
      <c r="C1536" s="5" t="s">
        <v>13</v>
      </c>
      <c r="D1536" s="7">
        <v>31347181</v>
      </c>
      <c r="E1536" s="5" t="s">
        <v>14</v>
      </c>
      <c r="H1536" s="8">
        <v>27387.119999999999</v>
      </c>
      <c r="I1536" s="5" t="s">
        <v>15</v>
      </c>
      <c r="J1536" s="5" t="s">
        <v>16</v>
      </c>
    </row>
    <row r="1537" spans="1:10">
      <c r="A1537" s="5" t="s">
        <v>170</v>
      </c>
      <c r="B1537" s="6">
        <v>44907.795782384259</v>
      </c>
      <c r="C1537" s="5" t="s">
        <v>13</v>
      </c>
      <c r="D1537" s="9">
        <v>45152996698</v>
      </c>
      <c r="E1537" s="10" t="s">
        <v>17</v>
      </c>
      <c r="H1537" s="8">
        <v>592.25</v>
      </c>
      <c r="I1537" s="5" t="s">
        <v>15</v>
      </c>
      <c r="J1537" s="5" t="s">
        <v>16</v>
      </c>
    </row>
    <row r="1538" spans="1:10">
      <c r="A1538" s="5" t="s">
        <v>170</v>
      </c>
      <c r="B1538" s="6">
        <v>44907.795782384259</v>
      </c>
      <c r="C1538" s="5" t="s">
        <v>13</v>
      </c>
      <c r="D1538" s="9">
        <v>45123138416</v>
      </c>
      <c r="E1538" s="10" t="s">
        <v>17</v>
      </c>
      <c r="H1538" s="8">
        <v>206.26</v>
      </c>
      <c r="I1538" s="5" t="s">
        <v>15</v>
      </c>
      <c r="J1538" s="5" t="s">
        <v>16</v>
      </c>
    </row>
    <row r="1539" spans="1:10">
      <c r="A1539" s="5" t="s">
        <v>170</v>
      </c>
      <c r="B1539" s="6">
        <v>44907.795782384259</v>
      </c>
      <c r="C1539" s="5" t="s">
        <v>13</v>
      </c>
      <c r="D1539" s="9">
        <v>45163103620</v>
      </c>
      <c r="E1539" s="10" t="s">
        <v>17</v>
      </c>
      <c r="H1539" s="8">
        <v>4</v>
      </c>
      <c r="I1539" s="5" t="s">
        <v>15</v>
      </c>
      <c r="J1539" s="5" t="s">
        <v>16</v>
      </c>
    </row>
    <row r="1540" spans="1:10">
      <c r="A1540" s="5" t="s">
        <v>170</v>
      </c>
      <c r="B1540" s="6">
        <v>44907.795782384259</v>
      </c>
      <c r="C1540" s="5" t="s">
        <v>13</v>
      </c>
      <c r="D1540" s="9">
        <v>45113160188</v>
      </c>
      <c r="E1540" s="10" t="s">
        <v>17</v>
      </c>
      <c r="H1540" s="8">
        <v>3196.37</v>
      </c>
      <c r="I1540" s="5" t="s">
        <v>15</v>
      </c>
      <c r="J1540" s="5" t="s">
        <v>16</v>
      </c>
    </row>
    <row r="1541" spans="1:10">
      <c r="A1541" s="5" t="s">
        <v>170</v>
      </c>
      <c r="B1541" s="6">
        <v>44907.795782384259</v>
      </c>
      <c r="C1541" s="5" t="s">
        <v>13</v>
      </c>
      <c r="D1541" s="7"/>
      <c r="E1541" s="10"/>
      <c r="F1541" s="8">
        <v>3716.7</v>
      </c>
      <c r="I1541" s="11" t="s">
        <v>9</v>
      </c>
      <c r="J1541" s="5" t="s">
        <v>41</v>
      </c>
    </row>
    <row r="1542" spans="1:10">
      <c r="A1542" s="5" t="s">
        <v>170</v>
      </c>
      <c r="B1542" s="6">
        <v>44907.795782384259</v>
      </c>
      <c r="C1542" s="5" t="s">
        <v>13</v>
      </c>
      <c r="D1542" s="7"/>
      <c r="E1542" s="10"/>
      <c r="F1542" s="8">
        <v>1122.0999999999999</v>
      </c>
      <c r="I1542" s="11" t="s">
        <v>9</v>
      </c>
      <c r="J1542" s="10" t="s">
        <v>42</v>
      </c>
    </row>
    <row r="1543" spans="1:10">
      <c r="A1543" s="5" t="s">
        <v>170</v>
      </c>
      <c r="B1543" s="6">
        <v>44907.795782384259</v>
      </c>
      <c r="C1543" s="5" t="s">
        <v>13</v>
      </c>
      <c r="F1543" s="8">
        <v>853.6</v>
      </c>
      <c r="I1543" s="11" t="s">
        <v>9</v>
      </c>
      <c r="J1543" s="5" t="s">
        <v>54</v>
      </c>
    </row>
    <row r="1544" spans="1:10">
      <c r="A1544" s="5" t="s">
        <v>170</v>
      </c>
      <c r="B1544" s="6">
        <v>44907.795782384259</v>
      </c>
      <c r="C1544" s="5" t="s">
        <v>13</v>
      </c>
      <c r="F1544" s="8">
        <v>5155.3</v>
      </c>
      <c r="I1544" s="11" t="s">
        <v>9</v>
      </c>
      <c r="J1544" s="10" t="s">
        <v>43</v>
      </c>
    </row>
    <row r="1545" spans="1:10">
      <c r="A1545" s="5" t="s">
        <v>170</v>
      </c>
      <c r="B1545" s="6">
        <v>44907.795782384259</v>
      </c>
      <c r="C1545" s="5" t="s">
        <v>13</v>
      </c>
      <c r="F1545" s="8">
        <v>5363.9</v>
      </c>
      <c r="I1545" s="11" t="s">
        <v>9</v>
      </c>
      <c r="J1545" s="10" t="s">
        <v>45</v>
      </c>
    </row>
    <row r="1546" spans="1:10">
      <c r="A1546" s="12" t="s">
        <v>21</v>
      </c>
      <c r="B1546" s="3"/>
      <c r="C1546" s="3"/>
      <c r="F1546" s="42">
        <f>SUM(F1541:F1545)</f>
        <v>16211.6</v>
      </c>
    </row>
    <row r="1547" spans="1:10" ht="15.75" customHeight="1">
      <c r="A1547" s="13" t="s">
        <v>22</v>
      </c>
      <c r="B1547" s="13" t="s">
        <v>23</v>
      </c>
      <c r="C1547" s="13" t="s">
        <v>24</v>
      </c>
      <c r="D1547" s="14">
        <v>112405645</v>
      </c>
    </row>
    <row r="1551" spans="1:10">
      <c r="A1551" s="1" t="s">
        <v>0</v>
      </c>
      <c r="B1551" s="2"/>
      <c r="C1551" s="2"/>
      <c r="D1551" s="2"/>
      <c r="E1551" s="2"/>
      <c r="F1551" s="2"/>
      <c r="G1551" s="2"/>
      <c r="H1551" s="2"/>
      <c r="I1551" s="2"/>
      <c r="J1551" s="2"/>
    </row>
    <row r="1552" spans="1:10">
      <c r="A1552" s="3" t="s">
        <v>171</v>
      </c>
      <c r="B1552" s="2"/>
      <c r="C1552" s="2"/>
      <c r="D1552" s="2"/>
      <c r="E1552" s="2"/>
      <c r="F1552" s="2"/>
      <c r="G1552" s="2"/>
      <c r="H1552" s="2"/>
      <c r="I1552" s="2"/>
      <c r="J1552" s="2"/>
    </row>
    <row r="1553" spans="1:10">
      <c r="A1553" s="88" t="s">
        <v>0</v>
      </c>
      <c r="B1553" s="88" t="s">
        <v>2</v>
      </c>
      <c r="C1553" s="88" t="s">
        <v>3</v>
      </c>
      <c r="D1553" s="88" t="s">
        <v>4</v>
      </c>
      <c r="E1553" s="88" t="s">
        <v>5</v>
      </c>
      <c r="F1553" s="88" t="s">
        <v>6</v>
      </c>
      <c r="G1553" s="90"/>
      <c r="H1553" s="91"/>
      <c r="I1553" s="88" t="s">
        <v>7</v>
      </c>
      <c r="J1553" s="88" t="s">
        <v>8</v>
      </c>
    </row>
    <row r="1554" spans="1:10">
      <c r="A1554" s="89"/>
      <c r="B1554" s="89"/>
      <c r="C1554" s="89"/>
      <c r="D1554" s="89"/>
      <c r="E1554" s="89"/>
      <c r="F1554" s="4" t="s">
        <v>9</v>
      </c>
      <c r="G1554" s="4" t="s">
        <v>10</v>
      </c>
      <c r="H1554" s="4" t="s">
        <v>11</v>
      </c>
      <c r="I1554" s="89"/>
      <c r="J1554" s="89"/>
    </row>
    <row r="1555" spans="1:10">
      <c r="A1555" s="5" t="s">
        <v>172</v>
      </c>
      <c r="B1555" s="6">
        <v>44908.46348677083</v>
      </c>
      <c r="C1555" s="5" t="s">
        <v>13</v>
      </c>
      <c r="F1555" s="8">
        <v>6580.4</v>
      </c>
      <c r="I1555" s="11" t="s">
        <v>9</v>
      </c>
      <c r="J1555" s="10" t="s">
        <v>29</v>
      </c>
    </row>
    <row r="1556" spans="1:10">
      <c r="A1556" s="5" t="s">
        <v>172</v>
      </c>
      <c r="B1556" s="6">
        <v>44908.46348677083</v>
      </c>
      <c r="C1556" s="5" t="s">
        <v>13</v>
      </c>
      <c r="F1556" s="8">
        <v>2973.8</v>
      </c>
      <c r="I1556" s="11" t="s">
        <v>9</v>
      </c>
      <c r="J1556" s="5" t="s">
        <v>41</v>
      </c>
    </row>
    <row r="1557" spans="1:10">
      <c r="A1557" s="5" t="s">
        <v>172</v>
      </c>
      <c r="B1557" s="6">
        <v>44908.46348677083</v>
      </c>
      <c r="C1557" s="5" t="s">
        <v>13</v>
      </c>
      <c r="F1557" s="8">
        <v>35525.1</v>
      </c>
      <c r="I1557" s="11" t="s">
        <v>9</v>
      </c>
      <c r="J1557" s="5" t="s">
        <v>30</v>
      </c>
    </row>
    <row r="1558" spans="1:10">
      <c r="A1558" s="5" t="s">
        <v>172</v>
      </c>
      <c r="B1558" s="6">
        <v>44908.46348677083</v>
      </c>
      <c r="C1558" s="5" t="s">
        <v>13</v>
      </c>
      <c r="F1558" s="8">
        <v>17212.7</v>
      </c>
      <c r="I1558" s="11" t="s">
        <v>9</v>
      </c>
      <c r="J1558" s="5" t="s">
        <v>31</v>
      </c>
    </row>
    <row r="1559" spans="1:10">
      <c r="A1559" s="5" t="s">
        <v>172</v>
      </c>
      <c r="B1559" s="6">
        <v>44908.46348677083</v>
      </c>
      <c r="C1559" s="5" t="s">
        <v>13</v>
      </c>
      <c r="F1559" s="8">
        <v>13498.5</v>
      </c>
      <c r="I1559" s="11" t="s">
        <v>9</v>
      </c>
      <c r="J1559" s="5" t="s">
        <v>32</v>
      </c>
    </row>
    <row r="1560" spans="1:10">
      <c r="A1560" s="5" t="s">
        <v>172</v>
      </c>
      <c r="B1560" s="6">
        <v>44908.46348677083</v>
      </c>
      <c r="C1560" s="5" t="s">
        <v>13</v>
      </c>
      <c r="F1560" s="8">
        <v>6466.7</v>
      </c>
      <c r="I1560" s="11" t="s">
        <v>9</v>
      </c>
      <c r="J1560" s="5" t="s">
        <v>33</v>
      </c>
    </row>
    <row r="1561" spans="1:10">
      <c r="A1561" s="5" t="s">
        <v>172</v>
      </c>
      <c r="B1561" s="6">
        <v>44908.46348677083</v>
      </c>
      <c r="C1561" s="5" t="s">
        <v>13</v>
      </c>
      <c r="F1561" s="8">
        <v>5571.3</v>
      </c>
      <c r="I1561" s="11" t="s">
        <v>9</v>
      </c>
      <c r="J1561" s="5" t="s">
        <v>34</v>
      </c>
    </row>
    <row r="1562" spans="1:10">
      <c r="A1562" s="5" t="s">
        <v>172</v>
      </c>
      <c r="B1562" s="6">
        <v>44908.46348677083</v>
      </c>
      <c r="C1562" s="5" t="s">
        <v>13</v>
      </c>
      <c r="F1562" s="8">
        <v>11182.5</v>
      </c>
      <c r="I1562" s="11" t="s">
        <v>9</v>
      </c>
      <c r="J1562" s="5" t="s">
        <v>35</v>
      </c>
    </row>
    <row r="1563" spans="1:10">
      <c r="A1563" s="5" t="s">
        <v>172</v>
      </c>
      <c r="B1563" s="6">
        <v>44908.46348677083</v>
      </c>
      <c r="C1563" s="5" t="s">
        <v>13</v>
      </c>
      <c r="F1563" s="8">
        <v>12720.8</v>
      </c>
      <c r="I1563" s="11" t="s">
        <v>9</v>
      </c>
      <c r="J1563" s="10" t="s">
        <v>36</v>
      </c>
    </row>
    <row r="1564" spans="1:10">
      <c r="A1564" s="12" t="s">
        <v>21</v>
      </c>
      <c r="B1564" s="3"/>
      <c r="C1564" s="3"/>
      <c r="F1564" s="42">
        <f>SUM(F1555:F1563)</f>
        <v>111731.8</v>
      </c>
      <c r="I1564" s="11"/>
      <c r="J1564" s="10"/>
    </row>
    <row r="1565" spans="1:10" ht="15.75" customHeight="1">
      <c r="A1565" s="13" t="s">
        <v>22</v>
      </c>
      <c r="B1565" s="13" t="s">
        <v>23</v>
      </c>
      <c r="C1565" s="13" t="s">
        <v>24</v>
      </c>
      <c r="D1565" s="14">
        <v>112405647</v>
      </c>
    </row>
    <row r="1569" spans="1:10">
      <c r="A1569" s="5" t="s">
        <v>173</v>
      </c>
      <c r="B1569" s="6">
        <v>44908.930675069438</v>
      </c>
      <c r="C1569" s="5" t="s">
        <v>13</v>
      </c>
      <c r="D1569" s="9">
        <v>45163108432</v>
      </c>
      <c r="E1569" s="10" t="s">
        <v>17</v>
      </c>
      <c r="H1569" s="8">
        <v>1176.5</v>
      </c>
      <c r="I1569" s="5" t="s">
        <v>15</v>
      </c>
      <c r="J1569" s="5" t="s">
        <v>19</v>
      </c>
    </row>
    <row r="1570" spans="1:10">
      <c r="A1570" s="5" t="s">
        <v>173</v>
      </c>
      <c r="B1570" s="6">
        <v>44908.930675069438</v>
      </c>
      <c r="C1570" s="5" t="s">
        <v>13</v>
      </c>
      <c r="D1570" s="9">
        <v>45143393364</v>
      </c>
      <c r="E1570" s="10" t="s">
        <v>17</v>
      </c>
      <c r="H1570" s="8">
        <v>7800</v>
      </c>
      <c r="I1570" s="5" t="s">
        <v>15</v>
      </c>
      <c r="J1570" s="5" t="s">
        <v>19</v>
      </c>
    </row>
    <row r="1571" spans="1:10">
      <c r="A1571" s="5" t="s">
        <v>173</v>
      </c>
      <c r="B1571" s="6">
        <v>44908.930675069438</v>
      </c>
      <c r="C1571" s="5" t="s">
        <v>13</v>
      </c>
      <c r="D1571" s="9">
        <v>45143393149</v>
      </c>
      <c r="E1571" s="10" t="s">
        <v>17</v>
      </c>
      <c r="H1571" s="8">
        <v>886.6</v>
      </c>
      <c r="I1571" s="5" t="s">
        <v>15</v>
      </c>
      <c r="J1571" s="5" t="s">
        <v>19</v>
      </c>
    </row>
    <row r="1572" spans="1:10">
      <c r="A1572" s="5" t="s">
        <v>173</v>
      </c>
      <c r="B1572" s="6">
        <v>44908.930675069438</v>
      </c>
      <c r="C1572" s="5" t="s">
        <v>13</v>
      </c>
      <c r="D1572" s="9">
        <v>45173078303</v>
      </c>
      <c r="E1572" s="5" t="s">
        <v>71</v>
      </c>
      <c r="H1572" s="8">
        <v>549.29</v>
      </c>
      <c r="I1572" s="5" t="s">
        <v>15</v>
      </c>
      <c r="J1572" s="5" t="s">
        <v>19</v>
      </c>
    </row>
    <row r="1573" spans="1:10">
      <c r="A1573" s="5" t="s">
        <v>173</v>
      </c>
      <c r="B1573" s="6">
        <v>44908.930675069438</v>
      </c>
      <c r="C1573" s="5" t="s">
        <v>13</v>
      </c>
      <c r="D1573" s="9">
        <v>45123147462</v>
      </c>
      <c r="E1573" s="10" t="s">
        <v>17</v>
      </c>
      <c r="H1573" s="8">
        <v>186.94</v>
      </c>
      <c r="I1573" s="5" t="s">
        <v>15</v>
      </c>
      <c r="J1573" s="5" t="s">
        <v>19</v>
      </c>
    </row>
    <row r="1574" spans="1:10">
      <c r="A1574" s="5" t="s">
        <v>173</v>
      </c>
      <c r="B1574" s="6">
        <v>44908.930675069438</v>
      </c>
      <c r="C1574" s="5" t="s">
        <v>13</v>
      </c>
      <c r="D1574" s="9">
        <v>51317174552</v>
      </c>
      <c r="E1574" s="10" t="s">
        <v>17</v>
      </c>
      <c r="H1574" s="8">
        <v>2656.68</v>
      </c>
      <c r="I1574" s="5" t="s">
        <v>15</v>
      </c>
      <c r="J1574" s="5" t="s">
        <v>19</v>
      </c>
    </row>
    <row r="1575" spans="1:10">
      <c r="A1575" s="5" t="s">
        <v>173</v>
      </c>
      <c r="B1575" s="6">
        <v>44908.930675069438</v>
      </c>
      <c r="C1575" s="5" t="s">
        <v>13</v>
      </c>
      <c r="D1575" s="9">
        <v>513171745521</v>
      </c>
      <c r="E1575" s="10" t="s">
        <v>17</v>
      </c>
      <c r="H1575" s="8">
        <v>943.32</v>
      </c>
      <c r="I1575" s="5" t="s">
        <v>15</v>
      </c>
      <c r="J1575" s="5" t="s">
        <v>19</v>
      </c>
    </row>
    <row r="1576" spans="1:10">
      <c r="A1576" s="5" t="s">
        <v>173</v>
      </c>
      <c r="B1576" s="6">
        <v>44908.930675069438</v>
      </c>
      <c r="C1576" s="5" t="s">
        <v>13</v>
      </c>
      <c r="D1576" s="9">
        <v>45113163099</v>
      </c>
      <c r="E1576" s="10" t="s">
        <v>17</v>
      </c>
      <c r="H1576" s="8">
        <v>6579.68</v>
      </c>
      <c r="I1576" s="5" t="s">
        <v>15</v>
      </c>
      <c r="J1576" s="5" t="s">
        <v>16</v>
      </c>
    </row>
    <row r="1577" spans="1:10">
      <c r="A1577" s="5" t="s">
        <v>173</v>
      </c>
      <c r="B1577" s="6">
        <v>44908.930675069438</v>
      </c>
      <c r="C1577" s="5" t="s">
        <v>13</v>
      </c>
      <c r="D1577" s="9">
        <v>45163109518</v>
      </c>
      <c r="E1577" s="10" t="s">
        <v>17</v>
      </c>
      <c r="H1577" s="8">
        <v>10711.36</v>
      </c>
      <c r="I1577" s="5" t="s">
        <v>15</v>
      </c>
      <c r="J1577" s="5" t="s">
        <v>16</v>
      </c>
    </row>
    <row r="1578" spans="1:10">
      <c r="A1578" s="5" t="s">
        <v>173</v>
      </c>
      <c r="B1578" s="6">
        <v>44908.930675069438</v>
      </c>
      <c r="C1578" s="5" t="s">
        <v>13</v>
      </c>
      <c r="D1578" s="9">
        <v>45143380274</v>
      </c>
      <c r="E1578" s="10" t="s">
        <v>17</v>
      </c>
      <c r="H1578" s="8">
        <v>307.89999999999998</v>
      </c>
      <c r="I1578" s="5" t="s">
        <v>15</v>
      </c>
      <c r="J1578" s="5" t="s">
        <v>16</v>
      </c>
    </row>
    <row r="1579" spans="1:10">
      <c r="A1579" s="5" t="s">
        <v>173</v>
      </c>
      <c r="B1579" s="6">
        <v>44908.930675069438</v>
      </c>
      <c r="C1579" s="5" t="s">
        <v>13</v>
      </c>
      <c r="D1579" s="9">
        <v>45163115217</v>
      </c>
      <c r="E1579" s="10" t="s">
        <v>17</v>
      </c>
      <c r="H1579" s="8">
        <v>372</v>
      </c>
      <c r="I1579" s="5" t="s">
        <v>15</v>
      </c>
      <c r="J1579" s="5" t="s">
        <v>16</v>
      </c>
    </row>
    <row r="1580" spans="1:10">
      <c r="A1580" s="5" t="s">
        <v>173</v>
      </c>
      <c r="B1580" s="6">
        <v>44908.930675069438</v>
      </c>
      <c r="C1580" s="5" t="s">
        <v>13</v>
      </c>
      <c r="D1580" s="9">
        <v>45123150040</v>
      </c>
      <c r="E1580" s="10" t="s">
        <v>17</v>
      </c>
      <c r="H1580" s="8">
        <v>144.9</v>
      </c>
      <c r="I1580" s="5" t="s">
        <v>15</v>
      </c>
      <c r="J1580" s="5" t="s">
        <v>16</v>
      </c>
    </row>
    <row r="1581" spans="1:10">
      <c r="A1581" s="5" t="s">
        <v>173</v>
      </c>
      <c r="B1581" s="6">
        <v>44908.930675069438</v>
      </c>
      <c r="C1581" s="5" t="s">
        <v>13</v>
      </c>
      <c r="D1581" s="9">
        <v>45113166942</v>
      </c>
      <c r="E1581" s="10" t="s">
        <v>17</v>
      </c>
      <c r="H1581" s="8">
        <v>2812</v>
      </c>
      <c r="I1581" s="5" t="s">
        <v>15</v>
      </c>
      <c r="J1581" s="5" t="s">
        <v>16</v>
      </c>
    </row>
    <row r="1582" spans="1:10">
      <c r="A1582" s="5" t="s">
        <v>173</v>
      </c>
      <c r="B1582" s="6">
        <v>44908.930675069438</v>
      </c>
      <c r="C1582" s="5" t="s">
        <v>13</v>
      </c>
      <c r="D1582" s="9">
        <v>51167143353</v>
      </c>
      <c r="E1582" s="10" t="s">
        <v>17</v>
      </c>
      <c r="H1582" s="8">
        <v>12258.96</v>
      </c>
      <c r="I1582" s="5" t="s">
        <v>15</v>
      </c>
      <c r="J1582" s="5" t="s">
        <v>16</v>
      </c>
    </row>
    <row r="1583" spans="1:10">
      <c r="A1583" s="5" t="s">
        <v>173</v>
      </c>
      <c r="B1583" s="6">
        <v>44908.930675069438</v>
      </c>
      <c r="C1583" s="5" t="s">
        <v>13</v>
      </c>
      <c r="D1583" s="9">
        <v>45143386270</v>
      </c>
      <c r="E1583" s="10" t="s">
        <v>17</v>
      </c>
      <c r="H1583" s="8">
        <v>161.88999999999999</v>
      </c>
      <c r="I1583" s="5" t="s">
        <v>15</v>
      </c>
      <c r="J1583" s="5" t="s">
        <v>16</v>
      </c>
    </row>
    <row r="1584" spans="1:10">
      <c r="A1584" s="5" t="s">
        <v>173</v>
      </c>
      <c r="B1584" s="6">
        <v>44908.930675069438</v>
      </c>
      <c r="C1584" s="5" t="s">
        <v>13</v>
      </c>
      <c r="D1584" s="9">
        <v>45163095567</v>
      </c>
      <c r="E1584" s="5" t="s">
        <v>71</v>
      </c>
      <c r="H1584" s="8">
        <v>59322.48</v>
      </c>
      <c r="I1584" s="5" t="s">
        <v>15</v>
      </c>
      <c r="J1584" s="5" t="s">
        <v>16</v>
      </c>
    </row>
    <row r="1585" spans="1:10">
      <c r="A1585" s="5" t="s">
        <v>173</v>
      </c>
      <c r="B1585" s="6">
        <v>44908.930675069438</v>
      </c>
      <c r="C1585" s="5" t="s">
        <v>13</v>
      </c>
      <c r="D1585" s="7">
        <v>284462</v>
      </c>
      <c r="E1585" s="10" t="s">
        <v>17</v>
      </c>
      <c r="H1585" s="8">
        <v>855.15</v>
      </c>
      <c r="I1585" s="5" t="s">
        <v>15</v>
      </c>
      <c r="J1585" s="5" t="s">
        <v>18</v>
      </c>
    </row>
    <row r="1586" spans="1:10">
      <c r="A1586" s="5" t="s">
        <v>173</v>
      </c>
      <c r="B1586" s="6">
        <v>44908.930675069438</v>
      </c>
      <c r="C1586" s="5" t="s">
        <v>13</v>
      </c>
      <c r="D1586" s="7">
        <v>284464</v>
      </c>
      <c r="E1586" s="10" t="s">
        <v>17</v>
      </c>
      <c r="H1586" s="8">
        <v>30807.200000000001</v>
      </c>
      <c r="I1586" s="5" t="s">
        <v>15</v>
      </c>
      <c r="J1586" s="5" t="s">
        <v>18</v>
      </c>
    </row>
    <row r="1587" spans="1:10">
      <c r="A1587" s="5" t="s">
        <v>173</v>
      </c>
      <c r="B1587" s="6">
        <v>44908.930675069438</v>
      </c>
      <c r="C1587" s="5" t="s">
        <v>13</v>
      </c>
      <c r="D1587" s="7">
        <v>234178</v>
      </c>
      <c r="E1587" s="10" t="s">
        <v>17</v>
      </c>
      <c r="H1587" s="8">
        <v>14325.4</v>
      </c>
      <c r="I1587" s="5" t="s">
        <v>15</v>
      </c>
      <c r="J1587" s="5" t="s">
        <v>19</v>
      </c>
    </row>
    <row r="1588" spans="1:10">
      <c r="A1588" s="5" t="s">
        <v>173</v>
      </c>
      <c r="B1588" s="6">
        <v>44908.930675069438</v>
      </c>
      <c r="C1588" s="5" t="s">
        <v>13</v>
      </c>
      <c r="D1588" s="7"/>
      <c r="E1588" s="10"/>
      <c r="F1588" s="8">
        <v>5402.2</v>
      </c>
      <c r="I1588" s="11" t="s">
        <v>9</v>
      </c>
      <c r="J1588" s="5" t="s">
        <v>40</v>
      </c>
    </row>
    <row r="1589" spans="1:10">
      <c r="A1589" s="5" t="s">
        <v>173</v>
      </c>
      <c r="B1589" s="6">
        <v>44908.930675069438</v>
      </c>
      <c r="C1589" s="5" t="s">
        <v>13</v>
      </c>
      <c r="F1589" s="8">
        <v>6589.1</v>
      </c>
      <c r="I1589" s="11" t="s">
        <v>9</v>
      </c>
      <c r="J1589" s="10" t="s">
        <v>44</v>
      </c>
    </row>
    <row r="1590" spans="1:10">
      <c r="A1590" s="5" t="s">
        <v>173</v>
      </c>
      <c r="B1590" s="6">
        <v>44908.930675069438</v>
      </c>
      <c r="C1590" s="5" t="s">
        <v>13</v>
      </c>
      <c r="F1590" s="8">
        <v>7643.7</v>
      </c>
      <c r="I1590" s="11" t="s">
        <v>9</v>
      </c>
      <c r="J1590" s="10" t="s">
        <v>46</v>
      </c>
    </row>
    <row r="1591" spans="1:10">
      <c r="A1591" s="12" t="s">
        <v>21</v>
      </c>
      <c r="B1591" s="3"/>
      <c r="C1591" s="3"/>
      <c r="F1591" s="42">
        <f>SUM(F1588:F1590)</f>
        <v>19635</v>
      </c>
    </row>
    <row r="1592" spans="1:10" ht="15.75" customHeight="1">
      <c r="A1592" s="13" t="s">
        <v>22</v>
      </c>
      <c r="B1592" s="13" t="s">
        <v>23</v>
      </c>
      <c r="C1592" s="13" t="s">
        <v>24</v>
      </c>
      <c r="D1592" s="14">
        <v>112413069</v>
      </c>
    </row>
    <row r="1595" spans="1:10">
      <c r="A1595" s="1" t="s">
        <v>0</v>
      </c>
      <c r="B1595" s="2"/>
      <c r="C1595" s="2"/>
      <c r="D1595" s="2"/>
      <c r="E1595" s="2"/>
      <c r="F1595" s="2"/>
      <c r="G1595" s="2"/>
      <c r="H1595" s="2"/>
      <c r="I1595" s="2"/>
      <c r="J1595" s="2"/>
    </row>
    <row r="1596" spans="1:10">
      <c r="A1596" s="3" t="s">
        <v>174</v>
      </c>
      <c r="B1596" s="2"/>
      <c r="C1596" s="2"/>
      <c r="D1596" s="2"/>
      <c r="E1596" s="2"/>
      <c r="F1596" s="2"/>
      <c r="G1596" s="2"/>
      <c r="H1596" s="2"/>
      <c r="I1596" s="2"/>
      <c r="J1596" s="2"/>
    </row>
    <row r="1597" spans="1:10">
      <c r="A1597" s="88" t="s">
        <v>0</v>
      </c>
      <c r="B1597" s="88" t="s">
        <v>2</v>
      </c>
      <c r="C1597" s="88" t="s">
        <v>3</v>
      </c>
      <c r="D1597" s="88" t="s">
        <v>4</v>
      </c>
      <c r="E1597" s="88" t="s">
        <v>5</v>
      </c>
      <c r="F1597" s="88" t="s">
        <v>6</v>
      </c>
      <c r="G1597" s="90"/>
      <c r="H1597" s="91"/>
      <c r="I1597" s="88" t="s">
        <v>7</v>
      </c>
      <c r="J1597" s="88" t="s">
        <v>8</v>
      </c>
    </row>
    <row r="1598" spans="1:10">
      <c r="A1598" s="89"/>
      <c r="B1598" s="89"/>
      <c r="C1598" s="89"/>
      <c r="D1598" s="89"/>
      <c r="E1598" s="89"/>
      <c r="F1598" s="4" t="s">
        <v>9</v>
      </c>
      <c r="G1598" s="4" t="s">
        <v>10</v>
      </c>
      <c r="H1598" s="4" t="s">
        <v>11</v>
      </c>
      <c r="I1598" s="89"/>
      <c r="J1598" s="89"/>
    </row>
    <row r="1599" spans="1:10">
      <c r="A1599" s="5" t="s">
        <v>175</v>
      </c>
      <c r="B1599" s="6">
        <v>44909.494556273137</v>
      </c>
      <c r="C1599" s="5" t="s">
        <v>13</v>
      </c>
      <c r="D1599" s="11"/>
      <c r="E1599" s="10"/>
      <c r="G1599" s="8">
        <v>726.48</v>
      </c>
      <c r="I1599" s="11" t="s">
        <v>10</v>
      </c>
      <c r="J1599" s="5" t="s">
        <v>34</v>
      </c>
    </row>
    <row r="1600" spans="1:10">
      <c r="A1600" s="5" t="s">
        <v>175</v>
      </c>
      <c r="B1600" s="6">
        <v>44909.494556273137</v>
      </c>
      <c r="C1600" s="5" t="s">
        <v>13</v>
      </c>
      <c r="D1600" s="11"/>
      <c r="E1600" s="10"/>
      <c r="F1600" s="8">
        <v>17213.5</v>
      </c>
      <c r="I1600" s="11" t="s">
        <v>9</v>
      </c>
      <c r="J1600" s="5" t="s">
        <v>30</v>
      </c>
    </row>
    <row r="1601" spans="1:10">
      <c r="A1601" s="5" t="s">
        <v>175</v>
      </c>
      <c r="B1601" s="6">
        <v>44909.494556273137</v>
      </c>
      <c r="C1601" s="5" t="s">
        <v>13</v>
      </c>
      <c r="D1601" s="11"/>
      <c r="E1601" s="10"/>
      <c r="F1601" s="8">
        <v>30481.3</v>
      </c>
      <c r="I1601" s="11" t="s">
        <v>9</v>
      </c>
      <c r="J1601" s="5" t="s">
        <v>34</v>
      </c>
    </row>
    <row r="1602" spans="1:10">
      <c r="A1602" s="5" t="s">
        <v>175</v>
      </c>
      <c r="B1602" s="6">
        <v>44909.494556273137</v>
      </c>
      <c r="C1602" s="5" t="s">
        <v>13</v>
      </c>
      <c r="D1602" s="11"/>
      <c r="E1602" s="10"/>
      <c r="F1602" s="8">
        <v>6206.5</v>
      </c>
      <c r="I1602" s="11" t="s">
        <v>9</v>
      </c>
      <c r="J1602" s="10" t="s">
        <v>43</v>
      </c>
    </row>
    <row r="1603" spans="1:10">
      <c r="A1603" s="5" t="s">
        <v>175</v>
      </c>
      <c r="B1603" s="6">
        <v>44909.494556273137</v>
      </c>
      <c r="C1603" s="5" t="s">
        <v>13</v>
      </c>
      <c r="D1603" s="11"/>
      <c r="E1603" s="10"/>
      <c r="F1603" s="8">
        <v>10642.9</v>
      </c>
      <c r="I1603" s="11" t="s">
        <v>9</v>
      </c>
      <c r="J1603" s="10" t="s">
        <v>36</v>
      </c>
    </row>
    <row r="1604" spans="1:10">
      <c r="A1604" s="12" t="s">
        <v>21</v>
      </c>
      <c r="B1604" s="3"/>
      <c r="C1604" s="3"/>
      <c r="D1604" s="7"/>
      <c r="E1604" s="10"/>
      <c r="F1604" s="25">
        <f>SUM(F1599:G1603)</f>
        <v>65270.68</v>
      </c>
      <c r="H1604" s="8"/>
      <c r="I1604" s="11"/>
      <c r="J1604" s="5"/>
    </row>
    <row r="1605" spans="1:10" ht="15.75" customHeight="1">
      <c r="A1605" s="13" t="s">
        <v>22</v>
      </c>
      <c r="B1605" s="13" t="s">
        <v>23</v>
      </c>
      <c r="C1605" s="13" t="s">
        <v>24</v>
      </c>
      <c r="D1605" s="14">
        <v>112413071</v>
      </c>
      <c r="E1605" s="10"/>
      <c r="H1605" s="8"/>
      <c r="I1605" s="11"/>
      <c r="J1605" s="5"/>
    </row>
    <row r="1606" spans="1:10">
      <c r="A1606" s="5"/>
      <c r="B1606" s="6"/>
      <c r="C1606" s="5"/>
      <c r="D1606" s="7"/>
      <c r="E1606" s="10"/>
      <c r="H1606" s="8"/>
      <c r="I1606" s="11"/>
      <c r="J1606" s="5"/>
    </row>
    <row r="1607" spans="1:10">
      <c r="A1607" s="5"/>
      <c r="B1607" s="6"/>
      <c r="C1607" s="5"/>
      <c r="D1607" s="7"/>
      <c r="E1607" s="10"/>
      <c r="H1607" s="8"/>
      <c r="I1607" s="11"/>
      <c r="J1607" s="5"/>
    </row>
    <row r="1608" spans="1:10">
      <c r="A1608" s="5" t="s">
        <v>176</v>
      </c>
      <c r="B1608" s="6">
        <v>44909.817316493063</v>
      </c>
      <c r="C1608" s="5" t="s">
        <v>13</v>
      </c>
      <c r="D1608" s="7"/>
      <c r="E1608" s="10"/>
      <c r="G1608" s="8">
        <v>24089.54</v>
      </c>
      <c r="I1608" s="11" t="s">
        <v>10</v>
      </c>
      <c r="J1608" s="5" t="s">
        <v>16</v>
      </c>
    </row>
    <row r="1609" spans="1:10">
      <c r="A1609" s="5" t="s">
        <v>176</v>
      </c>
      <c r="B1609" s="6">
        <v>44909.817316493063</v>
      </c>
      <c r="C1609" s="5" t="s">
        <v>13</v>
      </c>
      <c r="D1609" s="7"/>
      <c r="E1609" s="10"/>
      <c r="G1609" s="8">
        <v>6430.14</v>
      </c>
      <c r="I1609" s="11" t="s">
        <v>10</v>
      </c>
      <c r="J1609" s="5" t="s">
        <v>18</v>
      </c>
    </row>
    <row r="1610" spans="1:10">
      <c r="A1610" s="5" t="s">
        <v>176</v>
      </c>
      <c r="B1610" s="6">
        <v>44909.817316493063</v>
      </c>
      <c r="C1610" s="5" t="s">
        <v>13</v>
      </c>
      <c r="D1610" s="9">
        <v>51317179231</v>
      </c>
      <c r="E1610" s="10" t="s">
        <v>17</v>
      </c>
      <c r="H1610" s="8">
        <v>1398</v>
      </c>
      <c r="I1610" s="5" t="s">
        <v>15</v>
      </c>
      <c r="J1610" s="5" t="s">
        <v>19</v>
      </c>
    </row>
    <row r="1611" spans="1:10">
      <c r="A1611" s="5" t="s">
        <v>176</v>
      </c>
      <c r="B1611" s="6">
        <v>44909.817316493063</v>
      </c>
      <c r="C1611" s="5" t="s">
        <v>13</v>
      </c>
      <c r="D1611" s="9">
        <v>45113167988</v>
      </c>
      <c r="E1611" s="10" t="s">
        <v>17</v>
      </c>
      <c r="H1611" s="8">
        <v>20443.599999999999</v>
      </c>
      <c r="I1611" s="5" t="s">
        <v>15</v>
      </c>
      <c r="J1611" s="5" t="s">
        <v>19</v>
      </c>
    </row>
    <row r="1612" spans="1:10">
      <c r="A1612" s="5" t="s">
        <v>176</v>
      </c>
      <c r="B1612" s="6">
        <v>44909.817316493063</v>
      </c>
      <c r="C1612" s="5" t="s">
        <v>13</v>
      </c>
      <c r="D1612" s="9">
        <v>51117264428</v>
      </c>
      <c r="E1612" s="10" t="s">
        <v>17</v>
      </c>
      <c r="H1612" s="8">
        <v>291.77999999999997</v>
      </c>
      <c r="I1612" s="5" t="s">
        <v>15</v>
      </c>
      <c r="J1612" s="5" t="s">
        <v>19</v>
      </c>
    </row>
    <row r="1613" spans="1:10">
      <c r="A1613" s="5" t="s">
        <v>176</v>
      </c>
      <c r="B1613" s="6">
        <v>44909.817316493063</v>
      </c>
      <c r="C1613" s="5" t="s">
        <v>13</v>
      </c>
      <c r="D1613" s="9">
        <v>51167157932</v>
      </c>
      <c r="E1613" s="10" t="s">
        <v>17</v>
      </c>
      <c r="H1613" s="8">
        <v>784.8</v>
      </c>
      <c r="I1613" s="5" t="s">
        <v>15</v>
      </c>
      <c r="J1613" s="5" t="s">
        <v>18</v>
      </c>
    </row>
    <row r="1614" spans="1:10">
      <c r="A1614" s="5" t="s">
        <v>176</v>
      </c>
      <c r="B1614" s="6">
        <v>44909.817316493063</v>
      </c>
      <c r="C1614" s="5" t="s">
        <v>13</v>
      </c>
      <c r="D1614" s="7">
        <v>2347377</v>
      </c>
      <c r="E1614" s="10" t="s">
        <v>17</v>
      </c>
      <c r="H1614" s="8">
        <v>16814</v>
      </c>
      <c r="I1614" s="5" t="s">
        <v>15</v>
      </c>
      <c r="J1614" s="5" t="s">
        <v>19</v>
      </c>
    </row>
    <row r="1615" spans="1:10">
      <c r="A1615" s="5" t="s">
        <v>176</v>
      </c>
      <c r="B1615" s="6">
        <v>44909.817316493063</v>
      </c>
      <c r="C1615" s="5" t="s">
        <v>13</v>
      </c>
      <c r="D1615" s="9">
        <v>45153024508</v>
      </c>
      <c r="E1615" s="10" t="s">
        <v>17</v>
      </c>
      <c r="H1615" s="8">
        <v>169.8</v>
      </c>
      <c r="I1615" s="5" t="s">
        <v>15</v>
      </c>
      <c r="J1615" s="5" t="s">
        <v>16</v>
      </c>
    </row>
    <row r="1616" spans="1:10">
      <c r="A1616" s="5" t="s">
        <v>176</v>
      </c>
      <c r="B1616" s="6">
        <v>44909.817316493063</v>
      </c>
      <c r="C1616" s="5" t="s">
        <v>13</v>
      </c>
      <c r="D1616" s="9">
        <v>21741178384</v>
      </c>
      <c r="E1616" s="10" t="s">
        <v>17</v>
      </c>
      <c r="H1616" s="8">
        <v>3410</v>
      </c>
      <c r="I1616" s="5" t="s">
        <v>15</v>
      </c>
      <c r="J1616" s="5" t="s">
        <v>18</v>
      </c>
    </row>
    <row r="1617" spans="1:10">
      <c r="A1617" s="5" t="s">
        <v>176</v>
      </c>
      <c r="B1617" s="6">
        <v>44909.817316493063</v>
      </c>
      <c r="C1617" s="5" t="s">
        <v>13</v>
      </c>
      <c r="D1617" s="9">
        <v>21741178385</v>
      </c>
      <c r="E1617" s="10" t="s">
        <v>17</v>
      </c>
      <c r="H1617" s="8">
        <v>4830</v>
      </c>
      <c r="I1617" s="5" t="s">
        <v>15</v>
      </c>
      <c r="J1617" s="5" t="s">
        <v>18</v>
      </c>
    </row>
    <row r="1618" spans="1:10">
      <c r="A1618" s="5" t="s">
        <v>176</v>
      </c>
      <c r="B1618" s="6">
        <v>44909.817316493063</v>
      </c>
      <c r="C1618" s="5" t="s">
        <v>13</v>
      </c>
      <c r="D1618" s="9">
        <v>21741178386</v>
      </c>
      <c r="E1618" s="10" t="s">
        <v>17</v>
      </c>
      <c r="H1618" s="8">
        <v>3230</v>
      </c>
      <c r="I1618" s="5" t="s">
        <v>15</v>
      </c>
      <c r="J1618" s="5" t="s">
        <v>18</v>
      </c>
    </row>
    <row r="1619" spans="1:10">
      <c r="A1619" s="5" t="s">
        <v>176</v>
      </c>
      <c r="B1619" s="6">
        <v>44909.817316493063</v>
      </c>
      <c r="C1619" s="5" t="s">
        <v>13</v>
      </c>
      <c r="D1619" s="9">
        <v>21741178387</v>
      </c>
      <c r="E1619" s="10" t="s">
        <v>17</v>
      </c>
      <c r="H1619" s="8">
        <v>3470</v>
      </c>
      <c r="I1619" s="5" t="s">
        <v>15</v>
      </c>
      <c r="J1619" s="5" t="s">
        <v>18</v>
      </c>
    </row>
    <row r="1620" spans="1:10">
      <c r="A1620" s="5" t="s">
        <v>176</v>
      </c>
      <c r="B1620" s="6">
        <v>44909.817316493063</v>
      </c>
      <c r="C1620" s="5" t="s">
        <v>13</v>
      </c>
      <c r="D1620" s="9">
        <v>21741178388</v>
      </c>
      <c r="E1620" s="10" t="s">
        <v>17</v>
      </c>
      <c r="H1620" s="8">
        <v>2530</v>
      </c>
      <c r="I1620" s="5" t="s">
        <v>15</v>
      </c>
      <c r="J1620" s="5" t="s">
        <v>18</v>
      </c>
    </row>
    <row r="1621" spans="1:10">
      <c r="A1621" s="5" t="s">
        <v>176</v>
      </c>
      <c r="B1621" s="6">
        <v>44909.817316493063</v>
      </c>
      <c r="C1621" s="5" t="s">
        <v>13</v>
      </c>
      <c r="D1621" s="9">
        <v>21741178389</v>
      </c>
      <c r="E1621" s="10" t="s">
        <v>17</v>
      </c>
      <c r="H1621" s="8">
        <v>750</v>
      </c>
      <c r="I1621" s="5" t="s">
        <v>15</v>
      </c>
      <c r="J1621" s="5" t="s">
        <v>18</v>
      </c>
    </row>
    <row r="1622" spans="1:10">
      <c r="A1622" s="5" t="s">
        <v>176</v>
      </c>
      <c r="B1622" s="6">
        <v>44909.817316493063</v>
      </c>
      <c r="C1622" s="5" t="s">
        <v>13</v>
      </c>
      <c r="D1622" s="9">
        <v>21741178390</v>
      </c>
      <c r="E1622" s="10" t="s">
        <v>17</v>
      </c>
      <c r="H1622" s="8">
        <v>820</v>
      </c>
      <c r="I1622" s="5" t="s">
        <v>15</v>
      </c>
      <c r="J1622" s="5" t="s">
        <v>18</v>
      </c>
    </row>
    <row r="1623" spans="1:10">
      <c r="A1623" s="5" t="s">
        <v>176</v>
      </c>
      <c r="B1623" s="6">
        <v>44909.817316493063</v>
      </c>
      <c r="C1623" s="5" t="s">
        <v>13</v>
      </c>
      <c r="D1623" s="9">
        <v>21741178391</v>
      </c>
      <c r="E1623" s="10" t="s">
        <v>17</v>
      </c>
      <c r="H1623" s="8">
        <v>570</v>
      </c>
      <c r="I1623" s="5" t="s">
        <v>15</v>
      </c>
      <c r="J1623" s="5" t="s">
        <v>18</v>
      </c>
    </row>
    <row r="1624" spans="1:10">
      <c r="A1624" s="5" t="s">
        <v>176</v>
      </c>
      <c r="B1624" s="6">
        <v>44909.817316493063</v>
      </c>
      <c r="C1624" s="5" t="s">
        <v>13</v>
      </c>
      <c r="D1624" s="9">
        <v>21821316622</v>
      </c>
      <c r="E1624" s="10" t="s">
        <v>17</v>
      </c>
      <c r="H1624" s="8">
        <v>500</v>
      </c>
      <c r="I1624" s="5" t="s">
        <v>15</v>
      </c>
      <c r="J1624" s="5" t="s">
        <v>18</v>
      </c>
    </row>
    <row r="1625" spans="1:10">
      <c r="A1625" s="5" t="s">
        <v>176</v>
      </c>
      <c r="B1625" s="6">
        <v>44909.817316493063</v>
      </c>
      <c r="C1625" s="5" t="s">
        <v>13</v>
      </c>
      <c r="D1625" s="9">
        <v>45163116746</v>
      </c>
      <c r="E1625" s="10" t="s">
        <v>17</v>
      </c>
      <c r="H1625" s="8">
        <v>1383.6</v>
      </c>
      <c r="I1625" s="5" t="s">
        <v>15</v>
      </c>
      <c r="J1625" s="5" t="s">
        <v>16</v>
      </c>
    </row>
    <row r="1626" spans="1:10">
      <c r="A1626" s="5" t="s">
        <v>176</v>
      </c>
      <c r="B1626" s="6">
        <v>44909.817316493063</v>
      </c>
      <c r="C1626" s="5" t="s">
        <v>13</v>
      </c>
      <c r="D1626" s="7">
        <v>31677058</v>
      </c>
      <c r="E1626" s="5" t="s">
        <v>14</v>
      </c>
      <c r="H1626" s="8">
        <v>7479.36</v>
      </c>
      <c r="I1626" s="5" t="s">
        <v>15</v>
      </c>
      <c r="J1626" s="5" t="s">
        <v>16</v>
      </c>
    </row>
    <row r="1627" spans="1:10">
      <c r="A1627" s="5" t="s">
        <v>176</v>
      </c>
      <c r="B1627" s="6">
        <v>44909.817316493063</v>
      </c>
      <c r="C1627" s="5" t="s">
        <v>13</v>
      </c>
      <c r="D1627" s="9">
        <v>19130603672</v>
      </c>
      <c r="E1627" s="10" t="s">
        <v>17</v>
      </c>
      <c r="H1627" s="8">
        <v>1925.53</v>
      </c>
      <c r="I1627" s="5" t="s">
        <v>15</v>
      </c>
      <c r="J1627" s="5" t="s">
        <v>16</v>
      </c>
    </row>
    <row r="1628" spans="1:10">
      <c r="A1628" s="5" t="s">
        <v>176</v>
      </c>
      <c r="B1628" s="6">
        <v>44909.817316493063</v>
      </c>
      <c r="C1628" s="5" t="s">
        <v>13</v>
      </c>
      <c r="D1628" s="9">
        <v>45133023969</v>
      </c>
      <c r="E1628" s="10" t="s">
        <v>17</v>
      </c>
      <c r="H1628" s="8">
        <v>3190.76</v>
      </c>
      <c r="I1628" s="5" t="s">
        <v>15</v>
      </c>
      <c r="J1628" s="5" t="s">
        <v>16</v>
      </c>
    </row>
    <row r="1629" spans="1:10">
      <c r="A1629" s="5" t="s">
        <v>177</v>
      </c>
      <c r="B1629" s="6">
        <v>44909.817316493063</v>
      </c>
      <c r="C1629" s="5" t="s">
        <v>13</v>
      </c>
      <c r="D1629" s="7"/>
      <c r="E1629" s="10"/>
      <c r="F1629" s="8">
        <v>5130.7</v>
      </c>
      <c r="I1629" s="11" t="s">
        <v>9</v>
      </c>
      <c r="J1629" s="10" t="s">
        <v>29</v>
      </c>
    </row>
    <row r="1630" spans="1:10">
      <c r="A1630" s="5" t="s">
        <v>176</v>
      </c>
      <c r="B1630" s="6">
        <v>44909.817316493063</v>
      </c>
      <c r="C1630" s="5" t="s">
        <v>13</v>
      </c>
      <c r="D1630" s="7"/>
      <c r="E1630" s="10"/>
      <c r="F1630" s="8">
        <v>7762.5</v>
      </c>
      <c r="I1630" s="11" t="s">
        <v>9</v>
      </c>
      <c r="J1630" s="5" t="s">
        <v>40</v>
      </c>
    </row>
    <row r="1631" spans="1:10">
      <c r="A1631" s="5" t="s">
        <v>176</v>
      </c>
      <c r="B1631" s="6">
        <v>44909.817316493063</v>
      </c>
      <c r="C1631" s="5" t="s">
        <v>13</v>
      </c>
      <c r="D1631" s="7"/>
      <c r="E1631" s="10"/>
      <c r="F1631" s="8">
        <v>8636</v>
      </c>
      <c r="I1631" s="11" t="s">
        <v>9</v>
      </c>
      <c r="J1631" s="5" t="s">
        <v>41</v>
      </c>
    </row>
    <row r="1632" spans="1:10">
      <c r="A1632" s="5" t="s">
        <v>176</v>
      </c>
      <c r="B1632" s="6">
        <v>44909.817316493063</v>
      </c>
      <c r="C1632" s="5" t="s">
        <v>13</v>
      </c>
      <c r="D1632" s="7"/>
      <c r="E1632" s="10"/>
      <c r="F1632" s="8">
        <v>4984</v>
      </c>
      <c r="I1632" s="11" t="s">
        <v>9</v>
      </c>
      <c r="J1632" s="10" t="s">
        <v>42</v>
      </c>
    </row>
    <row r="1633" spans="1:10">
      <c r="A1633" s="5" t="s">
        <v>176</v>
      </c>
      <c r="B1633" s="6">
        <v>44909.817316493063</v>
      </c>
      <c r="C1633" s="5" t="s">
        <v>13</v>
      </c>
      <c r="D1633" s="7"/>
      <c r="E1633" s="10"/>
      <c r="F1633" s="8">
        <v>7468.3</v>
      </c>
      <c r="I1633" s="11" t="s">
        <v>9</v>
      </c>
      <c r="J1633" s="5" t="s">
        <v>31</v>
      </c>
    </row>
    <row r="1634" spans="1:10">
      <c r="A1634" s="5" t="s">
        <v>176</v>
      </c>
      <c r="B1634" s="6">
        <v>44909.817316493063</v>
      </c>
      <c r="C1634" s="5" t="s">
        <v>13</v>
      </c>
      <c r="D1634" s="7"/>
      <c r="E1634" s="10"/>
      <c r="F1634" s="8">
        <v>13756.6</v>
      </c>
      <c r="I1634" s="11" t="s">
        <v>9</v>
      </c>
      <c r="J1634" s="5" t="s">
        <v>32</v>
      </c>
    </row>
    <row r="1635" spans="1:10">
      <c r="A1635" s="5" t="s">
        <v>176</v>
      </c>
      <c r="B1635" s="6">
        <v>44909.817316493063</v>
      </c>
      <c r="C1635" s="5" t="s">
        <v>13</v>
      </c>
      <c r="D1635" s="7"/>
      <c r="E1635" s="10"/>
      <c r="F1635" s="8">
        <v>16865.3</v>
      </c>
      <c r="I1635" s="11" t="s">
        <v>9</v>
      </c>
      <c r="J1635" s="5" t="s">
        <v>33</v>
      </c>
    </row>
    <row r="1636" spans="1:10">
      <c r="A1636" s="5" t="s">
        <v>176</v>
      </c>
      <c r="B1636" s="6">
        <v>44909.817316493063</v>
      </c>
      <c r="C1636" s="5" t="s">
        <v>13</v>
      </c>
      <c r="D1636" s="7"/>
      <c r="E1636" s="10"/>
      <c r="F1636" s="8">
        <v>5887.2</v>
      </c>
      <c r="I1636" s="11" t="s">
        <v>9</v>
      </c>
      <c r="J1636" s="5" t="s">
        <v>35</v>
      </c>
    </row>
    <row r="1637" spans="1:10">
      <c r="A1637" s="5" t="s">
        <v>176</v>
      </c>
      <c r="B1637" s="6">
        <v>44909.817316493063</v>
      </c>
      <c r="C1637" s="5" t="s">
        <v>13</v>
      </c>
      <c r="D1637" s="7"/>
      <c r="E1637" s="10"/>
      <c r="F1637" s="8">
        <v>1.3</v>
      </c>
      <c r="I1637" s="11" t="s">
        <v>9</v>
      </c>
      <c r="J1637" s="5" t="s">
        <v>18</v>
      </c>
    </row>
    <row r="1638" spans="1:10">
      <c r="A1638" s="5" t="s">
        <v>176</v>
      </c>
      <c r="B1638" s="6">
        <v>44909.817316493063</v>
      </c>
      <c r="C1638" s="5" t="s">
        <v>13</v>
      </c>
      <c r="D1638" s="7"/>
      <c r="E1638" s="10"/>
      <c r="F1638" s="8">
        <v>8654.1</v>
      </c>
      <c r="I1638" s="11" t="s">
        <v>9</v>
      </c>
      <c r="J1638" s="10" t="s">
        <v>44</v>
      </c>
    </row>
    <row r="1639" spans="1:10">
      <c r="A1639" s="5" t="s">
        <v>176</v>
      </c>
      <c r="B1639" s="6">
        <v>44909.817316493063</v>
      </c>
      <c r="C1639" s="5" t="s">
        <v>13</v>
      </c>
      <c r="D1639" s="7"/>
      <c r="E1639" s="10"/>
      <c r="F1639" s="8">
        <v>8873.9</v>
      </c>
      <c r="I1639" s="11" t="s">
        <v>9</v>
      </c>
      <c r="J1639" s="10" t="s">
        <v>45</v>
      </c>
    </row>
    <row r="1640" spans="1:10">
      <c r="A1640" s="5" t="s">
        <v>176</v>
      </c>
      <c r="B1640" s="6">
        <v>44909.817316493063</v>
      </c>
      <c r="C1640" s="5" t="s">
        <v>13</v>
      </c>
      <c r="D1640" s="7"/>
      <c r="E1640" s="10"/>
      <c r="F1640" s="8">
        <v>6922.1</v>
      </c>
      <c r="I1640" s="11" t="s">
        <v>9</v>
      </c>
      <c r="J1640" s="10" t="s">
        <v>46</v>
      </c>
    </row>
    <row r="1641" spans="1:10">
      <c r="A1641" s="12" t="s">
        <v>21</v>
      </c>
      <c r="B1641" s="3"/>
      <c r="C1641" s="3"/>
      <c r="D1641" s="7"/>
      <c r="E1641" s="10"/>
      <c r="F1641" s="25">
        <f>SUM(F1608:G1640)</f>
        <v>125461.68000000001</v>
      </c>
      <c r="H1641" s="8"/>
      <c r="I1641" s="11"/>
      <c r="J1641" s="5"/>
    </row>
    <row r="1642" spans="1:10" ht="15.75" customHeight="1">
      <c r="A1642" s="13" t="s">
        <v>22</v>
      </c>
      <c r="B1642" s="13" t="s">
        <v>23</v>
      </c>
      <c r="C1642" s="13" t="s">
        <v>24</v>
      </c>
      <c r="D1642" s="14">
        <v>112414931</v>
      </c>
      <c r="E1642" s="10"/>
      <c r="H1642" s="8"/>
      <c r="I1642" s="11"/>
      <c r="J1642" s="5"/>
    </row>
    <row r="1645" spans="1:10">
      <c r="A1645" s="1" t="s">
        <v>0</v>
      </c>
      <c r="B1645" s="2"/>
      <c r="C1645" s="2"/>
      <c r="D1645" s="2"/>
      <c r="E1645" s="2"/>
      <c r="F1645" s="2"/>
      <c r="G1645" s="2"/>
      <c r="H1645" s="2"/>
      <c r="I1645" s="2"/>
      <c r="J1645" s="2"/>
    </row>
    <row r="1646" spans="1:10">
      <c r="A1646" s="3" t="s">
        <v>178</v>
      </c>
      <c r="B1646" s="2"/>
      <c r="C1646" s="2"/>
      <c r="D1646" s="2"/>
      <c r="E1646" s="2"/>
      <c r="F1646" s="2"/>
      <c r="G1646" s="2"/>
      <c r="H1646" s="2"/>
      <c r="I1646" s="2"/>
      <c r="J1646" s="2"/>
    </row>
    <row r="1647" spans="1:10">
      <c r="A1647" s="88" t="s">
        <v>0</v>
      </c>
      <c r="B1647" s="88" t="s">
        <v>2</v>
      </c>
      <c r="C1647" s="88" t="s">
        <v>3</v>
      </c>
      <c r="D1647" s="88" t="s">
        <v>4</v>
      </c>
      <c r="E1647" s="88" t="s">
        <v>5</v>
      </c>
      <c r="F1647" s="88" t="s">
        <v>6</v>
      </c>
      <c r="G1647" s="90"/>
      <c r="H1647" s="91"/>
      <c r="I1647" s="88" t="s">
        <v>7</v>
      </c>
      <c r="J1647" s="88" t="s">
        <v>8</v>
      </c>
    </row>
    <row r="1648" spans="1:10">
      <c r="A1648" s="89"/>
      <c r="B1648" s="89"/>
      <c r="C1648" s="89"/>
      <c r="D1648" s="89"/>
      <c r="E1648" s="89"/>
      <c r="F1648" s="4" t="s">
        <v>9</v>
      </c>
      <c r="G1648" s="4" t="s">
        <v>10</v>
      </c>
      <c r="H1648" s="4" t="s">
        <v>11</v>
      </c>
      <c r="I1648" s="89"/>
      <c r="J1648" s="89"/>
    </row>
    <row r="1649" spans="1:10">
      <c r="A1649" s="5" t="s">
        <v>179</v>
      </c>
      <c r="B1649" s="6">
        <v>44910.517004606481</v>
      </c>
      <c r="C1649" s="5" t="s">
        <v>13</v>
      </c>
      <c r="D1649" s="11"/>
      <c r="E1649" s="10"/>
      <c r="F1649" s="8">
        <v>26726.799999999999</v>
      </c>
      <c r="I1649" s="11" t="s">
        <v>9</v>
      </c>
      <c r="J1649" s="5" t="s">
        <v>40</v>
      </c>
    </row>
    <row r="1650" spans="1:10">
      <c r="A1650" s="5" t="s">
        <v>179</v>
      </c>
      <c r="B1650" s="6">
        <v>44910.517004606481</v>
      </c>
      <c r="C1650" s="5" t="s">
        <v>13</v>
      </c>
      <c r="D1650" s="11"/>
      <c r="E1650" s="10"/>
      <c r="F1650" s="8">
        <v>16220.2</v>
      </c>
      <c r="I1650" s="11" t="s">
        <v>9</v>
      </c>
      <c r="J1650" s="5" t="s">
        <v>30</v>
      </c>
    </row>
    <row r="1651" spans="1:10">
      <c r="A1651" s="5" t="s">
        <v>179</v>
      </c>
      <c r="B1651" s="6">
        <v>44910.517004606481</v>
      </c>
      <c r="C1651" s="5" t="s">
        <v>13</v>
      </c>
      <c r="D1651" s="11"/>
      <c r="E1651" s="10"/>
      <c r="F1651" s="8">
        <v>27437.4</v>
      </c>
      <c r="I1651" s="11" t="s">
        <v>9</v>
      </c>
      <c r="J1651" s="5" t="s">
        <v>31</v>
      </c>
    </row>
    <row r="1652" spans="1:10">
      <c r="A1652" s="5" t="s">
        <v>179</v>
      </c>
      <c r="B1652" s="6">
        <v>44910.517004606481</v>
      </c>
      <c r="C1652" s="5" t="s">
        <v>13</v>
      </c>
      <c r="D1652" s="11"/>
      <c r="E1652" s="10"/>
      <c r="F1652" s="8">
        <v>10221.200000000001</v>
      </c>
      <c r="I1652" s="11" t="s">
        <v>9</v>
      </c>
      <c r="J1652" s="5" t="s">
        <v>32</v>
      </c>
    </row>
    <row r="1653" spans="1:10">
      <c r="A1653" s="5" t="s">
        <v>179</v>
      </c>
      <c r="B1653" s="6">
        <v>44910.517004606481</v>
      </c>
      <c r="C1653" s="5" t="s">
        <v>13</v>
      </c>
      <c r="D1653" s="11"/>
      <c r="E1653" s="10"/>
      <c r="F1653" s="8">
        <v>14134.2</v>
      </c>
      <c r="I1653" s="11" t="s">
        <v>9</v>
      </c>
      <c r="J1653" s="5" t="s">
        <v>33</v>
      </c>
    </row>
    <row r="1654" spans="1:10">
      <c r="A1654" s="5" t="s">
        <v>179</v>
      </c>
      <c r="B1654" s="6">
        <v>44910.517004606481</v>
      </c>
      <c r="C1654" s="5" t="s">
        <v>13</v>
      </c>
      <c r="D1654" s="11"/>
      <c r="E1654" s="10"/>
      <c r="F1654" s="8">
        <v>24358.1</v>
      </c>
      <c r="I1654" s="11" t="s">
        <v>9</v>
      </c>
      <c r="J1654" s="5" t="s">
        <v>34</v>
      </c>
    </row>
    <row r="1655" spans="1:10">
      <c r="A1655" s="5" t="s">
        <v>179</v>
      </c>
      <c r="B1655" s="6">
        <v>44910.517004606481</v>
      </c>
      <c r="C1655" s="5" t="s">
        <v>13</v>
      </c>
      <c r="D1655" s="11"/>
      <c r="E1655" s="10"/>
      <c r="F1655" s="8">
        <v>22065</v>
      </c>
      <c r="I1655" s="11" t="s">
        <v>9</v>
      </c>
      <c r="J1655" s="5" t="s">
        <v>35</v>
      </c>
    </row>
    <row r="1656" spans="1:10">
      <c r="A1656" s="5" t="s">
        <v>179</v>
      </c>
      <c r="B1656" s="6">
        <v>44910.517004606481</v>
      </c>
      <c r="C1656" s="5" t="s">
        <v>13</v>
      </c>
      <c r="D1656" s="11"/>
      <c r="E1656" s="10"/>
      <c r="F1656" s="8">
        <v>10611</v>
      </c>
      <c r="I1656" s="11" t="s">
        <v>9</v>
      </c>
      <c r="J1656" s="10" t="s">
        <v>43</v>
      </c>
    </row>
    <row r="1657" spans="1:10">
      <c r="A1657" s="5" t="s">
        <v>179</v>
      </c>
      <c r="B1657" s="6">
        <v>44910.517004606481</v>
      </c>
      <c r="C1657" s="5" t="s">
        <v>13</v>
      </c>
      <c r="D1657" s="11"/>
      <c r="E1657" s="10"/>
      <c r="F1657" s="8">
        <v>17259.400000000001</v>
      </c>
      <c r="I1657" s="11" t="s">
        <v>9</v>
      </c>
      <c r="J1657" s="10" t="s">
        <v>44</v>
      </c>
    </row>
    <row r="1658" spans="1:10">
      <c r="A1658" s="5" t="s">
        <v>179</v>
      </c>
      <c r="B1658" s="6">
        <v>44910.517004606481</v>
      </c>
      <c r="C1658" s="5" t="s">
        <v>13</v>
      </c>
      <c r="D1658" s="11"/>
      <c r="E1658" s="10"/>
      <c r="F1658" s="8">
        <v>10211.200000000001</v>
      </c>
      <c r="I1658" s="11" t="s">
        <v>9</v>
      </c>
      <c r="J1658" s="10" t="s">
        <v>45</v>
      </c>
    </row>
    <row r="1659" spans="1:10">
      <c r="A1659" s="5" t="s">
        <v>179</v>
      </c>
      <c r="B1659" s="6">
        <v>44910.517004606481</v>
      </c>
      <c r="C1659" s="5" t="s">
        <v>13</v>
      </c>
      <c r="D1659" s="11"/>
      <c r="E1659" s="10"/>
      <c r="F1659" s="8">
        <v>12781.3</v>
      </c>
      <c r="I1659" s="11" t="s">
        <v>9</v>
      </c>
      <c r="J1659" s="10" t="s">
        <v>36</v>
      </c>
    </row>
    <row r="1660" spans="1:10">
      <c r="A1660" s="12" t="s">
        <v>21</v>
      </c>
      <c r="B1660" s="3"/>
      <c r="C1660" s="3"/>
      <c r="D1660" s="7"/>
      <c r="E1660" s="10"/>
      <c r="F1660" s="19">
        <f>SUM(F1649:G1659)</f>
        <v>192025.8</v>
      </c>
      <c r="H1660" s="8"/>
      <c r="I1660" s="11"/>
      <c r="J1660" s="10"/>
    </row>
    <row r="1661" spans="1:10" ht="15.75" customHeight="1">
      <c r="A1661" s="13" t="s">
        <v>22</v>
      </c>
      <c r="B1661" s="13" t="s">
        <v>23</v>
      </c>
      <c r="C1661" s="13" t="s">
        <v>24</v>
      </c>
      <c r="D1661" s="14">
        <v>112414932</v>
      </c>
      <c r="E1661" s="10"/>
      <c r="H1661" s="8"/>
      <c r="I1661" s="11"/>
      <c r="J1661" s="10"/>
    </row>
    <row r="1662" spans="1:10">
      <c r="A1662" s="5"/>
      <c r="B1662" s="6"/>
      <c r="C1662" s="5"/>
      <c r="E1662" s="10"/>
      <c r="H1662" s="8"/>
      <c r="I1662" s="11"/>
      <c r="J1662" s="10"/>
    </row>
    <row r="1663" spans="1:10">
      <c r="A1663" s="5"/>
      <c r="B1663" s="6"/>
      <c r="C1663" s="5"/>
      <c r="D1663" s="7"/>
      <c r="E1663" s="10"/>
      <c r="H1663" s="8"/>
      <c r="I1663" s="11"/>
      <c r="J1663" s="10"/>
    </row>
    <row r="1664" spans="1:10">
      <c r="A1664" s="5" t="s">
        <v>180</v>
      </c>
      <c r="B1664" s="6">
        <v>44910.738839733793</v>
      </c>
      <c r="C1664" s="5" t="s">
        <v>13</v>
      </c>
      <c r="D1664" s="9">
        <v>45143404035</v>
      </c>
      <c r="E1664" s="10" t="s">
        <v>17</v>
      </c>
      <c r="H1664" s="8">
        <v>222.6</v>
      </c>
      <c r="I1664" s="5" t="s">
        <v>15</v>
      </c>
      <c r="J1664" s="5" t="s">
        <v>16</v>
      </c>
    </row>
    <row r="1665" spans="1:10">
      <c r="A1665" s="5" t="s">
        <v>180</v>
      </c>
      <c r="B1665" s="6">
        <v>44910.738839733793</v>
      </c>
      <c r="C1665" s="5" t="s">
        <v>13</v>
      </c>
      <c r="D1665" s="9">
        <v>45173094312</v>
      </c>
      <c r="E1665" s="10" t="s">
        <v>17</v>
      </c>
      <c r="H1665" s="8">
        <v>30205.69</v>
      </c>
      <c r="I1665" s="5" t="s">
        <v>15</v>
      </c>
      <c r="J1665" s="5" t="s">
        <v>16</v>
      </c>
    </row>
    <row r="1666" spans="1:10">
      <c r="A1666" s="5" t="s">
        <v>180</v>
      </c>
      <c r="B1666" s="6">
        <v>44910.738839733793</v>
      </c>
      <c r="C1666" s="5" t="s">
        <v>13</v>
      </c>
      <c r="D1666" s="9">
        <v>45123155493</v>
      </c>
      <c r="E1666" s="10" t="s">
        <v>17</v>
      </c>
      <c r="H1666" s="8">
        <v>729.47</v>
      </c>
      <c r="I1666" s="5" t="s">
        <v>15</v>
      </c>
      <c r="J1666" s="5" t="s">
        <v>16</v>
      </c>
    </row>
    <row r="1667" spans="1:10">
      <c r="A1667" s="5" t="s">
        <v>180</v>
      </c>
      <c r="B1667" s="6">
        <v>44910.738839733793</v>
      </c>
      <c r="C1667" s="5" t="s">
        <v>13</v>
      </c>
      <c r="D1667" s="9">
        <v>51717123467</v>
      </c>
      <c r="E1667" s="10" t="s">
        <v>17</v>
      </c>
      <c r="H1667" s="8">
        <v>200</v>
      </c>
      <c r="I1667" s="5" t="s">
        <v>15</v>
      </c>
      <c r="J1667" s="5" t="s">
        <v>16</v>
      </c>
    </row>
    <row r="1668" spans="1:10">
      <c r="A1668" s="5" t="s">
        <v>180</v>
      </c>
      <c r="B1668" s="6">
        <v>44910.738839733793</v>
      </c>
      <c r="C1668" s="5" t="s">
        <v>13</v>
      </c>
      <c r="D1668" s="7">
        <v>454707</v>
      </c>
      <c r="E1668" s="10" t="s">
        <v>17</v>
      </c>
      <c r="H1668" s="8">
        <v>49755.7</v>
      </c>
      <c r="I1668" s="5" t="s">
        <v>15</v>
      </c>
      <c r="J1668" s="5" t="s">
        <v>18</v>
      </c>
    </row>
    <row r="1669" spans="1:10">
      <c r="A1669" s="5" t="s">
        <v>180</v>
      </c>
      <c r="B1669" s="6">
        <v>44910.738839733793</v>
      </c>
      <c r="C1669" s="5" t="s">
        <v>13</v>
      </c>
      <c r="D1669" s="7">
        <v>454710</v>
      </c>
      <c r="E1669" s="10" t="s">
        <v>17</v>
      </c>
      <c r="H1669" s="8">
        <v>9362.8700000000008</v>
      </c>
      <c r="I1669" s="5" t="s">
        <v>15</v>
      </c>
      <c r="J1669" s="5" t="s">
        <v>18</v>
      </c>
    </row>
    <row r="1670" spans="1:10">
      <c r="A1670" s="5" t="s">
        <v>180</v>
      </c>
      <c r="B1670" s="6">
        <v>44910.738839733793</v>
      </c>
      <c r="C1670" s="5" t="s">
        <v>13</v>
      </c>
      <c r="D1670" s="7">
        <v>454708</v>
      </c>
      <c r="E1670" s="10" t="s">
        <v>17</v>
      </c>
      <c r="H1670" s="8">
        <v>7137.15</v>
      </c>
      <c r="I1670" s="5" t="s">
        <v>15</v>
      </c>
      <c r="J1670" s="5" t="s">
        <v>18</v>
      </c>
    </row>
    <row r="1671" spans="1:10">
      <c r="A1671" s="5" t="s">
        <v>180</v>
      </c>
      <c r="B1671" s="6">
        <v>44910.738839733793</v>
      </c>
      <c r="C1671" s="5" t="s">
        <v>13</v>
      </c>
      <c r="D1671" s="7">
        <v>454709</v>
      </c>
      <c r="E1671" s="10" t="s">
        <v>17</v>
      </c>
      <c r="H1671" s="8">
        <v>1469.94</v>
      </c>
      <c r="I1671" s="5" t="s">
        <v>15</v>
      </c>
      <c r="J1671" s="5" t="s">
        <v>18</v>
      </c>
    </row>
    <row r="1672" spans="1:10">
      <c r="A1672" s="5" t="s">
        <v>180</v>
      </c>
      <c r="B1672" s="6">
        <v>44910.738839733793</v>
      </c>
      <c r="C1672" s="5" t="s">
        <v>13</v>
      </c>
      <c r="D1672" s="9">
        <v>45133033587</v>
      </c>
      <c r="E1672" s="10" t="s">
        <v>17</v>
      </c>
      <c r="H1672" s="8">
        <v>241</v>
      </c>
      <c r="I1672" s="5" t="s">
        <v>15</v>
      </c>
      <c r="J1672" s="5" t="s">
        <v>16</v>
      </c>
    </row>
    <row r="1673" spans="1:10">
      <c r="A1673" s="5" t="s">
        <v>180</v>
      </c>
      <c r="B1673" s="6">
        <v>44910.738839733793</v>
      </c>
      <c r="C1673" s="5" t="s">
        <v>13</v>
      </c>
      <c r="D1673" s="9">
        <v>45163125713</v>
      </c>
      <c r="E1673" s="10" t="s">
        <v>17</v>
      </c>
      <c r="H1673" s="8">
        <v>4030.7</v>
      </c>
      <c r="I1673" s="5" t="s">
        <v>15</v>
      </c>
      <c r="J1673" s="5" t="s">
        <v>19</v>
      </c>
    </row>
    <row r="1674" spans="1:10">
      <c r="A1674" s="5" t="s">
        <v>180</v>
      </c>
      <c r="B1674" s="6">
        <v>44910.738839733793</v>
      </c>
      <c r="C1674" s="5" t="s">
        <v>13</v>
      </c>
      <c r="D1674" s="9">
        <v>19060618511</v>
      </c>
      <c r="E1674" s="10" t="s">
        <v>17</v>
      </c>
      <c r="H1674" s="8">
        <v>5086.8</v>
      </c>
      <c r="I1674" s="5" t="s">
        <v>15</v>
      </c>
      <c r="J1674" s="5" t="s">
        <v>19</v>
      </c>
    </row>
    <row r="1675" spans="1:10">
      <c r="A1675" s="5" t="s">
        <v>180</v>
      </c>
      <c r="B1675" s="6">
        <v>44910.738839733793</v>
      </c>
      <c r="C1675" s="5" t="s">
        <v>13</v>
      </c>
      <c r="D1675" s="9">
        <v>45143392152</v>
      </c>
      <c r="E1675" s="10" t="s">
        <v>17</v>
      </c>
      <c r="H1675" s="8">
        <v>757.42</v>
      </c>
      <c r="I1675" s="5" t="s">
        <v>15</v>
      </c>
      <c r="J1675" s="5" t="s">
        <v>19</v>
      </c>
    </row>
    <row r="1676" spans="1:10">
      <c r="A1676" s="5" t="s">
        <v>180</v>
      </c>
      <c r="B1676" s="6">
        <v>44910.738839733793</v>
      </c>
      <c r="C1676" s="5" t="s">
        <v>13</v>
      </c>
      <c r="D1676" s="9">
        <v>16460430925</v>
      </c>
      <c r="E1676" s="10" t="s">
        <v>17</v>
      </c>
      <c r="H1676" s="8">
        <v>3223.35</v>
      </c>
      <c r="I1676" s="5" t="s">
        <v>15</v>
      </c>
      <c r="J1676" s="5" t="s">
        <v>16</v>
      </c>
    </row>
    <row r="1677" spans="1:10">
      <c r="A1677" s="5" t="s">
        <v>180</v>
      </c>
      <c r="B1677" s="6">
        <v>44910.738839733793</v>
      </c>
      <c r="C1677" s="5" t="s">
        <v>13</v>
      </c>
      <c r="D1677" s="9">
        <v>11080669877</v>
      </c>
      <c r="E1677" s="10" t="s">
        <v>17</v>
      </c>
      <c r="H1677" s="8">
        <v>3223.35</v>
      </c>
      <c r="I1677" s="5" t="s">
        <v>15</v>
      </c>
      <c r="J1677" s="5" t="s">
        <v>16</v>
      </c>
    </row>
    <row r="1678" spans="1:10">
      <c r="A1678" s="5" t="s">
        <v>180</v>
      </c>
      <c r="B1678" s="6">
        <v>44910.738839733793</v>
      </c>
      <c r="C1678" s="5" t="s">
        <v>13</v>
      </c>
      <c r="D1678" s="9">
        <v>11050707267</v>
      </c>
      <c r="E1678" s="10" t="s">
        <v>17</v>
      </c>
      <c r="H1678" s="8">
        <v>592.79999999999995</v>
      </c>
      <c r="I1678" s="5" t="s">
        <v>15</v>
      </c>
      <c r="J1678" s="5" t="s">
        <v>16</v>
      </c>
    </row>
    <row r="1679" spans="1:10">
      <c r="A1679" s="5" t="s">
        <v>180</v>
      </c>
      <c r="B1679" s="6">
        <v>44910.738839733793</v>
      </c>
      <c r="C1679" s="5" t="s">
        <v>13</v>
      </c>
      <c r="D1679" s="9">
        <v>11050707268</v>
      </c>
      <c r="E1679" s="10" t="s">
        <v>17</v>
      </c>
      <c r="H1679" s="8">
        <v>592.79999999999995</v>
      </c>
      <c r="I1679" s="5" t="s">
        <v>15</v>
      </c>
      <c r="J1679" s="5" t="s">
        <v>16</v>
      </c>
    </row>
    <row r="1680" spans="1:10">
      <c r="A1680" s="5" t="s">
        <v>180</v>
      </c>
      <c r="B1680" s="6">
        <v>44910.738839733793</v>
      </c>
      <c r="C1680" s="5" t="s">
        <v>13</v>
      </c>
      <c r="D1680" s="7">
        <v>466760</v>
      </c>
      <c r="E1680" s="10" t="s">
        <v>17</v>
      </c>
      <c r="H1680" s="8">
        <v>55734.9</v>
      </c>
      <c r="I1680" s="5" t="s">
        <v>15</v>
      </c>
      <c r="J1680" s="5" t="s">
        <v>19</v>
      </c>
    </row>
    <row r="1681" spans="1:10">
      <c r="A1681" s="5" t="s">
        <v>180</v>
      </c>
      <c r="B1681" s="6">
        <v>44910.738839733793</v>
      </c>
      <c r="C1681" s="5" t="s">
        <v>13</v>
      </c>
      <c r="D1681" s="7">
        <v>466761</v>
      </c>
      <c r="E1681" s="10" t="s">
        <v>130</v>
      </c>
      <c r="H1681" s="8">
        <v>696</v>
      </c>
      <c r="I1681" s="5" t="s">
        <v>15</v>
      </c>
      <c r="J1681" s="5" t="s">
        <v>19</v>
      </c>
    </row>
    <row r="1682" spans="1:10">
      <c r="A1682" s="5" t="s">
        <v>180</v>
      </c>
      <c r="B1682" s="6">
        <v>44910.738839733793</v>
      </c>
      <c r="C1682" s="5" t="s">
        <v>13</v>
      </c>
      <c r="D1682" s="7"/>
      <c r="E1682" s="10"/>
      <c r="F1682" s="8">
        <v>7625.4</v>
      </c>
      <c r="I1682" s="11" t="s">
        <v>9</v>
      </c>
      <c r="J1682" s="10" t="s">
        <v>29</v>
      </c>
    </row>
    <row r="1683" spans="1:10">
      <c r="A1683" s="5" t="s">
        <v>180</v>
      </c>
      <c r="B1683" s="6">
        <v>44910.738839733793</v>
      </c>
      <c r="C1683" s="5" t="s">
        <v>13</v>
      </c>
      <c r="D1683" s="7"/>
      <c r="E1683" s="10"/>
      <c r="F1683" s="8">
        <v>7104.6</v>
      </c>
      <c r="I1683" s="11" t="s">
        <v>9</v>
      </c>
      <c r="J1683" s="5" t="s">
        <v>40</v>
      </c>
    </row>
    <row r="1684" spans="1:10">
      <c r="A1684" s="5" t="s">
        <v>180</v>
      </c>
      <c r="B1684" s="6">
        <v>44910.738839733793</v>
      </c>
      <c r="C1684" s="5" t="s">
        <v>13</v>
      </c>
      <c r="D1684" s="7"/>
      <c r="E1684" s="10"/>
      <c r="F1684" s="8">
        <v>5232.2</v>
      </c>
      <c r="I1684" s="11" t="s">
        <v>9</v>
      </c>
      <c r="J1684" s="5" t="s">
        <v>41</v>
      </c>
    </row>
    <row r="1685" spans="1:10">
      <c r="A1685" s="5" t="s">
        <v>180</v>
      </c>
      <c r="B1685" s="6">
        <v>44910.738839733793</v>
      </c>
      <c r="C1685" s="5" t="s">
        <v>13</v>
      </c>
      <c r="D1685" s="7"/>
      <c r="E1685" s="10"/>
      <c r="F1685" s="8">
        <v>27547.1</v>
      </c>
      <c r="I1685" s="11" t="s">
        <v>9</v>
      </c>
      <c r="J1685" s="10" t="s">
        <v>42</v>
      </c>
    </row>
    <row r="1686" spans="1:10">
      <c r="A1686" s="5" t="s">
        <v>180</v>
      </c>
      <c r="B1686" s="6">
        <v>44910.738839733793</v>
      </c>
      <c r="C1686" s="5" t="s">
        <v>13</v>
      </c>
      <c r="D1686" s="7"/>
      <c r="E1686" s="10"/>
      <c r="F1686" s="8">
        <v>8982</v>
      </c>
      <c r="I1686" s="11" t="s">
        <v>9</v>
      </c>
      <c r="J1686" s="10" t="s">
        <v>46</v>
      </c>
    </row>
    <row r="1687" spans="1:10">
      <c r="A1687" s="12" t="s">
        <v>21</v>
      </c>
      <c r="B1687" s="3"/>
      <c r="C1687" s="3"/>
      <c r="D1687" s="7"/>
      <c r="E1687" s="10"/>
      <c r="F1687" s="19">
        <f>SUM(F1664:G1686)</f>
        <v>56491.3</v>
      </c>
      <c r="H1687" s="8"/>
      <c r="I1687" s="11"/>
      <c r="J1687" s="10"/>
    </row>
    <row r="1688" spans="1:10" ht="15.75" customHeight="1">
      <c r="A1688" s="13" t="s">
        <v>22</v>
      </c>
      <c r="B1688" s="13" t="s">
        <v>23</v>
      </c>
      <c r="C1688" s="13" t="s">
        <v>24</v>
      </c>
      <c r="D1688" s="14">
        <v>112433248</v>
      </c>
      <c r="E1688" s="10"/>
      <c r="H1688" s="8"/>
      <c r="I1688" s="11"/>
      <c r="J1688" s="10"/>
    </row>
    <row r="1691" spans="1:10">
      <c r="A1691" s="1" t="s">
        <v>0</v>
      </c>
      <c r="B1691" s="2"/>
      <c r="C1691" s="2"/>
      <c r="D1691" s="2"/>
      <c r="E1691" s="2"/>
      <c r="F1691" s="2"/>
      <c r="G1691" s="2"/>
      <c r="H1691" s="2"/>
      <c r="I1691" s="2"/>
      <c r="J1691" s="2"/>
    </row>
    <row r="1692" spans="1:10">
      <c r="A1692" s="3" t="s">
        <v>181</v>
      </c>
      <c r="B1692" s="2"/>
      <c r="C1692" s="2"/>
      <c r="D1692" s="2"/>
      <c r="E1692" s="2"/>
      <c r="F1692" s="2"/>
      <c r="G1692" s="2"/>
      <c r="H1692" s="2"/>
      <c r="I1692" s="2"/>
      <c r="J1692" s="2"/>
    </row>
    <row r="1693" spans="1:10">
      <c r="A1693" s="88" t="s">
        <v>0</v>
      </c>
      <c r="B1693" s="88" t="s">
        <v>2</v>
      </c>
      <c r="C1693" s="88" t="s">
        <v>3</v>
      </c>
      <c r="D1693" s="88" t="s">
        <v>4</v>
      </c>
      <c r="E1693" s="88" t="s">
        <v>5</v>
      </c>
      <c r="F1693" s="88" t="s">
        <v>6</v>
      </c>
      <c r="G1693" s="90"/>
      <c r="H1693" s="91"/>
      <c r="I1693" s="88" t="s">
        <v>7</v>
      </c>
      <c r="J1693" s="88" t="s">
        <v>8</v>
      </c>
    </row>
    <row r="1694" spans="1:10">
      <c r="A1694" s="89"/>
      <c r="B1694" s="89"/>
      <c r="C1694" s="89"/>
      <c r="D1694" s="89"/>
      <c r="E1694" s="89"/>
      <c r="F1694" s="4" t="s">
        <v>9</v>
      </c>
      <c r="G1694" s="4" t="s">
        <v>10</v>
      </c>
      <c r="H1694" s="4" t="s">
        <v>11</v>
      </c>
      <c r="I1694" s="89"/>
      <c r="J1694" s="89"/>
    </row>
    <row r="1695" spans="1:10">
      <c r="A1695" s="5" t="s">
        <v>182</v>
      </c>
      <c r="B1695" s="6">
        <v>44911.496564861111</v>
      </c>
      <c r="C1695" s="5" t="s">
        <v>13</v>
      </c>
      <c r="D1695" s="11"/>
      <c r="E1695" s="10"/>
      <c r="G1695" s="8">
        <v>2339.7600000000002</v>
      </c>
      <c r="I1695" s="11" t="s">
        <v>10</v>
      </c>
      <c r="J1695" s="10" t="s">
        <v>43</v>
      </c>
    </row>
    <row r="1696" spans="1:10">
      <c r="A1696" s="5" t="s">
        <v>182</v>
      </c>
      <c r="B1696" s="6">
        <v>44911.496564861111</v>
      </c>
      <c r="C1696" s="5" t="s">
        <v>13</v>
      </c>
      <c r="D1696" s="11"/>
      <c r="E1696" s="10"/>
      <c r="F1696" s="8">
        <v>6624.3</v>
      </c>
      <c r="I1696" s="11" t="s">
        <v>9</v>
      </c>
      <c r="J1696" s="10" t="s">
        <v>29</v>
      </c>
    </row>
    <row r="1697" spans="1:10">
      <c r="A1697" s="5" t="s">
        <v>182</v>
      </c>
      <c r="B1697" s="6">
        <v>44911.496564861111</v>
      </c>
      <c r="C1697" s="5" t="s">
        <v>13</v>
      </c>
      <c r="D1697" s="11"/>
      <c r="E1697" s="10"/>
      <c r="F1697" s="8">
        <v>9985.6</v>
      </c>
      <c r="I1697" s="11" t="s">
        <v>9</v>
      </c>
      <c r="J1697" s="5" t="s">
        <v>41</v>
      </c>
    </row>
    <row r="1698" spans="1:10">
      <c r="A1698" s="5" t="s">
        <v>182</v>
      </c>
      <c r="B1698" s="6">
        <v>44911.496564861111</v>
      </c>
      <c r="C1698" s="5" t="s">
        <v>13</v>
      </c>
      <c r="D1698" s="11"/>
      <c r="E1698" s="10"/>
      <c r="F1698" s="8">
        <v>9522.6</v>
      </c>
      <c r="I1698" s="11" t="s">
        <v>9</v>
      </c>
      <c r="J1698" s="5" t="s">
        <v>30</v>
      </c>
    </row>
    <row r="1699" spans="1:10">
      <c r="A1699" s="5" t="s">
        <v>182</v>
      </c>
      <c r="B1699" s="6">
        <v>44911.496564861111</v>
      </c>
      <c r="C1699" s="5" t="s">
        <v>13</v>
      </c>
      <c r="D1699" s="11"/>
      <c r="E1699" s="10"/>
      <c r="F1699" s="8">
        <v>26104</v>
      </c>
      <c r="I1699" s="11" t="s">
        <v>9</v>
      </c>
      <c r="J1699" s="5" t="s">
        <v>31</v>
      </c>
    </row>
    <row r="1700" spans="1:10">
      <c r="A1700" s="5" t="s">
        <v>182</v>
      </c>
      <c r="B1700" s="6">
        <v>44911.496564861111</v>
      </c>
      <c r="C1700" s="5" t="s">
        <v>13</v>
      </c>
      <c r="D1700" s="11"/>
      <c r="E1700" s="10"/>
      <c r="F1700" s="8">
        <v>9262.6</v>
      </c>
      <c r="I1700" s="11" t="s">
        <v>9</v>
      </c>
      <c r="J1700" s="5" t="s">
        <v>32</v>
      </c>
    </row>
    <row r="1701" spans="1:10">
      <c r="A1701" s="5" t="s">
        <v>182</v>
      </c>
      <c r="B1701" s="6">
        <v>44911.496564861111</v>
      </c>
      <c r="C1701" s="5" t="s">
        <v>13</v>
      </c>
      <c r="D1701" s="11"/>
      <c r="E1701" s="10"/>
      <c r="F1701" s="8">
        <v>13771.8</v>
      </c>
      <c r="I1701" s="11" t="s">
        <v>9</v>
      </c>
      <c r="J1701" s="5" t="s">
        <v>33</v>
      </c>
    </row>
    <row r="1702" spans="1:10">
      <c r="A1702" s="5" t="s">
        <v>182</v>
      </c>
      <c r="B1702" s="6">
        <v>44911.496564861111</v>
      </c>
      <c r="C1702" s="5" t="s">
        <v>13</v>
      </c>
      <c r="D1702" s="11"/>
      <c r="E1702" s="10"/>
      <c r="F1702" s="8">
        <v>16862.7</v>
      </c>
      <c r="I1702" s="11" t="s">
        <v>9</v>
      </c>
      <c r="J1702" s="5" t="s">
        <v>34</v>
      </c>
    </row>
    <row r="1703" spans="1:10">
      <c r="A1703" s="5" t="s">
        <v>182</v>
      </c>
      <c r="B1703" s="6">
        <v>44911.496564861111</v>
      </c>
      <c r="C1703" s="5" t="s">
        <v>13</v>
      </c>
      <c r="D1703" s="11"/>
      <c r="E1703" s="10"/>
      <c r="F1703" s="8">
        <v>19340</v>
      </c>
      <c r="I1703" s="11" t="s">
        <v>9</v>
      </c>
      <c r="J1703" s="5" t="s">
        <v>35</v>
      </c>
    </row>
    <row r="1704" spans="1:10">
      <c r="A1704" s="5" t="s">
        <v>182</v>
      </c>
      <c r="B1704" s="6">
        <v>44911.496564861111</v>
      </c>
      <c r="C1704" s="5" t="s">
        <v>13</v>
      </c>
      <c r="D1704" s="11"/>
      <c r="E1704" s="10"/>
      <c r="F1704" s="8">
        <v>8794.5</v>
      </c>
      <c r="I1704" s="11" t="s">
        <v>9</v>
      </c>
      <c r="J1704" s="10" t="s">
        <v>43</v>
      </c>
    </row>
    <row r="1705" spans="1:10">
      <c r="A1705" s="5" t="s">
        <v>182</v>
      </c>
      <c r="B1705" s="6">
        <v>44911.496564861111</v>
      </c>
      <c r="C1705" s="5" t="s">
        <v>13</v>
      </c>
      <c r="D1705" s="11"/>
      <c r="E1705" s="10"/>
      <c r="F1705" s="8">
        <v>16551.599999999999</v>
      </c>
      <c r="I1705" s="11" t="s">
        <v>9</v>
      </c>
      <c r="J1705" s="10" t="s">
        <v>44</v>
      </c>
    </row>
    <row r="1706" spans="1:10">
      <c r="A1706" s="5" t="s">
        <v>182</v>
      </c>
      <c r="B1706" s="6">
        <v>44911.496564861111</v>
      </c>
      <c r="C1706" s="5" t="s">
        <v>13</v>
      </c>
      <c r="D1706" s="11"/>
      <c r="E1706" s="10"/>
      <c r="F1706" s="8">
        <v>13813.1</v>
      </c>
      <c r="I1706" s="11" t="s">
        <v>9</v>
      </c>
      <c r="J1706" s="10" t="s">
        <v>45</v>
      </c>
    </row>
    <row r="1707" spans="1:10">
      <c r="A1707" s="5" t="s">
        <v>182</v>
      </c>
      <c r="B1707" s="6">
        <v>44911.496564861111</v>
      </c>
      <c r="C1707" s="5" t="s">
        <v>13</v>
      </c>
      <c r="D1707" s="11"/>
      <c r="E1707" s="10"/>
      <c r="F1707" s="8">
        <v>8790.5</v>
      </c>
      <c r="I1707" s="11" t="s">
        <v>9</v>
      </c>
      <c r="J1707" s="10" t="s">
        <v>36</v>
      </c>
    </row>
    <row r="1708" spans="1:10">
      <c r="A1708" s="5" t="s">
        <v>182</v>
      </c>
      <c r="B1708" s="6">
        <v>44911.496564861111</v>
      </c>
      <c r="C1708" s="5" t="s">
        <v>13</v>
      </c>
      <c r="D1708" s="11"/>
      <c r="E1708" s="10"/>
      <c r="F1708" s="8">
        <v>6260.3</v>
      </c>
      <c r="I1708" s="11" t="s">
        <v>9</v>
      </c>
      <c r="J1708" s="10" t="s">
        <v>46</v>
      </c>
    </row>
    <row r="1709" spans="1:10">
      <c r="A1709" s="12" t="s">
        <v>21</v>
      </c>
      <c r="B1709" s="3"/>
      <c r="C1709" s="3"/>
      <c r="D1709" s="7"/>
      <c r="E1709" s="10"/>
      <c r="F1709" s="20">
        <f>SUM(F1695:G1708)</f>
        <v>168023.36</v>
      </c>
      <c r="H1709" s="8"/>
      <c r="I1709" s="11"/>
      <c r="J1709" s="5"/>
    </row>
    <row r="1710" spans="1:10" ht="15.75" customHeight="1">
      <c r="A1710" s="13" t="s">
        <v>22</v>
      </c>
      <c r="B1710" s="13" t="s">
        <v>23</v>
      </c>
      <c r="C1710" s="13" t="s">
        <v>24</v>
      </c>
      <c r="D1710" s="14">
        <v>112433249</v>
      </c>
      <c r="E1710" s="10"/>
      <c r="H1710" s="8"/>
      <c r="I1710" s="11"/>
      <c r="J1710" s="5"/>
    </row>
    <row r="1711" spans="1:10">
      <c r="A1711" s="5"/>
      <c r="B1711" s="6"/>
      <c r="C1711" s="5"/>
      <c r="D1711" s="7"/>
      <c r="E1711" s="10"/>
      <c r="H1711" s="8"/>
      <c r="I1711" s="11"/>
      <c r="J1711" s="5"/>
    </row>
    <row r="1712" spans="1:10">
      <c r="A1712" s="5"/>
      <c r="B1712" s="6"/>
      <c r="C1712" s="5"/>
      <c r="D1712" s="7"/>
      <c r="E1712" s="10"/>
      <c r="H1712" s="8"/>
      <c r="I1712" s="11"/>
      <c r="J1712" s="5"/>
    </row>
    <row r="1713" spans="1:10">
      <c r="A1713" s="5" t="s">
        <v>183</v>
      </c>
      <c r="B1713" s="6">
        <v>44911.912354247688</v>
      </c>
      <c r="C1713" s="5" t="s">
        <v>13</v>
      </c>
      <c r="D1713" s="7"/>
      <c r="E1713" s="10"/>
      <c r="G1713" s="8">
        <v>68642.52</v>
      </c>
      <c r="I1713" s="11" t="s">
        <v>10</v>
      </c>
      <c r="J1713" s="5" t="s">
        <v>16</v>
      </c>
    </row>
    <row r="1714" spans="1:10">
      <c r="A1714" s="5" t="s">
        <v>183</v>
      </c>
      <c r="B1714" s="6">
        <v>44911.912354247688</v>
      </c>
      <c r="C1714" s="5" t="s">
        <v>13</v>
      </c>
      <c r="D1714" s="7"/>
      <c r="E1714" s="10"/>
      <c r="G1714" s="8">
        <v>13739.45</v>
      </c>
      <c r="I1714" s="11" t="s">
        <v>10</v>
      </c>
      <c r="J1714" s="5" t="s">
        <v>19</v>
      </c>
    </row>
    <row r="1715" spans="1:10">
      <c r="A1715" s="5" t="s">
        <v>183</v>
      </c>
      <c r="B1715" s="6">
        <v>44911.912354247688</v>
      </c>
      <c r="C1715" s="5" t="s">
        <v>13</v>
      </c>
      <c r="D1715" s="9">
        <v>45153031899</v>
      </c>
      <c r="E1715" s="10" t="s">
        <v>184</v>
      </c>
      <c r="H1715" s="8">
        <v>271.32</v>
      </c>
      <c r="I1715" s="5" t="s">
        <v>15</v>
      </c>
      <c r="J1715" s="5" t="s">
        <v>16</v>
      </c>
    </row>
    <row r="1716" spans="1:10">
      <c r="A1716" s="5" t="s">
        <v>183</v>
      </c>
      <c r="B1716" s="6">
        <v>44911.912354247688</v>
      </c>
      <c r="C1716" s="5" t="s">
        <v>13</v>
      </c>
      <c r="D1716" s="9">
        <v>45173099653</v>
      </c>
      <c r="E1716" s="10" t="s">
        <v>17</v>
      </c>
      <c r="H1716" s="8">
        <v>9369.6</v>
      </c>
      <c r="I1716" s="5" t="s">
        <v>15</v>
      </c>
      <c r="J1716" s="5" t="s">
        <v>18</v>
      </c>
    </row>
    <row r="1717" spans="1:10">
      <c r="A1717" s="5" t="s">
        <v>183</v>
      </c>
      <c r="B1717" s="6">
        <v>44911.912354247688</v>
      </c>
      <c r="C1717" s="5" t="s">
        <v>13</v>
      </c>
      <c r="D1717" s="9">
        <v>45113184585</v>
      </c>
      <c r="E1717" s="10" t="s">
        <v>17</v>
      </c>
      <c r="H1717" s="8">
        <v>4300</v>
      </c>
      <c r="I1717" s="5" t="s">
        <v>15</v>
      </c>
      <c r="J1717" s="5" t="s">
        <v>19</v>
      </c>
    </row>
    <row r="1718" spans="1:10">
      <c r="A1718" s="5" t="s">
        <v>183</v>
      </c>
      <c r="B1718" s="6">
        <v>44911.912354247688</v>
      </c>
      <c r="C1718" s="5" t="s">
        <v>13</v>
      </c>
      <c r="D1718" s="9">
        <v>45163130757</v>
      </c>
      <c r="E1718" s="10" t="s">
        <v>17</v>
      </c>
      <c r="H1718" s="8">
        <v>1850.81</v>
      </c>
      <c r="I1718" s="5" t="s">
        <v>15</v>
      </c>
      <c r="J1718" s="5" t="s">
        <v>19</v>
      </c>
    </row>
    <row r="1719" spans="1:10">
      <c r="A1719" s="5" t="s">
        <v>183</v>
      </c>
      <c r="B1719" s="6">
        <v>44911.912354247688</v>
      </c>
      <c r="C1719" s="5" t="s">
        <v>13</v>
      </c>
      <c r="D1719" s="9">
        <v>45113182912</v>
      </c>
      <c r="E1719" s="10" t="s">
        <v>17</v>
      </c>
      <c r="H1719" s="8">
        <v>2071.2399999999998</v>
      </c>
      <c r="I1719" s="5" t="s">
        <v>15</v>
      </c>
      <c r="J1719" s="5" t="s">
        <v>19</v>
      </c>
    </row>
    <row r="1720" spans="1:10">
      <c r="A1720" s="5" t="s">
        <v>183</v>
      </c>
      <c r="B1720" s="6">
        <v>44911.912354247688</v>
      </c>
      <c r="C1720" s="5" t="s">
        <v>13</v>
      </c>
      <c r="D1720" s="9">
        <v>80510573086</v>
      </c>
      <c r="E1720" s="10" t="s">
        <v>17</v>
      </c>
      <c r="H1720" s="8">
        <v>1750</v>
      </c>
      <c r="I1720" s="5" t="s">
        <v>15</v>
      </c>
      <c r="J1720" s="5" t="s">
        <v>19</v>
      </c>
    </row>
    <row r="1721" spans="1:10">
      <c r="A1721" s="5" t="s">
        <v>183</v>
      </c>
      <c r="B1721" s="6">
        <v>44911.912354247688</v>
      </c>
      <c r="C1721" s="5" t="s">
        <v>13</v>
      </c>
      <c r="D1721" s="9">
        <v>51317187632</v>
      </c>
      <c r="E1721" s="10" t="s">
        <v>17</v>
      </c>
      <c r="H1721" s="8">
        <v>525.28</v>
      </c>
      <c r="I1721" s="5" t="s">
        <v>15</v>
      </c>
      <c r="J1721" s="5" t="s">
        <v>16</v>
      </c>
    </row>
    <row r="1722" spans="1:10">
      <c r="A1722" s="5" t="s">
        <v>183</v>
      </c>
      <c r="B1722" s="6">
        <v>44911.912354247688</v>
      </c>
      <c r="C1722" s="5" t="s">
        <v>13</v>
      </c>
      <c r="D1722" s="9">
        <v>51217307585</v>
      </c>
      <c r="E1722" s="10" t="s">
        <v>17</v>
      </c>
      <c r="H1722" s="8">
        <v>835.96</v>
      </c>
      <c r="I1722" s="5" t="s">
        <v>15</v>
      </c>
      <c r="J1722" s="5" t="s">
        <v>19</v>
      </c>
    </row>
    <row r="1723" spans="1:10">
      <c r="A1723" s="5" t="s">
        <v>183</v>
      </c>
      <c r="B1723" s="6">
        <v>44911.912354247688</v>
      </c>
      <c r="C1723" s="5" t="s">
        <v>13</v>
      </c>
      <c r="D1723" s="9">
        <v>45113179653</v>
      </c>
      <c r="E1723" s="10" t="s">
        <v>17</v>
      </c>
      <c r="H1723" s="8">
        <v>738</v>
      </c>
      <c r="I1723" s="5" t="s">
        <v>15</v>
      </c>
      <c r="J1723" s="5" t="s">
        <v>16</v>
      </c>
    </row>
    <row r="1724" spans="1:10">
      <c r="A1724" s="5" t="s">
        <v>183</v>
      </c>
      <c r="B1724" s="6">
        <v>44911.912354247688</v>
      </c>
      <c r="C1724" s="5" t="s">
        <v>13</v>
      </c>
      <c r="D1724" s="9">
        <v>45133034403</v>
      </c>
      <c r="E1724" s="10" t="s">
        <v>17</v>
      </c>
      <c r="H1724" s="8">
        <v>101</v>
      </c>
      <c r="I1724" s="5" t="s">
        <v>15</v>
      </c>
      <c r="J1724" s="5" t="s">
        <v>16</v>
      </c>
    </row>
    <row r="1725" spans="1:10">
      <c r="A1725" s="5" t="s">
        <v>183</v>
      </c>
      <c r="B1725" s="6">
        <v>44911.912354247688</v>
      </c>
      <c r="C1725" s="5" t="s">
        <v>13</v>
      </c>
      <c r="D1725" s="9">
        <v>45123158535</v>
      </c>
      <c r="E1725" s="10" t="s">
        <v>17</v>
      </c>
      <c r="H1725" s="8">
        <v>166.6</v>
      </c>
      <c r="I1725" s="5" t="s">
        <v>15</v>
      </c>
      <c r="J1725" s="5" t="s">
        <v>16</v>
      </c>
    </row>
    <row r="1726" spans="1:10">
      <c r="A1726" s="5" t="s">
        <v>183</v>
      </c>
      <c r="B1726" s="6">
        <v>44911.912354247688</v>
      </c>
      <c r="C1726" s="5" t="s">
        <v>13</v>
      </c>
      <c r="D1726" s="9">
        <v>45153027829</v>
      </c>
      <c r="E1726" s="10" t="s">
        <v>17</v>
      </c>
      <c r="H1726" s="8">
        <v>949.04</v>
      </c>
      <c r="I1726" s="5" t="s">
        <v>15</v>
      </c>
      <c r="J1726" s="5" t="s">
        <v>16</v>
      </c>
    </row>
    <row r="1727" spans="1:10">
      <c r="A1727" s="5" t="s">
        <v>183</v>
      </c>
      <c r="B1727" s="6">
        <v>44911.912354247688</v>
      </c>
      <c r="C1727" s="5" t="s">
        <v>13</v>
      </c>
      <c r="D1727" s="9">
        <v>45153029780</v>
      </c>
      <c r="E1727" s="10" t="s">
        <v>17</v>
      </c>
      <c r="H1727" s="8">
        <v>663.5</v>
      </c>
      <c r="I1727" s="5" t="s">
        <v>15</v>
      </c>
      <c r="J1727" s="5" t="s">
        <v>16</v>
      </c>
    </row>
    <row r="1728" spans="1:10">
      <c r="A1728" s="5" t="s">
        <v>183</v>
      </c>
      <c r="B1728" s="6">
        <v>44911.912354247688</v>
      </c>
      <c r="C1728" s="5" t="s">
        <v>13</v>
      </c>
      <c r="D1728" s="9">
        <v>51217304992</v>
      </c>
      <c r="E1728" s="10" t="s">
        <v>17</v>
      </c>
      <c r="H1728" s="8">
        <v>1647.24</v>
      </c>
      <c r="I1728" s="5" t="s">
        <v>15</v>
      </c>
      <c r="J1728" s="5" t="s">
        <v>16</v>
      </c>
    </row>
    <row r="1729" spans="1:10">
      <c r="A1729" s="5" t="s">
        <v>183</v>
      </c>
      <c r="B1729" s="6">
        <v>44911.912354247688</v>
      </c>
      <c r="C1729" s="5" t="s">
        <v>13</v>
      </c>
      <c r="D1729" s="9">
        <v>45153028111</v>
      </c>
      <c r="E1729" s="10" t="s">
        <v>17</v>
      </c>
      <c r="H1729" s="8">
        <v>1413.96</v>
      </c>
      <c r="I1729" s="5" t="s">
        <v>15</v>
      </c>
      <c r="J1729" s="5" t="s">
        <v>16</v>
      </c>
    </row>
    <row r="1730" spans="1:10">
      <c r="A1730" s="5" t="s">
        <v>183</v>
      </c>
      <c r="B1730" s="6">
        <v>44911.912354247688</v>
      </c>
      <c r="C1730" s="5" t="s">
        <v>13</v>
      </c>
      <c r="D1730" s="9">
        <v>45143404862</v>
      </c>
      <c r="E1730" s="10" t="s">
        <v>17</v>
      </c>
      <c r="H1730" s="8">
        <v>15703.2</v>
      </c>
      <c r="I1730" s="5" t="s">
        <v>15</v>
      </c>
      <c r="J1730" s="5" t="s">
        <v>16</v>
      </c>
    </row>
    <row r="1731" spans="1:10">
      <c r="A1731" s="5" t="s">
        <v>183</v>
      </c>
      <c r="B1731" s="6">
        <v>44911.912354247688</v>
      </c>
      <c r="C1731" s="5" t="s">
        <v>13</v>
      </c>
      <c r="D1731" s="9">
        <v>45113181620</v>
      </c>
      <c r="E1731" s="10" t="s">
        <v>17</v>
      </c>
      <c r="H1731" s="8">
        <v>7016.43</v>
      </c>
      <c r="I1731" s="5" t="s">
        <v>15</v>
      </c>
      <c r="J1731" s="5" t="s">
        <v>16</v>
      </c>
    </row>
    <row r="1732" spans="1:10">
      <c r="A1732" s="5" t="s">
        <v>183</v>
      </c>
      <c r="B1732" s="6">
        <v>44911.912354247688</v>
      </c>
      <c r="C1732" s="5" t="s">
        <v>13</v>
      </c>
      <c r="D1732" s="9">
        <v>45133039253</v>
      </c>
      <c r="E1732" s="10" t="s">
        <v>17</v>
      </c>
      <c r="H1732" s="8">
        <v>542.20000000000005</v>
      </c>
      <c r="I1732" s="5" t="s">
        <v>15</v>
      </c>
      <c r="J1732" s="5" t="s">
        <v>16</v>
      </c>
    </row>
    <row r="1733" spans="1:10">
      <c r="A1733" s="5" t="s">
        <v>183</v>
      </c>
      <c r="B1733" s="6">
        <v>44911.912354247688</v>
      </c>
      <c r="C1733" s="5" t="s">
        <v>13</v>
      </c>
      <c r="D1733" s="9">
        <v>19060618794</v>
      </c>
      <c r="E1733" s="10" t="s">
        <v>17</v>
      </c>
      <c r="H1733" s="8">
        <v>889.59</v>
      </c>
      <c r="I1733" s="5" t="s">
        <v>15</v>
      </c>
      <c r="J1733" s="5" t="s">
        <v>19</v>
      </c>
    </row>
    <row r="1734" spans="1:10">
      <c r="A1734" s="5" t="s">
        <v>183</v>
      </c>
      <c r="B1734" s="6">
        <v>44911.912354247688</v>
      </c>
      <c r="C1734" s="5" t="s">
        <v>13</v>
      </c>
      <c r="D1734" s="9">
        <v>45173095612</v>
      </c>
      <c r="E1734" s="10" t="s">
        <v>17</v>
      </c>
      <c r="H1734" s="8">
        <v>143.5</v>
      </c>
      <c r="I1734" s="5" t="s">
        <v>15</v>
      </c>
      <c r="J1734" s="5" t="s">
        <v>16</v>
      </c>
    </row>
    <row r="1735" spans="1:10">
      <c r="A1735" s="5" t="s">
        <v>183</v>
      </c>
      <c r="B1735" s="6">
        <v>44911.912354247688</v>
      </c>
      <c r="C1735" s="5" t="s">
        <v>13</v>
      </c>
      <c r="D1735" s="9">
        <v>45143406785</v>
      </c>
      <c r="E1735" s="10" t="s">
        <v>17</v>
      </c>
      <c r="H1735" s="8">
        <v>743.2</v>
      </c>
      <c r="I1735" s="5" t="s">
        <v>15</v>
      </c>
      <c r="J1735" s="5" t="s">
        <v>16</v>
      </c>
    </row>
    <row r="1736" spans="1:10">
      <c r="A1736" s="5" t="s">
        <v>183</v>
      </c>
      <c r="B1736" s="6">
        <v>44911.912354247688</v>
      </c>
      <c r="C1736" s="5" t="s">
        <v>13</v>
      </c>
      <c r="D1736" s="7">
        <v>466735</v>
      </c>
      <c r="E1736" s="10" t="s">
        <v>17</v>
      </c>
      <c r="H1736" s="8">
        <v>46987.7</v>
      </c>
      <c r="I1736" s="5" t="s">
        <v>15</v>
      </c>
      <c r="J1736" s="5" t="s">
        <v>18</v>
      </c>
    </row>
    <row r="1737" spans="1:10">
      <c r="A1737" s="5" t="s">
        <v>183</v>
      </c>
      <c r="B1737" s="6">
        <v>44911.912354247688</v>
      </c>
      <c r="C1737" s="5" t="s">
        <v>13</v>
      </c>
      <c r="D1737" s="7">
        <v>136112</v>
      </c>
      <c r="E1737" s="10" t="s">
        <v>17</v>
      </c>
      <c r="H1737" s="8">
        <v>29545.599999999999</v>
      </c>
      <c r="I1737" s="5" t="s">
        <v>15</v>
      </c>
      <c r="J1737" s="5" t="s">
        <v>19</v>
      </c>
    </row>
    <row r="1738" spans="1:10">
      <c r="A1738" s="5" t="s">
        <v>183</v>
      </c>
      <c r="B1738" s="6">
        <v>44911.912354247688</v>
      </c>
      <c r="C1738" s="5" t="s">
        <v>13</v>
      </c>
      <c r="D1738" s="9">
        <v>45173099479</v>
      </c>
      <c r="E1738" s="10" t="s">
        <v>17</v>
      </c>
      <c r="H1738" s="8">
        <v>19933.5</v>
      </c>
      <c r="I1738" s="5" t="s">
        <v>15</v>
      </c>
      <c r="J1738" s="5" t="s">
        <v>16</v>
      </c>
    </row>
    <row r="1739" spans="1:10">
      <c r="A1739" s="12" t="s">
        <v>21</v>
      </c>
      <c r="B1739" s="3"/>
      <c r="C1739" s="3"/>
      <c r="D1739" s="7"/>
      <c r="E1739" s="10"/>
      <c r="F1739" s="20">
        <f>SUM(F1713:G1738)</f>
        <v>82381.97</v>
      </c>
      <c r="H1739" s="8"/>
      <c r="I1739" s="11"/>
      <c r="J1739" s="5"/>
    </row>
    <row r="1740" spans="1:10" ht="15.75" customHeight="1">
      <c r="A1740" s="13" t="s">
        <v>22</v>
      </c>
      <c r="B1740" s="13" t="s">
        <v>23</v>
      </c>
      <c r="C1740" s="13" t="s">
        <v>24</v>
      </c>
      <c r="D1740" s="14">
        <v>112441811</v>
      </c>
      <c r="E1740" s="10"/>
      <c r="H1740" s="8"/>
      <c r="I1740" s="11"/>
      <c r="J1740" s="5"/>
    </row>
    <row r="1741" spans="1:10">
      <c r="A1741" s="5"/>
      <c r="B1741" s="6"/>
      <c r="C1741" s="5"/>
      <c r="D1741" s="7"/>
      <c r="E1741" s="10"/>
      <c r="H1741" s="8"/>
      <c r="I1741" s="11"/>
      <c r="J1741" s="5"/>
    </row>
    <row r="1742" spans="1:10">
      <c r="A1742" s="5"/>
      <c r="B1742" s="6"/>
      <c r="C1742" s="5"/>
      <c r="D1742" s="7"/>
      <c r="E1742" s="10"/>
      <c r="H1742" s="8"/>
      <c r="I1742" s="11"/>
      <c r="J1742" s="5"/>
    </row>
    <row r="1743" spans="1:10">
      <c r="A1743" s="1" t="s">
        <v>0</v>
      </c>
      <c r="B1743" s="2"/>
      <c r="C1743" s="2"/>
      <c r="D1743" s="2"/>
      <c r="E1743" s="2"/>
      <c r="F1743" s="2"/>
      <c r="G1743" s="2"/>
      <c r="H1743" s="2"/>
      <c r="I1743" s="2"/>
      <c r="J1743" s="2"/>
    </row>
    <row r="1744" spans="1:10">
      <c r="A1744" s="3" t="s">
        <v>185</v>
      </c>
      <c r="B1744" s="2"/>
      <c r="C1744" s="2"/>
      <c r="D1744" s="2"/>
      <c r="E1744" s="2"/>
      <c r="F1744" s="2"/>
      <c r="G1744" s="2"/>
      <c r="H1744" s="2"/>
      <c r="I1744" s="2"/>
      <c r="J1744" s="2"/>
    </row>
    <row r="1745" spans="1:10">
      <c r="A1745" s="88" t="s">
        <v>0</v>
      </c>
      <c r="B1745" s="88" t="s">
        <v>2</v>
      </c>
      <c r="C1745" s="88" t="s">
        <v>3</v>
      </c>
      <c r="D1745" s="88" t="s">
        <v>4</v>
      </c>
      <c r="E1745" s="88" t="s">
        <v>5</v>
      </c>
      <c r="F1745" s="88" t="s">
        <v>6</v>
      </c>
      <c r="G1745" s="90"/>
      <c r="H1745" s="91"/>
      <c r="I1745" s="88" t="s">
        <v>7</v>
      </c>
      <c r="J1745" s="88" t="s">
        <v>8</v>
      </c>
    </row>
    <row r="1746" spans="1:10">
      <c r="A1746" s="89"/>
      <c r="B1746" s="89"/>
      <c r="C1746" s="89"/>
      <c r="D1746" s="89"/>
      <c r="E1746" s="89"/>
      <c r="F1746" s="4" t="s">
        <v>9</v>
      </c>
      <c r="G1746" s="4" t="s">
        <v>10</v>
      </c>
      <c r="H1746" s="4" t="s">
        <v>11</v>
      </c>
      <c r="I1746" s="89"/>
      <c r="J1746" s="89"/>
    </row>
    <row r="1747" spans="1:10">
      <c r="A1747" s="5" t="s">
        <v>186</v>
      </c>
      <c r="B1747" s="6">
        <v>44912.822147847219</v>
      </c>
      <c r="C1747" s="5" t="s">
        <v>13</v>
      </c>
      <c r="D1747" s="7">
        <v>3048075981</v>
      </c>
      <c r="E1747" s="5" t="s">
        <v>14</v>
      </c>
      <c r="H1747" s="8">
        <v>4986.24</v>
      </c>
      <c r="I1747" s="5" t="s">
        <v>15</v>
      </c>
      <c r="J1747" s="5" t="s">
        <v>16</v>
      </c>
    </row>
    <row r="1748" spans="1:10">
      <c r="A1748" s="5" t="s">
        <v>186</v>
      </c>
      <c r="B1748" s="6">
        <v>44912.822147847219</v>
      </c>
      <c r="C1748" s="5" t="s">
        <v>13</v>
      </c>
      <c r="D1748" s="9">
        <v>52116598696</v>
      </c>
      <c r="E1748" s="10" t="s">
        <v>17</v>
      </c>
      <c r="H1748" s="8">
        <v>587.5</v>
      </c>
      <c r="I1748" s="5" t="s">
        <v>15</v>
      </c>
      <c r="J1748" s="5" t="s">
        <v>19</v>
      </c>
    </row>
    <row r="1749" spans="1:10">
      <c r="A1749" s="5" t="s">
        <v>186</v>
      </c>
      <c r="B1749" s="6">
        <v>44912.822147847219</v>
      </c>
      <c r="C1749" s="5" t="s">
        <v>13</v>
      </c>
      <c r="D1749" s="9">
        <v>45173100154</v>
      </c>
      <c r="E1749" s="10" t="s">
        <v>17</v>
      </c>
      <c r="H1749" s="8">
        <v>1281</v>
      </c>
      <c r="I1749" s="5" t="s">
        <v>15</v>
      </c>
      <c r="J1749" s="5" t="s">
        <v>19</v>
      </c>
    </row>
    <row r="1750" spans="1:10">
      <c r="A1750" s="5" t="s">
        <v>186</v>
      </c>
      <c r="B1750" s="6">
        <v>44912.822147847219</v>
      </c>
      <c r="C1750" s="5" t="s">
        <v>13</v>
      </c>
      <c r="D1750" s="9">
        <v>45163127142</v>
      </c>
      <c r="E1750" s="5" t="s">
        <v>71</v>
      </c>
      <c r="H1750" s="8">
        <v>585.08000000000004</v>
      </c>
      <c r="I1750" s="5" t="s">
        <v>15</v>
      </c>
      <c r="J1750" s="5" t="s">
        <v>19</v>
      </c>
    </row>
    <row r="1751" spans="1:10">
      <c r="A1751" s="5" t="s">
        <v>186</v>
      </c>
      <c r="B1751" s="6">
        <v>44912.822147847219</v>
      </c>
      <c r="C1751" s="5" t="s">
        <v>13</v>
      </c>
      <c r="D1751" s="9">
        <v>451631271421</v>
      </c>
      <c r="E1751" s="5" t="s">
        <v>71</v>
      </c>
      <c r="H1751" s="8">
        <v>1649.68</v>
      </c>
      <c r="I1751" s="5" t="s">
        <v>15</v>
      </c>
      <c r="J1751" s="5" t="s">
        <v>19</v>
      </c>
    </row>
    <row r="1752" spans="1:10">
      <c r="A1752" s="5" t="s">
        <v>186</v>
      </c>
      <c r="B1752" s="6">
        <v>44912.822147847219</v>
      </c>
      <c r="C1752" s="5" t="s">
        <v>13</v>
      </c>
      <c r="D1752" s="7">
        <v>466857</v>
      </c>
      <c r="E1752" s="10" t="s">
        <v>17</v>
      </c>
      <c r="H1752" s="8">
        <v>74206.7</v>
      </c>
      <c r="I1752" s="5" t="s">
        <v>15</v>
      </c>
      <c r="J1752" s="5" t="s">
        <v>18</v>
      </c>
    </row>
    <row r="1753" spans="1:10">
      <c r="A1753" s="5" t="s">
        <v>186</v>
      </c>
      <c r="B1753" s="6">
        <v>44912.822147847219</v>
      </c>
      <c r="C1753" s="5" t="s">
        <v>13</v>
      </c>
      <c r="D1753" s="7">
        <v>136193</v>
      </c>
      <c r="E1753" s="10" t="s">
        <v>17</v>
      </c>
      <c r="H1753" s="8">
        <v>55545.4</v>
      </c>
      <c r="I1753" s="5" t="s">
        <v>15</v>
      </c>
      <c r="J1753" s="5" t="s">
        <v>19</v>
      </c>
    </row>
    <row r="1754" spans="1:10">
      <c r="A1754" s="5" t="s">
        <v>187</v>
      </c>
      <c r="B1754" s="6">
        <v>44912.822147847219</v>
      </c>
      <c r="C1754" s="5" t="s">
        <v>13</v>
      </c>
      <c r="D1754" s="7"/>
      <c r="E1754" s="10"/>
      <c r="F1754" s="8">
        <v>9086.7999999999993</v>
      </c>
      <c r="I1754" s="11" t="s">
        <v>9</v>
      </c>
      <c r="J1754" s="10" t="s">
        <v>29</v>
      </c>
    </row>
    <row r="1755" spans="1:10">
      <c r="A1755" s="5" t="s">
        <v>186</v>
      </c>
      <c r="B1755" s="6">
        <v>44912.822147847219</v>
      </c>
      <c r="C1755" s="5" t="s">
        <v>13</v>
      </c>
      <c r="D1755" s="7"/>
      <c r="E1755" s="10"/>
      <c r="F1755" s="8">
        <v>7067.5</v>
      </c>
      <c r="I1755" s="11" t="s">
        <v>9</v>
      </c>
      <c r="J1755" s="5" t="s">
        <v>40</v>
      </c>
    </row>
    <row r="1756" spans="1:10">
      <c r="A1756" s="5" t="s">
        <v>186</v>
      </c>
      <c r="B1756" s="6">
        <v>44912.822147847219</v>
      </c>
      <c r="C1756" s="5" t="s">
        <v>13</v>
      </c>
      <c r="D1756" s="7"/>
      <c r="E1756" s="10"/>
      <c r="F1756" s="8">
        <v>7260.2</v>
      </c>
      <c r="I1756" s="11" t="s">
        <v>9</v>
      </c>
      <c r="J1756" s="5" t="s">
        <v>41</v>
      </c>
    </row>
    <row r="1757" spans="1:10">
      <c r="A1757" s="5" t="s">
        <v>186</v>
      </c>
      <c r="B1757" s="6">
        <v>44912.822147847219</v>
      </c>
      <c r="C1757" s="5" t="s">
        <v>13</v>
      </c>
      <c r="D1757" s="7"/>
      <c r="E1757" s="10"/>
      <c r="F1757" s="8">
        <v>3843.9</v>
      </c>
      <c r="I1757" s="11" t="s">
        <v>9</v>
      </c>
      <c r="J1757" s="10" t="s">
        <v>42</v>
      </c>
    </row>
    <row r="1758" spans="1:10">
      <c r="A1758" s="5" t="s">
        <v>186</v>
      </c>
      <c r="B1758" s="6">
        <v>44912.822147847219</v>
      </c>
      <c r="C1758" s="5" t="s">
        <v>13</v>
      </c>
      <c r="D1758" s="7"/>
      <c r="E1758" s="10"/>
      <c r="F1758" s="8">
        <v>14075.8</v>
      </c>
      <c r="I1758" s="11" t="s">
        <v>9</v>
      </c>
      <c r="J1758" s="5" t="s">
        <v>30</v>
      </c>
    </row>
    <row r="1759" spans="1:10">
      <c r="A1759" s="5" t="s">
        <v>186</v>
      </c>
      <c r="B1759" s="6">
        <v>44912.822147847219</v>
      </c>
      <c r="C1759" s="5" t="s">
        <v>13</v>
      </c>
      <c r="D1759" s="7"/>
      <c r="E1759" s="10"/>
      <c r="F1759" s="8">
        <v>9409.2999999999993</v>
      </c>
      <c r="I1759" s="11" t="s">
        <v>9</v>
      </c>
      <c r="J1759" s="5" t="s">
        <v>31</v>
      </c>
    </row>
    <row r="1760" spans="1:10">
      <c r="A1760" s="5" t="s">
        <v>186</v>
      </c>
      <c r="B1760" s="6">
        <v>44912.822147847219</v>
      </c>
      <c r="C1760" s="5" t="s">
        <v>13</v>
      </c>
      <c r="D1760" s="7"/>
      <c r="E1760" s="10"/>
      <c r="F1760" s="8">
        <v>683.2</v>
      </c>
      <c r="I1760" s="11" t="s">
        <v>9</v>
      </c>
      <c r="J1760" s="5" t="s">
        <v>54</v>
      </c>
    </row>
    <row r="1761" spans="1:10">
      <c r="A1761" s="5" t="s">
        <v>186</v>
      </c>
      <c r="B1761" s="6">
        <v>44912.822147847219</v>
      </c>
      <c r="C1761" s="5" t="s">
        <v>13</v>
      </c>
      <c r="D1761" s="7"/>
      <c r="E1761" s="10"/>
      <c r="F1761" s="8">
        <v>14177.3</v>
      </c>
      <c r="I1761" s="11" t="s">
        <v>9</v>
      </c>
      <c r="J1761" s="5" t="s">
        <v>32</v>
      </c>
    </row>
    <row r="1762" spans="1:10">
      <c r="A1762" s="5" t="s">
        <v>186</v>
      </c>
      <c r="B1762" s="6">
        <v>44912.822147847219</v>
      </c>
      <c r="C1762" s="5" t="s">
        <v>13</v>
      </c>
      <c r="D1762" s="7"/>
      <c r="E1762" s="10"/>
      <c r="F1762" s="8">
        <v>16937.8</v>
      </c>
      <c r="I1762" s="11" t="s">
        <v>9</v>
      </c>
      <c r="J1762" s="5" t="s">
        <v>33</v>
      </c>
    </row>
    <row r="1763" spans="1:10">
      <c r="A1763" s="5" t="s">
        <v>186</v>
      </c>
      <c r="B1763" s="6">
        <v>44912.822147847219</v>
      </c>
      <c r="C1763" s="5" t="s">
        <v>13</v>
      </c>
      <c r="D1763" s="7"/>
      <c r="E1763" s="10"/>
      <c r="F1763" s="8">
        <v>19212.5</v>
      </c>
      <c r="I1763" s="11" t="s">
        <v>9</v>
      </c>
      <c r="J1763" s="5" t="s">
        <v>34</v>
      </c>
    </row>
    <row r="1764" spans="1:10">
      <c r="A1764" s="5" t="s">
        <v>186</v>
      </c>
      <c r="B1764" s="6">
        <v>44912.822147847219</v>
      </c>
      <c r="C1764" s="5" t="s">
        <v>13</v>
      </c>
      <c r="D1764" s="7"/>
      <c r="E1764" s="10"/>
      <c r="F1764" s="8">
        <v>30916.5</v>
      </c>
      <c r="I1764" s="11" t="s">
        <v>9</v>
      </c>
      <c r="J1764" s="5" t="s">
        <v>74</v>
      </c>
    </row>
    <row r="1765" spans="1:10">
      <c r="A1765" s="5" t="s">
        <v>186</v>
      </c>
      <c r="B1765" s="6">
        <v>44912.822147847219</v>
      </c>
      <c r="C1765" s="5" t="s">
        <v>13</v>
      </c>
      <c r="D1765" s="7"/>
      <c r="E1765" s="10"/>
      <c r="F1765" s="8">
        <v>19372.580000000002</v>
      </c>
      <c r="I1765" s="11" t="s">
        <v>9</v>
      </c>
      <c r="J1765" s="5" t="s">
        <v>35</v>
      </c>
    </row>
    <row r="1766" spans="1:10">
      <c r="A1766" s="5" t="s">
        <v>186</v>
      </c>
      <c r="B1766" s="6">
        <v>44912.822147847219</v>
      </c>
      <c r="C1766" s="5" t="s">
        <v>13</v>
      </c>
      <c r="D1766" s="7"/>
      <c r="E1766" s="10"/>
      <c r="F1766" s="8">
        <v>8823.4</v>
      </c>
      <c r="I1766" s="11" t="s">
        <v>9</v>
      </c>
      <c r="J1766" s="10" t="s">
        <v>43</v>
      </c>
    </row>
    <row r="1767" spans="1:10">
      <c r="A1767" s="5" t="s">
        <v>186</v>
      </c>
      <c r="B1767" s="6">
        <v>44912.822147847219</v>
      </c>
      <c r="C1767" s="5" t="s">
        <v>13</v>
      </c>
      <c r="D1767" s="7"/>
      <c r="E1767" s="10"/>
      <c r="F1767" s="8">
        <v>17285.419999999998</v>
      </c>
      <c r="I1767" s="11" t="s">
        <v>9</v>
      </c>
      <c r="J1767" s="10" t="s">
        <v>44</v>
      </c>
    </row>
    <row r="1768" spans="1:10">
      <c r="A1768" s="5" t="s">
        <v>186</v>
      </c>
      <c r="B1768" s="6">
        <v>44912.822147847219</v>
      </c>
      <c r="C1768" s="5" t="s">
        <v>13</v>
      </c>
      <c r="D1768" s="7"/>
      <c r="E1768" s="10"/>
      <c r="F1768" s="8">
        <v>12094.6</v>
      </c>
      <c r="I1768" s="11" t="s">
        <v>9</v>
      </c>
      <c r="J1768" s="10" t="s">
        <v>45</v>
      </c>
    </row>
    <row r="1769" spans="1:10">
      <c r="A1769" s="5" t="s">
        <v>186</v>
      </c>
      <c r="B1769" s="6">
        <v>44912.822147847219</v>
      </c>
      <c r="C1769" s="5" t="s">
        <v>13</v>
      </c>
      <c r="D1769" s="7"/>
      <c r="E1769" s="10"/>
      <c r="F1769" s="8">
        <v>11097.2</v>
      </c>
      <c r="I1769" s="11" t="s">
        <v>9</v>
      </c>
      <c r="J1769" s="10" t="s">
        <v>36</v>
      </c>
    </row>
    <row r="1770" spans="1:10">
      <c r="A1770" s="5" t="s">
        <v>186</v>
      </c>
      <c r="B1770" s="6">
        <v>44912.822147847219</v>
      </c>
      <c r="C1770" s="5" t="s">
        <v>13</v>
      </c>
      <c r="D1770" s="7"/>
      <c r="E1770" s="10"/>
      <c r="F1770" s="8">
        <v>7960</v>
      </c>
      <c r="I1770" s="11" t="s">
        <v>9</v>
      </c>
      <c r="J1770" s="10" t="s">
        <v>46</v>
      </c>
    </row>
    <row r="1771" spans="1:10">
      <c r="A1771" s="12" t="s">
        <v>21</v>
      </c>
      <c r="B1771" s="3"/>
      <c r="C1771" s="3"/>
      <c r="D1771" s="7"/>
      <c r="E1771" s="10"/>
      <c r="F1771" s="20">
        <f>SUM(F1747:G1770)</f>
        <v>209304.00000000003</v>
      </c>
      <c r="H1771" s="8"/>
      <c r="I1771" s="11"/>
      <c r="J1771" s="5"/>
    </row>
    <row r="1772" spans="1:10" ht="15.75" customHeight="1">
      <c r="A1772" s="13" t="s">
        <v>22</v>
      </c>
      <c r="B1772" s="13" t="s">
        <v>23</v>
      </c>
      <c r="C1772" s="13" t="s">
        <v>24</v>
      </c>
      <c r="D1772" s="14">
        <v>112441812</v>
      </c>
      <c r="E1772" s="10"/>
      <c r="H1772" s="8"/>
      <c r="I1772" s="11"/>
      <c r="J1772" s="5"/>
    </row>
    <row r="1775" spans="1:10">
      <c r="A1775" s="1" t="s">
        <v>0</v>
      </c>
      <c r="B1775" s="2"/>
      <c r="C1775" s="2"/>
      <c r="D1775" s="2"/>
      <c r="E1775" s="2"/>
      <c r="F1775" s="2"/>
      <c r="G1775" s="2"/>
      <c r="H1775" s="2"/>
      <c r="I1775" s="2"/>
      <c r="J1775" s="2"/>
    </row>
    <row r="1776" spans="1:10">
      <c r="A1776" s="3" t="s">
        <v>188</v>
      </c>
      <c r="B1776" s="2"/>
      <c r="C1776" s="2"/>
      <c r="D1776" s="2"/>
      <c r="E1776" s="2"/>
      <c r="F1776" s="2"/>
      <c r="G1776" s="2"/>
      <c r="H1776" s="2"/>
      <c r="I1776" s="2"/>
      <c r="J1776" s="2"/>
    </row>
    <row r="1777" spans="1:10">
      <c r="A1777" s="88" t="s">
        <v>0</v>
      </c>
      <c r="B1777" s="88" t="s">
        <v>2</v>
      </c>
      <c r="C1777" s="88" t="s">
        <v>3</v>
      </c>
      <c r="D1777" s="88" t="s">
        <v>4</v>
      </c>
      <c r="E1777" s="88" t="s">
        <v>5</v>
      </c>
      <c r="F1777" s="88" t="s">
        <v>6</v>
      </c>
      <c r="G1777" s="90"/>
      <c r="H1777" s="91"/>
      <c r="I1777" s="88" t="s">
        <v>7</v>
      </c>
      <c r="J1777" s="88" t="s">
        <v>8</v>
      </c>
    </row>
    <row r="1778" spans="1:10">
      <c r="A1778" s="89"/>
      <c r="B1778" s="89"/>
      <c r="C1778" s="89"/>
      <c r="D1778" s="89"/>
      <c r="E1778" s="89"/>
      <c r="F1778" s="4" t="s">
        <v>9</v>
      </c>
      <c r="G1778" s="4" t="s">
        <v>10</v>
      </c>
      <c r="H1778" s="4" t="s">
        <v>11</v>
      </c>
      <c r="I1778" s="89"/>
      <c r="J1778" s="89"/>
    </row>
    <row r="1779" spans="1:10">
      <c r="A1779" s="5" t="s">
        <v>189</v>
      </c>
      <c r="B1779" s="6">
        <v>44914.528251956021</v>
      </c>
      <c r="C1779" s="5" t="s">
        <v>13</v>
      </c>
      <c r="D1779" s="7">
        <v>15298423</v>
      </c>
      <c r="E1779" s="10" t="s">
        <v>184</v>
      </c>
      <c r="H1779" s="8">
        <v>290.60000000000002</v>
      </c>
      <c r="I1779" s="5" t="s">
        <v>15</v>
      </c>
      <c r="J1779" s="5" t="s">
        <v>33</v>
      </c>
    </row>
    <row r="1780" spans="1:10">
      <c r="A1780" s="5" t="s">
        <v>189</v>
      </c>
      <c r="B1780" s="6">
        <v>44914.528251956021</v>
      </c>
      <c r="C1780" s="5" t="s">
        <v>13</v>
      </c>
      <c r="D1780" s="7"/>
      <c r="E1780" s="10"/>
      <c r="F1780" s="8">
        <v>3946</v>
      </c>
      <c r="I1780" s="11" t="s">
        <v>9</v>
      </c>
      <c r="J1780" s="5" t="s">
        <v>40</v>
      </c>
    </row>
    <row r="1781" spans="1:10">
      <c r="A1781" s="5" t="s">
        <v>189</v>
      </c>
      <c r="B1781" s="6">
        <v>44914.528251956021</v>
      </c>
      <c r="C1781" s="5" t="s">
        <v>13</v>
      </c>
      <c r="D1781" s="7"/>
      <c r="E1781" s="10"/>
      <c r="F1781" s="8">
        <v>15945.1</v>
      </c>
      <c r="I1781" s="11" t="s">
        <v>9</v>
      </c>
      <c r="J1781" s="5" t="s">
        <v>30</v>
      </c>
    </row>
    <row r="1782" spans="1:10">
      <c r="A1782" s="5" t="s">
        <v>189</v>
      </c>
      <c r="B1782" s="6">
        <v>44914.528251956021</v>
      </c>
      <c r="C1782" s="5" t="s">
        <v>13</v>
      </c>
      <c r="D1782" s="7"/>
      <c r="E1782" s="10"/>
      <c r="F1782" s="8">
        <v>6259.1</v>
      </c>
      <c r="I1782" s="11" t="s">
        <v>9</v>
      </c>
      <c r="J1782" s="5" t="s">
        <v>31</v>
      </c>
    </row>
    <row r="1783" spans="1:10">
      <c r="A1783" s="5" t="s">
        <v>189</v>
      </c>
      <c r="B1783" s="6">
        <v>44914.528251956021</v>
      </c>
      <c r="C1783" s="5" t="s">
        <v>13</v>
      </c>
      <c r="D1783" s="7"/>
      <c r="E1783" s="10"/>
      <c r="F1783" s="8">
        <v>8392.9</v>
      </c>
      <c r="I1783" s="11" t="s">
        <v>9</v>
      </c>
      <c r="J1783" s="5" t="s">
        <v>32</v>
      </c>
    </row>
    <row r="1784" spans="1:10">
      <c r="A1784" s="5" t="s">
        <v>189</v>
      </c>
      <c r="B1784" s="6">
        <v>44914.528251956021</v>
      </c>
      <c r="C1784" s="5" t="s">
        <v>13</v>
      </c>
      <c r="D1784" s="7"/>
      <c r="E1784" s="10"/>
      <c r="F1784" s="8">
        <v>17729.599999999999</v>
      </c>
      <c r="I1784" s="11" t="s">
        <v>9</v>
      </c>
      <c r="J1784" s="5" t="s">
        <v>33</v>
      </c>
    </row>
    <row r="1785" spans="1:10">
      <c r="A1785" s="5" t="s">
        <v>189</v>
      </c>
      <c r="B1785" s="6">
        <v>44914.528251956021</v>
      </c>
      <c r="C1785" s="5" t="s">
        <v>13</v>
      </c>
      <c r="D1785" s="7"/>
      <c r="E1785" s="10"/>
      <c r="F1785" s="8">
        <v>8319</v>
      </c>
      <c r="I1785" s="11" t="s">
        <v>9</v>
      </c>
      <c r="J1785" s="10" t="s">
        <v>45</v>
      </c>
    </row>
    <row r="1786" spans="1:10">
      <c r="A1786" s="5" t="s">
        <v>189</v>
      </c>
      <c r="B1786" s="6">
        <v>44914.528251956021</v>
      </c>
      <c r="C1786" s="5" t="s">
        <v>13</v>
      </c>
      <c r="D1786" s="7"/>
      <c r="E1786" s="10"/>
      <c r="F1786" s="8">
        <v>6982.8</v>
      </c>
      <c r="I1786" s="11" t="s">
        <v>9</v>
      </c>
      <c r="J1786" s="10" t="s">
        <v>36</v>
      </c>
    </row>
    <row r="1787" spans="1:10">
      <c r="A1787" s="5" t="s">
        <v>189</v>
      </c>
      <c r="B1787" s="6">
        <v>44914.528251956021</v>
      </c>
      <c r="C1787" s="5" t="s">
        <v>13</v>
      </c>
      <c r="D1787" s="7"/>
      <c r="E1787" s="10"/>
      <c r="F1787" s="8">
        <v>8710.2000000000007</v>
      </c>
      <c r="I1787" s="11" t="s">
        <v>9</v>
      </c>
      <c r="J1787" s="10" t="s">
        <v>46</v>
      </c>
    </row>
    <row r="1788" spans="1:10">
      <c r="A1788" s="12" t="s">
        <v>21</v>
      </c>
      <c r="B1788" s="3"/>
      <c r="C1788" s="3"/>
      <c r="D1788" s="7"/>
      <c r="E1788" s="10"/>
      <c r="F1788" s="19">
        <f>SUM(F1779:G1787)</f>
        <v>76284.7</v>
      </c>
      <c r="H1788" s="8"/>
      <c r="I1788" s="11"/>
      <c r="J1788" s="10"/>
    </row>
    <row r="1789" spans="1:10" ht="15.75" customHeight="1">
      <c r="A1789" s="13" t="s">
        <v>22</v>
      </c>
      <c r="B1789" s="13" t="s">
        <v>23</v>
      </c>
      <c r="C1789" s="13" t="s">
        <v>24</v>
      </c>
      <c r="D1789" s="14">
        <v>112441814</v>
      </c>
      <c r="E1789" s="10"/>
      <c r="H1789" s="8"/>
      <c r="I1789" s="11"/>
      <c r="J1789" s="10"/>
    </row>
    <row r="1790" spans="1:10">
      <c r="A1790" s="5"/>
      <c r="B1790" s="6"/>
      <c r="C1790" s="5"/>
      <c r="D1790" s="7"/>
      <c r="E1790" s="10"/>
      <c r="H1790" s="8"/>
      <c r="I1790" s="11"/>
      <c r="J1790" s="10"/>
    </row>
    <row r="1791" spans="1:10">
      <c r="A1791" s="5"/>
      <c r="B1791" s="6"/>
      <c r="C1791" s="5"/>
      <c r="D1791" s="7"/>
      <c r="E1791" s="10"/>
      <c r="H1791" s="8"/>
      <c r="I1791" s="11"/>
      <c r="J1791" s="10"/>
    </row>
    <row r="1792" spans="1:10">
      <c r="A1792" s="5" t="s">
        <v>190</v>
      </c>
      <c r="B1792" s="6">
        <v>44914.817235833332</v>
      </c>
      <c r="C1792" s="5" t="s">
        <v>13</v>
      </c>
      <c r="D1792" s="9">
        <v>45133038164</v>
      </c>
      <c r="E1792" s="10" t="s">
        <v>17</v>
      </c>
      <c r="H1792" s="8">
        <v>2725.38</v>
      </c>
      <c r="I1792" s="5" t="s">
        <v>15</v>
      </c>
      <c r="J1792" s="5" t="s">
        <v>16</v>
      </c>
    </row>
    <row r="1793" spans="1:10">
      <c r="A1793" s="5" t="s">
        <v>190</v>
      </c>
      <c r="B1793" s="6">
        <v>44914.817235833332</v>
      </c>
      <c r="C1793" s="5" t="s">
        <v>13</v>
      </c>
      <c r="D1793" s="7">
        <v>3049885967</v>
      </c>
      <c r="E1793" s="5" t="s">
        <v>14</v>
      </c>
      <c r="H1793" s="8">
        <v>9476.41</v>
      </c>
      <c r="I1793" s="5" t="s">
        <v>15</v>
      </c>
      <c r="J1793" s="5" t="s">
        <v>16</v>
      </c>
    </row>
    <row r="1794" spans="1:10">
      <c r="A1794" s="5" t="s">
        <v>190</v>
      </c>
      <c r="B1794" s="6">
        <v>44914.817235833332</v>
      </c>
      <c r="C1794" s="5" t="s">
        <v>13</v>
      </c>
      <c r="D1794" s="9">
        <v>30498859671</v>
      </c>
      <c r="E1794" s="5" t="s">
        <v>14</v>
      </c>
      <c r="H1794" s="8">
        <v>6748.73</v>
      </c>
      <c r="I1794" s="5" t="s">
        <v>15</v>
      </c>
      <c r="J1794" s="5" t="s">
        <v>16</v>
      </c>
    </row>
    <row r="1795" spans="1:10">
      <c r="A1795" s="5" t="s">
        <v>190</v>
      </c>
      <c r="B1795" s="6">
        <v>44914.817235833332</v>
      </c>
      <c r="C1795" s="5" t="s">
        <v>13</v>
      </c>
      <c r="D1795" s="9">
        <v>45153027829</v>
      </c>
      <c r="E1795" s="10" t="s">
        <v>17</v>
      </c>
      <c r="H1795" s="8">
        <v>14.88</v>
      </c>
      <c r="I1795" s="5" t="s">
        <v>15</v>
      </c>
      <c r="J1795" s="5" t="s">
        <v>16</v>
      </c>
    </row>
    <row r="1796" spans="1:10">
      <c r="A1796" s="5" t="s">
        <v>190</v>
      </c>
      <c r="B1796" s="6">
        <v>44914.817235833332</v>
      </c>
      <c r="C1796" s="5" t="s">
        <v>13</v>
      </c>
      <c r="D1796" s="9">
        <v>51217313722</v>
      </c>
      <c r="E1796" s="10" t="s">
        <v>17</v>
      </c>
      <c r="H1796" s="8">
        <v>1631.16</v>
      </c>
      <c r="I1796" s="5" t="s">
        <v>15</v>
      </c>
      <c r="J1796" s="5" t="s">
        <v>16</v>
      </c>
    </row>
    <row r="1797" spans="1:10">
      <c r="A1797" s="5" t="s">
        <v>190</v>
      </c>
      <c r="B1797" s="6">
        <v>44914.817235833332</v>
      </c>
      <c r="C1797" s="5" t="s">
        <v>13</v>
      </c>
      <c r="D1797" s="9">
        <v>45143413745</v>
      </c>
      <c r="E1797" s="10" t="s">
        <v>17</v>
      </c>
      <c r="H1797" s="8">
        <v>41.17</v>
      </c>
      <c r="I1797" s="5" t="s">
        <v>15</v>
      </c>
      <c r="J1797" s="5" t="s">
        <v>16</v>
      </c>
    </row>
    <row r="1798" spans="1:10">
      <c r="A1798" s="5" t="s">
        <v>190</v>
      </c>
      <c r="B1798" s="6">
        <v>44914.817235833332</v>
      </c>
      <c r="C1798" s="5" t="s">
        <v>13</v>
      </c>
      <c r="D1798" s="7">
        <v>285446</v>
      </c>
      <c r="E1798" s="10" t="s">
        <v>17</v>
      </c>
      <c r="H1798" s="8">
        <v>22163.8</v>
      </c>
      <c r="I1798" s="5" t="s">
        <v>15</v>
      </c>
      <c r="J1798" s="5" t="s">
        <v>18</v>
      </c>
    </row>
    <row r="1799" spans="1:10">
      <c r="A1799" s="5" t="s">
        <v>190</v>
      </c>
      <c r="B1799" s="6">
        <v>44914.817235833332</v>
      </c>
      <c r="C1799" s="5" t="s">
        <v>13</v>
      </c>
      <c r="D1799" s="7">
        <v>285443</v>
      </c>
      <c r="E1799" s="10" t="s">
        <v>17</v>
      </c>
      <c r="H1799" s="8">
        <v>312</v>
      </c>
      <c r="I1799" s="5" t="s">
        <v>15</v>
      </c>
      <c r="J1799" s="5" t="s">
        <v>18</v>
      </c>
    </row>
    <row r="1800" spans="1:10">
      <c r="A1800" s="5" t="s">
        <v>190</v>
      </c>
      <c r="B1800" s="6">
        <v>44914.817235833332</v>
      </c>
      <c r="C1800" s="5" t="s">
        <v>13</v>
      </c>
      <c r="D1800" s="9">
        <v>45123171878</v>
      </c>
      <c r="E1800" s="10" t="s">
        <v>17</v>
      </c>
      <c r="H1800" s="8">
        <v>537.42999999999995</v>
      </c>
      <c r="I1800" s="5" t="s">
        <v>15</v>
      </c>
      <c r="J1800" s="5" t="s">
        <v>16</v>
      </c>
    </row>
    <row r="1801" spans="1:10">
      <c r="A1801" s="5" t="s">
        <v>190</v>
      </c>
      <c r="B1801" s="6">
        <v>44914.817235833332</v>
      </c>
      <c r="C1801" s="5" t="s">
        <v>13</v>
      </c>
      <c r="D1801" s="9">
        <v>45163135930</v>
      </c>
      <c r="E1801" s="10" t="s">
        <v>17</v>
      </c>
      <c r="H1801" s="8">
        <v>50</v>
      </c>
      <c r="I1801" s="5" t="s">
        <v>15</v>
      </c>
      <c r="J1801" s="5" t="s">
        <v>16</v>
      </c>
    </row>
    <row r="1802" spans="1:10">
      <c r="A1802" s="5" t="s">
        <v>190</v>
      </c>
      <c r="B1802" s="6">
        <v>44914.817235833332</v>
      </c>
      <c r="C1802" s="5" t="s">
        <v>13</v>
      </c>
      <c r="D1802" s="9">
        <v>45113185327</v>
      </c>
      <c r="E1802" s="10" t="s">
        <v>17</v>
      </c>
      <c r="H1802" s="8">
        <v>1511.8</v>
      </c>
      <c r="I1802" s="5" t="s">
        <v>15</v>
      </c>
      <c r="J1802" s="5" t="s">
        <v>16</v>
      </c>
    </row>
    <row r="1803" spans="1:10">
      <c r="A1803" s="5" t="s">
        <v>190</v>
      </c>
      <c r="B1803" s="6">
        <v>44914.817235833332</v>
      </c>
      <c r="C1803" s="5" t="s">
        <v>13</v>
      </c>
      <c r="D1803" s="9">
        <v>45143409558</v>
      </c>
      <c r="E1803" s="10" t="s">
        <v>17</v>
      </c>
      <c r="H1803" s="8">
        <v>346.4</v>
      </c>
      <c r="I1803" s="5" t="s">
        <v>15</v>
      </c>
      <c r="J1803" s="5" t="s">
        <v>16</v>
      </c>
    </row>
    <row r="1804" spans="1:10">
      <c r="A1804" s="5" t="s">
        <v>190</v>
      </c>
      <c r="B1804" s="6">
        <v>44914.817235833332</v>
      </c>
      <c r="C1804" s="5" t="s">
        <v>13</v>
      </c>
      <c r="D1804" s="7">
        <v>247972</v>
      </c>
      <c r="E1804" s="10" t="s">
        <v>17</v>
      </c>
      <c r="H1804" s="8">
        <v>8214.9</v>
      </c>
      <c r="I1804" s="5" t="s">
        <v>15</v>
      </c>
      <c r="J1804" s="5" t="s">
        <v>19</v>
      </c>
    </row>
    <row r="1805" spans="1:10">
      <c r="A1805" s="5" t="s">
        <v>190</v>
      </c>
      <c r="B1805" s="6">
        <v>44914.817235833332</v>
      </c>
      <c r="C1805" s="5" t="s">
        <v>13</v>
      </c>
      <c r="D1805" s="7"/>
      <c r="E1805" s="10"/>
      <c r="F1805" s="8">
        <v>17607.099999999999</v>
      </c>
      <c r="I1805" s="11" t="s">
        <v>9</v>
      </c>
      <c r="J1805" s="10" t="s">
        <v>29</v>
      </c>
    </row>
    <row r="1806" spans="1:10">
      <c r="A1806" s="5" t="s">
        <v>190</v>
      </c>
      <c r="B1806" s="6">
        <v>44914.817235833332</v>
      </c>
      <c r="C1806" s="5" t="s">
        <v>13</v>
      </c>
      <c r="D1806" s="7"/>
      <c r="E1806" s="10"/>
      <c r="F1806" s="8">
        <v>6679</v>
      </c>
      <c r="I1806" s="11" t="s">
        <v>9</v>
      </c>
      <c r="J1806" s="5" t="s">
        <v>40</v>
      </c>
    </row>
    <row r="1807" spans="1:10">
      <c r="A1807" s="5" t="s">
        <v>190</v>
      </c>
      <c r="B1807" s="6">
        <v>44914.817235833332</v>
      </c>
      <c r="C1807" s="5" t="s">
        <v>13</v>
      </c>
      <c r="D1807" s="7"/>
      <c r="E1807" s="10"/>
      <c r="F1807" s="8">
        <v>9180.2999999999993</v>
      </c>
      <c r="I1807" s="11" t="s">
        <v>9</v>
      </c>
      <c r="J1807" s="5" t="s">
        <v>41</v>
      </c>
    </row>
    <row r="1808" spans="1:10">
      <c r="A1808" s="5" t="s">
        <v>190</v>
      </c>
      <c r="B1808" s="6">
        <v>44914.817235833332</v>
      </c>
      <c r="C1808" s="5" t="s">
        <v>13</v>
      </c>
      <c r="D1808" s="7"/>
      <c r="E1808" s="10"/>
      <c r="F1808" s="8">
        <v>74.2</v>
      </c>
      <c r="I1808" s="11" t="s">
        <v>9</v>
      </c>
      <c r="J1808" s="5" t="s">
        <v>54</v>
      </c>
    </row>
    <row r="1809" spans="1:10">
      <c r="A1809" s="5" t="s">
        <v>190</v>
      </c>
      <c r="B1809" s="6">
        <v>44914.817235833332</v>
      </c>
      <c r="C1809" s="5" t="s">
        <v>13</v>
      </c>
      <c r="D1809" s="7"/>
      <c r="E1809" s="10"/>
      <c r="F1809" s="8">
        <v>12431.5</v>
      </c>
      <c r="I1809" s="11" t="s">
        <v>9</v>
      </c>
      <c r="J1809" s="5" t="s">
        <v>34</v>
      </c>
    </row>
    <row r="1810" spans="1:10">
      <c r="A1810" s="5" t="s">
        <v>190</v>
      </c>
      <c r="B1810" s="6">
        <v>44914.817235833332</v>
      </c>
      <c r="C1810" s="5" t="s">
        <v>13</v>
      </c>
      <c r="D1810" s="7"/>
      <c r="E1810" s="10"/>
      <c r="F1810" s="8">
        <v>13730.3</v>
      </c>
      <c r="I1810" s="11" t="s">
        <v>9</v>
      </c>
      <c r="J1810" s="5" t="s">
        <v>35</v>
      </c>
    </row>
    <row r="1811" spans="1:10">
      <c r="A1811" s="5" t="s">
        <v>190</v>
      </c>
      <c r="B1811" s="6">
        <v>44914.817235833332</v>
      </c>
      <c r="C1811" s="5" t="s">
        <v>13</v>
      </c>
      <c r="D1811" s="7"/>
      <c r="E1811" s="10"/>
      <c r="F1811" s="8">
        <v>8835.5</v>
      </c>
      <c r="I1811" s="11" t="s">
        <v>9</v>
      </c>
      <c r="J1811" s="10" t="s">
        <v>43</v>
      </c>
    </row>
    <row r="1812" spans="1:10">
      <c r="A1812" s="5" t="s">
        <v>190</v>
      </c>
      <c r="B1812" s="6">
        <v>44914.817235833332</v>
      </c>
      <c r="C1812" s="5" t="s">
        <v>13</v>
      </c>
      <c r="D1812" s="7"/>
      <c r="E1812" s="10"/>
      <c r="F1812" s="8">
        <v>4906</v>
      </c>
      <c r="I1812" s="11" t="s">
        <v>9</v>
      </c>
      <c r="J1812" s="10" t="s">
        <v>44</v>
      </c>
    </row>
    <row r="1813" spans="1:10">
      <c r="A1813" s="5" t="s">
        <v>190</v>
      </c>
      <c r="B1813" s="6">
        <v>44914.817235833332</v>
      </c>
      <c r="C1813" s="5" t="s">
        <v>13</v>
      </c>
      <c r="D1813" s="7"/>
      <c r="E1813" s="10"/>
      <c r="F1813" s="8">
        <v>10021.9</v>
      </c>
      <c r="I1813" s="11" t="s">
        <v>9</v>
      </c>
      <c r="J1813" s="10" t="s">
        <v>46</v>
      </c>
    </row>
    <row r="1814" spans="1:10">
      <c r="A1814" s="12" t="s">
        <v>21</v>
      </c>
      <c r="B1814" s="3"/>
      <c r="C1814" s="3"/>
      <c r="D1814" s="7"/>
      <c r="E1814" s="10"/>
      <c r="F1814" s="19">
        <f>SUM(F1792:G1813)</f>
        <v>83465.799999999988</v>
      </c>
      <c r="H1814" s="8"/>
      <c r="I1814" s="11"/>
      <c r="J1814" s="10"/>
    </row>
    <row r="1815" spans="1:10" ht="15.75" customHeight="1">
      <c r="A1815" s="13" t="s">
        <v>22</v>
      </c>
      <c r="B1815" s="13" t="s">
        <v>23</v>
      </c>
      <c r="C1815" s="13" t="s">
        <v>24</v>
      </c>
      <c r="D1815" s="14">
        <v>112450108</v>
      </c>
      <c r="E1815" s="10"/>
      <c r="H1815" s="8"/>
      <c r="I1815" s="11"/>
      <c r="J1815" s="10"/>
    </row>
    <row r="1818" spans="1:10">
      <c r="A1818" s="1" t="s">
        <v>0</v>
      </c>
      <c r="B1818" s="2"/>
      <c r="C1818" s="2"/>
      <c r="D1818" s="2"/>
      <c r="E1818" s="2"/>
      <c r="F1818" s="2"/>
      <c r="G1818" s="2"/>
      <c r="H1818" s="2"/>
      <c r="I1818" s="2"/>
      <c r="J1818" s="2"/>
    </row>
    <row r="1819" spans="1:10">
      <c r="A1819" s="3" t="s">
        <v>191</v>
      </c>
      <c r="B1819" s="2"/>
      <c r="C1819" s="2"/>
      <c r="D1819" s="2"/>
      <c r="E1819" s="2"/>
      <c r="F1819" s="2"/>
      <c r="G1819" s="2"/>
      <c r="H1819" s="2"/>
      <c r="I1819" s="2"/>
      <c r="J1819" s="2"/>
    </row>
    <row r="1820" spans="1:10">
      <c r="A1820" s="88" t="s">
        <v>0</v>
      </c>
      <c r="B1820" s="88" t="s">
        <v>2</v>
      </c>
      <c r="C1820" s="88" t="s">
        <v>3</v>
      </c>
      <c r="D1820" s="88" t="s">
        <v>4</v>
      </c>
      <c r="E1820" s="88" t="s">
        <v>5</v>
      </c>
      <c r="F1820" s="88" t="s">
        <v>6</v>
      </c>
      <c r="G1820" s="90"/>
      <c r="H1820" s="91"/>
      <c r="I1820" s="88" t="s">
        <v>7</v>
      </c>
      <c r="J1820" s="88" t="s">
        <v>8</v>
      </c>
    </row>
    <row r="1821" spans="1:10">
      <c r="A1821" s="89"/>
      <c r="B1821" s="89"/>
      <c r="C1821" s="89"/>
      <c r="D1821" s="89"/>
      <c r="E1821" s="89"/>
      <c r="F1821" s="4" t="s">
        <v>9</v>
      </c>
      <c r="G1821" s="4" t="s">
        <v>10</v>
      </c>
      <c r="H1821" s="4" t="s">
        <v>11</v>
      </c>
      <c r="I1821" s="89"/>
      <c r="J1821" s="89"/>
    </row>
    <row r="1822" spans="1:10">
      <c r="A1822" s="5" t="s">
        <v>192</v>
      </c>
      <c r="B1822" s="6">
        <v>44915.490056898147</v>
      </c>
      <c r="C1822" s="5" t="s">
        <v>13</v>
      </c>
      <c r="D1822" s="11"/>
      <c r="E1822" s="10"/>
      <c r="F1822" s="8">
        <v>6186.7</v>
      </c>
      <c r="I1822" s="11" t="s">
        <v>9</v>
      </c>
      <c r="J1822" s="5" t="s">
        <v>41</v>
      </c>
    </row>
    <row r="1823" spans="1:10">
      <c r="A1823" s="5" t="s">
        <v>192</v>
      </c>
      <c r="B1823" s="6">
        <v>44915.490056898147</v>
      </c>
      <c r="C1823" s="5" t="s">
        <v>13</v>
      </c>
      <c r="D1823" s="11"/>
      <c r="E1823" s="10"/>
      <c r="F1823" s="8">
        <v>10323.5</v>
      </c>
      <c r="I1823" s="11" t="s">
        <v>9</v>
      </c>
      <c r="J1823" s="5" t="s">
        <v>30</v>
      </c>
    </row>
    <row r="1824" spans="1:10">
      <c r="A1824" s="5" t="s">
        <v>192</v>
      </c>
      <c r="B1824" s="6">
        <v>44915.490056898147</v>
      </c>
      <c r="C1824" s="5" t="s">
        <v>13</v>
      </c>
      <c r="D1824" s="11"/>
      <c r="E1824" s="10"/>
      <c r="F1824" s="8">
        <v>20744.2</v>
      </c>
      <c r="I1824" s="11" t="s">
        <v>9</v>
      </c>
      <c r="J1824" s="5" t="s">
        <v>31</v>
      </c>
    </row>
    <row r="1825" spans="1:10">
      <c r="A1825" s="5" t="s">
        <v>192</v>
      </c>
      <c r="B1825" s="6">
        <v>44915.490056898147</v>
      </c>
      <c r="C1825" s="5" t="s">
        <v>13</v>
      </c>
      <c r="D1825" s="11"/>
      <c r="E1825" s="10"/>
      <c r="F1825" s="8">
        <v>14703.4</v>
      </c>
      <c r="I1825" s="11" t="s">
        <v>9</v>
      </c>
      <c r="J1825" s="5" t="s">
        <v>32</v>
      </c>
    </row>
    <row r="1826" spans="1:10">
      <c r="A1826" s="5" t="s">
        <v>192</v>
      </c>
      <c r="B1826" s="6">
        <v>44915.490056898147</v>
      </c>
      <c r="C1826" s="5" t="s">
        <v>13</v>
      </c>
      <c r="D1826" s="11"/>
      <c r="E1826" s="10"/>
      <c r="F1826" s="8">
        <v>6615</v>
      </c>
      <c r="I1826" s="11" t="s">
        <v>9</v>
      </c>
      <c r="J1826" s="5" t="s">
        <v>33</v>
      </c>
    </row>
    <row r="1827" spans="1:10">
      <c r="A1827" s="5" t="s">
        <v>192</v>
      </c>
      <c r="B1827" s="6">
        <v>44915.490056898147</v>
      </c>
      <c r="C1827" s="5" t="s">
        <v>13</v>
      </c>
      <c r="D1827" s="11"/>
      <c r="E1827" s="10"/>
      <c r="F1827" s="8">
        <v>7571.6</v>
      </c>
      <c r="I1827" s="11" t="s">
        <v>9</v>
      </c>
      <c r="J1827" s="5" t="s">
        <v>34</v>
      </c>
    </row>
    <row r="1828" spans="1:10">
      <c r="A1828" s="5" t="s">
        <v>192</v>
      </c>
      <c r="B1828" s="6">
        <v>44915.490056898147</v>
      </c>
      <c r="C1828" s="5" t="s">
        <v>13</v>
      </c>
      <c r="D1828" s="11"/>
      <c r="E1828" s="10"/>
      <c r="F1828" s="8">
        <v>11887.8</v>
      </c>
      <c r="I1828" s="11" t="s">
        <v>9</v>
      </c>
      <c r="J1828" s="10" t="s">
        <v>45</v>
      </c>
    </row>
    <row r="1829" spans="1:10">
      <c r="A1829" s="5" t="s">
        <v>192</v>
      </c>
      <c r="B1829" s="6">
        <v>44915.490056898147</v>
      </c>
      <c r="C1829" s="5" t="s">
        <v>13</v>
      </c>
      <c r="D1829" s="11"/>
      <c r="E1829" s="10"/>
      <c r="F1829" s="8">
        <v>7131.5</v>
      </c>
      <c r="I1829" s="11" t="s">
        <v>9</v>
      </c>
      <c r="J1829" s="10" t="s">
        <v>36</v>
      </c>
    </row>
    <row r="1830" spans="1:10">
      <c r="A1830" s="12" t="s">
        <v>21</v>
      </c>
      <c r="B1830" s="3"/>
      <c r="C1830" s="3"/>
      <c r="D1830" s="7"/>
      <c r="E1830" s="10"/>
      <c r="F1830" s="19">
        <f>SUM(F1822:G1829)</f>
        <v>85163.700000000012</v>
      </c>
      <c r="H1830" s="8"/>
      <c r="I1830" s="11"/>
      <c r="J1830" s="10"/>
    </row>
    <row r="1831" spans="1:10" ht="15.75" customHeight="1">
      <c r="A1831" s="13" t="s">
        <v>22</v>
      </c>
      <c r="B1831" s="13" t="s">
        <v>23</v>
      </c>
      <c r="C1831" s="13" t="s">
        <v>24</v>
      </c>
      <c r="D1831" s="14">
        <v>112450109</v>
      </c>
      <c r="E1831" s="10"/>
      <c r="H1831" s="8"/>
      <c r="I1831" s="11"/>
      <c r="J1831" s="10"/>
    </row>
    <row r="1832" spans="1:10">
      <c r="A1832" s="5"/>
      <c r="B1832" s="6"/>
      <c r="C1832" s="5"/>
      <c r="D1832" s="7"/>
      <c r="E1832" s="10"/>
      <c r="H1832" s="8"/>
      <c r="I1832" s="11"/>
      <c r="J1832" s="10"/>
    </row>
    <row r="1833" spans="1:10">
      <c r="A1833" s="5"/>
      <c r="B1833" s="6"/>
      <c r="C1833" s="5"/>
      <c r="D1833" s="7"/>
      <c r="E1833" s="10"/>
      <c r="H1833" s="8"/>
      <c r="I1833" s="11"/>
      <c r="J1833" s="10"/>
    </row>
    <row r="1834" spans="1:10">
      <c r="A1834" s="5" t="s">
        <v>193</v>
      </c>
      <c r="B1834" s="6">
        <v>44915.945081365739</v>
      </c>
      <c r="C1834" s="5" t="s">
        <v>13</v>
      </c>
      <c r="D1834" s="9">
        <v>51717148772</v>
      </c>
      <c r="E1834" s="10" t="s">
        <v>17</v>
      </c>
      <c r="H1834" s="8">
        <v>13029.73</v>
      </c>
      <c r="I1834" s="5" t="s">
        <v>15</v>
      </c>
      <c r="J1834" s="5" t="s">
        <v>16</v>
      </c>
    </row>
    <row r="1835" spans="1:10">
      <c r="A1835" s="5" t="s">
        <v>193</v>
      </c>
      <c r="B1835" s="6">
        <v>44915.945081365739</v>
      </c>
      <c r="C1835" s="5" t="s">
        <v>13</v>
      </c>
      <c r="D1835" s="9">
        <v>51517228039</v>
      </c>
      <c r="E1835" s="10" t="s">
        <v>17</v>
      </c>
      <c r="H1835" s="8">
        <v>174.18</v>
      </c>
      <c r="I1835" s="5" t="s">
        <v>15</v>
      </c>
      <c r="J1835" s="5" t="s">
        <v>16</v>
      </c>
    </row>
    <row r="1836" spans="1:10">
      <c r="A1836" s="5" t="s">
        <v>193</v>
      </c>
      <c r="B1836" s="6">
        <v>44915.945081365739</v>
      </c>
      <c r="C1836" s="5" t="s">
        <v>13</v>
      </c>
      <c r="D1836" s="9">
        <v>515172280391</v>
      </c>
      <c r="E1836" s="10" t="s">
        <v>17</v>
      </c>
      <c r="H1836" s="8">
        <v>373.19</v>
      </c>
      <c r="I1836" s="5" t="s">
        <v>15</v>
      </c>
      <c r="J1836" s="5" t="s">
        <v>16</v>
      </c>
    </row>
    <row r="1837" spans="1:10">
      <c r="A1837" s="5" t="s">
        <v>193</v>
      </c>
      <c r="B1837" s="6">
        <v>44915.945081365739</v>
      </c>
      <c r="C1837" s="5" t="s">
        <v>13</v>
      </c>
      <c r="D1837" s="9">
        <v>515172280392</v>
      </c>
      <c r="E1837" s="10" t="s">
        <v>17</v>
      </c>
      <c r="H1837" s="8">
        <v>1591.18</v>
      </c>
      <c r="I1837" s="5" t="s">
        <v>15</v>
      </c>
      <c r="J1837" s="5" t="s">
        <v>16</v>
      </c>
    </row>
    <row r="1838" spans="1:10">
      <c r="A1838" s="5" t="s">
        <v>193</v>
      </c>
      <c r="B1838" s="6">
        <v>44915.945081365739</v>
      </c>
      <c r="C1838" s="5" t="s">
        <v>13</v>
      </c>
      <c r="D1838" s="9">
        <v>45153041914</v>
      </c>
      <c r="E1838" s="10" t="s">
        <v>17</v>
      </c>
      <c r="H1838" s="8">
        <v>292.3</v>
      </c>
      <c r="I1838" s="5" t="s">
        <v>15</v>
      </c>
      <c r="J1838" s="5" t="s">
        <v>16</v>
      </c>
    </row>
    <row r="1839" spans="1:10">
      <c r="A1839" s="5" t="s">
        <v>193</v>
      </c>
      <c r="B1839" s="6">
        <v>44915.945081365739</v>
      </c>
      <c r="C1839" s="5" t="s">
        <v>13</v>
      </c>
      <c r="D1839" s="7">
        <v>3052402274</v>
      </c>
      <c r="E1839" s="5" t="s">
        <v>14</v>
      </c>
      <c r="H1839" s="8">
        <v>3925.98</v>
      </c>
      <c r="I1839" s="5" t="s">
        <v>15</v>
      </c>
      <c r="J1839" s="5" t="s">
        <v>16</v>
      </c>
    </row>
    <row r="1840" spans="1:10">
      <c r="A1840" s="5" t="s">
        <v>193</v>
      </c>
      <c r="B1840" s="6">
        <v>44915.945081365739</v>
      </c>
      <c r="C1840" s="5" t="s">
        <v>13</v>
      </c>
      <c r="D1840" s="7">
        <v>3052049574</v>
      </c>
      <c r="E1840" s="5" t="s">
        <v>14</v>
      </c>
      <c r="H1840" s="8">
        <v>6000</v>
      </c>
      <c r="I1840" s="5" t="s">
        <v>15</v>
      </c>
      <c r="J1840" s="5" t="s">
        <v>16</v>
      </c>
    </row>
    <row r="1841" spans="1:10">
      <c r="A1841" s="5" t="s">
        <v>193</v>
      </c>
      <c r="B1841" s="6">
        <v>44915.945081365739</v>
      </c>
      <c r="C1841" s="5" t="s">
        <v>13</v>
      </c>
      <c r="D1841" s="7">
        <v>3052052469</v>
      </c>
      <c r="E1841" s="5" t="s">
        <v>14</v>
      </c>
      <c r="H1841" s="8">
        <v>2957</v>
      </c>
      <c r="I1841" s="5" t="s">
        <v>15</v>
      </c>
      <c r="J1841" s="5" t="s">
        <v>16</v>
      </c>
    </row>
    <row r="1842" spans="1:10">
      <c r="A1842" s="5" t="s">
        <v>193</v>
      </c>
      <c r="B1842" s="6">
        <v>44915.945081365739</v>
      </c>
      <c r="C1842" s="5" t="s">
        <v>13</v>
      </c>
      <c r="D1842" s="9">
        <v>11930588677</v>
      </c>
      <c r="E1842" s="10" t="s">
        <v>17</v>
      </c>
      <c r="H1842" s="8">
        <v>518.71</v>
      </c>
      <c r="I1842" s="5" t="s">
        <v>15</v>
      </c>
      <c r="J1842" s="5" t="s">
        <v>19</v>
      </c>
    </row>
    <row r="1843" spans="1:10">
      <c r="A1843" s="5" t="s">
        <v>193</v>
      </c>
      <c r="B1843" s="6">
        <v>44915.945081365739</v>
      </c>
      <c r="C1843" s="5" t="s">
        <v>13</v>
      </c>
      <c r="D1843" s="7">
        <v>3053382149</v>
      </c>
      <c r="E1843" s="5" t="s">
        <v>14</v>
      </c>
      <c r="H1843" s="8">
        <v>2012.07</v>
      </c>
      <c r="I1843" s="5" t="s">
        <v>15</v>
      </c>
      <c r="J1843" s="5" t="s">
        <v>16</v>
      </c>
    </row>
    <row r="1844" spans="1:10">
      <c r="A1844" s="5" t="s">
        <v>193</v>
      </c>
      <c r="B1844" s="6">
        <v>44915.945081365739</v>
      </c>
      <c r="C1844" s="5" t="s">
        <v>13</v>
      </c>
      <c r="D1844" s="7">
        <v>32459020</v>
      </c>
      <c r="E1844" s="5" t="s">
        <v>14</v>
      </c>
      <c r="H1844" s="8">
        <v>30000</v>
      </c>
      <c r="I1844" s="5" t="s">
        <v>15</v>
      </c>
      <c r="J1844" s="5" t="s">
        <v>16</v>
      </c>
    </row>
    <row r="1845" spans="1:10">
      <c r="A1845" s="5" t="s">
        <v>193</v>
      </c>
      <c r="B1845" s="6">
        <v>44915.945081365739</v>
      </c>
      <c r="C1845" s="5" t="s">
        <v>13</v>
      </c>
      <c r="D1845" s="9">
        <v>45133046896</v>
      </c>
      <c r="E1845" s="10" t="s">
        <v>17</v>
      </c>
      <c r="H1845" s="8">
        <v>2337.94</v>
      </c>
      <c r="I1845" s="5" t="s">
        <v>15</v>
      </c>
      <c r="J1845" s="5" t="s">
        <v>16</v>
      </c>
    </row>
    <row r="1846" spans="1:10">
      <c r="A1846" s="5" t="s">
        <v>193</v>
      </c>
      <c r="B1846" s="6">
        <v>44915.945081365739</v>
      </c>
      <c r="C1846" s="5" t="s">
        <v>13</v>
      </c>
      <c r="D1846" s="9">
        <v>45163143637</v>
      </c>
      <c r="E1846" s="10" t="s">
        <v>17</v>
      </c>
      <c r="H1846" s="8">
        <v>824</v>
      </c>
      <c r="I1846" s="5" t="s">
        <v>15</v>
      </c>
      <c r="J1846" s="5" t="s">
        <v>19</v>
      </c>
    </row>
    <row r="1847" spans="1:10">
      <c r="A1847" s="5" t="s">
        <v>193</v>
      </c>
      <c r="B1847" s="6">
        <v>44915.945081365739</v>
      </c>
      <c r="C1847" s="5" t="s">
        <v>13</v>
      </c>
      <c r="D1847" s="7">
        <v>136430</v>
      </c>
      <c r="E1847" s="10" t="s">
        <v>17</v>
      </c>
      <c r="H1847" s="8">
        <v>10312.4</v>
      </c>
      <c r="I1847" s="5" t="s">
        <v>15</v>
      </c>
      <c r="J1847" s="5" t="s">
        <v>19</v>
      </c>
    </row>
    <row r="1848" spans="1:10">
      <c r="A1848" s="5" t="s">
        <v>193</v>
      </c>
      <c r="B1848" s="6">
        <v>44915.945081365739</v>
      </c>
      <c r="C1848" s="5" t="s">
        <v>13</v>
      </c>
      <c r="D1848" s="7">
        <v>197893</v>
      </c>
      <c r="E1848" s="10" t="s">
        <v>17</v>
      </c>
      <c r="H1848" s="8">
        <v>57749.599999999999</v>
      </c>
      <c r="I1848" s="5" t="s">
        <v>15</v>
      </c>
      <c r="J1848" s="5" t="s">
        <v>18</v>
      </c>
    </row>
    <row r="1849" spans="1:10">
      <c r="A1849" s="5" t="s">
        <v>193</v>
      </c>
      <c r="B1849" s="6">
        <v>44915.945081365739</v>
      </c>
      <c r="C1849" s="5" t="s">
        <v>13</v>
      </c>
      <c r="D1849" s="7">
        <v>183500</v>
      </c>
      <c r="E1849" s="5" t="s">
        <v>50</v>
      </c>
      <c r="H1849" s="8">
        <v>27927.5</v>
      </c>
      <c r="I1849" s="5" t="s">
        <v>15</v>
      </c>
      <c r="J1849" s="5" t="s">
        <v>18</v>
      </c>
    </row>
    <row r="1850" spans="1:10">
      <c r="A1850" s="5" t="s">
        <v>193</v>
      </c>
      <c r="B1850" s="6">
        <v>44915.945081365739</v>
      </c>
      <c r="C1850" s="5" t="s">
        <v>13</v>
      </c>
      <c r="D1850" s="7"/>
      <c r="E1850" s="10"/>
      <c r="F1850" s="8">
        <v>9708.7999999999993</v>
      </c>
      <c r="I1850" s="11" t="s">
        <v>9</v>
      </c>
      <c r="J1850" s="10" t="s">
        <v>42</v>
      </c>
    </row>
    <row r="1851" spans="1:10">
      <c r="A1851" s="5" t="s">
        <v>193</v>
      </c>
      <c r="B1851" s="6">
        <v>44915.945081365739</v>
      </c>
      <c r="C1851" s="5" t="s">
        <v>13</v>
      </c>
      <c r="D1851" s="7"/>
      <c r="E1851" s="10"/>
      <c r="F1851" s="8">
        <v>17206.8</v>
      </c>
      <c r="I1851" s="11" t="s">
        <v>9</v>
      </c>
      <c r="J1851" s="5" t="s">
        <v>31</v>
      </c>
    </row>
    <row r="1852" spans="1:10">
      <c r="A1852" s="5" t="s">
        <v>193</v>
      </c>
      <c r="B1852" s="6">
        <v>44915.945081365739</v>
      </c>
      <c r="C1852" s="5" t="s">
        <v>13</v>
      </c>
      <c r="D1852" s="7"/>
      <c r="E1852" s="10"/>
      <c r="F1852" s="8">
        <v>205.3</v>
      </c>
      <c r="I1852" s="11" t="s">
        <v>9</v>
      </c>
      <c r="J1852" s="5" t="s">
        <v>54</v>
      </c>
    </row>
    <row r="1853" spans="1:10">
      <c r="A1853" s="5" t="s">
        <v>193</v>
      </c>
      <c r="B1853" s="6">
        <v>44915.945081365739</v>
      </c>
      <c r="C1853" s="5" t="s">
        <v>13</v>
      </c>
      <c r="D1853" s="7"/>
      <c r="E1853" s="10"/>
      <c r="F1853" s="8">
        <v>95904.2</v>
      </c>
      <c r="I1853" s="11" t="s">
        <v>9</v>
      </c>
      <c r="J1853" s="5" t="s">
        <v>74</v>
      </c>
    </row>
    <row r="1854" spans="1:10">
      <c r="A1854" s="5" t="s">
        <v>193</v>
      </c>
      <c r="B1854" s="6">
        <v>44915.945081365739</v>
      </c>
      <c r="C1854" s="5" t="s">
        <v>13</v>
      </c>
      <c r="D1854" s="7"/>
      <c r="E1854" s="10"/>
      <c r="F1854" s="8">
        <v>14400.6</v>
      </c>
      <c r="I1854" s="11" t="s">
        <v>9</v>
      </c>
      <c r="J1854" s="5" t="s">
        <v>35</v>
      </c>
    </row>
    <row r="1855" spans="1:10">
      <c r="A1855" s="5" t="s">
        <v>193</v>
      </c>
      <c r="B1855" s="6">
        <v>44915.945081365739</v>
      </c>
      <c r="C1855" s="5" t="s">
        <v>13</v>
      </c>
      <c r="D1855" s="7"/>
      <c r="E1855" s="10"/>
      <c r="F1855" s="8">
        <v>5637.4</v>
      </c>
      <c r="I1855" s="11" t="s">
        <v>9</v>
      </c>
      <c r="J1855" s="10" t="s">
        <v>43</v>
      </c>
    </row>
    <row r="1856" spans="1:10">
      <c r="A1856" s="5" t="s">
        <v>193</v>
      </c>
      <c r="B1856" s="6">
        <v>44915.945081365739</v>
      </c>
      <c r="C1856" s="5" t="s">
        <v>13</v>
      </c>
      <c r="D1856" s="7"/>
      <c r="E1856" s="10"/>
      <c r="F1856" s="8">
        <v>4006.1</v>
      </c>
      <c r="I1856" s="11" t="s">
        <v>9</v>
      </c>
      <c r="J1856" s="10" t="s">
        <v>44</v>
      </c>
    </row>
    <row r="1857" spans="1:10">
      <c r="A1857" s="5" t="s">
        <v>193</v>
      </c>
      <c r="B1857" s="6">
        <v>44915.945081365739</v>
      </c>
      <c r="C1857" s="5" t="s">
        <v>13</v>
      </c>
      <c r="D1857" s="7"/>
      <c r="E1857" s="10"/>
      <c r="F1857" s="8">
        <v>9349.4</v>
      </c>
      <c r="I1857" s="11" t="s">
        <v>9</v>
      </c>
      <c r="J1857" s="10" t="s">
        <v>46</v>
      </c>
    </row>
    <row r="1858" spans="1:10">
      <c r="A1858" s="12" t="s">
        <v>21</v>
      </c>
      <c r="B1858" s="3"/>
      <c r="C1858" s="3"/>
      <c r="D1858" s="7"/>
      <c r="E1858" s="10"/>
      <c r="F1858" s="19">
        <f>SUM(F1834:G1857)</f>
        <v>156418.59999999998</v>
      </c>
      <c r="H1858" s="8"/>
      <c r="I1858" s="11"/>
      <c r="J1858" s="10"/>
    </row>
    <row r="1859" spans="1:10" ht="15.75" customHeight="1">
      <c r="A1859" s="13" t="s">
        <v>22</v>
      </c>
      <c r="B1859" s="13" t="s">
        <v>23</v>
      </c>
      <c r="C1859" s="13" t="s">
        <v>24</v>
      </c>
      <c r="D1859" s="14">
        <v>112457996</v>
      </c>
      <c r="E1859" s="10"/>
      <c r="H1859" s="8"/>
      <c r="I1859" s="11"/>
      <c r="J1859" s="10"/>
    </row>
    <row r="1862" spans="1:10">
      <c r="A1862" s="1" t="s">
        <v>0</v>
      </c>
      <c r="B1862" s="2"/>
      <c r="C1862" s="2"/>
      <c r="D1862" s="2"/>
      <c r="E1862" s="2"/>
      <c r="F1862" s="2"/>
      <c r="G1862" s="2"/>
      <c r="H1862" s="2"/>
      <c r="I1862" s="2"/>
      <c r="J1862" s="2"/>
    </row>
    <row r="1863" spans="1:10">
      <c r="A1863" s="3" t="s">
        <v>194</v>
      </c>
      <c r="B1863" s="2"/>
      <c r="C1863" s="2"/>
      <c r="D1863" s="2"/>
      <c r="E1863" s="2"/>
      <c r="F1863" s="2"/>
      <c r="G1863" s="2"/>
      <c r="H1863" s="2"/>
      <c r="I1863" s="2"/>
      <c r="J1863" s="2"/>
    </row>
    <row r="1864" spans="1:10">
      <c r="A1864" s="88" t="s">
        <v>0</v>
      </c>
      <c r="B1864" s="88" t="s">
        <v>2</v>
      </c>
      <c r="C1864" s="88" t="s">
        <v>3</v>
      </c>
      <c r="D1864" s="88" t="s">
        <v>4</v>
      </c>
      <c r="E1864" s="88" t="s">
        <v>5</v>
      </c>
      <c r="F1864" s="88" t="s">
        <v>6</v>
      </c>
      <c r="G1864" s="90"/>
      <c r="H1864" s="91"/>
      <c r="I1864" s="88" t="s">
        <v>7</v>
      </c>
      <c r="J1864" s="88" t="s">
        <v>8</v>
      </c>
    </row>
    <row r="1865" spans="1:10">
      <c r="A1865" s="89"/>
      <c r="B1865" s="89"/>
      <c r="C1865" s="89"/>
      <c r="D1865" s="89"/>
      <c r="E1865" s="89"/>
      <c r="F1865" s="4" t="s">
        <v>9</v>
      </c>
      <c r="G1865" s="4" t="s">
        <v>10</v>
      </c>
      <c r="H1865" s="4" t="s">
        <v>11</v>
      </c>
      <c r="I1865" s="89"/>
      <c r="J1865" s="89"/>
    </row>
    <row r="1866" spans="1:10">
      <c r="A1866" s="5" t="s">
        <v>195</v>
      </c>
      <c r="B1866" s="6">
        <v>44916.499645277778</v>
      </c>
      <c r="C1866" s="5" t="s">
        <v>13</v>
      </c>
      <c r="D1866" s="9">
        <v>45113198469</v>
      </c>
      <c r="E1866" s="10" t="s">
        <v>17</v>
      </c>
      <c r="H1866" s="8">
        <v>29167.200000000001</v>
      </c>
      <c r="I1866" s="5" t="s">
        <v>15</v>
      </c>
      <c r="J1866" s="5" t="s">
        <v>19</v>
      </c>
    </row>
    <row r="1867" spans="1:10">
      <c r="A1867" s="5" t="s">
        <v>195</v>
      </c>
      <c r="B1867" s="6">
        <v>44916.499645277778</v>
      </c>
      <c r="C1867" s="5" t="s">
        <v>13</v>
      </c>
      <c r="D1867" s="7"/>
      <c r="E1867" s="10"/>
      <c r="F1867" s="8">
        <v>6379.6</v>
      </c>
      <c r="I1867" s="11" t="s">
        <v>9</v>
      </c>
      <c r="J1867" s="10" t="s">
        <v>29</v>
      </c>
    </row>
    <row r="1868" spans="1:10">
      <c r="A1868" s="5" t="s">
        <v>195</v>
      </c>
      <c r="B1868" s="6">
        <v>44916.499645277778</v>
      </c>
      <c r="C1868" s="5" t="s">
        <v>13</v>
      </c>
      <c r="D1868" s="7"/>
      <c r="E1868" s="10"/>
      <c r="F1868" s="8">
        <v>6189</v>
      </c>
      <c r="I1868" s="11" t="s">
        <v>9</v>
      </c>
      <c r="J1868" s="5" t="s">
        <v>40</v>
      </c>
    </row>
    <row r="1869" spans="1:10">
      <c r="A1869" s="5" t="s">
        <v>195</v>
      </c>
      <c r="B1869" s="6">
        <v>44916.499645277778</v>
      </c>
      <c r="C1869" s="5" t="s">
        <v>13</v>
      </c>
      <c r="D1869" s="7"/>
      <c r="E1869" s="10"/>
      <c r="F1869" s="8">
        <v>2761.6</v>
      </c>
      <c r="I1869" s="11" t="s">
        <v>9</v>
      </c>
      <c r="J1869" s="10" t="s">
        <v>42</v>
      </c>
    </row>
    <row r="1870" spans="1:10">
      <c r="A1870" s="5" t="s">
        <v>195</v>
      </c>
      <c r="B1870" s="6">
        <v>44916.499645277778</v>
      </c>
      <c r="C1870" s="5" t="s">
        <v>13</v>
      </c>
      <c r="D1870" s="7"/>
      <c r="E1870" s="10"/>
      <c r="F1870" s="8">
        <v>16973.2</v>
      </c>
      <c r="I1870" s="11" t="s">
        <v>9</v>
      </c>
      <c r="J1870" s="5" t="s">
        <v>30</v>
      </c>
    </row>
    <row r="1871" spans="1:10">
      <c r="A1871" s="5" t="s">
        <v>195</v>
      </c>
      <c r="B1871" s="6">
        <v>44916.499645277778</v>
      </c>
      <c r="C1871" s="5" t="s">
        <v>13</v>
      </c>
      <c r="D1871" s="7"/>
      <c r="E1871" s="10"/>
      <c r="F1871" s="8">
        <v>15785.7</v>
      </c>
      <c r="I1871" s="11" t="s">
        <v>9</v>
      </c>
      <c r="J1871" s="5" t="s">
        <v>32</v>
      </c>
    </row>
    <row r="1872" spans="1:10">
      <c r="A1872" s="5" t="s">
        <v>195</v>
      </c>
      <c r="B1872" s="6">
        <v>44916.499645277778</v>
      </c>
      <c r="C1872" s="5" t="s">
        <v>13</v>
      </c>
      <c r="D1872" s="7"/>
      <c r="E1872" s="10"/>
      <c r="F1872" s="8">
        <v>19650.7</v>
      </c>
      <c r="I1872" s="11" t="s">
        <v>9</v>
      </c>
      <c r="J1872" s="5" t="s">
        <v>33</v>
      </c>
    </row>
    <row r="1873" spans="1:10">
      <c r="A1873" s="5" t="s">
        <v>195</v>
      </c>
      <c r="B1873" s="6">
        <v>44916.499645277778</v>
      </c>
      <c r="C1873" s="5" t="s">
        <v>13</v>
      </c>
      <c r="D1873" s="7"/>
      <c r="E1873" s="10"/>
      <c r="F1873" s="8">
        <v>23965.9</v>
      </c>
      <c r="I1873" s="11" t="s">
        <v>9</v>
      </c>
      <c r="J1873" s="5" t="s">
        <v>34</v>
      </c>
    </row>
    <row r="1874" spans="1:10">
      <c r="A1874" s="5" t="s">
        <v>195</v>
      </c>
      <c r="B1874" s="6">
        <v>44916.499645277778</v>
      </c>
      <c r="C1874" s="5" t="s">
        <v>13</v>
      </c>
      <c r="D1874" s="7"/>
      <c r="E1874" s="10"/>
      <c r="F1874" s="8">
        <v>12435.5</v>
      </c>
      <c r="I1874" s="11" t="s">
        <v>9</v>
      </c>
      <c r="J1874" s="5" t="s">
        <v>35</v>
      </c>
    </row>
    <row r="1875" spans="1:10">
      <c r="A1875" s="5" t="s">
        <v>195</v>
      </c>
      <c r="B1875" s="6">
        <v>44916.499645277778</v>
      </c>
      <c r="C1875" s="5" t="s">
        <v>13</v>
      </c>
      <c r="D1875" s="7"/>
      <c r="E1875" s="10"/>
      <c r="F1875" s="8">
        <v>9151.7000000000007</v>
      </c>
      <c r="I1875" s="11" t="s">
        <v>9</v>
      </c>
      <c r="J1875" s="10" t="s">
        <v>44</v>
      </c>
    </row>
    <row r="1876" spans="1:10">
      <c r="A1876" s="5" t="s">
        <v>195</v>
      </c>
      <c r="B1876" s="6">
        <v>44916.499645277778</v>
      </c>
      <c r="C1876" s="5" t="s">
        <v>13</v>
      </c>
      <c r="D1876" s="7"/>
      <c r="E1876" s="10"/>
      <c r="F1876" s="8">
        <v>17595.900000000001</v>
      </c>
      <c r="I1876" s="11" t="s">
        <v>9</v>
      </c>
      <c r="J1876" s="10" t="s">
        <v>45</v>
      </c>
    </row>
    <row r="1877" spans="1:10">
      <c r="A1877" s="5" t="s">
        <v>195</v>
      </c>
      <c r="B1877" s="6">
        <v>44916.499645277778</v>
      </c>
      <c r="C1877" s="5" t="s">
        <v>13</v>
      </c>
      <c r="D1877" s="7"/>
      <c r="E1877" s="10"/>
      <c r="F1877" s="8">
        <v>19770.3</v>
      </c>
      <c r="I1877" s="11" t="s">
        <v>9</v>
      </c>
      <c r="J1877" s="10" t="s">
        <v>36</v>
      </c>
    </row>
    <row r="1878" spans="1:10">
      <c r="A1878" s="5" t="s">
        <v>195</v>
      </c>
      <c r="B1878" s="6">
        <v>44916.499645277778</v>
      </c>
      <c r="C1878" s="5" t="s">
        <v>13</v>
      </c>
      <c r="D1878" s="7"/>
      <c r="E1878" s="10"/>
      <c r="F1878" s="8">
        <v>11521.6</v>
      </c>
      <c r="I1878" s="11" t="s">
        <v>9</v>
      </c>
      <c r="J1878" s="10" t="s">
        <v>39</v>
      </c>
    </row>
    <row r="1879" spans="1:10">
      <c r="A1879" s="12" t="s">
        <v>21</v>
      </c>
      <c r="B1879" s="3"/>
      <c r="C1879" s="3"/>
      <c r="D1879" s="7"/>
      <c r="E1879" s="10"/>
      <c r="F1879" s="19">
        <f>SUM(F1866:G1878)</f>
        <v>162180.70000000001</v>
      </c>
      <c r="H1879" s="8"/>
      <c r="I1879" s="11"/>
      <c r="J1879" s="5"/>
    </row>
    <row r="1880" spans="1:10" ht="15.75" customHeight="1">
      <c r="A1880" s="13" t="s">
        <v>22</v>
      </c>
      <c r="B1880" s="13" t="s">
        <v>23</v>
      </c>
      <c r="C1880" s="13" t="s">
        <v>24</v>
      </c>
      <c r="D1880" s="14">
        <v>112457998</v>
      </c>
      <c r="E1880" s="10"/>
      <c r="H1880" s="8"/>
      <c r="I1880" s="11"/>
      <c r="J1880" s="5"/>
    </row>
    <row r="1881" spans="1:10">
      <c r="A1881" s="5"/>
      <c r="B1881" s="6"/>
      <c r="C1881" s="5"/>
      <c r="D1881" s="7"/>
      <c r="E1881" s="10"/>
      <c r="H1881" s="8"/>
      <c r="I1881" s="11"/>
      <c r="J1881" s="5"/>
    </row>
    <row r="1882" spans="1:10">
      <c r="A1882" s="5"/>
      <c r="B1882" s="6"/>
      <c r="C1882" s="5"/>
      <c r="D1882" s="7"/>
      <c r="E1882" s="10"/>
      <c r="H1882" s="8"/>
      <c r="I1882" s="11"/>
      <c r="J1882" s="5"/>
    </row>
    <row r="1883" spans="1:10">
      <c r="A1883" s="5" t="s">
        <v>196</v>
      </c>
      <c r="B1883" s="6">
        <v>44916.704942037039</v>
      </c>
      <c r="C1883" s="5" t="s">
        <v>13</v>
      </c>
      <c r="D1883" s="7"/>
      <c r="E1883" s="10"/>
      <c r="G1883" s="8">
        <v>6154.5</v>
      </c>
      <c r="I1883" s="11" t="s">
        <v>10</v>
      </c>
      <c r="J1883" s="5" t="s">
        <v>18</v>
      </c>
    </row>
    <row r="1884" spans="1:10">
      <c r="A1884" s="5" t="s">
        <v>196</v>
      </c>
      <c r="B1884" s="6">
        <v>44916.704942037039</v>
      </c>
      <c r="C1884" s="5" t="s">
        <v>13</v>
      </c>
      <c r="D1884" s="7">
        <v>3054661530</v>
      </c>
      <c r="E1884" s="5" t="s">
        <v>14</v>
      </c>
      <c r="H1884" s="8">
        <v>3000</v>
      </c>
      <c r="I1884" s="5" t="s">
        <v>15</v>
      </c>
      <c r="J1884" s="5" t="s">
        <v>16</v>
      </c>
    </row>
    <row r="1885" spans="1:10">
      <c r="A1885" s="5" t="s">
        <v>196</v>
      </c>
      <c r="B1885" s="6">
        <v>44916.704942037039</v>
      </c>
      <c r="C1885" s="5" t="s">
        <v>13</v>
      </c>
      <c r="D1885" s="9">
        <v>45153046728</v>
      </c>
      <c r="E1885" s="10" t="s">
        <v>17</v>
      </c>
      <c r="H1885" s="8">
        <v>1117.3</v>
      </c>
      <c r="I1885" s="5" t="s">
        <v>15</v>
      </c>
      <c r="J1885" s="5" t="s">
        <v>19</v>
      </c>
    </row>
    <row r="1886" spans="1:10">
      <c r="A1886" s="5" t="s">
        <v>196</v>
      </c>
      <c r="B1886" s="6">
        <v>44916.704942037039</v>
      </c>
      <c r="C1886" s="5" t="s">
        <v>13</v>
      </c>
      <c r="D1886" s="9">
        <v>45173114286</v>
      </c>
      <c r="E1886" s="10" t="s">
        <v>17</v>
      </c>
      <c r="H1886" s="8">
        <v>597.38</v>
      </c>
      <c r="I1886" s="5" t="s">
        <v>15</v>
      </c>
      <c r="J1886" s="5" t="s">
        <v>16</v>
      </c>
    </row>
    <row r="1887" spans="1:10">
      <c r="A1887" s="5" t="s">
        <v>196</v>
      </c>
      <c r="B1887" s="6">
        <v>44916.704942037039</v>
      </c>
      <c r="C1887" s="5" t="s">
        <v>13</v>
      </c>
      <c r="D1887" s="9">
        <v>45153046905</v>
      </c>
      <c r="E1887" s="10" t="s">
        <v>17</v>
      </c>
      <c r="H1887" s="8">
        <v>700</v>
      </c>
      <c r="I1887" s="5" t="s">
        <v>15</v>
      </c>
      <c r="J1887" s="5" t="s">
        <v>16</v>
      </c>
    </row>
    <row r="1888" spans="1:10">
      <c r="A1888" s="5" t="s">
        <v>196</v>
      </c>
      <c r="B1888" s="6">
        <v>44916.704942037039</v>
      </c>
      <c r="C1888" s="5" t="s">
        <v>13</v>
      </c>
      <c r="D1888" s="9">
        <v>45133052967</v>
      </c>
      <c r="E1888" s="10" t="s">
        <v>17</v>
      </c>
      <c r="H1888" s="8">
        <v>44971.45</v>
      </c>
      <c r="I1888" s="5" t="s">
        <v>15</v>
      </c>
      <c r="J1888" s="5" t="s">
        <v>16</v>
      </c>
    </row>
    <row r="1889" spans="1:10">
      <c r="A1889" s="5" t="s">
        <v>196</v>
      </c>
      <c r="B1889" s="6">
        <v>44916.704942037039</v>
      </c>
      <c r="C1889" s="5" t="s">
        <v>13</v>
      </c>
      <c r="D1889" s="9">
        <v>45163144613</v>
      </c>
      <c r="E1889" s="10" t="s">
        <v>17</v>
      </c>
      <c r="H1889" s="8">
        <v>20204.57</v>
      </c>
      <c r="I1889" s="5" t="s">
        <v>15</v>
      </c>
      <c r="J1889" s="5" t="s">
        <v>16</v>
      </c>
    </row>
    <row r="1890" spans="1:10">
      <c r="A1890" s="5" t="s">
        <v>196</v>
      </c>
      <c r="B1890" s="6">
        <v>44916.704942037039</v>
      </c>
      <c r="C1890" s="5" t="s">
        <v>13</v>
      </c>
      <c r="D1890" s="9">
        <v>45123180988</v>
      </c>
      <c r="E1890" s="10" t="s">
        <v>17</v>
      </c>
      <c r="H1890" s="8">
        <v>381.4</v>
      </c>
      <c r="I1890" s="5" t="s">
        <v>15</v>
      </c>
      <c r="J1890" s="5" t="s">
        <v>16</v>
      </c>
    </row>
    <row r="1891" spans="1:10">
      <c r="A1891" s="5" t="s">
        <v>196</v>
      </c>
      <c r="B1891" s="6">
        <v>44916.704942037039</v>
      </c>
      <c r="C1891" s="5" t="s">
        <v>13</v>
      </c>
      <c r="D1891" s="9">
        <v>51217333315</v>
      </c>
      <c r="E1891" s="10" t="s">
        <v>17</v>
      </c>
      <c r="H1891" s="8">
        <v>269</v>
      </c>
      <c r="I1891" s="5" t="s">
        <v>15</v>
      </c>
      <c r="J1891" s="5" t="s">
        <v>16</v>
      </c>
    </row>
    <row r="1892" spans="1:10">
      <c r="A1892" s="5" t="s">
        <v>196</v>
      </c>
      <c r="B1892" s="6">
        <v>44916.704942037039</v>
      </c>
      <c r="C1892" s="5" t="s">
        <v>13</v>
      </c>
      <c r="D1892" s="9">
        <v>45113198401</v>
      </c>
      <c r="E1892" s="10" t="s">
        <v>17</v>
      </c>
      <c r="H1892" s="8">
        <v>161.6</v>
      </c>
      <c r="I1892" s="5" t="s">
        <v>15</v>
      </c>
      <c r="J1892" s="5" t="s">
        <v>16</v>
      </c>
    </row>
    <row r="1893" spans="1:10">
      <c r="A1893" s="5" t="s">
        <v>196</v>
      </c>
      <c r="B1893" s="6">
        <v>44916.704942037039</v>
      </c>
      <c r="C1893" s="5" t="s">
        <v>13</v>
      </c>
      <c r="D1893" s="9">
        <v>10190591783</v>
      </c>
      <c r="E1893" s="10" t="s">
        <v>17</v>
      </c>
      <c r="H1893" s="8">
        <v>743.2</v>
      </c>
      <c r="I1893" s="5" t="s">
        <v>15</v>
      </c>
      <c r="J1893" s="5" t="s">
        <v>16</v>
      </c>
    </row>
    <row r="1894" spans="1:10">
      <c r="A1894" s="5" t="s">
        <v>196</v>
      </c>
      <c r="B1894" s="6">
        <v>44916.704942037039</v>
      </c>
      <c r="C1894" s="5" t="s">
        <v>13</v>
      </c>
      <c r="D1894" s="7">
        <v>3053583952</v>
      </c>
      <c r="E1894" s="5" t="s">
        <v>14</v>
      </c>
      <c r="H1894" s="8">
        <v>3761</v>
      </c>
      <c r="I1894" s="5" t="s">
        <v>15</v>
      </c>
      <c r="J1894" s="5" t="s">
        <v>16</v>
      </c>
    </row>
    <row r="1895" spans="1:10">
      <c r="A1895" s="5" t="s">
        <v>196</v>
      </c>
      <c r="B1895" s="6">
        <v>44916.704942037039</v>
      </c>
      <c r="C1895" s="5" t="s">
        <v>13</v>
      </c>
      <c r="D1895" s="7">
        <v>3053580993</v>
      </c>
      <c r="E1895" s="5" t="s">
        <v>14</v>
      </c>
      <c r="H1895" s="8">
        <v>10000</v>
      </c>
      <c r="I1895" s="5" t="s">
        <v>15</v>
      </c>
      <c r="J1895" s="5" t="s">
        <v>16</v>
      </c>
    </row>
    <row r="1896" spans="1:10">
      <c r="A1896" s="5" t="s">
        <v>196</v>
      </c>
      <c r="B1896" s="6">
        <v>44916.704942037039</v>
      </c>
      <c r="C1896" s="5" t="s">
        <v>13</v>
      </c>
      <c r="D1896" s="7">
        <v>3053578341</v>
      </c>
      <c r="E1896" s="5" t="s">
        <v>14</v>
      </c>
      <c r="H1896" s="8">
        <v>20000</v>
      </c>
      <c r="I1896" s="5" t="s">
        <v>15</v>
      </c>
      <c r="J1896" s="5" t="s">
        <v>16</v>
      </c>
    </row>
    <row r="1897" spans="1:10">
      <c r="A1897" s="5" t="s">
        <v>196</v>
      </c>
      <c r="B1897" s="6">
        <v>44916.704942037039</v>
      </c>
      <c r="C1897" s="5" t="s">
        <v>13</v>
      </c>
      <c r="D1897" s="9">
        <v>45143424389</v>
      </c>
      <c r="E1897" s="10" t="s">
        <v>17</v>
      </c>
      <c r="H1897" s="8">
        <v>339.3</v>
      </c>
      <c r="I1897" s="5" t="s">
        <v>15</v>
      </c>
      <c r="J1897" s="5" t="s">
        <v>19</v>
      </c>
    </row>
    <row r="1898" spans="1:10">
      <c r="A1898" s="5" t="s">
        <v>196</v>
      </c>
      <c r="B1898" s="6">
        <v>44916.704942037039</v>
      </c>
      <c r="C1898" s="5" t="s">
        <v>13</v>
      </c>
      <c r="D1898" s="9">
        <v>45173115274</v>
      </c>
      <c r="E1898" s="10" t="s">
        <v>17</v>
      </c>
      <c r="H1898" s="8">
        <v>359.9</v>
      </c>
      <c r="I1898" s="5" t="s">
        <v>15</v>
      </c>
      <c r="J1898" s="5" t="s">
        <v>19</v>
      </c>
    </row>
    <row r="1899" spans="1:10">
      <c r="A1899" s="5" t="s">
        <v>196</v>
      </c>
      <c r="B1899" s="6">
        <v>44916.704942037039</v>
      </c>
      <c r="C1899" s="5" t="s">
        <v>13</v>
      </c>
      <c r="D1899" s="9">
        <v>45113201221</v>
      </c>
      <c r="E1899" s="10" t="s">
        <v>17</v>
      </c>
      <c r="H1899" s="8">
        <v>7845.2</v>
      </c>
      <c r="I1899" s="5" t="s">
        <v>15</v>
      </c>
      <c r="J1899" s="5" t="s">
        <v>19</v>
      </c>
    </row>
    <row r="1900" spans="1:10">
      <c r="A1900" s="5" t="s">
        <v>196</v>
      </c>
      <c r="B1900" s="6">
        <v>44916.704942037039</v>
      </c>
      <c r="C1900" s="5" t="s">
        <v>13</v>
      </c>
      <c r="D1900" s="7">
        <v>136602</v>
      </c>
      <c r="E1900" s="10" t="s">
        <v>17</v>
      </c>
      <c r="H1900" s="8">
        <v>29762</v>
      </c>
      <c r="I1900" s="5" t="s">
        <v>15</v>
      </c>
      <c r="J1900" s="5" t="s">
        <v>19</v>
      </c>
    </row>
    <row r="1901" spans="1:10">
      <c r="A1901" s="5" t="s">
        <v>196</v>
      </c>
      <c r="B1901" s="6">
        <v>44916.704942037039</v>
      </c>
      <c r="C1901" s="5" t="s">
        <v>13</v>
      </c>
      <c r="D1901" s="7">
        <v>136603</v>
      </c>
      <c r="E1901" s="10" t="s">
        <v>130</v>
      </c>
      <c r="H1901" s="8">
        <v>696</v>
      </c>
      <c r="I1901" s="5" t="s">
        <v>15</v>
      </c>
      <c r="J1901" s="5" t="s">
        <v>19</v>
      </c>
    </row>
    <row r="1902" spans="1:10">
      <c r="A1902" s="5" t="s">
        <v>196</v>
      </c>
      <c r="B1902" s="6">
        <v>44916.704942037039</v>
      </c>
      <c r="C1902" s="5" t="s">
        <v>13</v>
      </c>
      <c r="D1902" s="7">
        <v>467352</v>
      </c>
      <c r="E1902" s="10" t="s">
        <v>17</v>
      </c>
      <c r="H1902" s="8">
        <v>3912.58</v>
      </c>
      <c r="I1902" s="5" t="s">
        <v>15</v>
      </c>
      <c r="J1902" s="5" t="s">
        <v>18</v>
      </c>
    </row>
    <row r="1903" spans="1:10">
      <c r="A1903" s="5" t="s">
        <v>196</v>
      </c>
      <c r="B1903" s="6">
        <v>44916.704942037039</v>
      </c>
      <c r="C1903" s="5" t="s">
        <v>13</v>
      </c>
      <c r="D1903" s="7">
        <v>467353</v>
      </c>
      <c r="E1903" s="10" t="s">
        <v>17</v>
      </c>
      <c r="H1903" s="8">
        <v>1639.2</v>
      </c>
      <c r="I1903" s="5" t="s">
        <v>15</v>
      </c>
      <c r="J1903" s="5" t="s">
        <v>18</v>
      </c>
    </row>
    <row r="1904" spans="1:10">
      <c r="A1904" s="5" t="s">
        <v>196</v>
      </c>
      <c r="B1904" s="6">
        <v>44916.704942037039</v>
      </c>
      <c r="C1904" s="5" t="s">
        <v>13</v>
      </c>
      <c r="D1904" s="7">
        <v>467357</v>
      </c>
      <c r="E1904" s="10" t="s">
        <v>17</v>
      </c>
      <c r="H1904" s="8">
        <v>25795.5</v>
      </c>
      <c r="I1904" s="5" t="s">
        <v>15</v>
      </c>
      <c r="J1904" s="5" t="s">
        <v>18</v>
      </c>
    </row>
    <row r="1905" spans="1:10">
      <c r="A1905" s="5" t="s">
        <v>196</v>
      </c>
      <c r="B1905" s="6">
        <v>44916.704942037039</v>
      </c>
      <c r="C1905" s="5" t="s">
        <v>13</v>
      </c>
      <c r="D1905" s="7"/>
      <c r="E1905" s="10"/>
      <c r="F1905" s="8">
        <v>10513.3</v>
      </c>
      <c r="I1905" s="11" t="s">
        <v>9</v>
      </c>
      <c r="J1905" s="10" t="s">
        <v>29</v>
      </c>
    </row>
    <row r="1906" spans="1:10">
      <c r="A1906" s="5" t="s">
        <v>196</v>
      </c>
      <c r="B1906" s="6">
        <v>44916.704942037039</v>
      </c>
      <c r="C1906" s="5" t="s">
        <v>13</v>
      </c>
      <c r="D1906" s="7"/>
      <c r="E1906" s="10"/>
      <c r="F1906" s="8">
        <v>1780.2</v>
      </c>
      <c r="I1906" s="11" t="s">
        <v>9</v>
      </c>
      <c r="J1906" s="5" t="s">
        <v>16</v>
      </c>
    </row>
    <row r="1907" spans="1:10">
      <c r="A1907" s="5" t="s">
        <v>196</v>
      </c>
      <c r="B1907" s="6">
        <v>44916.704942037039</v>
      </c>
      <c r="C1907" s="5" t="s">
        <v>13</v>
      </c>
      <c r="D1907" s="7"/>
      <c r="E1907" s="10"/>
      <c r="F1907" s="8">
        <v>10194.4</v>
      </c>
      <c r="I1907" s="11" t="s">
        <v>9</v>
      </c>
      <c r="J1907" s="10" t="s">
        <v>46</v>
      </c>
    </row>
    <row r="1908" spans="1:10">
      <c r="A1908" s="12" t="s">
        <v>21</v>
      </c>
      <c r="B1908" s="3"/>
      <c r="C1908" s="3"/>
      <c r="D1908" s="7"/>
      <c r="E1908" s="10"/>
      <c r="F1908" s="19">
        <f>SUM(F1883:G1907)</f>
        <v>28642.400000000001</v>
      </c>
      <c r="H1908" s="8"/>
      <c r="I1908" s="11"/>
      <c r="J1908" s="5"/>
    </row>
    <row r="1909" spans="1:10" ht="15.75" customHeight="1">
      <c r="A1909" s="13" t="s">
        <v>22</v>
      </c>
      <c r="B1909" s="13" t="s">
        <v>23</v>
      </c>
      <c r="C1909" s="13" t="s">
        <v>24</v>
      </c>
      <c r="D1909" s="14">
        <v>112459869</v>
      </c>
      <c r="E1909" s="10"/>
      <c r="H1909" s="8"/>
      <c r="I1909" s="11"/>
      <c r="J1909" s="5"/>
    </row>
    <row r="1912" spans="1:10">
      <c r="A1912" s="1" t="s">
        <v>0</v>
      </c>
      <c r="B1912" s="2"/>
      <c r="C1912" s="2"/>
      <c r="D1912" s="2"/>
      <c r="E1912" s="2"/>
      <c r="F1912" s="2"/>
      <c r="G1912" s="2"/>
      <c r="H1912" s="2"/>
      <c r="I1912" s="2"/>
      <c r="J1912" s="2"/>
    </row>
    <row r="1913" spans="1:10">
      <c r="A1913" s="3" t="s">
        <v>197</v>
      </c>
      <c r="B1913" s="2"/>
      <c r="C1913" s="2"/>
      <c r="D1913" s="2"/>
      <c r="E1913" s="2"/>
      <c r="F1913" s="2"/>
      <c r="G1913" s="2"/>
      <c r="H1913" s="2"/>
      <c r="I1913" s="2"/>
      <c r="J1913" s="2"/>
    </row>
    <row r="1914" spans="1:10">
      <c r="A1914" s="88" t="s">
        <v>0</v>
      </c>
      <c r="B1914" s="88" t="s">
        <v>2</v>
      </c>
      <c r="C1914" s="88" t="s">
        <v>3</v>
      </c>
      <c r="D1914" s="88" t="s">
        <v>4</v>
      </c>
      <c r="E1914" s="88" t="s">
        <v>5</v>
      </c>
      <c r="F1914" s="88" t="s">
        <v>6</v>
      </c>
      <c r="G1914" s="90"/>
      <c r="H1914" s="91"/>
      <c r="I1914" s="88" t="s">
        <v>7</v>
      </c>
      <c r="J1914" s="88" t="s">
        <v>8</v>
      </c>
    </row>
    <row r="1915" spans="1:10">
      <c r="A1915" s="89"/>
      <c r="B1915" s="89"/>
      <c r="C1915" s="89"/>
      <c r="D1915" s="89"/>
      <c r="E1915" s="89"/>
      <c r="F1915" s="4" t="s">
        <v>9</v>
      </c>
      <c r="G1915" s="4" t="s">
        <v>10</v>
      </c>
      <c r="H1915" s="4" t="s">
        <v>11</v>
      </c>
      <c r="I1915" s="89"/>
      <c r="J1915" s="89"/>
    </row>
    <row r="1916" spans="1:10">
      <c r="A1916" s="5" t="s">
        <v>198</v>
      </c>
      <c r="B1916" s="6">
        <v>44917.506619618063</v>
      </c>
      <c r="C1916" s="5" t="s">
        <v>13</v>
      </c>
      <c r="D1916" s="11"/>
      <c r="E1916" s="10"/>
      <c r="G1916" s="8">
        <v>2527.75</v>
      </c>
      <c r="I1916" s="11" t="s">
        <v>10</v>
      </c>
      <c r="J1916" s="5" t="s">
        <v>34</v>
      </c>
    </row>
    <row r="1917" spans="1:10">
      <c r="A1917" s="5" t="s">
        <v>198</v>
      </c>
      <c r="B1917" s="6">
        <v>44917.506619618063</v>
      </c>
      <c r="C1917" s="5" t="s">
        <v>13</v>
      </c>
      <c r="D1917" s="11"/>
      <c r="E1917" s="10"/>
      <c r="F1917" s="8">
        <v>6356.6</v>
      </c>
      <c r="I1917" s="11" t="s">
        <v>9</v>
      </c>
      <c r="J1917" s="5" t="s">
        <v>40</v>
      </c>
    </row>
    <row r="1918" spans="1:10">
      <c r="A1918" s="5" t="s">
        <v>198</v>
      </c>
      <c r="B1918" s="6">
        <v>44917.506619618063</v>
      </c>
      <c r="C1918" s="5" t="s">
        <v>13</v>
      </c>
      <c r="D1918" s="11"/>
      <c r="E1918" s="10"/>
      <c r="F1918" s="8">
        <v>3532.3</v>
      </c>
      <c r="I1918" s="11" t="s">
        <v>9</v>
      </c>
      <c r="J1918" s="5" t="s">
        <v>41</v>
      </c>
    </row>
    <row r="1919" spans="1:10">
      <c r="A1919" s="5" t="s">
        <v>198</v>
      </c>
      <c r="B1919" s="6">
        <v>44917.506619618063</v>
      </c>
      <c r="C1919" s="5" t="s">
        <v>13</v>
      </c>
      <c r="D1919" s="11"/>
      <c r="E1919" s="10"/>
      <c r="F1919" s="8">
        <v>12301.3</v>
      </c>
      <c r="I1919" s="11" t="s">
        <v>9</v>
      </c>
      <c r="J1919" s="10" t="s">
        <v>42</v>
      </c>
    </row>
    <row r="1920" spans="1:10">
      <c r="A1920" s="5" t="s">
        <v>198</v>
      </c>
      <c r="B1920" s="6">
        <v>44917.506619618063</v>
      </c>
      <c r="C1920" s="5" t="s">
        <v>13</v>
      </c>
      <c r="D1920" s="11"/>
      <c r="E1920" s="10"/>
      <c r="F1920" s="8">
        <v>21194.7</v>
      </c>
      <c r="I1920" s="11" t="s">
        <v>9</v>
      </c>
      <c r="J1920" s="5" t="s">
        <v>30</v>
      </c>
    </row>
    <row r="1921" spans="1:10">
      <c r="A1921" s="5" t="s">
        <v>198</v>
      </c>
      <c r="B1921" s="6">
        <v>44917.506619618063</v>
      </c>
      <c r="C1921" s="5" t="s">
        <v>13</v>
      </c>
      <c r="D1921" s="11"/>
      <c r="E1921" s="10"/>
      <c r="F1921" s="8">
        <v>15568.8</v>
      </c>
      <c r="I1921" s="11" t="s">
        <v>9</v>
      </c>
      <c r="J1921" s="5" t="s">
        <v>31</v>
      </c>
    </row>
    <row r="1922" spans="1:10">
      <c r="A1922" s="5" t="s">
        <v>198</v>
      </c>
      <c r="B1922" s="6">
        <v>44917.506619618063</v>
      </c>
      <c r="C1922" s="5" t="s">
        <v>13</v>
      </c>
      <c r="D1922" s="11"/>
      <c r="E1922" s="10"/>
      <c r="F1922" s="8">
        <v>18700.400000000001</v>
      </c>
      <c r="I1922" s="11" t="s">
        <v>9</v>
      </c>
      <c r="J1922" s="5" t="s">
        <v>32</v>
      </c>
    </row>
    <row r="1923" spans="1:10">
      <c r="A1923" s="5" t="s">
        <v>198</v>
      </c>
      <c r="B1923" s="6">
        <v>44917.506619618063</v>
      </c>
      <c r="C1923" s="5" t="s">
        <v>13</v>
      </c>
      <c r="D1923" s="11"/>
      <c r="E1923" s="10"/>
      <c r="F1923" s="8">
        <v>18717.3</v>
      </c>
      <c r="I1923" s="11" t="s">
        <v>9</v>
      </c>
      <c r="J1923" s="5" t="s">
        <v>34</v>
      </c>
    </row>
    <row r="1924" spans="1:10">
      <c r="A1924" s="5" t="s">
        <v>198</v>
      </c>
      <c r="B1924" s="6">
        <v>44917.506619618063</v>
      </c>
      <c r="C1924" s="5" t="s">
        <v>13</v>
      </c>
      <c r="D1924" s="11"/>
      <c r="E1924" s="10"/>
      <c r="F1924" s="8">
        <v>12451.3</v>
      </c>
      <c r="I1924" s="11" t="s">
        <v>9</v>
      </c>
      <c r="J1924" s="5" t="s">
        <v>35</v>
      </c>
    </row>
    <row r="1925" spans="1:10">
      <c r="A1925" s="5" t="s">
        <v>198</v>
      </c>
      <c r="B1925" s="6">
        <v>44917.506619618063</v>
      </c>
      <c r="C1925" s="5" t="s">
        <v>13</v>
      </c>
      <c r="D1925" s="11"/>
      <c r="E1925" s="10"/>
      <c r="F1925" s="8">
        <v>10444.799999999999</v>
      </c>
      <c r="I1925" s="11" t="s">
        <v>9</v>
      </c>
      <c r="J1925" s="10" t="s">
        <v>43</v>
      </c>
    </row>
    <row r="1926" spans="1:10">
      <c r="A1926" s="5" t="s">
        <v>198</v>
      </c>
      <c r="B1926" s="6">
        <v>44917.506619618063</v>
      </c>
      <c r="C1926" s="5" t="s">
        <v>13</v>
      </c>
      <c r="D1926" s="11"/>
      <c r="E1926" s="10"/>
      <c r="F1926" s="8">
        <v>13927.5</v>
      </c>
      <c r="I1926" s="11" t="s">
        <v>9</v>
      </c>
      <c r="J1926" s="10" t="s">
        <v>44</v>
      </c>
    </row>
    <row r="1927" spans="1:10">
      <c r="A1927" s="5" t="s">
        <v>198</v>
      </c>
      <c r="B1927" s="6">
        <v>44917.506619618063</v>
      </c>
      <c r="C1927" s="5" t="s">
        <v>13</v>
      </c>
      <c r="D1927" s="11"/>
      <c r="E1927" s="10"/>
      <c r="F1927" s="8">
        <v>6362.1</v>
      </c>
      <c r="I1927" s="11" t="s">
        <v>9</v>
      </c>
      <c r="J1927" s="10" t="s">
        <v>39</v>
      </c>
    </row>
    <row r="1928" spans="1:10">
      <c r="A1928" s="12" t="s">
        <v>21</v>
      </c>
      <c r="B1928" s="3"/>
      <c r="C1928" s="3"/>
      <c r="D1928" s="7"/>
      <c r="E1928" s="10"/>
      <c r="F1928" s="19">
        <f>SUM(F1916:G1927)</f>
        <v>142084.85</v>
      </c>
      <c r="H1928" s="8"/>
      <c r="I1928" s="11"/>
      <c r="J1928" s="5"/>
    </row>
    <row r="1929" spans="1:10" ht="15.75" customHeight="1">
      <c r="A1929" s="13" t="s">
        <v>22</v>
      </c>
      <c r="B1929" s="13" t="s">
        <v>23</v>
      </c>
      <c r="C1929" s="13" t="s">
        <v>24</v>
      </c>
      <c r="D1929" s="14">
        <v>112459870</v>
      </c>
      <c r="E1929" s="10"/>
      <c r="H1929" s="8"/>
      <c r="I1929" s="11"/>
      <c r="J1929" s="5"/>
    </row>
    <row r="1930" spans="1:10">
      <c r="A1930" s="5"/>
      <c r="B1930" s="6"/>
      <c r="C1930" s="5"/>
      <c r="D1930" s="7"/>
      <c r="E1930" s="10"/>
      <c r="H1930" s="8"/>
      <c r="I1930" s="11"/>
      <c r="J1930" s="5"/>
    </row>
    <row r="1931" spans="1:10">
      <c r="A1931" s="5"/>
      <c r="B1931" s="6"/>
      <c r="C1931" s="5"/>
      <c r="D1931" s="7"/>
      <c r="E1931" s="10"/>
      <c r="H1931" s="8"/>
      <c r="I1931" s="11"/>
      <c r="J1931" s="5"/>
    </row>
    <row r="1932" spans="1:10">
      <c r="A1932" s="5" t="s">
        <v>199</v>
      </c>
      <c r="B1932" s="6">
        <v>44917.734437893523</v>
      </c>
      <c r="C1932" s="5" t="s">
        <v>13</v>
      </c>
      <c r="D1932" s="7">
        <v>455605</v>
      </c>
      <c r="E1932" s="10" t="s">
        <v>17</v>
      </c>
      <c r="H1932" s="8">
        <v>4905.5200000000004</v>
      </c>
      <c r="I1932" s="5" t="s">
        <v>15</v>
      </c>
      <c r="J1932" s="5" t="s">
        <v>18</v>
      </c>
    </row>
    <row r="1933" spans="1:10">
      <c r="A1933" s="5" t="s">
        <v>200</v>
      </c>
      <c r="B1933" s="6">
        <v>44917.734437893523</v>
      </c>
      <c r="C1933" s="5" t="s">
        <v>13</v>
      </c>
      <c r="D1933" s="9">
        <v>45133055591</v>
      </c>
      <c r="E1933" s="10" t="s">
        <v>17</v>
      </c>
      <c r="H1933" s="8">
        <v>13000</v>
      </c>
      <c r="I1933" s="5" t="s">
        <v>15</v>
      </c>
      <c r="J1933" s="5" t="s">
        <v>19</v>
      </c>
    </row>
    <row r="1934" spans="1:10">
      <c r="A1934" s="5" t="s">
        <v>200</v>
      </c>
      <c r="B1934" s="6">
        <v>44917.734437893523</v>
      </c>
      <c r="C1934" s="5" t="s">
        <v>13</v>
      </c>
      <c r="D1934" s="9">
        <v>51167200132</v>
      </c>
      <c r="E1934" s="10" t="s">
        <v>17</v>
      </c>
      <c r="H1934" s="8">
        <v>5965.06</v>
      </c>
      <c r="I1934" s="5" t="s">
        <v>15</v>
      </c>
      <c r="J1934" s="5" t="s">
        <v>19</v>
      </c>
    </row>
    <row r="1935" spans="1:10">
      <c r="A1935" s="5" t="s">
        <v>200</v>
      </c>
      <c r="B1935" s="6">
        <v>44917.734437893523</v>
      </c>
      <c r="C1935" s="5" t="s">
        <v>13</v>
      </c>
      <c r="D1935" s="9">
        <v>51167195460</v>
      </c>
      <c r="E1935" s="10" t="s">
        <v>17</v>
      </c>
      <c r="H1935" s="8">
        <v>389</v>
      </c>
      <c r="I1935" s="5" t="s">
        <v>15</v>
      </c>
      <c r="J1935" s="5" t="s">
        <v>16</v>
      </c>
    </row>
    <row r="1936" spans="1:10">
      <c r="A1936" s="5" t="s">
        <v>200</v>
      </c>
      <c r="B1936" s="6">
        <v>44917.734437893523</v>
      </c>
      <c r="C1936" s="5" t="s">
        <v>13</v>
      </c>
      <c r="D1936" s="9">
        <v>45133053174</v>
      </c>
      <c r="E1936" s="10" t="s">
        <v>17</v>
      </c>
      <c r="H1936" s="8">
        <v>374.4</v>
      </c>
      <c r="I1936" s="5" t="s">
        <v>15</v>
      </c>
      <c r="J1936" s="5" t="s">
        <v>16</v>
      </c>
    </row>
    <row r="1937" spans="1:10">
      <c r="A1937" s="5" t="s">
        <v>200</v>
      </c>
      <c r="B1937" s="6">
        <v>44917.734437893523</v>
      </c>
      <c r="C1937" s="5" t="s">
        <v>13</v>
      </c>
      <c r="D1937" s="9">
        <v>10190591968</v>
      </c>
      <c r="E1937" s="10" t="s">
        <v>17</v>
      </c>
      <c r="H1937" s="8">
        <v>197.8</v>
      </c>
      <c r="I1937" s="5" t="s">
        <v>15</v>
      </c>
      <c r="J1937" s="5" t="s">
        <v>16</v>
      </c>
    </row>
    <row r="1938" spans="1:10">
      <c r="A1938" s="5" t="s">
        <v>200</v>
      </c>
      <c r="B1938" s="6">
        <v>44917.734437893523</v>
      </c>
      <c r="C1938" s="5" t="s">
        <v>13</v>
      </c>
      <c r="D1938" s="9">
        <v>51117308886</v>
      </c>
      <c r="E1938" s="10" t="s">
        <v>17</v>
      </c>
      <c r="H1938" s="8">
        <v>281.5</v>
      </c>
      <c r="I1938" s="5" t="s">
        <v>15</v>
      </c>
      <c r="J1938" s="5" t="s">
        <v>16</v>
      </c>
    </row>
    <row r="1939" spans="1:10">
      <c r="A1939" s="5" t="s">
        <v>200</v>
      </c>
      <c r="B1939" s="6">
        <v>44917.734437893523</v>
      </c>
      <c r="C1939" s="5" t="s">
        <v>13</v>
      </c>
      <c r="D1939" s="9">
        <v>51417229942</v>
      </c>
      <c r="E1939" s="10" t="s">
        <v>17</v>
      </c>
      <c r="H1939" s="8">
        <v>143.66999999999999</v>
      </c>
      <c r="I1939" s="5" t="s">
        <v>15</v>
      </c>
      <c r="J1939" s="5" t="s">
        <v>16</v>
      </c>
    </row>
    <row r="1940" spans="1:10">
      <c r="A1940" s="5" t="s">
        <v>200</v>
      </c>
      <c r="B1940" s="6">
        <v>44917.734437893523</v>
      </c>
      <c r="C1940" s="5" t="s">
        <v>13</v>
      </c>
      <c r="D1940" s="7">
        <v>3056270891</v>
      </c>
      <c r="E1940" s="5" t="s">
        <v>14</v>
      </c>
      <c r="H1940" s="8">
        <v>36294.5</v>
      </c>
      <c r="I1940" s="5" t="s">
        <v>15</v>
      </c>
      <c r="J1940" s="5" t="s">
        <v>16</v>
      </c>
    </row>
    <row r="1941" spans="1:10">
      <c r="A1941" s="5" t="s">
        <v>200</v>
      </c>
      <c r="B1941" s="6">
        <v>44917.734437893523</v>
      </c>
      <c r="C1941" s="5" t="s">
        <v>13</v>
      </c>
      <c r="D1941" s="7">
        <v>455604</v>
      </c>
      <c r="E1941" s="10" t="s">
        <v>17</v>
      </c>
      <c r="H1941" s="8">
        <v>7955.7</v>
      </c>
      <c r="I1941" s="5" t="s">
        <v>15</v>
      </c>
      <c r="J1941" s="5" t="s">
        <v>18</v>
      </c>
    </row>
    <row r="1942" spans="1:10">
      <c r="A1942" s="5" t="s">
        <v>200</v>
      </c>
      <c r="B1942" s="6">
        <v>44917.734437893523</v>
      </c>
      <c r="C1942" s="5" t="s">
        <v>13</v>
      </c>
      <c r="D1942" s="7">
        <v>455603</v>
      </c>
      <c r="E1942" s="10" t="s">
        <v>17</v>
      </c>
      <c r="H1942" s="8">
        <v>3252.5</v>
      </c>
      <c r="I1942" s="5" t="s">
        <v>15</v>
      </c>
      <c r="J1942" s="5" t="s">
        <v>18</v>
      </c>
    </row>
    <row r="1943" spans="1:10">
      <c r="A1943" s="5" t="s">
        <v>200</v>
      </c>
      <c r="B1943" s="6">
        <v>44917.734437893523</v>
      </c>
      <c r="C1943" s="5" t="s">
        <v>13</v>
      </c>
      <c r="D1943" s="7">
        <v>455608</v>
      </c>
      <c r="E1943" s="10" t="s">
        <v>17</v>
      </c>
      <c r="H1943" s="8">
        <v>43766.5</v>
      </c>
      <c r="I1943" s="5" t="s">
        <v>15</v>
      </c>
      <c r="J1943" s="5" t="s">
        <v>18</v>
      </c>
    </row>
    <row r="1944" spans="1:10">
      <c r="A1944" s="5" t="s">
        <v>200</v>
      </c>
      <c r="B1944" s="6">
        <v>44917.734437893523</v>
      </c>
      <c r="C1944" s="5" t="s">
        <v>13</v>
      </c>
      <c r="D1944" s="9">
        <v>45133055637</v>
      </c>
      <c r="E1944" s="10" t="s">
        <v>17</v>
      </c>
      <c r="H1944" s="8">
        <v>96.9</v>
      </c>
      <c r="I1944" s="5" t="s">
        <v>15</v>
      </c>
      <c r="J1944" s="5" t="s">
        <v>16</v>
      </c>
    </row>
    <row r="1945" spans="1:10">
      <c r="A1945" s="5" t="s">
        <v>200</v>
      </c>
      <c r="B1945" s="6">
        <v>44917.734437893523</v>
      </c>
      <c r="C1945" s="5" t="s">
        <v>13</v>
      </c>
      <c r="D1945" s="9">
        <v>45123186098</v>
      </c>
      <c r="E1945" s="10" t="s">
        <v>17</v>
      </c>
      <c r="H1945" s="8">
        <v>2224.64</v>
      </c>
      <c r="I1945" s="5" t="s">
        <v>15</v>
      </c>
      <c r="J1945" s="5" t="s">
        <v>19</v>
      </c>
    </row>
    <row r="1946" spans="1:10">
      <c r="A1946" s="5" t="s">
        <v>200</v>
      </c>
      <c r="B1946" s="6">
        <v>44917.734437893523</v>
      </c>
      <c r="C1946" s="5" t="s">
        <v>13</v>
      </c>
      <c r="D1946" s="9">
        <v>51167205558</v>
      </c>
      <c r="E1946" s="10" t="s">
        <v>17</v>
      </c>
      <c r="H1946" s="8">
        <v>326.2</v>
      </c>
      <c r="I1946" s="5" t="s">
        <v>15</v>
      </c>
      <c r="J1946" s="5" t="s">
        <v>19</v>
      </c>
    </row>
    <row r="1947" spans="1:10">
      <c r="A1947" s="5" t="s">
        <v>200</v>
      </c>
      <c r="B1947" s="6">
        <v>44917.734437893523</v>
      </c>
      <c r="C1947" s="5" t="s">
        <v>13</v>
      </c>
      <c r="D1947" s="9">
        <v>45133055388</v>
      </c>
      <c r="E1947" s="10" t="s">
        <v>17</v>
      </c>
      <c r="H1947" s="8">
        <v>863.08</v>
      </c>
      <c r="I1947" s="5" t="s">
        <v>15</v>
      </c>
      <c r="J1947" s="5" t="s">
        <v>19</v>
      </c>
    </row>
    <row r="1948" spans="1:10">
      <c r="A1948" s="5" t="s">
        <v>200</v>
      </c>
      <c r="B1948" s="6">
        <v>44917.734437893523</v>
      </c>
      <c r="C1948" s="5" t="s">
        <v>13</v>
      </c>
      <c r="D1948" s="7">
        <v>235562</v>
      </c>
      <c r="E1948" s="10" t="s">
        <v>17</v>
      </c>
      <c r="H1948" s="8">
        <v>12576.5</v>
      </c>
      <c r="I1948" s="5" t="s">
        <v>15</v>
      </c>
      <c r="J1948" s="5" t="s">
        <v>19</v>
      </c>
    </row>
    <row r="1949" spans="1:10">
      <c r="A1949" s="5" t="s">
        <v>200</v>
      </c>
      <c r="B1949" s="6">
        <v>44917.734437893523</v>
      </c>
      <c r="C1949" s="5" t="s">
        <v>13</v>
      </c>
      <c r="D1949" s="7">
        <v>136730</v>
      </c>
      <c r="E1949" s="10" t="s">
        <v>17</v>
      </c>
      <c r="H1949" s="8">
        <v>548.9</v>
      </c>
      <c r="I1949" s="5" t="s">
        <v>15</v>
      </c>
      <c r="J1949" s="5" t="s">
        <v>19</v>
      </c>
    </row>
    <row r="1950" spans="1:10">
      <c r="A1950" s="5" t="s">
        <v>200</v>
      </c>
      <c r="B1950" s="6">
        <v>44917.734437893523</v>
      </c>
      <c r="C1950" s="5" t="s">
        <v>13</v>
      </c>
      <c r="D1950" s="7"/>
      <c r="E1950" s="10"/>
      <c r="F1950" s="8">
        <v>10687.4</v>
      </c>
      <c r="I1950" s="11" t="s">
        <v>9</v>
      </c>
      <c r="J1950" s="5" t="s">
        <v>41</v>
      </c>
    </row>
    <row r="1951" spans="1:10">
      <c r="A1951" s="5" t="s">
        <v>200</v>
      </c>
      <c r="B1951" s="6">
        <v>44917.734437893523</v>
      </c>
      <c r="C1951" s="5" t="s">
        <v>13</v>
      </c>
      <c r="D1951" s="7"/>
      <c r="E1951" s="10"/>
      <c r="F1951" s="8">
        <v>12335</v>
      </c>
      <c r="I1951" s="11" t="s">
        <v>9</v>
      </c>
      <c r="J1951" s="10" t="s">
        <v>42</v>
      </c>
    </row>
    <row r="1952" spans="1:10">
      <c r="A1952" s="5" t="s">
        <v>200</v>
      </c>
      <c r="B1952" s="6">
        <v>44917.734437893523</v>
      </c>
      <c r="C1952" s="5" t="s">
        <v>13</v>
      </c>
      <c r="D1952" s="7"/>
      <c r="E1952" s="10"/>
      <c r="F1952" s="8">
        <v>12580</v>
      </c>
      <c r="I1952" s="11" t="s">
        <v>9</v>
      </c>
      <c r="J1952" s="5" t="s">
        <v>33</v>
      </c>
    </row>
    <row r="1953" spans="1:10">
      <c r="A1953" s="5" t="s">
        <v>200</v>
      </c>
      <c r="B1953" s="6">
        <v>44917.734437893523</v>
      </c>
      <c r="C1953" s="5" t="s">
        <v>13</v>
      </c>
      <c r="D1953" s="7"/>
      <c r="E1953" s="10"/>
      <c r="F1953" s="8">
        <v>0.1</v>
      </c>
      <c r="I1953" s="11" t="s">
        <v>9</v>
      </c>
      <c r="J1953" s="5" t="s">
        <v>16</v>
      </c>
    </row>
    <row r="1954" spans="1:10">
      <c r="A1954" s="5" t="s">
        <v>200</v>
      </c>
      <c r="B1954" s="6">
        <v>44917.734437893523</v>
      </c>
      <c r="C1954" s="5" t="s">
        <v>13</v>
      </c>
      <c r="D1954" s="7"/>
      <c r="E1954" s="10"/>
      <c r="F1954" s="8">
        <v>13253.3</v>
      </c>
      <c r="I1954" s="11" t="s">
        <v>9</v>
      </c>
      <c r="J1954" s="10" t="s">
        <v>45</v>
      </c>
    </row>
    <row r="1955" spans="1:10">
      <c r="A1955" s="5" t="s">
        <v>200</v>
      </c>
      <c r="B1955" s="6">
        <v>44917.734437893523</v>
      </c>
      <c r="C1955" s="5" t="s">
        <v>13</v>
      </c>
      <c r="D1955" s="7"/>
      <c r="E1955" s="10"/>
      <c r="F1955" s="8">
        <v>16552.400000000001</v>
      </c>
      <c r="I1955" s="11" t="s">
        <v>9</v>
      </c>
      <c r="J1955" s="10" t="s">
        <v>36</v>
      </c>
    </row>
    <row r="1956" spans="1:10">
      <c r="A1956" s="5" t="s">
        <v>200</v>
      </c>
      <c r="B1956" s="6">
        <v>44917.734437893523</v>
      </c>
      <c r="C1956" s="5" t="s">
        <v>13</v>
      </c>
      <c r="D1956" s="7"/>
      <c r="E1956" s="10"/>
      <c r="F1956" s="8">
        <v>10810.3</v>
      </c>
      <c r="I1956" s="11" t="s">
        <v>9</v>
      </c>
      <c r="J1956" s="10" t="s">
        <v>46</v>
      </c>
    </row>
    <row r="1957" spans="1:10">
      <c r="A1957" s="12" t="s">
        <v>21</v>
      </c>
      <c r="B1957" s="3"/>
      <c r="C1957" s="3"/>
      <c r="D1957" s="26">
        <f>75870.5+348</f>
        <v>76218.5</v>
      </c>
      <c r="E1957" s="10"/>
      <c r="F1957" s="19">
        <f>SUM(F1932:G1956)</f>
        <v>76218.5</v>
      </c>
      <c r="H1957" s="8"/>
      <c r="I1957" s="11"/>
      <c r="J1957" s="5"/>
    </row>
    <row r="1958" spans="1:10">
      <c r="A1958" s="13" t="s">
        <v>22</v>
      </c>
      <c r="B1958" s="13" t="s">
        <v>23</v>
      </c>
      <c r="C1958" s="13" t="s">
        <v>24</v>
      </c>
      <c r="D1958" s="7"/>
      <c r="E1958" s="10"/>
      <c r="H1958" s="8"/>
      <c r="I1958" s="11"/>
      <c r="J1958" s="5"/>
    </row>
    <row r="1959" spans="1:10" ht="15.75" customHeight="1">
      <c r="D1959" s="14">
        <v>112478011</v>
      </c>
    </row>
    <row r="1960" spans="1:10" ht="15.75" customHeight="1">
      <c r="D1960" s="14">
        <v>112486917</v>
      </c>
      <c r="E1960" s="45" t="s">
        <v>201</v>
      </c>
      <c r="F1960" s="87">
        <v>112478188</v>
      </c>
      <c r="G1960" s="23" t="s">
        <v>202</v>
      </c>
    </row>
    <row r="1961" spans="1:10" ht="15.75" customHeight="1">
      <c r="D1961" s="14">
        <v>112486916</v>
      </c>
      <c r="E1961" s="45" t="s">
        <v>203</v>
      </c>
      <c r="F1961" s="23">
        <v>112478368</v>
      </c>
      <c r="G1961" s="23" t="s">
        <v>204</v>
      </c>
    </row>
    <row r="1962" spans="1:10">
      <c r="A1962" s="45">
        <v>112478419</v>
      </c>
      <c r="B1962" s="45" t="s">
        <v>201</v>
      </c>
      <c r="E1962" s="45"/>
      <c r="F1962" s="45"/>
    </row>
    <row r="1963" spans="1:10">
      <c r="A1963" s="45">
        <v>112468187</v>
      </c>
      <c r="B1963" s="45" t="s">
        <v>205</v>
      </c>
      <c r="E1963" s="45"/>
      <c r="F1963" s="45"/>
    </row>
    <row r="1964" spans="1:10">
      <c r="A1964" s="45">
        <v>112478385</v>
      </c>
      <c r="B1964" s="45" t="s">
        <v>206</v>
      </c>
      <c r="E1964" s="45"/>
      <c r="F1964" s="45"/>
    </row>
    <row r="1965" spans="1:10">
      <c r="A1965" s="23" t="s">
        <v>207</v>
      </c>
      <c r="B1965" s="23"/>
      <c r="C1965" s="23"/>
      <c r="D1965" s="23"/>
      <c r="E1965" s="45"/>
      <c r="F1965" s="45"/>
    </row>
    <row r="1966" spans="1:10">
      <c r="E1966" s="45"/>
      <c r="F1966" s="45"/>
    </row>
    <row r="1967" spans="1:10">
      <c r="A1967" s="1" t="s">
        <v>0</v>
      </c>
      <c r="B1967" s="2"/>
      <c r="C1967" s="2"/>
      <c r="D1967" s="2"/>
      <c r="E1967" s="2"/>
      <c r="F1967" s="2"/>
      <c r="G1967" s="2"/>
      <c r="H1967" s="2"/>
      <c r="I1967" s="2"/>
      <c r="J1967" s="2"/>
    </row>
    <row r="1968" spans="1:10">
      <c r="A1968" s="3" t="s">
        <v>208</v>
      </c>
      <c r="B1968" s="2"/>
      <c r="C1968" s="2"/>
      <c r="D1968" s="2"/>
      <c r="E1968" s="2"/>
      <c r="F1968" s="2"/>
      <c r="G1968" s="2"/>
      <c r="H1968" s="2"/>
      <c r="I1968" s="2"/>
      <c r="J1968" s="2"/>
    </row>
    <row r="1969" spans="1:10">
      <c r="A1969" s="88" t="s">
        <v>0</v>
      </c>
      <c r="B1969" s="88" t="s">
        <v>2</v>
      </c>
      <c r="C1969" s="88" t="s">
        <v>3</v>
      </c>
      <c r="D1969" s="88" t="s">
        <v>4</v>
      </c>
      <c r="E1969" s="88" t="s">
        <v>5</v>
      </c>
      <c r="F1969" s="88" t="s">
        <v>6</v>
      </c>
      <c r="G1969" s="90"/>
      <c r="H1969" s="91"/>
      <c r="I1969" s="88" t="s">
        <v>7</v>
      </c>
      <c r="J1969" s="88" t="s">
        <v>8</v>
      </c>
    </row>
    <row r="1970" spans="1:10">
      <c r="A1970" s="89"/>
      <c r="B1970" s="89"/>
      <c r="C1970" s="89"/>
      <c r="D1970" s="89"/>
      <c r="E1970" s="89"/>
      <c r="F1970" s="4" t="s">
        <v>9</v>
      </c>
      <c r="G1970" s="4" t="s">
        <v>10</v>
      </c>
      <c r="H1970" s="4" t="s">
        <v>11</v>
      </c>
      <c r="I1970" s="89"/>
      <c r="J1970" s="89"/>
    </row>
    <row r="1971" spans="1:10">
      <c r="A1971" s="5" t="s">
        <v>209</v>
      </c>
      <c r="B1971" s="6">
        <v>44918.503218194448</v>
      </c>
      <c r="C1971" s="5" t="s">
        <v>13</v>
      </c>
      <c r="D1971" s="11"/>
      <c r="E1971" s="10"/>
      <c r="F1971" s="8">
        <v>11345.1</v>
      </c>
      <c r="I1971" s="11" t="s">
        <v>9</v>
      </c>
      <c r="J1971" s="10" t="s">
        <v>29</v>
      </c>
    </row>
    <row r="1972" spans="1:10">
      <c r="A1972" s="5" t="s">
        <v>209</v>
      </c>
      <c r="B1972" s="6">
        <v>44918.503218194448</v>
      </c>
      <c r="C1972" s="5" t="s">
        <v>13</v>
      </c>
      <c r="D1972" s="11"/>
      <c r="E1972" s="10"/>
      <c r="F1972" s="8">
        <v>5465.7</v>
      </c>
      <c r="I1972" s="11" t="s">
        <v>9</v>
      </c>
      <c r="J1972" s="5" t="s">
        <v>40</v>
      </c>
    </row>
    <row r="1973" spans="1:10">
      <c r="A1973" s="5" t="s">
        <v>209</v>
      </c>
      <c r="B1973" s="6">
        <v>44918.503218194448</v>
      </c>
      <c r="C1973" s="5" t="s">
        <v>13</v>
      </c>
      <c r="D1973" s="11"/>
      <c r="E1973" s="10"/>
      <c r="F1973" s="8">
        <v>9292.2999999999993</v>
      </c>
      <c r="I1973" s="11" t="s">
        <v>9</v>
      </c>
      <c r="J1973" s="5" t="s">
        <v>41</v>
      </c>
    </row>
    <row r="1974" spans="1:10">
      <c r="A1974" s="5" t="s">
        <v>209</v>
      </c>
      <c r="B1974" s="6">
        <v>44918.503218194448</v>
      </c>
      <c r="C1974" s="5" t="s">
        <v>13</v>
      </c>
      <c r="D1974" s="11"/>
      <c r="E1974" s="10"/>
      <c r="F1974" s="8">
        <v>56077.5</v>
      </c>
      <c r="I1974" s="11" t="s">
        <v>9</v>
      </c>
      <c r="J1974" s="5" t="s">
        <v>30</v>
      </c>
    </row>
    <row r="1975" spans="1:10">
      <c r="A1975" s="5" t="s">
        <v>209</v>
      </c>
      <c r="B1975" s="6">
        <v>44918.503218194448</v>
      </c>
      <c r="C1975" s="5" t="s">
        <v>13</v>
      </c>
      <c r="D1975" s="11"/>
      <c r="E1975" s="10"/>
      <c r="F1975" s="8">
        <v>18231.099999999999</v>
      </c>
      <c r="I1975" s="11" t="s">
        <v>9</v>
      </c>
      <c r="J1975" s="5" t="s">
        <v>31</v>
      </c>
    </row>
    <row r="1976" spans="1:10">
      <c r="A1976" s="5" t="s">
        <v>209</v>
      </c>
      <c r="B1976" s="6">
        <v>44918.503218194448</v>
      </c>
      <c r="C1976" s="5" t="s">
        <v>13</v>
      </c>
      <c r="D1976" s="11"/>
      <c r="E1976" s="10"/>
      <c r="F1976" s="8">
        <v>11540.2</v>
      </c>
      <c r="I1976" s="11" t="s">
        <v>9</v>
      </c>
      <c r="J1976" s="5" t="s">
        <v>32</v>
      </c>
    </row>
    <row r="1977" spans="1:10">
      <c r="A1977" s="5" t="s">
        <v>209</v>
      </c>
      <c r="B1977" s="6">
        <v>44918.503218194448</v>
      </c>
      <c r="C1977" s="5" t="s">
        <v>13</v>
      </c>
      <c r="D1977" s="11"/>
      <c r="E1977" s="10"/>
      <c r="F1977" s="8">
        <v>14774.7</v>
      </c>
      <c r="I1977" s="11" t="s">
        <v>9</v>
      </c>
      <c r="J1977" s="5" t="s">
        <v>33</v>
      </c>
    </row>
    <row r="1978" spans="1:10">
      <c r="A1978" s="5" t="s">
        <v>209</v>
      </c>
      <c r="B1978" s="6">
        <v>44918.503218194448</v>
      </c>
      <c r="C1978" s="5" t="s">
        <v>13</v>
      </c>
      <c r="D1978" s="11"/>
      <c r="E1978" s="10"/>
      <c r="F1978" s="8">
        <v>16875.099999999999</v>
      </c>
      <c r="I1978" s="11" t="s">
        <v>9</v>
      </c>
      <c r="J1978" s="5" t="s">
        <v>35</v>
      </c>
    </row>
    <row r="1979" spans="1:10">
      <c r="A1979" s="5" t="s">
        <v>209</v>
      </c>
      <c r="B1979" s="6">
        <v>44918.503218194448</v>
      </c>
      <c r="C1979" s="5" t="s">
        <v>13</v>
      </c>
      <c r="D1979" s="11"/>
      <c r="E1979" s="10"/>
      <c r="F1979" s="8">
        <v>7740.6</v>
      </c>
      <c r="I1979" s="11" t="s">
        <v>9</v>
      </c>
      <c r="J1979" s="10" t="s">
        <v>43</v>
      </c>
    </row>
    <row r="1980" spans="1:10">
      <c r="A1980" s="5" t="s">
        <v>209</v>
      </c>
      <c r="B1980" s="6">
        <v>44918.503218194448</v>
      </c>
      <c r="C1980" s="5" t="s">
        <v>13</v>
      </c>
      <c r="D1980" s="11"/>
      <c r="E1980" s="10"/>
      <c r="F1980" s="8">
        <v>17822.400000000001</v>
      </c>
      <c r="I1980" s="11" t="s">
        <v>9</v>
      </c>
      <c r="J1980" s="10" t="s">
        <v>44</v>
      </c>
    </row>
    <row r="1981" spans="1:10">
      <c r="A1981" s="5" t="s">
        <v>209</v>
      </c>
      <c r="B1981" s="6">
        <v>44918.503218194448</v>
      </c>
      <c r="C1981" s="5" t="s">
        <v>13</v>
      </c>
      <c r="D1981" s="11"/>
      <c r="E1981" s="10"/>
      <c r="F1981" s="8">
        <v>10463.1</v>
      </c>
      <c r="I1981" s="11" t="s">
        <v>9</v>
      </c>
      <c r="J1981" s="10" t="s">
        <v>45</v>
      </c>
    </row>
    <row r="1982" spans="1:10">
      <c r="A1982" s="5" t="s">
        <v>209</v>
      </c>
      <c r="B1982" s="6">
        <v>44918.503218194448</v>
      </c>
      <c r="C1982" s="5" t="s">
        <v>13</v>
      </c>
      <c r="D1982" s="11"/>
      <c r="E1982" s="10"/>
      <c r="F1982" s="8">
        <v>10482.5</v>
      </c>
      <c r="I1982" s="11" t="s">
        <v>9</v>
      </c>
      <c r="J1982" s="10" t="s">
        <v>36</v>
      </c>
    </row>
    <row r="1983" spans="1:10">
      <c r="A1983" s="12" t="s">
        <v>21</v>
      </c>
      <c r="B1983" s="3"/>
      <c r="C1983" s="3"/>
      <c r="D1983" s="7"/>
      <c r="E1983" s="10"/>
      <c r="F1983" s="19">
        <f>SUM(F1971:G1982)</f>
        <v>190110.30000000002</v>
      </c>
      <c r="I1983" s="11"/>
      <c r="J1983" s="10"/>
    </row>
    <row r="1984" spans="1:10" ht="15.75" customHeight="1">
      <c r="A1984" s="13" t="s">
        <v>22</v>
      </c>
      <c r="B1984" s="13" t="s">
        <v>23</v>
      </c>
      <c r="C1984" s="13" t="s">
        <v>24</v>
      </c>
      <c r="D1984" s="14">
        <v>112478015</v>
      </c>
      <c r="E1984" s="10"/>
      <c r="F1984" s="8"/>
      <c r="I1984" s="11"/>
      <c r="J1984" s="10"/>
    </row>
    <row r="1985" spans="1:10">
      <c r="A1985" s="5"/>
      <c r="B1985" s="6"/>
      <c r="C1985" s="5"/>
      <c r="D1985" s="7"/>
      <c r="E1985" s="10"/>
      <c r="F1985" s="8"/>
      <c r="I1985" s="11"/>
      <c r="J1985" s="10"/>
    </row>
    <row r="1986" spans="1:10">
      <c r="A1986" s="5"/>
      <c r="B1986" s="6"/>
      <c r="C1986" s="5"/>
      <c r="D1986" s="7"/>
      <c r="E1986" s="10"/>
      <c r="F1986" s="8"/>
      <c r="I1986" s="11"/>
      <c r="J1986" s="10"/>
    </row>
    <row r="1987" spans="1:10">
      <c r="A1987" s="5" t="s">
        <v>210</v>
      </c>
      <c r="B1987" s="6">
        <v>44918.761487268523</v>
      </c>
      <c r="C1987" s="5" t="s">
        <v>13</v>
      </c>
      <c r="D1987" s="7"/>
      <c r="E1987" s="10"/>
      <c r="G1987" s="8">
        <v>9644.81</v>
      </c>
      <c r="I1987" s="11" t="s">
        <v>10</v>
      </c>
      <c r="J1987" s="5" t="s">
        <v>19</v>
      </c>
    </row>
    <row r="1988" spans="1:10">
      <c r="A1988" s="5" t="s">
        <v>210</v>
      </c>
      <c r="B1988" s="6">
        <v>44918.761487268523</v>
      </c>
      <c r="C1988" s="5" t="s">
        <v>13</v>
      </c>
      <c r="D1988" s="9">
        <v>45173064565</v>
      </c>
      <c r="E1988" s="10" t="s">
        <v>17</v>
      </c>
      <c r="H1988" s="8">
        <v>2950.74</v>
      </c>
      <c r="I1988" s="5" t="s">
        <v>15</v>
      </c>
      <c r="J1988" s="5" t="s">
        <v>16</v>
      </c>
    </row>
    <row r="1989" spans="1:10">
      <c r="A1989" s="5" t="s">
        <v>210</v>
      </c>
      <c r="B1989" s="6">
        <v>44918.761487268523</v>
      </c>
      <c r="C1989" s="5" t="s">
        <v>13</v>
      </c>
      <c r="D1989" s="9">
        <v>45173119974</v>
      </c>
      <c r="E1989" s="10" t="s">
        <v>17</v>
      </c>
      <c r="H1989" s="8">
        <v>568.9</v>
      </c>
      <c r="I1989" s="5" t="s">
        <v>15</v>
      </c>
      <c r="J1989" s="5" t="s">
        <v>18</v>
      </c>
    </row>
    <row r="1990" spans="1:10">
      <c r="A1990" s="5" t="s">
        <v>210</v>
      </c>
      <c r="B1990" s="6">
        <v>44918.761487268523</v>
      </c>
      <c r="C1990" s="5" t="s">
        <v>13</v>
      </c>
      <c r="D1990" s="7">
        <v>455703</v>
      </c>
      <c r="E1990" s="10" t="s">
        <v>17</v>
      </c>
      <c r="H1990" s="8">
        <v>65266.6</v>
      </c>
      <c r="I1990" s="5" t="s">
        <v>15</v>
      </c>
      <c r="J1990" s="5" t="s">
        <v>18</v>
      </c>
    </row>
    <row r="1991" spans="1:10">
      <c r="A1991" s="5" t="s">
        <v>210</v>
      </c>
      <c r="B1991" s="6">
        <v>44918.761487268523</v>
      </c>
      <c r="C1991" s="5" t="s">
        <v>13</v>
      </c>
      <c r="D1991" s="7">
        <v>455700</v>
      </c>
      <c r="E1991" s="10" t="s">
        <v>17</v>
      </c>
      <c r="H1991" s="8">
        <v>340.2</v>
      </c>
      <c r="I1991" s="5" t="s">
        <v>15</v>
      </c>
      <c r="J1991" s="5" t="s">
        <v>18</v>
      </c>
    </row>
    <row r="1992" spans="1:10">
      <c r="A1992" s="5" t="s">
        <v>210</v>
      </c>
      <c r="B1992" s="6">
        <v>44918.761487268523</v>
      </c>
      <c r="C1992" s="5" t="s">
        <v>13</v>
      </c>
      <c r="D1992" s="7">
        <v>455701</v>
      </c>
      <c r="E1992" s="10" t="s">
        <v>17</v>
      </c>
      <c r="H1992" s="8">
        <v>9455.58</v>
      </c>
      <c r="I1992" s="5" t="s">
        <v>15</v>
      </c>
      <c r="J1992" s="5" t="s">
        <v>18</v>
      </c>
    </row>
    <row r="1993" spans="1:10">
      <c r="A1993" s="5" t="s">
        <v>210</v>
      </c>
      <c r="B1993" s="6">
        <v>44918.761487268523</v>
      </c>
      <c r="C1993" s="5" t="s">
        <v>13</v>
      </c>
      <c r="D1993" s="9">
        <v>45163146906</v>
      </c>
      <c r="E1993" s="10" t="s">
        <v>17</v>
      </c>
      <c r="H1993" s="8">
        <v>1973.19</v>
      </c>
      <c r="I1993" s="5" t="s">
        <v>15</v>
      </c>
      <c r="J1993" s="5" t="s">
        <v>16</v>
      </c>
    </row>
    <row r="1994" spans="1:10">
      <c r="A1994" s="5" t="s">
        <v>210</v>
      </c>
      <c r="B1994" s="6">
        <v>44918.761487268523</v>
      </c>
      <c r="C1994" s="5" t="s">
        <v>13</v>
      </c>
      <c r="D1994" s="9">
        <v>51167201620</v>
      </c>
      <c r="E1994" s="10" t="s">
        <v>17</v>
      </c>
      <c r="H1994" s="8">
        <v>728.63</v>
      </c>
      <c r="I1994" s="5" t="s">
        <v>15</v>
      </c>
      <c r="J1994" s="5" t="s">
        <v>16</v>
      </c>
    </row>
    <row r="1995" spans="1:10">
      <c r="A1995" s="5" t="s">
        <v>210</v>
      </c>
      <c r="B1995" s="6">
        <v>44918.761487268523</v>
      </c>
      <c r="C1995" s="5" t="s">
        <v>13</v>
      </c>
      <c r="D1995" s="9">
        <v>19060619964</v>
      </c>
      <c r="E1995" s="10" t="s">
        <v>17</v>
      </c>
      <c r="H1995" s="8">
        <v>4558.8</v>
      </c>
      <c r="I1995" s="5" t="s">
        <v>15</v>
      </c>
      <c r="J1995" s="5" t="s">
        <v>19</v>
      </c>
    </row>
    <row r="1996" spans="1:10">
      <c r="A1996" s="5" t="s">
        <v>210</v>
      </c>
      <c r="B1996" s="6">
        <v>44918.761487268523</v>
      </c>
      <c r="C1996" s="5" t="s">
        <v>13</v>
      </c>
      <c r="D1996" s="9">
        <v>45143428228</v>
      </c>
      <c r="E1996" s="10" t="s">
        <v>17</v>
      </c>
      <c r="H1996" s="8">
        <v>332</v>
      </c>
      <c r="I1996" s="5" t="s">
        <v>15</v>
      </c>
      <c r="J1996" s="5" t="s">
        <v>16</v>
      </c>
    </row>
    <row r="1997" spans="1:10">
      <c r="A1997" s="5" t="s">
        <v>210</v>
      </c>
      <c r="B1997" s="6">
        <v>44918.761487268523</v>
      </c>
      <c r="C1997" s="5" t="s">
        <v>13</v>
      </c>
      <c r="D1997" s="9">
        <v>45163149900</v>
      </c>
      <c r="E1997" s="10" t="s">
        <v>17</v>
      </c>
      <c r="H1997" s="8">
        <v>921.9</v>
      </c>
      <c r="I1997" s="5" t="s">
        <v>15</v>
      </c>
      <c r="J1997" s="5" t="s">
        <v>16</v>
      </c>
    </row>
    <row r="1998" spans="1:10">
      <c r="A1998" s="5" t="s">
        <v>210</v>
      </c>
      <c r="B1998" s="6">
        <v>44918.761487268523</v>
      </c>
      <c r="C1998" s="5" t="s">
        <v>13</v>
      </c>
      <c r="D1998" s="9">
        <v>45173118167</v>
      </c>
      <c r="E1998" s="10" t="s">
        <v>17</v>
      </c>
      <c r="H1998" s="8">
        <v>134</v>
      </c>
      <c r="I1998" s="5" t="s">
        <v>15</v>
      </c>
      <c r="J1998" s="5" t="s">
        <v>16</v>
      </c>
    </row>
    <row r="1999" spans="1:10">
      <c r="A1999" s="5" t="s">
        <v>210</v>
      </c>
      <c r="B1999" s="6">
        <v>44918.761487268523</v>
      </c>
      <c r="C1999" s="5" t="s">
        <v>13</v>
      </c>
      <c r="D1999" s="9">
        <v>45153051585</v>
      </c>
      <c r="E1999" s="10" t="s">
        <v>17</v>
      </c>
      <c r="H1999" s="8">
        <v>926.4</v>
      </c>
      <c r="I1999" s="5" t="s">
        <v>15</v>
      </c>
      <c r="J1999" s="5" t="s">
        <v>16</v>
      </c>
    </row>
    <row r="2000" spans="1:10">
      <c r="A2000" s="5" t="s">
        <v>210</v>
      </c>
      <c r="B2000" s="6">
        <v>44918.761487268523</v>
      </c>
      <c r="C2000" s="5" t="s">
        <v>13</v>
      </c>
      <c r="D2000" s="9">
        <v>45123185916</v>
      </c>
      <c r="E2000" s="10" t="s">
        <v>17</v>
      </c>
      <c r="H2000" s="8">
        <v>203.34</v>
      </c>
      <c r="I2000" s="5" t="s">
        <v>15</v>
      </c>
      <c r="J2000" s="5" t="s">
        <v>16</v>
      </c>
    </row>
    <row r="2001" spans="1:10">
      <c r="A2001" s="5" t="s">
        <v>210</v>
      </c>
      <c r="B2001" s="6">
        <v>44918.761487268523</v>
      </c>
      <c r="C2001" s="5" t="s">
        <v>13</v>
      </c>
      <c r="D2001" s="9">
        <v>45123185768</v>
      </c>
      <c r="E2001" s="10" t="s">
        <v>17</v>
      </c>
      <c r="H2001" s="8">
        <v>505.44</v>
      </c>
      <c r="I2001" s="5" t="s">
        <v>15</v>
      </c>
      <c r="J2001" s="5" t="s">
        <v>16</v>
      </c>
    </row>
    <row r="2002" spans="1:10">
      <c r="A2002" s="5" t="s">
        <v>210</v>
      </c>
      <c r="B2002" s="6">
        <v>44918.761487268523</v>
      </c>
      <c r="C2002" s="5" t="s">
        <v>13</v>
      </c>
      <c r="D2002" s="7">
        <v>164848</v>
      </c>
      <c r="E2002" s="5" t="s">
        <v>50</v>
      </c>
      <c r="H2002" s="8">
        <v>25028.7</v>
      </c>
      <c r="I2002" s="5" t="s">
        <v>15</v>
      </c>
      <c r="J2002" s="5" t="s">
        <v>19</v>
      </c>
    </row>
    <row r="2003" spans="1:10">
      <c r="A2003" s="5" t="s">
        <v>210</v>
      </c>
      <c r="B2003" s="6">
        <v>44918.761487268523</v>
      </c>
      <c r="C2003" s="5" t="s">
        <v>13</v>
      </c>
      <c r="D2003" s="7">
        <v>235717</v>
      </c>
      <c r="E2003" s="10" t="s">
        <v>17</v>
      </c>
      <c r="H2003" s="8">
        <v>8272.4</v>
      </c>
      <c r="I2003" s="5" t="s">
        <v>15</v>
      </c>
      <c r="J2003" s="5" t="s">
        <v>19</v>
      </c>
    </row>
    <row r="2004" spans="1:10">
      <c r="A2004" s="5" t="s">
        <v>210</v>
      </c>
      <c r="B2004" s="6">
        <v>44918.761487268523</v>
      </c>
      <c r="C2004" s="5" t="s">
        <v>13</v>
      </c>
      <c r="D2004" s="7"/>
      <c r="E2004" s="10"/>
      <c r="F2004" s="8">
        <v>3625.5</v>
      </c>
      <c r="I2004" s="11" t="s">
        <v>9</v>
      </c>
      <c r="J2004" s="10" t="s">
        <v>42</v>
      </c>
    </row>
    <row r="2005" spans="1:10">
      <c r="A2005" s="5" t="s">
        <v>210</v>
      </c>
      <c r="B2005" s="6">
        <v>44918.761487268523</v>
      </c>
      <c r="C2005" s="5" t="s">
        <v>13</v>
      </c>
      <c r="D2005" s="7"/>
      <c r="E2005" s="10"/>
      <c r="F2005" s="8">
        <v>216.5</v>
      </c>
      <c r="I2005" s="11" t="s">
        <v>9</v>
      </c>
      <c r="J2005" s="5" t="s">
        <v>54</v>
      </c>
    </row>
    <row r="2006" spans="1:10">
      <c r="A2006" s="5" t="s">
        <v>210</v>
      </c>
      <c r="B2006" s="6">
        <v>44918.761487268523</v>
      </c>
      <c r="C2006" s="5" t="s">
        <v>13</v>
      </c>
      <c r="D2006" s="7"/>
      <c r="E2006" s="10"/>
      <c r="F2006" s="8">
        <v>49716.4</v>
      </c>
      <c r="I2006" s="11" t="s">
        <v>9</v>
      </c>
      <c r="J2006" s="5" t="s">
        <v>34</v>
      </c>
    </row>
    <row r="2007" spans="1:10">
      <c r="A2007" s="5" t="s">
        <v>210</v>
      </c>
      <c r="B2007" s="6">
        <v>44918.761487268523</v>
      </c>
      <c r="C2007" s="5" t="s">
        <v>13</v>
      </c>
      <c r="D2007" s="7"/>
      <c r="E2007" s="10"/>
      <c r="F2007" s="8">
        <v>14140.3</v>
      </c>
      <c r="I2007" s="11" t="s">
        <v>9</v>
      </c>
      <c r="J2007" s="10" t="s">
        <v>46</v>
      </c>
    </row>
    <row r="2008" spans="1:10">
      <c r="A2008" s="12" t="s">
        <v>21</v>
      </c>
      <c r="B2008" s="3"/>
      <c r="C2008" s="3"/>
      <c r="D2008" s="7"/>
      <c r="E2008" s="10"/>
      <c r="F2008" s="19">
        <f>SUM(F1987:G2007)</f>
        <v>77343.509999999995</v>
      </c>
      <c r="H2008" s="8"/>
      <c r="I2008" s="11"/>
      <c r="J2008" s="5"/>
    </row>
    <row r="2009" spans="1:10" ht="15.75" customHeight="1">
      <c r="A2009" s="13" t="s">
        <v>22</v>
      </c>
      <c r="B2009" s="13" t="s">
        <v>23</v>
      </c>
      <c r="C2009" s="13" t="s">
        <v>24</v>
      </c>
      <c r="D2009" s="14">
        <v>112486813</v>
      </c>
      <c r="E2009" s="10"/>
      <c r="H2009" s="8"/>
      <c r="I2009" s="11"/>
      <c r="J2009" s="5"/>
    </row>
    <row r="2010" spans="1:10">
      <c r="A2010" s="5"/>
      <c r="B2010" s="6"/>
      <c r="C2010" s="5"/>
      <c r="D2010" s="7"/>
      <c r="E2010" s="10"/>
      <c r="H2010" s="8"/>
      <c r="I2010" s="11"/>
      <c r="J2010" s="5"/>
    </row>
    <row r="2011" spans="1:10">
      <c r="A2011" s="5"/>
      <c r="B2011" s="6"/>
      <c r="C2011" s="5"/>
      <c r="D2011" s="7"/>
      <c r="E2011" s="10"/>
      <c r="H2011" s="8"/>
      <c r="I2011" s="11"/>
      <c r="J2011" s="5"/>
    </row>
    <row r="2012" spans="1:10">
      <c r="A2012" s="1" t="s">
        <v>0</v>
      </c>
      <c r="B2012" s="2"/>
      <c r="C2012" s="2"/>
      <c r="D2012" s="2"/>
      <c r="E2012" s="2"/>
      <c r="F2012" s="2"/>
      <c r="G2012" s="2"/>
      <c r="H2012" s="2"/>
      <c r="I2012" s="2"/>
      <c r="J2012" s="2"/>
    </row>
    <row r="2013" spans="1:10">
      <c r="A2013" s="3" t="s">
        <v>211</v>
      </c>
      <c r="B2013" s="2"/>
      <c r="C2013" s="2"/>
      <c r="D2013" s="2"/>
      <c r="E2013" s="2"/>
      <c r="F2013" s="2"/>
      <c r="G2013" s="2"/>
      <c r="H2013" s="2"/>
      <c r="I2013" s="2"/>
      <c r="J2013" s="2"/>
    </row>
    <row r="2014" spans="1:10">
      <c r="A2014" s="88" t="s">
        <v>0</v>
      </c>
      <c r="B2014" s="88" t="s">
        <v>2</v>
      </c>
      <c r="C2014" s="88" t="s">
        <v>3</v>
      </c>
      <c r="D2014" s="88" t="s">
        <v>4</v>
      </c>
      <c r="E2014" s="88" t="s">
        <v>5</v>
      </c>
      <c r="F2014" s="88" t="s">
        <v>6</v>
      </c>
      <c r="G2014" s="90"/>
      <c r="H2014" s="91"/>
      <c r="I2014" s="88" t="s">
        <v>7</v>
      </c>
      <c r="J2014" s="88" t="s">
        <v>8</v>
      </c>
    </row>
    <row r="2015" spans="1:10">
      <c r="A2015" s="89"/>
      <c r="B2015" s="89"/>
      <c r="C2015" s="89"/>
      <c r="D2015" s="89"/>
      <c r="E2015" s="89"/>
      <c r="F2015" s="4" t="s">
        <v>9</v>
      </c>
      <c r="G2015" s="4" t="s">
        <v>10</v>
      </c>
      <c r="H2015" s="4" t="s">
        <v>11</v>
      </c>
      <c r="I2015" s="89"/>
      <c r="J2015" s="89"/>
    </row>
    <row r="2016" spans="1:10">
      <c r="A2016" s="5" t="s">
        <v>212</v>
      </c>
      <c r="B2016" s="6">
        <v>44919.758678506943</v>
      </c>
      <c r="C2016" s="5" t="s">
        <v>13</v>
      </c>
      <c r="D2016" s="9">
        <v>51630839451</v>
      </c>
      <c r="E2016" s="10" t="s">
        <v>17</v>
      </c>
      <c r="H2016" s="8">
        <v>382.5</v>
      </c>
      <c r="I2016" s="5" t="s">
        <v>15</v>
      </c>
      <c r="J2016" s="5" t="s">
        <v>16</v>
      </c>
    </row>
    <row r="2017" spans="1:10">
      <c r="A2017" s="5" t="s">
        <v>212</v>
      </c>
      <c r="B2017" s="6">
        <v>44919.758678506943</v>
      </c>
      <c r="C2017" s="5" t="s">
        <v>13</v>
      </c>
      <c r="D2017" s="9">
        <v>53412188330</v>
      </c>
      <c r="E2017" s="10" t="s">
        <v>17</v>
      </c>
      <c r="H2017" s="8">
        <v>1613.2</v>
      </c>
      <c r="I2017" s="5" t="s">
        <v>15</v>
      </c>
      <c r="J2017" s="5" t="s">
        <v>16</v>
      </c>
    </row>
    <row r="2018" spans="1:10">
      <c r="A2018" s="5" t="s">
        <v>212</v>
      </c>
      <c r="B2018" s="6">
        <v>44919.758678506943</v>
      </c>
      <c r="C2018" s="5" t="s">
        <v>13</v>
      </c>
      <c r="D2018" s="9">
        <v>45153055140</v>
      </c>
      <c r="E2018" s="10" t="s">
        <v>17</v>
      </c>
      <c r="H2018" s="8">
        <v>141.12</v>
      </c>
      <c r="I2018" s="5" t="s">
        <v>15</v>
      </c>
      <c r="J2018" s="5" t="s">
        <v>16</v>
      </c>
    </row>
    <row r="2019" spans="1:10">
      <c r="A2019" s="5" t="s">
        <v>212</v>
      </c>
      <c r="B2019" s="6">
        <v>44919.758678506943</v>
      </c>
      <c r="C2019" s="5" t="s">
        <v>13</v>
      </c>
      <c r="D2019" s="9">
        <v>45143432079</v>
      </c>
      <c r="E2019" s="10" t="s">
        <v>17</v>
      </c>
      <c r="H2019" s="8">
        <v>350</v>
      </c>
      <c r="I2019" s="5" t="s">
        <v>15</v>
      </c>
      <c r="J2019" s="5" t="s">
        <v>16</v>
      </c>
    </row>
    <row r="2020" spans="1:10">
      <c r="A2020" s="5" t="s">
        <v>212</v>
      </c>
      <c r="B2020" s="6">
        <v>44919.758678506943</v>
      </c>
      <c r="C2020" s="5" t="s">
        <v>13</v>
      </c>
      <c r="D2020" s="9">
        <v>451434277911</v>
      </c>
      <c r="E2020" s="5" t="s">
        <v>71</v>
      </c>
      <c r="H2020" s="8">
        <v>1759.17</v>
      </c>
      <c r="I2020" s="5" t="s">
        <v>15</v>
      </c>
      <c r="J2020" s="5" t="s">
        <v>19</v>
      </c>
    </row>
    <row r="2021" spans="1:10">
      <c r="A2021" s="5" t="s">
        <v>212</v>
      </c>
      <c r="B2021" s="6">
        <v>44919.758678506943</v>
      </c>
      <c r="C2021" s="5" t="s">
        <v>13</v>
      </c>
      <c r="D2021" s="9">
        <v>451434277912</v>
      </c>
      <c r="E2021" s="5" t="s">
        <v>71</v>
      </c>
      <c r="H2021" s="8">
        <v>974.08</v>
      </c>
      <c r="I2021" s="5" t="s">
        <v>15</v>
      </c>
      <c r="J2021" s="5" t="s">
        <v>19</v>
      </c>
    </row>
    <row r="2022" spans="1:10">
      <c r="A2022" s="5" t="s">
        <v>212</v>
      </c>
      <c r="B2022" s="6">
        <v>44919.758678506943</v>
      </c>
      <c r="C2022" s="5" t="s">
        <v>13</v>
      </c>
      <c r="D2022" s="9">
        <v>45173121273</v>
      </c>
      <c r="E2022" s="10" t="s">
        <v>17</v>
      </c>
      <c r="H2022" s="8">
        <v>661.92</v>
      </c>
      <c r="I2022" s="5" t="s">
        <v>15</v>
      </c>
      <c r="J2022" s="5" t="s">
        <v>19</v>
      </c>
    </row>
    <row r="2023" spans="1:10">
      <c r="A2023" s="5" t="s">
        <v>212</v>
      </c>
      <c r="B2023" s="6">
        <v>44919.758678506943</v>
      </c>
      <c r="C2023" s="5" t="s">
        <v>13</v>
      </c>
      <c r="D2023" s="9">
        <v>51117321387</v>
      </c>
      <c r="E2023" s="10" t="s">
        <v>17</v>
      </c>
      <c r="H2023" s="8">
        <v>4961.5</v>
      </c>
      <c r="I2023" s="5" t="s">
        <v>15</v>
      </c>
      <c r="J2023" s="5" t="s">
        <v>19</v>
      </c>
    </row>
    <row r="2024" spans="1:10">
      <c r="A2024" s="5" t="s">
        <v>212</v>
      </c>
      <c r="B2024" s="6">
        <v>44919.758678506943</v>
      </c>
      <c r="C2024" s="5" t="s">
        <v>13</v>
      </c>
      <c r="D2024" s="9">
        <v>51517268951</v>
      </c>
      <c r="E2024" s="10" t="s">
        <v>17</v>
      </c>
      <c r="H2024" s="8">
        <v>14926.94</v>
      </c>
      <c r="I2024" s="5" t="s">
        <v>15</v>
      </c>
      <c r="J2024" s="5" t="s">
        <v>16</v>
      </c>
    </row>
    <row r="2025" spans="1:10">
      <c r="A2025" s="5" t="s">
        <v>212</v>
      </c>
      <c r="B2025" s="6">
        <v>44919.758678506943</v>
      </c>
      <c r="C2025" s="5" t="s">
        <v>13</v>
      </c>
      <c r="D2025" s="9">
        <v>45173122449</v>
      </c>
      <c r="E2025" s="10" t="s">
        <v>17</v>
      </c>
      <c r="H2025" s="8">
        <v>866</v>
      </c>
      <c r="I2025" s="5" t="s">
        <v>15</v>
      </c>
      <c r="J2025" s="5" t="s">
        <v>16</v>
      </c>
    </row>
    <row r="2026" spans="1:10">
      <c r="A2026" s="5" t="s">
        <v>212</v>
      </c>
      <c r="B2026" s="6">
        <v>44919.758678506943</v>
      </c>
      <c r="C2026" s="5" t="s">
        <v>13</v>
      </c>
      <c r="D2026" s="9">
        <v>45173121379</v>
      </c>
      <c r="E2026" s="10" t="s">
        <v>17</v>
      </c>
      <c r="H2026" s="8">
        <v>997.39</v>
      </c>
      <c r="I2026" s="5" t="s">
        <v>15</v>
      </c>
      <c r="J2026" s="5" t="s">
        <v>16</v>
      </c>
    </row>
    <row r="2027" spans="1:10">
      <c r="A2027" s="5" t="s">
        <v>212</v>
      </c>
      <c r="B2027" s="6">
        <v>44919.758678506943</v>
      </c>
      <c r="C2027" s="5" t="s">
        <v>13</v>
      </c>
      <c r="D2027" s="9">
        <v>51417244633</v>
      </c>
      <c r="E2027" s="10" t="s">
        <v>17</v>
      </c>
      <c r="H2027" s="8">
        <v>518.5</v>
      </c>
      <c r="I2027" s="5" t="s">
        <v>15</v>
      </c>
      <c r="J2027" s="5" t="s">
        <v>16</v>
      </c>
    </row>
    <row r="2028" spans="1:10">
      <c r="A2028" s="5" t="s">
        <v>212</v>
      </c>
      <c r="B2028" s="6">
        <v>44919.758678506943</v>
      </c>
      <c r="C2028" s="5" t="s">
        <v>13</v>
      </c>
      <c r="D2028" s="7">
        <v>286405</v>
      </c>
      <c r="E2028" s="10" t="s">
        <v>17</v>
      </c>
      <c r="H2028" s="8">
        <v>52918.1</v>
      </c>
      <c r="I2028" s="5" t="s">
        <v>15</v>
      </c>
      <c r="J2028" s="5" t="s">
        <v>18</v>
      </c>
    </row>
    <row r="2029" spans="1:10">
      <c r="A2029" s="5" t="s">
        <v>212</v>
      </c>
      <c r="B2029" s="6">
        <v>44919.758678506943</v>
      </c>
      <c r="C2029" s="5" t="s">
        <v>13</v>
      </c>
      <c r="D2029" s="7">
        <v>235832</v>
      </c>
      <c r="E2029" s="10" t="s">
        <v>17</v>
      </c>
      <c r="H2029" s="8">
        <v>7210.9</v>
      </c>
      <c r="I2029" s="5" t="s">
        <v>15</v>
      </c>
      <c r="J2029" s="5" t="s">
        <v>19</v>
      </c>
    </row>
    <row r="2030" spans="1:10">
      <c r="A2030" s="5" t="s">
        <v>212</v>
      </c>
      <c r="B2030" s="6">
        <v>44919.758678506943</v>
      </c>
      <c r="C2030" s="5" t="s">
        <v>13</v>
      </c>
      <c r="D2030" s="7"/>
      <c r="E2030" s="10"/>
      <c r="F2030" s="8">
        <v>4860.3</v>
      </c>
      <c r="I2030" s="11" t="s">
        <v>9</v>
      </c>
      <c r="J2030" s="10" t="s">
        <v>29</v>
      </c>
    </row>
    <row r="2031" spans="1:10">
      <c r="A2031" s="5" t="s">
        <v>212</v>
      </c>
      <c r="B2031" s="6">
        <v>44919.758678506943</v>
      </c>
      <c r="C2031" s="5" t="s">
        <v>13</v>
      </c>
      <c r="D2031" s="7"/>
      <c r="E2031" s="10"/>
      <c r="F2031" s="8">
        <v>6158</v>
      </c>
      <c r="I2031" s="11" t="s">
        <v>9</v>
      </c>
      <c r="J2031" s="5" t="s">
        <v>40</v>
      </c>
    </row>
    <row r="2032" spans="1:10">
      <c r="A2032" s="5" t="s">
        <v>212</v>
      </c>
      <c r="B2032" s="6">
        <v>44919.758678506943</v>
      </c>
      <c r="C2032" s="5" t="s">
        <v>13</v>
      </c>
      <c r="D2032" s="7"/>
      <c r="E2032" s="10"/>
      <c r="F2032" s="8">
        <v>1801.1</v>
      </c>
      <c r="I2032" s="11" t="s">
        <v>9</v>
      </c>
      <c r="J2032" s="5" t="s">
        <v>41</v>
      </c>
    </row>
    <row r="2033" spans="1:10">
      <c r="A2033" s="5" t="s">
        <v>212</v>
      </c>
      <c r="B2033" s="6">
        <v>44919.758678506943</v>
      </c>
      <c r="C2033" s="5" t="s">
        <v>13</v>
      </c>
      <c r="D2033" s="7"/>
      <c r="E2033" s="10"/>
      <c r="F2033" s="8">
        <v>28010</v>
      </c>
      <c r="I2033" s="11" t="s">
        <v>9</v>
      </c>
      <c r="J2033" s="5" t="s">
        <v>30</v>
      </c>
    </row>
    <row r="2034" spans="1:10">
      <c r="A2034" s="5" t="s">
        <v>212</v>
      </c>
      <c r="B2034" s="6">
        <v>44919.758678506943</v>
      </c>
      <c r="C2034" s="5" t="s">
        <v>13</v>
      </c>
      <c r="D2034" s="7"/>
      <c r="E2034" s="10"/>
      <c r="F2034" s="8">
        <v>16911.7</v>
      </c>
      <c r="I2034" s="11" t="s">
        <v>9</v>
      </c>
      <c r="J2034" s="5" t="s">
        <v>31</v>
      </c>
    </row>
    <row r="2035" spans="1:10">
      <c r="A2035" s="5" t="s">
        <v>212</v>
      </c>
      <c r="B2035" s="6">
        <v>44919.758678506943</v>
      </c>
      <c r="C2035" s="5" t="s">
        <v>13</v>
      </c>
      <c r="D2035" s="7"/>
      <c r="E2035" s="10"/>
      <c r="F2035" s="8">
        <v>14772.6</v>
      </c>
      <c r="I2035" s="11" t="s">
        <v>9</v>
      </c>
      <c r="J2035" s="5" t="s">
        <v>32</v>
      </c>
    </row>
    <row r="2036" spans="1:10">
      <c r="A2036" s="5" t="s">
        <v>212</v>
      </c>
      <c r="B2036" s="6">
        <v>44919.758678506943</v>
      </c>
      <c r="C2036" s="5" t="s">
        <v>13</v>
      </c>
      <c r="D2036" s="7"/>
      <c r="E2036" s="10"/>
      <c r="F2036" s="8">
        <v>16230.1</v>
      </c>
      <c r="I2036" s="11" t="s">
        <v>9</v>
      </c>
      <c r="J2036" s="5" t="s">
        <v>33</v>
      </c>
    </row>
    <row r="2037" spans="1:10">
      <c r="A2037" s="5" t="s">
        <v>212</v>
      </c>
      <c r="B2037" s="6">
        <v>44919.758678506943</v>
      </c>
      <c r="C2037" s="5" t="s">
        <v>13</v>
      </c>
      <c r="D2037" s="7"/>
      <c r="E2037" s="10"/>
      <c r="F2037" s="8">
        <v>8934.7999999999993</v>
      </c>
      <c r="I2037" s="11" t="s">
        <v>9</v>
      </c>
      <c r="J2037" s="5" t="s">
        <v>34</v>
      </c>
    </row>
    <row r="2038" spans="1:10">
      <c r="A2038" s="5" t="s">
        <v>212</v>
      </c>
      <c r="B2038" s="6">
        <v>44919.758678506943</v>
      </c>
      <c r="C2038" s="5" t="s">
        <v>13</v>
      </c>
      <c r="D2038" s="7"/>
      <c r="E2038" s="10"/>
      <c r="F2038" s="8">
        <v>21798.2</v>
      </c>
      <c r="I2038" s="11" t="s">
        <v>9</v>
      </c>
      <c r="J2038" s="5" t="s">
        <v>35</v>
      </c>
    </row>
    <row r="2039" spans="1:10">
      <c r="A2039" s="5" t="s">
        <v>212</v>
      </c>
      <c r="B2039" s="6">
        <v>44919.758678506943</v>
      </c>
      <c r="C2039" s="5" t="s">
        <v>13</v>
      </c>
      <c r="D2039" s="7"/>
      <c r="E2039" s="10"/>
      <c r="F2039" s="8">
        <v>10642.2</v>
      </c>
      <c r="I2039" s="11" t="s">
        <v>9</v>
      </c>
      <c r="J2039" s="10" t="s">
        <v>43</v>
      </c>
    </row>
    <row r="2040" spans="1:10">
      <c r="A2040" s="5" t="s">
        <v>212</v>
      </c>
      <c r="B2040" s="6">
        <v>44919.758678506943</v>
      </c>
      <c r="C2040" s="5" t="s">
        <v>13</v>
      </c>
      <c r="D2040" s="7"/>
      <c r="E2040" s="10"/>
      <c r="F2040" s="8">
        <v>6621.1</v>
      </c>
      <c r="I2040" s="11" t="s">
        <v>9</v>
      </c>
      <c r="J2040" s="10" t="s">
        <v>44</v>
      </c>
    </row>
    <row r="2041" spans="1:10">
      <c r="A2041" s="5" t="s">
        <v>212</v>
      </c>
      <c r="B2041" s="6">
        <v>44919.758678506943</v>
      </c>
      <c r="C2041" s="5" t="s">
        <v>13</v>
      </c>
      <c r="D2041" s="7"/>
      <c r="E2041" s="10"/>
      <c r="F2041" s="8">
        <v>14868.7</v>
      </c>
      <c r="I2041" s="11" t="s">
        <v>9</v>
      </c>
      <c r="J2041" s="10" t="s">
        <v>45</v>
      </c>
    </row>
    <row r="2042" spans="1:10">
      <c r="A2042" s="5" t="s">
        <v>212</v>
      </c>
      <c r="B2042" s="6">
        <v>44919.758678506943</v>
      </c>
      <c r="C2042" s="5" t="s">
        <v>13</v>
      </c>
      <c r="D2042" s="7"/>
      <c r="E2042" s="10"/>
      <c r="F2042" s="8">
        <v>14209.6</v>
      </c>
      <c r="I2042" s="11" t="s">
        <v>9</v>
      </c>
      <c r="J2042" s="10" t="s">
        <v>36</v>
      </c>
    </row>
    <row r="2043" spans="1:10">
      <c r="A2043" s="5" t="s">
        <v>212</v>
      </c>
      <c r="B2043" s="6">
        <v>44919.758678506943</v>
      </c>
      <c r="C2043" s="5" t="s">
        <v>13</v>
      </c>
      <c r="D2043" s="7"/>
      <c r="E2043" s="10"/>
      <c r="F2043" s="8">
        <v>6635.4</v>
      </c>
      <c r="I2043" s="11" t="s">
        <v>9</v>
      </c>
      <c r="J2043" s="10" t="s">
        <v>39</v>
      </c>
    </row>
    <row r="2044" spans="1:10">
      <c r="A2044" s="12" t="s">
        <v>21</v>
      </c>
      <c r="B2044" s="3"/>
      <c r="C2044" s="3"/>
      <c r="D2044" s="7"/>
      <c r="E2044" s="10"/>
      <c r="F2044" s="19">
        <f>SUM(F2016:G2043)</f>
        <v>172453.80000000002</v>
      </c>
      <c r="I2044" s="11"/>
      <c r="J2044" s="10"/>
    </row>
    <row r="2045" spans="1:10" ht="15.75" customHeight="1">
      <c r="A2045" s="13" t="s">
        <v>22</v>
      </c>
      <c r="B2045" s="13" t="s">
        <v>23</v>
      </c>
      <c r="C2045" s="13" t="s">
        <v>24</v>
      </c>
      <c r="D2045" s="14">
        <v>112486815</v>
      </c>
    </row>
    <row r="2048" spans="1:10">
      <c r="A2048" s="1" t="s">
        <v>0</v>
      </c>
      <c r="B2048" s="2"/>
      <c r="C2048" s="2"/>
      <c r="D2048" s="2"/>
      <c r="E2048" s="2"/>
      <c r="F2048" s="2"/>
      <c r="G2048" s="2"/>
      <c r="H2048" s="2"/>
      <c r="I2048" s="2"/>
      <c r="J2048" s="2"/>
    </row>
    <row r="2049" spans="1:10">
      <c r="A2049" s="3" t="s">
        <v>213</v>
      </c>
      <c r="B2049" s="2"/>
      <c r="C2049" s="2"/>
      <c r="D2049" s="2"/>
      <c r="E2049" s="2"/>
      <c r="F2049" s="2"/>
      <c r="G2049" s="2"/>
      <c r="H2049" s="2"/>
      <c r="I2049" s="2"/>
      <c r="J2049" s="2"/>
    </row>
    <row r="2050" spans="1:10">
      <c r="A2050" s="88" t="s">
        <v>0</v>
      </c>
      <c r="B2050" s="88" t="s">
        <v>2</v>
      </c>
      <c r="C2050" s="88" t="s">
        <v>3</v>
      </c>
      <c r="D2050" s="88" t="s">
        <v>4</v>
      </c>
      <c r="E2050" s="88" t="s">
        <v>5</v>
      </c>
      <c r="F2050" s="88" t="s">
        <v>6</v>
      </c>
      <c r="G2050" s="90"/>
      <c r="H2050" s="91"/>
      <c r="I2050" s="88" t="s">
        <v>7</v>
      </c>
      <c r="J2050" s="88" t="s">
        <v>8</v>
      </c>
    </row>
    <row r="2051" spans="1:10">
      <c r="A2051" s="89"/>
      <c r="B2051" s="89"/>
      <c r="C2051" s="89"/>
      <c r="D2051" s="89"/>
      <c r="E2051" s="89"/>
      <c r="F2051" s="4" t="s">
        <v>9</v>
      </c>
      <c r="G2051" s="4" t="s">
        <v>10</v>
      </c>
      <c r="H2051" s="4" t="s">
        <v>11</v>
      </c>
      <c r="I2051" s="89"/>
      <c r="J2051" s="89"/>
    </row>
    <row r="2052" spans="1:10">
      <c r="A2052" s="23" t="s">
        <v>214</v>
      </c>
      <c r="B2052" s="23"/>
      <c r="C2052" s="23"/>
    </row>
    <row r="2053" spans="1:10">
      <c r="A2053" s="12" t="s">
        <v>21</v>
      </c>
      <c r="B2053" s="3"/>
      <c r="C2053" s="3"/>
    </row>
    <row r="2054" spans="1:10">
      <c r="A2054" s="13" t="s">
        <v>22</v>
      </c>
      <c r="B2054" s="13" t="s">
        <v>23</v>
      </c>
      <c r="C2054" s="13" t="s">
        <v>24</v>
      </c>
    </row>
    <row r="2057" spans="1:10">
      <c r="A2057" s="1" t="s">
        <v>0</v>
      </c>
      <c r="B2057" s="2"/>
      <c r="C2057" s="2"/>
      <c r="D2057" s="2"/>
      <c r="E2057" s="2"/>
      <c r="F2057" s="2"/>
      <c r="G2057" s="2"/>
      <c r="H2057" s="2"/>
      <c r="I2057" s="2"/>
      <c r="J2057" s="2"/>
    </row>
    <row r="2058" spans="1:10">
      <c r="A2058" s="3" t="s">
        <v>215</v>
      </c>
      <c r="B2058" s="2"/>
      <c r="C2058" s="2"/>
      <c r="D2058" s="2"/>
      <c r="E2058" s="2"/>
      <c r="F2058" s="2"/>
      <c r="G2058" s="2"/>
      <c r="H2058" s="2"/>
      <c r="I2058" s="2"/>
      <c r="J2058" s="2"/>
    </row>
    <row r="2059" spans="1:10">
      <c r="A2059" s="88" t="s">
        <v>0</v>
      </c>
      <c r="B2059" s="88" t="s">
        <v>2</v>
      </c>
      <c r="C2059" s="88" t="s">
        <v>3</v>
      </c>
      <c r="D2059" s="88" t="s">
        <v>4</v>
      </c>
      <c r="E2059" s="88" t="s">
        <v>5</v>
      </c>
      <c r="F2059" s="88" t="s">
        <v>6</v>
      </c>
      <c r="G2059" s="90"/>
      <c r="H2059" s="91"/>
      <c r="I2059" s="88" t="s">
        <v>7</v>
      </c>
      <c r="J2059" s="88" t="s">
        <v>8</v>
      </c>
    </row>
    <row r="2060" spans="1:10">
      <c r="A2060" s="89"/>
      <c r="B2060" s="89"/>
      <c r="C2060" s="89"/>
      <c r="D2060" s="89"/>
      <c r="E2060" s="89"/>
      <c r="F2060" s="4" t="s">
        <v>9</v>
      </c>
      <c r="G2060" s="4" t="s">
        <v>10</v>
      </c>
      <c r="H2060" s="4" t="s">
        <v>11</v>
      </c>
      <c r="I2060" s="89"/>
      <c r="J2060" s="89"/>
    </row>
    <row r="2061" spans="1:10">
      <c r="A2061" s="5" t="s">
        <v>216</v>
      </c>
      <c r="B2061" s="6">
        <v>44922.548703553242</v>
      </c>
      <c r="C2061" s="5" t="s">
        <v>13</v>
      </c>
      <c r="D2061" s="7"/>
      <c r="E2061" s="10"/>
      <c r="F2061" s="8">
        <v>8165.8</v>
      </c>
      <c r="I2061" s="11" t="s">
        <v>9</v>
      </c>
      <c r="J2061" s="10" t="s">
        <v>29</v>
      </c>
    </row>
    <row r="2062" spans="1:10">
      <c r="A2062" s="5" t="s">
        <v>216</v>
      </c>
      <c r="B2062" s="6">
        <v>44922.548703553242</v>
      </c>
      <c r="C2062" s="5" t="s">
        <v>13</v>
      </c>
      <c r="D2062" s="7"/>
      <c r="E2062" s="10"/>
      <c r="F2062" s="8">
        <v>6805.7</v>
      </c>
      <c r="I2062" s="11" t="s">
        <v>9</v>
      </c>
      <c r="J2062" s="10" t="s">
        <v>42</v>
      </c>
    </row>
    <row r="2063" spans="1:10">
      <c r="A2063" s="5" t="s">
        <v>216</v>
      </c>
      <c r="B2063" s="6">
        <v>44922.548703553242</v>
      </c>
      <c r="C2063" s="5" t="s">
        <v>13</v>
      </c>
      <c r="D2063" s="7"/>
      <c r="E2063" s="10"/>
      <c r="F2063" s="8">
        <v>6323.6</v>
      </c>
      <c r="I2063" s="11" t="s">
        <v>9</v>
      </c>
      <c r="J2063" s="5" t="s">
        <v>30</v>
      </c>
    </row>
    <row r="2064" spans="1:10">
      <c r="A2064" s="5" t="s">
        <v>216</v>
      </c>
      <c r="B2064" s="6">
        <v>44922.548703553242</v>
      </c>
      <c r="C2064" s="5" t="s">
        <v>13</v>
      </c>
      <c r="D2064" s="7"/>
      <c r="E2064" s="10"/>
      <c r="F2064" s="8">
        <v>9866.7999999999993</v>
      </c>
      <c r="I2064" s="11" t="s">
        <v>9</v>
      </c>
      <c r="J2064" s="5" t="s">
        <v>31</v>
      </c>
    </row>
    <row r="2065" spans="1:10">
      <c r="A2065" s="5" t="s">
        <v>216</v>
      </c>
      <c r="B2065" s="6">
        <v>44922.548703553242</v>
      </c>
      <c r="C2065" s="5" t="s">
        <v>13</v>
      </c>
      <c r="D2065" s="7"/>
      <c r="E2065" s="10"/>
      <c r="F2065" s="8">
        <v>7116.9</v>
      </c>
      <c r="I2065" s="11" t="s">
        <v>9</v>
      </c>
      <c r="J2065" s="5" t="s">
        <v>32</v>
      </c>
    </row>
    <row r="2066" spans="1:10">
      <c r="A2066" s="5" t="s">
        <v>216</v>
      </c>
      <c r="B2066" s="6">
        <v>44922.548703553242</v>
      </c>
      <c r="C2066" s="5" t="s">
        <v>13</v>
      </c>
      <c r="D2066" s="7"/>
      <c r="E2066" s="10"/>
      <c r="F2066" s="8">
        <v>14865.9</v>
      </c>
      <c r="I2066" s="11" t="s">
        <v>9</v>
      </c>
      <c r="J2066" s="5" t="s">
        <v>33</v>
      </c>
    </row>
    <row r="2067" spans="1:10">
      <c r="A2067" s="5" t="s">
        <v>216</v>
      </c>
      <c r="B2067" s="6">
        <v>44922.548703553242</v>
      </c>
      <c r="C2067" s="5" t="s">
        <v>13</v>
      </c>
      <c r="D2067" s="7"/>
      <c r="E2067" s="10"/>
      <c r="F2067" s="8">
        <v>14488.2</v>
      </c>
      <c r="I2067" s="11" t="s">
        <v>9</v>
      </c>
      <c r="J2067" s="5" t="s">
        <v>34</v>
      </c>
    </row>
    <row r="2068" spans="1:10">
      <c r="A2068" s="5" t="s">
        <v>216</v>
      </c>
      <c r="B2068" s="6">
        <v>44922.548703553242</v>
      </c>
      <c r="C2068" s="5" t="s">
        <v>13</v>
      </c>
      <c r="D2068" s="7"/>
      <c r="E2068" s="10"/>
      <c r="F2068" s="8">
        <v>11312.2</v>
      </c>
      <c r="I2068" s="11" t="s">
        <v>9</v>
      </c>
      <c r="J2068" s="5" t="s">
        <v>35</v>
      </c>
    </row>
    <row r="2069" spans="1:10">
      <c r="A2069" s="5" t="s">
        <v>216</v>
      </c>
      <c r="B2069" s="6">
        <v>44922.548703553242</v>
      </c>
      <c r="C2069" s="5" t="s">
        <v>13</v>
      </c>
      <c r="D2069" s="7"/>
      <c r="E2069" s="10"/>
      <c r="F2069" s="8">
        <v>4612.2</v>
      </c>
      <c r="I2069" s="11" t="s">
        <v>9</v>
      </c>
      <c r="J2069" s="10" t="s">
        <v>43</v>
      </c>
    </row>
    <row r="2070" spans="1:10">
      <c r="A2070" s="5" t="s">
        <v>216</v>
      </c>
      <c r="B2070" s="6">
        <v>44922.548703553242</v>
      </c>
      <c r="C2070" s="5" t="s">
        <v>13</v>
      </c>
      <c r="D2070" s="7"/>
      <c r="E2070" s="10"/>
      <c r="F2070" s="8">
        <v>6817.5</v>
      </c>
      <c r="I2070" s="11" t="s">
        <v>9</v>
      </c>
      <c r="J2070" s="10" t="s">
        <v>44</v>
      </c>
    </row>
    <row r="2071" spans="1:10">
      <c r="A2071" s="5" t="s">
        <v>216</v>
      </c>
      <c r="B2071" s="6">
        <v>44922.548703553242</v>
      </c>
      <c r="C2071" s="5" t="s">
        <v>13</v>
      </c>
      <c r="D2071" s="7"/>
      <c r="E2071" s="10"/>
      <c r="F2071" s="8">
        <v>7406.6</v>
      </c>
      <c r="I2071" s="11" t="s">
        <v>9</v>
      </c>
      <c r="J2071" s="10" t="s">
        <v>45</v>
      </c>
    </row>
    <row r="2072" spans="1:10">
      <c r="A2072" s="5" t="s">
        <v>216</v>
      </c>
      <c r="B2072" s="6">
        <v>44922.548703553242</v>
      </c>
      <c r="C2072" s="5" t="s">
        <v>13</v>
      </c>
      <c r="D2072" s="7"/>
      <c r="E2072" s="10"/>
      <c r="F2072" s="8">
        <v>5988.7</v>
      </c>
      <c r="I2072" s="11" t="s">
        <v>9</v>
      </c>
      <c r="J2072" s="10" t="s">
        <v>46</v>
      </c>
    </row>
    <row r="2073" spans="1:10">
      <c r="A2073" s="12" t="s">
        <v>21</v>
      </c>
      <c r="B2073" s="3"/>
      <c r="C2073" s="3"/>
      <c r="D2073" s="7"/>
      <c r="E2073" s="10"/>
      <c r="F2073" s="19">
        <f>SUM(F2061:G2072)</f>
        <v>103770.09999999999</v>
      </c>
      <c r="H2073" s="8"/>
      <c r="I2073" s="11"/>
      <c r="J2073" s="10"/>
    </row>
    <row r="2074" spans="1:10" ht="15.75" customHeight="1">
      <c r="A2074" s="13" t="s">
        <v>22</v>
      </c>
      <c r="B2074" s="13" t="s">
        <v>23</v>
      </c>
      <c r="C2074" s="13" t="s">
        <v>24</v>
      </c>
      <c r="D2074" s="14">
        <v>112486816</v>
      </c>
      <c r="E2074" s="10"/>
      <c r="H2074" s="8"/>
      <c r="I2074" s="11"/>
      <c r="J2074" s="10"/>
    </row>
    <row r="2075" spans="1:10">
      <c r="A2075" s="5"/>
      <c r="B2075" s="6"/>
      <c r="C2075" s="5"/>
      <c r="D2075" s="7"/>
      <c r="E2075" s="10"/>
      <c r="H2075" s="8"/>
      <c r="I2075" s="11"/>
      <c r="J2075" s="10"/>
    </row>
    <row r="2076" spans="1:10">
      <c r="A2076" s="5"/>
      <c r="B2076" s="6"/>
      <c r="C2076" s="5"/>
      <c r="D2076" s="7"/>
      <c r="E2076" s="10"/>
      <c r="H2076" s="8"/>
      <c r="I2076" s="11"/>
      <c r="J2076" s="10"/>
    </row>
    <row r="2077" spans="1:10">
      <c r="A2077" s="5" t="s">
        <v>217</v>
      </c>
      <c r="B2077" s="6">
        <v>44922.708571631942</v>
      </c>
      <c r="C2077" s="5" t="s">
        <v>13</v>
      </c>
      <c r="D2077" s="7"/>
      <c r="E2077" s="10"/>
      <c r="G2077" s="8">
        <v>1519.61</v>
      </c>
      <c r="I2077" s="11" t="s">
        <v>10</v>
      </c>
      <c r="J2077" s="5" t="s">
        <v>19</v>
      </c>
    </row>
    <row r="2078" spans="1:10">
      <c r="A2078" s="5" t="s">
        <v>217</v>
      </c>
      <c r="B2078" s="6">
        <v>44922.708571631942</v>
      </c>
      <c r="C2078" s="5" t="s">
        <v>13</v>
      </c>
      <c r="D2078" s="9">
        <v>45163153229</v>
      </c>
      <c r="E2078" s="10" t="s">
        <v>17</v>
      </c>
      <c r="H2078" s="8">
        <v>1514.92</v>
      </c>
      <c r="I2078" s="5" t="s">
        <v>15</v>
      </c>
      <c r="J2078" s="5" t="s">
        <v>19</v>
      </c>
    </row>
    <row r="2079" spans="1:10">
      <c r="A2079" s="5" t="s">
        <v>217</v>
      </c>
      <c r="B2079" s="6">
        <v>44922.708571631942</v>
      </c>
      <c r="C2079" s="5" t="s">
        <v>13</v>
      </c>
      <c r="D2079" s="9">
        <v>51167214220</v>
      </c>
      <c r="E2079" s="10" t="s">
        <v>17</v>
      </c>
      <c r="H2079" s="8">
        <v>8166.44</v>
      </c>
      <c r="I2079" s="5" t="s">
        <v>15</v>
      </c>
      <c r="J2079" s="5" t="s">
        <v>16</v>
      </c>
    </row>
    <row r="2080" spans="1:10">
      <c r="A2080" s="5" t="s">
        <v>217</v>
      </c>
      <c r="B2080" s="6">
        <v>44922.708571631942</v>
      </c>
      <c r="C2080" s="5" t="s">
        <v>13</v>
      </c>
      <c r="D2080" s="9">
        <v>45113204475</v>
      </c>
      <c r="E2080" s="10" t="s">
        <v>17</v>
      </c>
      <c r="H2080" s="8">
        <v>304.95999999999998</v>
      </c>
      <c r="I2080" s="5" t="s">
        <v>15</v>
      </c>
      <c r="J2080" s="5" t="s">
        <v>16</v>
      </c>
    </row>
    <row r="2081" spans="1:10">
      <c r="A2081" s="5" t="s">
        <v>217</v>
      </c>
      <c r="B2081" s="6">
        <v>44922.708571631942</v>
      </c>
      <c r="C2081" s="5" t="s">
        <v>13</v>
      </c>
      <c r="D2081" s="7">
        <v>3061949863</v>
      </c>
      <c r="E2081" s="5" t="s">
        <v>14</v>
      </c>
      <c r="H2081" s="8">
        <v>2388</v>
      </c>
      <c r="I2081" s="5" t="s">
        <v>15</v>
      </c>
      <c r="J2081" s="5" t="s">
        <v>16</v>
      </c>
    </row>
    <row r="2082" spans="1:10">
      <c r="A2082" s="5" t="s">
        <v>217</v>
      </c>
      <c r="B2082" s="6">
        <v>44922.708571631942</v>
      </c>
      <c r="C2082" s="5" t="s">
        <v>13</v>
      </c>
      <c r="D2082" s="7">
        <v>33191585</v>
      </c>
      <c r="E2082" s="5" t="s">
        <v>14</v>
      </c>
      <c r="H2082" s="8">
        <v>442</v>
      </c>
      <c r="I2082" s="5" t="s">
        <v>15</v>
      </c>
      <c r="J2082" s="5" t="s">
        <v>16</v>
      </c>
    </row>
    <row r="2083" spans="1:10">
      <c r="A2083" s="5" t="s">
        <v>217</v>
      </c>
      <c r="B2083" s="6">
        <v>44922.708571631942</v>
      </c>
      <c r="C2083" s="5" t="s">
        <v>13</v>
      </c>
      <c r="D2083" s="9">
        <v>45173125598</v>
      </c>
      <c r="E2083" s="5" t="s">
        <v>218</v>
      </c>
      <c r="H2083" s="8">
        <v>3498.85</v>
      </c>
      <c r="I2083" s="5" t="s">
        <v>15</v>
      </c>
      <c r="J2083" s="5" t="s">
        <v>18</v>
      </c>
    </row>
    <row r="2084" spans="1:10">
      <c r="A2084" s="5" t="s">
        <v>217</v>
      </c>
      <c r="B2084" s="6">
        <v>44922.708571631942</v>
      </c>
      <c r="C2084" s="5" t="s">
        <v>13</v>
      </c>
      <c r="D2084" s="7">
        <v>198870</v>
      </c>
      <c r="E2084" s="10" t="s">
        <v>17</v>
      </c>
      <c r="H2084" s="8">
        <v>41206.699999999997</v>
      </c>
      <c r="I2084" s="5" t="s">
        <v>15</v>
      </c>
      <c r="J2084" s="5" t="s">
        <v>18</v>
      </c>
    </row>
    <row r="2085" spans="1:10">
      <c r="A2085" s="5" t="s">
        <v>217</v>
      </c>
      <c r="B2085" s="6">
        <v>44922.708571631942</v>
      </c>
      <c r="C2085" s="5" t="s">
        <v>13</v>
      </c>
      <c r="D2085" s="7">
        <v>198866</v>
      </c>
      <c r="E2085" s="10" t="s">
        <v>17</v>
      </c>
      <c r="H2085" s="8">
        <v>764.4</v>
      </c>
      <c r="I2085" s="5" t="s">
        <v>15</v>
      </c>
      <c r="J2085" s="5" t="s">
        <v>18</v>
      </c>
    </row>
    <row r="2086" spans="1:10">
      <c r="A2086" s="5" t="s">
        <v>217</v>
      </c>
      <c r="B2086" s="6">
        <v>44922.708571631942</v>
      </c>
      <c r="C2086" s="5" t="s">
        <v>13</v>
      </c>
      <c r="D2086" s="7">
        <v>198865</v>
      </c>
      <c r="E2086" s="10" t="s">
        <v>17</v>
      </c>
      <c r="H2086" s="8">
        <v>764.4</v>
      </c>
      <c r="I2086" s="5" t="s">
        <v>15</v>
      </c>
      <c r="J2086" s="5" t="s">
        <v>18</v>
      </c>
    </row>
    <row r="2087" spans="1:10">
      <c r="A2087" s="5" t="s">
        <v>217</v>
      </c>
      <c r="B2087" s="6">
        <v>44922.708571631942</v>
      </c>
      <c r="C2087" s="5" t="s">
        <v>13</v>
      </c>
      <c r="D2087" s="7">
        <v>198864</v>
      </c>
      <c r="E2087" s="10" t="s">
        <v>17</v>
      </c>
      <c r="H2087" s="8">
        <v>1312.23</v>
      </c>
      <c r="I2087" s="5" t="s">
        <v>15</v>
      </c>
      <c r="J2087" s="5" t="s">
        <v>18</v>
      </c>
    </row>
    <row r="2088" spans="1:10">
      <c r="A2088" s="5" t="s">
        <v>217</v>
      </c>
      <c r="B2088" s="6">
        <v>44922.708571631942</v>
      </c>
      <c r="C2088" s="5" t="s">
        <v>13</v>
      </c>
      <c r="D2088" s="7">
        <v>198867</v>
      </c>
      <c r="E2088" s="10" t="s">
        <v>17</v>
      </c>
      <c r="H2088" s="8">
        <v>470.4</v>
      </c>
      <c r="I2088" s="5" t="s">
        <v>15</v>
      </c>
      <c r="J2088" s="5" t="s">
        <v>18</v>
      </c>
    </row>
    <row r="2089" spans="1:10">
      <c r="A2089" s="5" t="s">
        <v>217</v>
      </c>
      <c r="B2089" s="6">
        <v>44922.708571631942</v>
      </c>
      <c r="C2089" s="5" t="s">
        <v>13</v>
      </c>
      <c r="D2089" s="7">
        <v>137075</v>
      </c>
      <c r="E2089" s="10" t="s">
        <v>17</v>
      </c>
      <c r="H2089" s="8">
        <v>18560.400000000001</v>
      </c>
      <c r="I2089" s="5" t="s">
        <v>15</v>
      </c>
      <c r="J2089" s="5" t="s">
        <v>19</v>
      </c>
    </row>
    <row r="2090" spans="1:10">
      <c r="A2090" s="5" t="s">
        <v>217</v>
      </c>
      <c r="B2090" s="6">
        <v>44922.708571631942</v>
      </c>
      <c r="C2090" s="5" t="s">
        <v>13</v>
      </c>
      <c r="D2090" s="7"/>
      <c r="E2090" s="10"/>
      <c r="F2090" s="8">
        <v>3895.8</v>
      </c>
      <c r="I2090" s="11" t="s">
        <v>9</v>
      </c>
      <c r="J2090" s="5" t="s">
        <v>40</v>
      </c>
    </row>
    <row r="2091" spans="1:10">
      <c r="A2091" s="5" t="s">
        <v>217</v>
      </c>
      <c r="B2091" s="6">
        <v>44922.708571631942</v>
      </c>
      <c r="C2091" s="5" t="s">
        <v>13</v>
      </c>
      <c r="D2091" s="7"/>
      <c r="E2091" s="10"/>
      <c r="F2091" s="8">
        <v>6493.6</v>
      </c>
      <c r="I2091" s="11" t="s">
        <v>9</v>
      </c>
      <c r="J2091" s="10" t="s">
        <v>36</v>
      </c>
    </row>
    <row r="2092" spans="1:10">
      <c r="A2092" s="12" t="s">
        <v>21</v>
      </c>
      <c r="B2092" s="3"/>
      <c r="C2092" s="3"/>
      <c r="D2092" s="7"/>
      <c r="E2092" s="10"/>
      <c r="F2092" s="19">
        <f>SUM(F2077:G2091)</f>
        <v>11909.01</v>
      </c>
      <c r="H2092" s="8"/>
      <c r="I2092" s="11"/>
      <c r="J2092" s="10"/>
    </row>
    <row r="2093" spans="1:10" ht="15.75" customHeight="1">
      <c r="A2093" s="13" t="s">
        <v>22</v>
      </c>
      <c r="B2093" s="13" t="s">
        <v>23</v>
      </c>
      <c r="C2093" s="13" t="s">
        <v>24</v>
      </c>
      <c r="D2093" s="14">
        <v>112493315</v>
      </c>
      <c r="E2093" s="10"/>
      <c r="H2093" s="8"/>
      <c r="I2093" s="11"/>
      <c r="J2093" s="10"/>
    </row>
    <row r="2096" spans="1:10">
      <c r="A2096" s="1" t="s">
        <v>0</v>
      </c>
      <c r="B2096" s="2"/>
      <c r="C2096" s="2"/>
      <c r="D2096" s="2"/>
      <c r="E2096" s="2"/>
      <c r="F2096" s="2"/>
      <c r="G2096" s="2"/>
      <c r="H2096" s="2"/>
      <c r="I2096" s="2"/>
      <c r="J2096" s="2"/>
    </row>
    <row r="2097" spans="1:10">
      <c r="A2097" s="3" t="s">
        <v>219</v>
      </c>
      <c r="B2097" s="2"/>
      <c r="C2097" s="2"/>
      <c r="D2097" s="2"/>
      <c r="E2097" s="2"/>
      <c r="F2097" s="2"/>
      <c r="G2097" s="2"/>
      <c r="H2097" s="2"/>
      <c r="I2097" s="2"/>
      <c r="J2097" s="2"/>
    </row>
    <row r="2098" spans="1:10">
      <c r="A2098" s="88" t="s">
        <v>0</v>
      </c>
      <c r="B2098" s="88" t="s">
        <v>2</v>
      </c>
      <c r="C2098" s="88" t="s">
        <v>3</v>
      </c>
      <c r="D2098" s="88" t="s">
        <v>4</v>
      </c>
      <c r="E2098" s="88" t="s">
        <v>5</v>
      </c>
      <c r="F2098" s="88" t="s">
        <v>6</v>
      </c>
      <c r="G2098" s="90"/>
      <c r="H2098" s="91"/>
      <c r="I2098" s="88" t="s">
        <v>7</v>
      </c>
      <c r="J2098" s="88" t="s">
        <v>8</v>
      </c>
    </row>
    <row r="2099" spans="1:10">
      <c r="A2099" s="89"/>
      <c r="B2099" s="89"/>
      <c r="C2099" s="89"/>
      <c r="D2099" s="89"/>
      <c r="E2099" s="89"/>
      <c r="F2099" s="4" t="s">
        <v>9</v>
      </c>
      <c r="G2099" s="4" t="s">
        <v>10</v>
      </c>
      <c r="H2099" s="4" t="s">
        <v>11</v>
      </c>
      <c r="I2099" s="89"/>
      <c r="J2099" s="89"/>
    </row>
    <row r="2100" spans="1:10">
      <c r="A2100" s="5" t="s">
        <v>220</v>
      </c>
      <c r="B2100" s="6">
        <v>44923.524376886577</v>
      </c>
      <c r="C2100" s="5" t="s">
        <v>13</v>
      </c>
      <c r="D2100" s="11"/>
      <c r="E2100" s="10"/>
      <c r="F2100" s="8">
        <v>3914.5</v>
      </c>
      <c r="I2100" s="11" t="s">
        <v>9</v>
      </c>
      <c r="J2100" s="5" t="s">
        <v>40</v>
      </c>
    </row>
    <row r="2101" spans="1:10">
      <c r="A2101" s="5" t="s">
        <v>220</v>
      </c>
      <c r="B2101" s="6">
        <v>44923.524376886577</v>
      </c>
      <c r="C2101" s="5" t="s">
        <v>13</v>
      </c>
      <c r="D2101" s="11"/>
      <c r="E2101" s="10"/>
      <c r="F2101" s="8">
        <v>580.79999999999995</v>
      </c>
      <c r="I2101" s="11" t="s">
        <v>9</v>
      </c>
      <c r="J2101" s="5" t="s">
        <v>41</v>
      </c>
    </row>
    <row r="2102" spans="1:10">
      <c r="A2102" s="5" t="s">
        <v>220</v>
      </c>
      <c r="B2102" s="6">
        <v>44923.524376886577</v>
      </c>
      <c r="C2102" s="5" t="s">
        <v>13</v>
      </c>
      <c r="D2102" s="11"/>
      <c r="E2102" s="10"/>
      <c r="F2102" s="8">
        <v>22215.1</v>
      </c>
      <c r="I2102" s="11" t="s">
        <v>9</v>
      </c>
      <c r="J2102" s="5" t="s">
        <v>30</v>
      </c>
    </row>
    <row r="2103" spans="1:10">
      <c r="A2103" s="5" t="s">
        <v>220</v>
      </c>
      <c r="B2103" s="6">
        <v>44923.524376886577</v>
      </c>
      <c r="C2103" s="5" t="s">
        <v>13</v>
      </c>
      <c r="D2103" s="11"/>
      <c r="E2103" s="10"/>
      <c r="F2103" s="8">
        <v>4691.1000000000004</v>
      </c>
      <c r="I2103" s="11" t="s">
        <v>9</v>
      </c>
      <c r="J2103" s="5" t="s">
        <v>31</v>
      </c>
    </row>
    <row r="2104" spans="1:10">
      <c r="A2104" s="5" t="s">
        <v>220</v>
      </c>
      <c r="B2104" s="6">
        <v>44923.524376886577</v>
      </c>
      <c r="C2104" s="5" t="s">
        <v>13</v>
      </c>
      <c r="D2104" s="11"/>
      <c r="E2104" s="10"/>
      <c r="F2104" s="8">
        <v>5708</v>
      </c>
      <c r="I2104" s="11" t="s">
        <v>9</v>
      </c>
      <c r="J2104" s="5" t="s">
        <v>32</v>
      </c>
    </row>
    <row r="2105" spans="1:10">
      <c r="A2105" s="5" t="s">
        <v>220</v>
      </c>
      <c r="B2105" s="6">
        <v>44923.524376886577</v>
      </c>
      <c r="C2105" s="5" t="s">
        <v>13</v>
      </c>
      <c r="D2105" s="11"/>
      <c r="E2105" s="10"/>
      <c r="F2105" s="8">
        <v>16343.2</v>
      </c>
      <c r="I2105" s="11" t="s">
        <v>9</v>
      </c>
      <c r="J2105" s="5" t="s">
        <v>33</v>
      </c>
    </row>
    <row r="2106" spans="1:10">
      <c r="A2106" s="5" t="s">
        <v>220</v>
      </c>
      <c r="B2106" s="6">
        <v>44923.524376886577</v>
      </c>
      <c r="C2106" s="5" t="s">
        <v>13</v>
      </c>
      <c r="D2106" s="11"/>
      <c r="E2106" s="10"/>
      <c r="F2106" s="8">
        <v>8396.6</v>
      </c>
      <c r="I2106" s="11" t="s">
        <v>9</v>
      </c>
      <c r="J2106" s="5" t="s">
        <v>34</v>
      </c>
    </row>
    <row r="2107" spans="1:10">
      <c r="A2107" s="5" t="s">
        <v>220</v>
      </c>
      <c r="B2107" s="6">
        <v>44923.524376886577</v>
      </c>
      <c r="C2107" s="5" t="s">
        <v>13</v>
      </c>
      <c r="D2107" s="11"/>
      <c r="E2107" s="10"/>
      <c r="F2107" s="8">
        <v>34566.5</v>
      </c>
      <c r="I2107" s="11" t="s">
        <v>9</v>
      </c>
      <c r="J2107" s="5" t="s">
        <v>74</v>
      </c>
    </row>
    <row r="2108" spans="1:10">
      <c r="A2108" s="5" t="s">
        <v>220</v>
      </c>
      <c r="B2108" s="6">
        <v>44923.524376886577</v>
      </c>
      <c r="C2108" s="5" t="s">
        <v>13</v>
      </c>
      <c r="D2108" s="11"/>
      <c r="E2108" s="10"/>
      <c r="F2108" s="8">
        <v>8277.2000000000007</v>
      </c>
      <c r="I2108" s="11" t="s">
        <v>9</v>
      </c>
      <c r="J2108" s="5" t="s">
        <v>35</v>
      </c>
    </row>
    <row r="2109" spans="1:10">
      <c r="A2109" s="5" t="s">
        <v>220</v>
      </c>
      <c r="B2109" s="6">
        <v>44923.524376886577</v>
      </c>
      <c r="C2109" s="5" t="s">
        <v>13</v>
      </c>
      <c r="D2109" s="11"/>
      <c r="E2109" s="10"/>
      <c r="F2109" s="8">
        <v>6344</v>
      </c>
      <c r="I2109" s="11" t="s">
        <v>9</v>
      </c>
      <c r="J2109" s="10" t="s">
        <v>43</v>
      </c>
    </row>
    <row r="2110" spans="1:10">
      <c r="A2110" s="5" t="s">
        <v>220</v>
      </c>
      <c r="B2110" s="6">
        <v>44923.524376886577</v>
      </c>
      <c r="C2110" s="5" t="s">
        <v>13</v>
      </c>
      <c r="D2110" s="11"/>
      <c r="E2110" s="10"/>
      <c r="F2110" s="8">
        <v>847.8</v>
      </c>
      <c r="I2110" s="11" t="s">
        <v>9</v>
      </c>
      <c r="J2110" s="10" t="s">
        <v>44</v>
      </c>
    </row>
    <row r="2111" spans="1:10">
      <c r="A2111" s="5" t="s">
        <v>220</v>
      </c>
      <c r="B2111" s="6">
        <v>44923.524376886577</v>
      </c>
      <c r="C2111" s="5" t="s">
        <v>13</v>
      </c>
      <c r="D2111" s="11"/>
      <c r="E2111" s="10"/>
      <c r="F2111" s="8">
        <v>5370.1</v>
      </c>
      <c r="I2111" s="11" t="s">
        <v>9</v>
      </c>
      <c r="J2111" s="10" t="s">
        <v>45</v>
      </c>
    </row>
    <row r="2112" spans="1:10">
      <c r="A2112" s="5" t="s">
        <v>220</v>
      </c>
      <c r="B2112" s="6">
        <v>44923.524376886577</v>
      </c>
      <c r="C2112" s="5" t="s">
        <v>13</v>
      </c>
      <c r="D2112" s="11"/>
      <c r="E2112" s="10"/>
      <c r="F2112" s="8">
        <v>1891.4</v>
      </c>
      <c r="I2112" s="11" t="s">
        <v>9</v>
      </c>
      <c r="J2112" s="10" t="s">
        <v>36</v>
      </c>
    </row>
    <row r="2113" spans="1:10">
      <c r="A2113" s="5" t="s">
        <v>220</v>
      </c>
      <c r="B2113" s="6">
        <v>44923.524376886577</v>
      </c>
      <c r="C2113" s="5" t="s">
        <v>13</v>
      </c>
      <c r="D2113" s="11"/>
      <c r="E2113" s="10"/>
      <c r="F2113" s="8">
        <v>8201.5</v>
      </c>
      <c r="I2113" s="11" t="s">
        <v>9</v>
      </c>
      <c r="J2113" s="10" t="s">
        <v>46</v>
      </c>
    </row>
    <row r="2114" spans="1:10">
      <c r="A2114" s="12" t="s">
        <v>21</v>
      </c>
      <c r="B2114" s="3"/>
      <c r="C2114" s="3"/>
      <c r="D2114" s="7"/>
      <c r="E2114" s="10"/>
      <c r="F2114" s="19">
        <f>SUM(F2100:G2113)</f>
        <v>127347.79999999999</v>
      </c>
      <c r="H2114" s="8"/>
      <c r="I2114" s="11"/>
      <c r="J2114" s="5"/>
    </row>
    <row r="2115" spans="1:10" ht="15.75" customHeight="1">
      <c r="A2115" s="13" t="s">
        <v>22</v>
      </c>
      <c r="B2115" s="13" t="s">
        <v>23</v>
      </c>
      <c r="C2115" s="13" t="s">
        <v>24</v>
      </c>
      <c r="D2115" s="14">
        <v>112493317</v>
      </c>
      <c r="E2115" s="10"/>
      <c r="H2115" s="8"/>
      <c r="I2115" s="11"/>
      <c r="J2115" s="5"/>
    </row>
    <row r="2116" spans="1:10">
      <c r="A2116" s="5"/>
      <c r="B2116" s="6"/>
      <c r="C2116" s="5"/>
      <c r="D2116" s="7"/>
      <c r="E2116" s="10"/>
      <c r="H2116" s="8"/>
      <c r="I2116" s="11"/>
      <c r="J2116" s="5"/>
    </row>
    <row r="2117" spans="1:10">
      <c r="A2117" s="5"/>
      <c r="B2117" s="6"/>
      <c r="C2117" s="5"/>
      <c r="D2117" s="7"/>
      <c r="E2117" s="10"/>
      <c r="H2117" s="8"/>
      <c r="I2117" s="11"/>
      <c r="J2117" s="5"/>
    </row>
    <row r="2118" spans="1:10">
      <c r="A2118" s="5" t="s">
        <v>221</v>
      </c>
      <c r="B2118" s="6">
        <v>44923.734643981479</v>
      </c>
      <c r="C2118" s="5" t="s">
        <v>13</v>
      </c>
      <c r="D2118" s="7"/>
      <c r="E2118" s="10"/>
      <c r="G2118" s="8">
        <v>1200.02</v>
      </c>
      <c r="I2118" s="11" t="s">
        <v>10</v>
      </c>
      <c r="J2118" s="5" t="s">
        <v>19</v>
      </c>
    </row>
    <row r="2119" spans="1:10">
      <c r="A2119" s="5" t="s">
        <v>221</v>
      </c>
      <c r="B2119" s="6">
        <v>44923.734643981479</v>
      </c>
      <c r="C2119" s="5" t="s">
        <v>13</v>
      </c>
      <c r="D2119" s="7">
        <v>45143438118</v>
      </c>
      <c r="E2119" s="10" t="s">
        <v>17</v>
      </c>
      <c r="H2119" s="8">
        <v>8114.76</v>
      </c>
      <c r="I2119" s="5" t="s">
        <v>15</v>
      </c>
      <c r="J2119" s="5" t="s">
        <v>18</v>
      </c>
    </row>
    <row r="2120" spans="1:10">
      <c r="A2120" s="5" t="s">
        <v>221</v>
      </c>
      <c r="B2120" s="6">
        <v>44923.734643981479</v>
      </c>
      <c r="C2120" s="5" t="s">
        <v>13</v>
      </c>
      <c r="D2120" s="9">
        <v>45123196412</v>
      </c>
      <c r="E2120" s="10" t="s">
        <v>17</v>
      </c>
      <c r="H2120" s="8">
        <v>2000</v>
      </c>
      <c r="I2120" s="5" t="s">
        <v>15</v>
      </c>
      <c r="J2120" s="5" t="s">
        <v>19</v>
      </c>
    </row>
    <row r="2121" spans="1:10">
      <c r="A2121" s="5" t="s">
        <v>221</v>
      </c>
      <c r="B2121" s="6">
        <v>44923.734643981479</v>
      </c>
      <c r="C2121" s="5" t="s">
        <v>13</v>
      </c>
      <c r="D2121" s="9">
        <v>11930590110</v>
      </c>
      <c r="E2121" s="10" t="s">
        <v>17</v>
      </c>
      <c r="H2121" s="8">
        <v>293.22000000000003</v>
      </c>
      <c r="I2121" s="5" t="s">
        <v>15</v>
      </c>
      <c r="J2121" s="5" t="s">
        <v>19</v>
      </c>
    </row>
    <row r="2122" spans="1:10">
      <c r="A2122" s="5" t="s">
        <v>221</v>
      </c>
      <c r="B2122" s="6">
        <v>44923.734643981479</v>
      </c>
      <c r="C2122" s="5" t="s">
        <v>13</v>
      </c>
      <c r="D2122" s="7">
        <v>4826725</v>
      </c>
      <c r="E2122" s="5" t="s">
        <v>14</v>
      </c>
      <c r="H2122" s="8">
        <v>195482.81</v>
      </c>
      <c r="I2122" s="5" t="s">
        <v>15</v>
      </c>
      <c r="J2122" s="5" t="s">
        <v>16</v>
      </c>
    </row>
    <row r="2123" spans="1:10">
      <c r="A2123" s="5" t="s">
        <v>221</v>
      </c>
      <c r="B2123" s="6">
        <v>44923.734643981479</v>
      </c>
      <c r="C2123" s="5" t="s">
        <v>13</v>
      </c>
      <c r="D2123" s="7">
        <v>3063289122</v>
      </c>
      <c r="E2123" s="5" t="s">
        <v>14</v>
      </c>
      <c r="H2123" s="8">
        <v>10000</v>
      </c>
      <c r="I2123" s="5" t="s">
        <v>15</v>
      </c>
      <c r="J2123" s="5" t="s">
        <v>16</v>
      </c>
    </row>
    <row r="2124" spans="1:10">
      <c r="A2124" s="5" t="s">
        <v>221</v>
      </c>
      <c r="B2124" s="6">
        <v>44923.734643981479</v>
      </c>
      <c r="C2124" s="5" t="s">
        <v>13</v>
      </c>
      <c r="D2124" s="7">
        <v>3063294981</v>
      </c>
      <c r="E2124" s="5" t="s">
        <v>14</v>
      </c>
      <c r="H2124" s="8">
        <v>6329</v>
      </c>
      <c r="I2124" s="5" t="s">
        <v>15</v>
      </c>
      <c r="J2124" s="5" t="s">
        <v>16</v>
      </c>
    </row>
    <row r="2125" spans="1:10">
      <c r="A2125" s="5" t="s">
        <v>221</v>
      </c>
      <c r="B2125" s="6">
        <v>44923.734643981479</v>
      </c>
      <c r="C2125" s="5" t="s">
        <v>13</v>
      </c>
      <c r="D2125" s="9">
        <v>45123196441</v>
      </c>
      <c r="E2125" s="10" t="s">
        <v>17</v>
      </c>
      <c r="H2125" s="8">
        <v>489</v>
      </c>
      <c r="I2125" s="5" t="s">
        <v>15</v>
      </c>
      <c r="J2125" s="5" t="s">
        <v>16</v>
      </c>
    </row>
    <row r="2126" spans="1:10">
      <c r="A2126" s="5" t="s">
        <v>221</v>
      </c>
      <c r="B2126" s="6">
        <v>44923.734643981479</v>
      </c>
      <c r="C2126" s="5" t="s">
        <v>13</v>
      </c>
      <c r="D2126" s="9">
        <v>45133065055</v>
      </c>
      <c r="E2126" s="10" t="s">
        <v>17</v>
      </c>
      <c r="H2126" s="8">
        <v>69.3</v>
      </c>
      <c r="I2126" s="5" t="s">
        <v>15</v>
      </c>
      <c r="J2126" s="5" t="s">
        <v>16</v>
      </c>
    </row>
    <row r="2127" spans="1:10">
      <c r="A2127" s="5" t="s">
        <v>221</v>
      </c>
      <c r="B2127" s="6">
        <v>44923.734643981479</v>
      </c>
      <c r="C2127" s="5" t="s">
        <v>13</v>
      </c>
      <c r="D2127" s="9">
        <v>45113210409</v>
      </c>
      <c r="E2127" s="10" t="s">
        <v>17</v>
      </c>
      <c r="H2127" s="8">
        <v>1469.6</v>
      </c>
      <c r="I2127" s="5" t="s">
        <v>15</v>
      </c>
      <c r="J2127" s="5" t="s">
        <v>16</v>
      </c>
    </row>
    <row r="2128" spans="1:10">
      <c r="A2128" s="5" t="s">
        <v>221</v>
      </c>
      <c r="B2128" s="6">
        <v>44923.734643981479</v>
      </c>
      <c r="C2128" s="5" t="s">
        <v>13</v>
      </c>
      <c r="D2128" s="9">
        <v>45113210317</v>
      </c>
      <c r="E2128" s="10" t="s">
        <v>17</v>
      </c>
      <c r="H2128" s="8">
        <v>524.20000000000005</v>
      </c>
      <c r="I2128" s="5" t="s">
        <v>15</v>
      </c>
      <c r="J2128" s="5" t="s">
        <v>16</v>
      </c>
    </row>
    <row r="2129" spans="1:10">
      <c r="A2129" s="5" t="s">
        <v>221</v>
      </c>
      <c r="B2129" s="6">
        <v>44923.734643981479</v>
      </c>
      <c r="C2129" s="5" t="s">
        <v>13</v>
      </c>
      <c r="D2129" s="9">
        <v>45143433766</v>
      </c>
      <c r="E2129" s="10" t="s">
        <v>17</v>
      </c>
      <c r="H2129" s="8">
        <v>51</v>
      </c>
      <c r="I2129" s="5" t="s">
        <v>15</v>
      </c>
      <c r="J2129" s="5" t="s">
        <v>16</v>
      </c>
    </row>
    <row r="2130" spans="1:10">
      <c r="A2130" s="5" t="s">
        <v>221</v>
      </c>
      <c r="B2130" s="6">
        <v>44923.734643981479</v>
      </c>
      <c r="C2130" s="5" t="s">
        <v>13</v>
      </c>
      <c r="D2130" s="9">
        <v>58650122173</v>
      </c>
      <c r="E2130" s="10" t="s">
        <v>17</v>
      </c>
      <c r="H2130" s="8">
        <v>42157.04</v>
      </c>
      <c r="I2130" s="5" t="s">
        <v>15</v>
      </c>
      <c r="J2130" s="5" t="s">
        <v>16</v>
      </c>
    </row>
    <row r="2131" spans="1:10">
      <c r="A2131" s="5" t="s">
        <v>221</v>
      </c>
      <c r="B2131" s="6">
        <v>44923.734643981479</v>
      </c>
      <c r="C2131" s="5" t="s">
        <v>13</v>
      </c>
      <c r="D2131" s="9">
        <v>45153061248</v>
      </c>
      <c r="E2131" s="10" t="s">
        <v>17</v>
      </c>
      <c r="H2131" s="8">
        <v>129.58000000000001</v>
      </c>
      <c r="I2131" s="5" t="s">
        <v>15</v>
      </c>
      <c r="J2131" s="5" t="s">
        <v>16</v>
      </c>
    </row>
    <row r="2132" spans="1:10">
      <c r="A2132" s="5" t="s">
        <v>221</v>
      </c>
      <c r="B2132" s="6">
        <v>44923.734643981479</v>
      </c>
      <c r="C2132" s="5" t="s">
        <v>13</v>
      </c>
      <c r="D2132" s="9">
        <v>51117336758</v>
      </c>
      <c r="E2132" s="10" t="s">
        <v>17</v>
      </c>
      <c r="H2132" s="8">
        <v>145.9</v>
      </c>
      <c r="I2132" s="5" t="s">
        <v>15</v>
      </c>
      <c r="J2132" s="5" t="s">
        <v>16</v>
      </c>
    </row>
    <row r="2133" spans="1:10">
      <c r="A2133" s="5" t="s">
        <v>221</v>
      </c>
      <c r="B2133" s="6">
        <v>44923.734643981479</v>
      </c>
      <c r="C2133" s="5" t="s">
        <v>13</v>
      </c>
      <c r="D2133" s="9">
        <v>51517287902</v>
      </c>
      <c r="E2133" s="10" t="s">
        <v>17</v>
      </c>
      <c r="H2133" s="8">
        <v>3226.22</v>
      </c>
      <c r="I2133" s="5" t="s">
        <v>15</v>
      </c>
      <c r="J2133" s="5" t="s">
        <v>19</v>
      </c>
    </row>
    <row r="2134" spans="1:10">
      <c r="A2134" s="5" t="s">
        <v>221</v>
      </c>
      <c r="B2134" s="6">
        <v>44923.734643981479</v>
      </c>
      <c r="C2134" s="5" t="s">
        <v>13</v>
      </c>
      <c r="D2134" s="9">
        <v>51117336807</v>
      </c>
      <c r="E2134" s="10" t="s">
        <v>17</v>
      </c>
      <c r="H2134" s="8">
        <v>2374.52</v>
      </c>
      <c r="I2134" s="5" t="s">
        <v>15</v>
      </c>
      <c r="J2134" s="5" t="s">
        <v>19</v>
      </c>
    </row>
    <row r="2135" spans="1:10">
      <c r="A2135" s="5" t="s">
        <v>221</v>
      </c>
      <c r="B2135" s="6">
        <v>44923.734643981479</v>
      </c>
      <c r="C2135" s="5" t="s">
        <v>13</v>
      </c>
      <c r="D2135" s="9">
        <v>51217369197</v>
      </c>
      <c r="E2135" s="10" t="s">
        <v>17</v>
      </c>
      <c r="H2135" s="8">
        <v>1366.7</v>
      </c>
      <c r="I2135" s="5" t="s">
        <v>15</v>
      </c>
      <c r="J2135" s="5" t="s">
        <v>19</v>
      </c>
    </row>
    <row r="2136" spans="1:10">
      <c r="A2136" s="5" t="s">
        <v>221</v>
      </c>
      <c r="B2136" s="6">
        <v>44923.734643981479</v>
      </c>
      <c r="C2136" s="5" t="s">
        <v>13</v>
      </c>
      <c r="D2136" s="9">
        <v>45113214318</v>
      </c>
      <c r="E2136" s="10" t="s">
        <v>17</v>
      </c>
      <c r="H2136" s="8">
        <v>1086</v>
      </c>
      <c r="I2136" s="5" t="s">
        <v>15</v>
      </c>
      <c r="J2136" s="5" t="s">
        <v>16</v>
      </c>
    </row>
    <row r="2137" spans="1:10">
      <c r="A2137" s="5" t="s">
        <v>221</v>
      </c>
      <c r="B2137" s="6">
        <v>44923.734643981479</v>
      </c>
      <c r="C2137" s="5" t="s">
        <v>13</v>
      </c>
      <c r="D2137" s="9">
        <v>45123198017</v>
      </c>
      <c r="E2137" s="10" t="s">
        <v>17</v>
      </c>
      <c r="H2137" s="8">
        <v>7275</v>
      </c>
      <c r="I2137" s="5" t="s">
        <v>15</v>
      </c>
      <c r="J2137" s="5" t="s">
        <v>16</v>
      </c>
    </row>
    <row r="2138" spans="1:10">
      <c r="A2138" s="5" t="s">
        <v>221</v>
      </c>
      <c r="B2138" s="6">
        <v>44923.734643981479</v>
      </c>
      <c r="C2138" s="5" t="s">
        <v>13</v>
      </c>
      <c r="D2138" s="7">
        <v>286799</v>
      </c>
      <c r="E2138" s="10" t="s">
        <v>17</v>
      </c>
      <c r="H2138" s="8">
        <v>54351.3</v>
      </c>
      <c r="I2138" s="5" t="s">
        <v>15</v>
      </c>
      <c r="J2138" s="5" t="s">
        <v>18</v>
      </c>
    </row>
    <row r="2139" spans="1:10">
      <c r="A2139" s="5" t="s">
        <v>221</v>
      </c>
      <c r="B2139" s="6">
        <v>44923.734643981479</v>
      </c>
      <c r="C2139" s="5" t="s">
        <v>13</v>
      </c>
      <c r="D2139" s="7">
        <v>286798</v>
      </c>
      <c r="E2139" s="10" t="s">
        <v>17</v>
      </c>
      <c r="H2139" s="8">
        <v>10832.68</v>
      </c>
      <c r="I2139" s="5" t="s">
        <v>15</v>
      </c>
      <c r="J2139" s="5" t="s">
        <v>18</v>
      </c>
    </row>
    <row r="2140" spans="1:10">
      <c r="A2140" s="5" t="s">
        <v>221</v>
      </c>
      <c r="B2140" s="6">
        <v>44923.734643981479</v>
      </c>
      <c r="C2140" s="5" t="s">
        <v>13</v>
      </c>
      <c r="D2140" s="9">
        <v>45173129561</v>
      </c>
      <c r="E2140" s="10" t="s">
        <v>17</v>
      </c>
      <c r="H2140" s="8">
        <v>1517.47</v>
      </c>
      <c r="I2140" s="5" t="s">
        <v>15</v>
      </c>
      <c r="J2140" s="5" t="s">
        <v>19</v>
      </c>
    </row>
    <row r="2141" spans="1:10">
      <c r="A2141" s="5" t="s">
        <v>221</v>
      </c>
      <c r="B2141" s="6">
        <v>44923.734643981479</v>
      </c>
      <c r="C2141" s="5" t="s">
        <v>13</v>
      </c>
      <c r="D2141" s="9">
        <v>45113216320</v>
      </c>
      <c r="E2141" s="10" t="s">
        <v>17</v>
      </c>
      <c r="H2141" s="8">
        <v>2163.34</v>
      </c>
      <c r="I2141" s="5" t="s">
        <v>15</v>
      </c>
      <c r="J2141" s="5" t="s">
        <v>19</v>
      </c>
    </row>
    <row r="2142" spans="1:10">
      <c r="A2142" s="5" t="s">
        <v>221</v>
      </c>
      <c r="B2142" s="6">
        <v>44923.734643981479</v>
      </c>
      <c r="C2142" s="5" t="s">
        <v>13</v>
      </c>
      <c r="D2142" s="9">
        <v>45153061841</v>
      </c>
      <c r="E2142" s="10" t="s">
        <v>17</v>
      </c>
      <c r="H2142" s="8">
        <v>2523.5</v>
      </c>
      <c r="I2142" s="5" t="s">
        <v>15</v>
      </c>
      <c r="J2142" s="5" t="s">
        <v>16</v>
      </c>
    </row>
    <row r="2143" spans="1:10">
      <c r="A2143" s="5" t="s">
        <v>221</v>
      </c>
      <c r="B2143" s="6">
        <v>44923.734643981479</v>
      </c>
      <c r="C2143" s="5" t="s">
        <v>13</v>
      </c>
      <c r="D2143" s="9">
        <v>81750233866</v>
      </c>
      <c r="E2143" s="10" t="s">
        <v>17</v>
      </c>
      <c r="H2143" s="8">
        <v>1000.16</v>
      </c>
      <c r="I2143" s="5" t="s">
        <v>15</v>
      </c>
      <c r="J2143" s="5" t="s">
        <v>16</v>
      </c>
    </row>
    <row r="2144" spans="1:10">
      <c r="A2144" s="5" t="s">
        <v>221</v>
      </c>
      <c r="B2144" s="6">
        <v>44923.734643981479</v>
      </c>
      <c r="C2144" s="5" t="s">
        <v>13</v>
      </c>
      <c r="D2144" s="9">
        <v>45163157371</v>
      </c>
      <c r="E2144" s="10" t="s">
        <v>17</v>
      </c>
      <c r="H2144" s="8">
        <v>741.9</v>
      </c>
      <c r="I2144" s="5" t="s">
        <v>15</v>
      </c>
      <c r="J2144" s="5" t="s">
        <v>19</v>
      </c>
    </row>
    <row r="2145" spans="1:10">
      <c r="A2145" s="5" t="s">
        <v>221</v>
      </c>
      <c r="B2145" s="6">
        <v>44923.734643981479</v>
      </c>
      <c r="C2145" s="5" t="s">
        <v>13</v>
      </c>
      <c r="D2145" s="7">
        <v>137219</v>
      </c>
      <c r="E2145" s="10" t="s">
        <v>17</v>
      </c>
      <c r="H2145" s="8">
        <v>32441.4</v>
      </c>
      <c r="I2145" s="5" t="s">
        <v>15</v>
      </c>
      <c r="J2145" s="5" t="s">
        <v>19</v>
      </c>
    </row>
    <row r="2146" spans="1:10">
      <c r="A2146" s="5" t="s">
        <v>221</v>
      </c>
      <c r="B2146" s="6">
        <v>44923.734643981479</v>
      </c>
      <c r="C2146" s="5" t="s">
        <v>13</v>
      </c>
      <c r="D2146" s="7"/>
      <c r="E2146" s="10"/>
      <c r="F2146" s="8">
        <v>9669.6</v>
      </c>
      <c r="I2146" s="11" t="s">
        <v>9</v>
      </c>
      <c r="J2146" s="10" t="s">
        <v>29</v>
      </c>
    </row>
    <row r="2147" spans="1:10">
      <c r="A2147" s="5" t="s">
        <v>221</v>
      </c>
      <c r="B2147" s="6">
        <v>44923.734643981479</v>
      </c>
      <c r="C2147" s="5" t="s">
        <v>13</v>
      </c>
      <c r="D2147" s="7"/>
      <c r="E2147" s="10"/>
      <c r="F2147" s="8">
        <v>8899.7999999999993</v>
      </c>
      <c r="I2147" s="11" t="s">
        <v>9</v>
      </c>
      <c r="J2147" s="10" t="s">
        <v>45</v>
      </c>
    </row>
    <row r="2148" spans="1:10">
      <c r="A2148" s="5" t="s">
        <v>221</v>
      </c>
      <c r="B2148" s="6">
        <v>44923.734643981479</v>
      </c>
      <c r="C2148" s="5" t="s">
        <v>13</v>
      </c>
      <c r="D2148" s="7"/>
      <c r="E2148" s="10"/>
      <c r="F2148" s="8">
        <v>10743.4</v>
      </c>
      <c r="I2148" s="11" t="s">
        <v>9</v>
      </c>
      <c r="J2148" s="10" t="s">
        <v>46</v>
      </c>
    </row>
    <row r="2149" spans="1:10">
      <c r="A2149" s="12" t="s">
        <v>21</v>
      </c>
      <c r="B2149" s="3"/>
      <c r="C2149" s="3"/>
      <c r="D2149" s="7"/>
      <c r="E2149" s="10"/>
      <c r="F2149" s="19">
        <f>SUM(F2118:G2148)</f>
        <v>30512.82</v>
      </c>
      <c r="H2149" s="8"/>
      <c r="I2149" s="11"/>
      <c r="J2149" s="5"/>
    </row>
    <row r="2150" spans="1:10">
      <c r="A2150" s="13" t="s">
        <v>22</v>
      </c>
      <c r="B2150" s="13" t="s">
        <v>23</v>
      </c>
      <c r="C2150" s="13" t="s">
        <v>24</v>
      </c>
      <c r="D2150" s="7"/>
      <c r="E2150" s="10"/>
      <c r="H2150" s="8"/>
      <c r="I2150" s="11"/>
      <c r="J2150" s="5"/>
    </row>
  </sheetData>
  <mergeCells count="400">
    <mergeCell ref="I2059:I2060"/>
    <mergeCell ref="J2059:J2060"/>
    <mergeCell ref="A2059:A2060"/>
    <mergeCell ref="B2059:B2060"/>
    <mergeCell ref="C2059:C2060"/>
    <mergeCell ref="D2059:D2060"/>
    <mergeCell ref="E2059:E2060"/>
    <mergeCell ref="F2059:H2059"/>
    <mergeCell ref="I2014:I2015"/>
    <mergeCell ref="J2014:J2015"/>
    <mergeCell ref="A2014:A2015"/>
    <mergeCell ref="B2014:B2015"/>
    <mergeCell ref="C2014:C2015"/>
    <mergeCell ref="D2014:D2015"/>
    <mergeCell ref="E2014:E2015"/>
    <mergeCell ref="F2014:H2014"/>
    <mergeCell ref="A2050:A2051"/>
    <mergeCell ref="B2050:B2051"/>
    <mergeCell ref="C2050:C2051"/>
    <mergeCell ref="D2050:D2051"/>
    <mergeCell ref="E2050:E2051"/>
    <mergeCell ref="F2050:H2050"/>
    <mergeCell ref="I2050:I2051"/>
    <mergeCell ref="J2050:J2051"/>
    <mergeCell ref="A1553:A1554"/>
    <mergeCell ref="B1553:B1554"/>
    <mergeCell ref="C1553:C1554"/>
    <mergeCell ref="D1553:D1554"/>
    <mergeCell ref="E1553:E1554"/>
    <mergeCell ref="F1553:H1553"/>
    <mergeCell ref="I1553:I1554"/>
    <mergeCell ref="J1553:J1554"/>
    <mergeCell ref="I1647:I1648"/>
    <mergeCell ref="J1647:J1648"/>
    <mergeCell ref="A1647:A1648"/>
    <mergeCell ref="B1647:B1648"/>
    <mergeCell ref="C1647:C1648"/>
    <mergeCell ref="D1647:D1648"/>
    <mergeCell ref="E1647:E1648"/>
    <mergeCell ref="F1647:H1647"/>
    <mergeCell ref="I717:I718"/>
    <mergeCell ref="J717:J718"/>
    <mergeCell ref="A732:A733"/>
    <mergeCell ref="B732:B733"/>
    <mergeCell ref="C732:C733"/>
    <mergeCell ref="D732:D733"/>
    <mergeCell ref="E732:E733"/>
    <mergeCell ref="F732:H732"/>
    <mergeCell ref="I732:I733"/>
    <mergeCell ref="J732:J733"/>
    <mergeCell ref="A717:A718"/>
    <mergeCell ref="B717:B718"/>
    <mergeCell ref="C717:C718"/>
    <mergeCell ref="D717:D718"/>
    <mergeCell ref="E717:E718"/>
    <mergeCell ref="F717:H717"/>
    <mergeCell ref="I664:I665"/>
    <mergeCell ref="J664:J665"/>
    <mergeCell ref="A664:A665"/>
    <mergeCell ref="B664:B665"/>
    <mergeCell ref="C664:C665"/>
    <mergeCell ref="D664:D665"/>
    <mergeCell ref="E664:E665"/>
    <mergeCell ref="F664:H664"/>
    <mergeCell ref="A634:A635"/>
    <mergeCell ref="B634:B635"/>
    <mergeCell ref="C634:C635"/>
    <mergeCell ref="D634:D635"/>
    <mergeCell ref="E634:E635"/>
    <mergeCell ref="F634:H634"/>
    <mergeCell ref="I634:I635"/>
    <mergeCell ref="J634:J635"/>
    <mergeCell ref="A583:A584"/>
    <mergeCell ref="B583:B584"/>
    <mergeCell ref="C583:C584"/>
    <mergeCell ref="D583:D584"/>
    <mergeCell ref="E583:E584"/>
    <mergeCell ref="F583:H583"/>
    <mergeCell ref="I583:I584"/>
    <mergeCell ref="J583:J584"/>
    <mergeCell ref="D405:D406"/>
    <mergeCell ref="E405:E406"/>
    <mergeCell ref="F405:H405"/>
    <mergeCell ref="I548:I549"/>
    <mergeCell ref="J548:J549"/>
    <mergeCell ref="A548:A549"/>
    <mergeCell ref="B548:B549"/>
    <mergeCell ref="C548:C549"/>
    <mergeCell ref="D548:D549"/>
    <mergeCell ref="E548:E549"/>
    <mergeCell ref="F548:H548"/>
    <mergeCell ref="I498:I499"/>
    <mergeCell ref="J498:J499"/>
    <mergeCell ref="A498:A499"/>
    <mergeCell ref="B498:B499"/>
    <mergeCell ref="C498:C499"/>
    <mergeCell ref="D498:D499"/>
    <mergeCell ref="E498:E499"/>
    <mergeCell ref="F498:H498"/>
    <mergeCell ref="I444:I445"/>
    <mergeCell ref="J444:J445"/>
    <mergeCell ref="A444:A445"/>
    <mergeCell ref="B444:B445"/>
    <mergeCell ref="C444:C445"/>
    <mergeCell ref="I279:I280"/>
    <mergeCell ref="J279:J280"/>
    <mergeCell ref="A279:A280"/>
    <mergeCell ref="B279:B280"/>
    <mergeCell ref="C279:C280"/>
    <mergeCell ref="D279:D280"/>
    <mergeCell ref="E279:E280"/>
    <mergeCell ref="F279:H279"/>
    <mergeCell ref="D444:D445"/>
    <mergeCell ref="E444:E445"/>
    <mergeCell ref="F444:H444"/>
    <mergeCell ref="I405:I406"/>
    <mergeCell ref="J405:J406"/>
    <mergeCell ref="A405:A406"/>
    <mergeCell ref="B405:B406"/>
    <mergeCell ref="C405:C406"/>
    <mergeCell ref="I3:I4"/>
    <mergeCell ref="J3:J4"/>
    <mergeCell ref="A23:A24"/>
    <mergeCell ref="B23:B24"/>
    <mergeCell ref="C23:C24"/>
    <mergeCell ref="D23:D24"/>
    <mergeCell ref="E23:E24"/>
    <mergeCell ref="F23:H23"/>
    <mergeCell ref="I23:I24"/>
    <mergeCell ref="J23:J24"/>
    <mergeCell ref="A3:A4"/>
    <mergeCell ref="B3:B4"/>
    <mergeCell ref="C3:C4"/>
    <mergeCell ref="D3:D4"/>
    <mergeCell ref="E3:E4"/>
    <mergeCell ref="F3:H3"/>
    <mergeCell ref="I32:I33"/>
    <mergeCell ref="J32:J33"/>
    <mergeCell ref="A76:A77"/>
    <mergeCell ref="B76:B77"/>
    <mergeCell ref="C76:C77"/>
    <mergeCell ref="D76:D77"/>
    <mergeCell ref="E76:E77"/>
    <mergeCell ref="F76:H76"/>
    <mergeCell ref="I76:I77"/>
    <mergeCell ref="J76:J77"/>
    <mergeCell ref="A32:A33"/>
    <mergeCell ref="B32:B33"/>
    <mergeCell ref="C32:C33"/>
    <mergeCell ref="D32:D33"/>
    <mergeCell ref="E32:E33"/>
    <mergeCell ref="F32:H32"/>
    <mergeCell ref="I126:I127"/>
    <mergeCell ref="J126:J127"/>
    <mergeCell ref="A126:A127"/>
    <mergeCell ref="B126:B127"/>
    <mergeCell ref="C126:C127"/>
    <mergeCell ref="D126:D127"/>
    <mergeCell ref="E126:E127"/>
    <mergeCell ref="F126:H126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I241:I242"/>
    <mergeCell ref="J241:J242"/>
    <mergeCell ref="A241:A242"/>
    <mergeCell ref="B241:B242"/>
    <mergeCell ref="C241:C242"/>
    <mergeCell ref="D241:D242"/>
    <mergeCell ref="E241:E242"/>
    <mergeCell ref="F241:H241"/>
    <mergeCell ref="I764:I765"/>
    <mergeCell ref="J764:J765"/>
    <mergeCell ref="A764:A765"/>
    <mergeCell ref="B764:B765"/>
    <mergeCell ref="C764:C765"/>
    <mergeCell ref="D764:D765"/>
    <mergeCell ref="E764:E765"/>
    <mergeCell ref="F764:H764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A848:A849"/>
    <mergeCell ref="B848:B849"/>
    <mergeCell ref="C848:C849"/>
    <mergeCell ref="D848:D849"/>
    <mergeCell ref="E848:E849"/>
    <mergeCell ref="F848:H848"/>
    <mergeCell ref="I848:I849"/>
    <mergeCell ref="J848:J849"/>
    <mergeCell ref="I802:I803"/>
    <mergeCell ref="J802:J803"/>
    <mergeCell ref="A802:A803"/>
    <mergeCell ref="B802:B803"/>
    <mergeCell ref="C802:C803"/>
    <mergeCell ref="D802:D803"/>
    <mergeCell ref="E802:E803"/>
    <mergeCell ref="F802:H802"/>
    <mergeCell ref="I931:I932"/>
    <mergeCell ref="J931:J932"/>
    <mergeCell ref="A931:A932"/>
    <mergeCell ref="B931:B932"/>
    <mergeCell ref="C931:C932"/>
    <mergeCell ref="D931:D932"/>
    <mergeCell ref="E931:E932"/>
    <mergeCell ref="F931:H931"/>
    <mergeCell ref="I900:I901"/>
    <mergeCell ref="J900:J901"/>
    <mergeCell ref="A900:A901"/>
    <mergeCell ref="B900:B901"/>
    <mergeCell ref="C900:C901"/>
    <mergeCell ref="D900:D901"/>
    <mergeCell ref="E900:E901"/>
    <mergeCell ref="F900:H900"/>
    <mergeCell ref="I1135:I1136"/>
    <mergeCell ref="J1135:J1136"/>
    <mergeCell ref="A1135:A1136"/>
    <mergeCell ref="B1135:B1136"/>
    <mergeCell ref="C1135:C1136"/>
    <mergeCell ref="D1135:D1136"/>
    <mergeCell ref="E1135:E1136"/>
    <mergeCell ref="F1135:H1135"/>
    <mergeCell ref="A979:A980"/>
    <mergeCell ref="B979:B980"/>
    <mergeCell ref="C979:C980"/>
    <mergeCell ref="D979:D980"/>
    <mergeCell ref="E979:E980"/>
    <mergeCell ref="F979:H979"/>
    <mergeCell ref="I979:I980"/>
    <mergeCell ref="J979:J980"/>
    <mergeCell ref="I1032:I1033"/>
    <mergeCell ref="J1032:J1033"/>
    <mergeCell ref="A1032:A1033"/>
    <mergeCell ref="B1032:B1033"/>
    <mergeCell ref="C1032:C1033"/>
    <mergeCell ref="D1032:D1033"/>
    <mergeCell ref="E1032:E1033"/>
    <mergeCell ref="F1032:H1032"/>
    <mergeCell ref="I1227:I1228"/>
    <mergeCell ref="J1227:J1228"/>
    <mergeCell ref="A1227:A1228"/>
    <mergeCell ref="B1227:B1228"/>
    <mergeCell ref="C1227:C1228"/>
    <mergeCell ref="D1227:D1228"/>
    <mergeCell ref="E1227:E1228"/>
    <mergeCell ref="F1227:H1227"/>
    <mergeCell ref="I1100:I1101"/>
    <mergeCell ref="J1100:J1101"/>
    <mergeCell ref="A1100:A1101"/>
    <mergeCell ref="B1100:B1101"/>
    <mergeCell ref="C1100:C1101"/>
    <mergeCell ref="D1100:D1101"/>
    <mergeCell ref="E1100:E1101"/>
    <mergeCell ref="F1100:H1100"/>
    <mergeCell ref="I1209:I1210"/>
    <mergeCell ref="J1209:J1210"/>
    <mergeCell ref="A1209:A1210"/>
    <mergeCell ref="B1209:B1210"/>
    <mergeCell ref="C1209:C1210"/>
    <mergeCell ref="D1209:D1210"/>
    <mergeCell ref="E1209:E1210"/>
    <mergeCell ref="F1209:H1209"/>
    <mergeCell ref="I1288:I1289"/>
    <mergeCell ref="J1288:J1289"/>
    <mergeCell ref="A1288:A1289"/>
    <mergeCell ref="B1288:B1289"/>
    <mergeCell ref="C1288:C1289"/>
    <mergeCell ref="D1288:D1289"/>
    <mergeCell ref="E1288:E1289"/>
    <mergeCell ref="F1288:H1288"/>
    <mergeCell ref="A1322:A1323"/>
    <mergeCell ref="B1322:B1323"/>
    <mergeCell ref="C1322:C1323"/>
    <mergeCell ref="D1322:D1323"/>
    <mergeCell ref="E1322:E1323"/>
    <mergeCell ref="F1322:H1322"/>
    <mergeCell ref="I1322:I1323"/>
    <mergeCell ref="J1322:J1323"/>
    <mergeCell ref="I1382:I1383"/>
    <mergeCell ref="J1382:J1383"/>
    <mergeCell ref="A1382:A1383"/>
    <mergeCell ref="B1382:B1383"/>
    <mergeCell ref="C1382:C1383"/>
    <mergeCell ref="D1382:D1383"/>
    <mergeCell ref="E1382:E1383"/>
    <mergeCell ref="F1382:H1382"/>
    <mergeCell ref="A1422:A1423"/>
    <mergeCell ref="B1422:B1423"/>
    <mergeCell ref="C1422:C1423"/>
    <mergeCell ref="D1422:D1423"/>
    <mergeCell ref="E1422:E1423"/>
    <mergeCell ref="F1422:H1422"/>
    <mergeCell ref="I1422:I1423"/>
    <mergeCell ref="J1422:J1423"/>
    <mergeCell ref="A1693:A1694"/>
    <mergeCell ref="B1693:B1694"/>
    <mergeCell ref="C1693:C1694"/>
    <mergeCell ref="D1693:D1694"/>
    <mergeCell ref="E1693:E1694"/>
    <mergeCell ref="F1693:H1693"/>
    <mergeCell ref="I1693:I1694"/>
    <mergeCell ref="J1693:J1694"/>
    <mergeCell ref="A1494:A1495"/>
    <mergeCell ref="B1494:B1495"/>
    <mergeCell ref="C1494:C1495"/>
    <mergeCell ref="D1494:D1495"/>
    <mergeCell ref="E1494:E1495"/>
    <mergeCell ref="F1494:H1494"/>
    <mergeCell ref="I1494:I1495"/>
    <mergeCell ref="J1494:J1495"/>
    <mergeCell ref="I1597:I1598"/>
    <mergeCell ref="J1597:J1598"/>
    <mergeCell ref="A1597:A1598"/>
    <mergeCell ref="B1597:B1598"/>
    <mergeCell ref="C1597:C1598"/>
    <mergeCell ref="D1597:D1598"/>
    <mergeCell ref="E1597:E1598"/>
    <mergeCell ref="F1597:H1597"/>
    <mergeCell ref="I1745:I1746"/>
    <mergeCell ref="J1745:J1746"/>
    <mergeCell ref="A1745:A1746"/>
    <mergeCell ref="B1745:B1746"/>
    <mergeCell ref="C1745:C1746"/>
    <mergeCell ref="D1745:D1746"/>
    <mergeCell ref="E1745:E1746"/>
    <mergeCell ref="F1745:H1745"/>
    <mergeCell ref="I1777:I1778"/>
    <mergeCell ref="J1777:J1778"/>
    <mergeCell ref="A1777:A1778"/>
    <mergeCell ref="B1777:B1778"/>
    <mergeCell ref="C1777:C1778"/>
    <mergeCell ref="D1777:D1778"/>
    <mergeCell ref="E1777:E1778"/>
    <mergeCell ref="F1777:H1777"/>
    <mergeCell ref="I1820:I1821"/>
    <mergeCell ref="J1820:J1821"/>
    <mergeCell ref="A1820:A1821"/>
    <mergeCell ref="B1820:B1821"/>
    <mergeCell ref="C1820:C1821"/>
    <mergeCell ref="D1820:D1821"/>
    <mergeCell ref="E1820:E1821"/>
    <mergeCell ref="F1820:H1820"/>
    <mergeCell ref="I1864:I1865"/>
    <mergeCell ref="J1864:J1865"/>
    <mergeCell ref="A1864:A1865"/>
    <mergeCell ref="B1864:B1865"/>
    <mergeCell ref="C1864:C1865"/>
    <mergeCell ref="D1864:D1865"/>
    <mergeCell ref="E1864:E1865"/>
    <mergeCell ref="F1864:H1864"/>
    <mergeCell ref="I2098:I2099"/>
    <mergeCell ref="J2098:J2099"/>
    <mergeCell ref="A2098:A2099"/>
    <mergeCell ref="B2098:B2099"/>
    <mergeCell ref="C2098:C2099"/>
    <mergeCell ref="D2098:D2099"/>
    <mergeCell ref="E2098:E2099"/>
    <mergeCell ref="F2098:H2098"/>
    <mergeCell ref="I1914:I1915"/>
    <mergeCell ref="J1914:J1915"/>
    <mergeCell ref="A1914:A1915"/>
    <mergeCell ref="B1914:B1915"/>
    <mergeCell ref="C1914:C1915"/>
    <mergeCell ref="D1914:D1915"/>
    <mergeCell ref="E1914:E1915"/>
    <mergeCell ref="F1914:H1914"/>
    <mergeCell ref="A1969:A1970"/>
    <mergeCell ref="B1969:B1970"/>
    <mergeCell ref="C1969:C1970"/>
    <mergeCell ref="D1969:D1970"/>
    <mergeCell ref="E1969:E1970"/>
    <mergeCell ref="F1969:H1969"/>
    <mergeCell ref="I1969:I1970"/>
    <mergeCell ref="J1969:J197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J514"/>
  <sheetViews>
    <sheetView tabSelected="1" topLeftCell="A502" zoomScaleNormal="100" workbookViewId="0">
      <selection activeCell="K511" sqref="K511"/>
    </sheetView>
  </sheetViews>
  <sheetFormatPr baseColWidth="10" defaultRowHeight="15"/>
  <cols>
    <col min="1" max="1" width="14" bestFit="1" customWidth="1"/>
    <col min="2" max="2" width="10.85546875" bestFit="1" customWidth="1"/>
    <col min="3" max="3" width="24.140625" customWidth="1"/>
    <col min="4" max="5" width="13.5703125" customWidth="1"/>
    <col min="6" max="6" width="9" bestFit="1" customWidth="1"/>
    <col min="7" max="7" width="7" bestFit="1" customWidth="1"/>
    <col min="8" max="8" width="11.28515625" bestFit="1" customWidth="1"/>
    <col min="10" max="10" width="20.710937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222</v>
      </c>
      <c r="B5" s="6">
        <v>44866.792789560182</v>
      </c>
      <c r="C5" s="5" t="s">
        <v>223</v>
      </c>
      <c r="D5" s="7"/>
      <c r="E5" s="10"/>
      <c r="F5" s="8">
        <v>4888.99</v>
      </c>
      <c r="I5" s="11" t="s">
        <v>9</v>
      </c>
      <c r="J5" s="10" t="s">
        <v>223</v>
      </c>
    </row>
    <row r="6" spans="1:10">
      <c r="A6" s="5" t="s">
        <v>222</v>
      </c>
      <c r="B6" s="6">
        <v>44866.792789560182</v>
      </c>
      <c r="C6" s="5" t="s">
        <v>223</v>
      </c>
      <c r="D6" s="7"/>
      <c r="E6" s="10"/>
      <c r="H6" s="8">
        <v>3628.35</v>
      </c>
      <c r="I6" s="5" t="s">
        <v>224</v>
      </c>
      <c r="J6" s="10" t="s">
        <v>223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 customHeight="1">
      <c r="A8" s="13" t="s">
        <v>22</v>
      </c>
      <c r="B8" s="13" t="s">
        <v>23</v>
      </c>
      <c r="C8" s="13" t="s">
        <v>24</v>
      </c>
      <c r="D8" s="21">
        <v>112113460</v>
      </c>
      <c r="E8" s="14">
        <v>112113550</v>
      </c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88" t="s">
        <v>0</v>
      </c>
      <c r="B13" s="88" t="s">
        <v>2</v>
      </c>
      <c r="C13" s="88" t="s">
        <v>3</v>
      </c>
      <c r="D13" s="88" t="s">
        <v>4</v>
      </c>
      <c r="E13" s="88" t="s">
        <v>5</v>
      </c>
      <c r="F13" s="88" t="s">
        <v>6</v>
      </c>
      <c r="G13" s="90"/>
      <c r="H13" s="91"/>
      <c r="I13" s="88" t="s">
        <v>7</v>
      </c>
      <c r="J13" s="88" t="s">
        <v>8</v>
      </c>
    </row>
    <row r="14" spans="1:10">
      <c r="A14" s="89"/>
      <c r="B14" s="89"/>
      <c r="C14" s="89"/>
      <c r="D14" s="89"/>
      <c r="E14" s="89"/>
      <c r="F14" s="4" t="s">
        <v>9</v>
      </c>
      <c r="G14" s="4" t="s">
        <v>10</v>
      </c>
      <c r="H14" s="4" t="s">
        <v>11</v>
      </c>
      <c r="I14" s="89"/>
      <c r="J14" s="89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 customHeight="1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88" t="s">
        <v>0</v>
      </c>
      <c r="B22" s="88" t="s">
        <v>2</v>
      </c>
      <c r="C22" s="88" t="s">
        <v>3</v>
      </c>
      <c r="D22" s="88" t="s">
        <v>4</v>
      </c>
      <c r="E22" s="88" t="s">
        <v>5</v>
      </c>
      <c r="F22" s="88" t="s">
        <v>6</v>
      </c>
      <c r="G22" s="90"/>
      <c r="H22" s="91"/>
      <c r="I22" s="88" t="s">
        <v>7</v>
      </c>
      <c r="J22" s="88" t="s">
        <v>8</v>
      </c>
    </row>
    <row r="23" spans="1:10">
      <c r="A23" s="89"/>
      <c r="B23" s="89"/>
      <c r="C23" s="89"/>
      <c r="D23" s="89"/>
      <c r="E23" s="89"/>
      <c r="F23" s="4" t="s">
        <v>9</v>
      </c>
      <c r="G23" s="4" t="s">
        <v>10</v>
      </c>
      <c r="H23" s="4" t="s">
        <v>11</v>
      </c>
      <c r="I23" s="89"/>
      <c r="J23" s="89"/>
    </row>
    <row r="24" spans="1:10">
      <c r="A24" s="5" t="s">
        <v>225</v>
      </c>
      <c r="B24" s="6">
        <v>44868.791729560187</v>
      </c>
      <c r="C24" s="5" t="s">
        <v>223</v>
      </c>
      <c r="D24" s="7"/>
      <c r="E24" s="10"/>
      <c r="F24" s="8">
        <v>4709.2700000000004</v>
      </c>
      <c r="I24" s="11" t="s">
        <v>9</v>
      </c>
      <c r="J24" s="10" t="s">
        <v>223</v>
      </c>
    </row>
    <row r="25" spans="1:10">
      <c r="A25" s="5" t="s">
        <v>225</v>
      </c>
      <c r="B25" s="6">
        <v>44868.791729560187</v>
      </c>
      <c r="C25" s="5" t="s">
        <v>223</v>
      </c>
      <c r="D25" s="7"/>
      <c r="E25" s="10"/>
      <c r="H25" s="8">
        <v>2792.13</v>
      </c>
      <c r="I25" s="5" t="s">
        <v>224</v>
      </c>
      <c r="J25" s="10" t="s">
        <v>223</v>
      </c>
    </row>
    <row r="26" spans="1:10">
      <c r="A26" s="5" t="s">
        <v>225</v>
      </c>
      <c r="B26" s="6">
        <v>44868.791729560187</v>
      </c>
      <c r="C26" s="5" t="s">
        <v>223</v>
      </c>
      <c r="D26" s="7"/>
      <c r="E26" s="10"/>
      <c r="H26" s="8">
        <v>179.9</v>
      </c>
      <c r="I26" s="11" t="s">
        <v>226</v>
      </c>
      <c r="J26" s="10" t="s">
        <v>223</v>
      </c>
    </row>
    <row r="27" spans="1:10">
      <c r="A27" s="12" t="s">
        <v>21</v>
      </c>
      <c r="B27" s="3"/>
      <c r="C27" s="3"/>
      <c r="D27" s="7"/>
      <c r="E27" s="10"/>
      <c r="H27" s="8"/>
      <c r="I27" s="11"/>
      <c r="J27" s="10"/>
    </row>
    <row r="28" spans="1:10" ht="15.75" customHeight="1">
      <c r="A28" s="13" t="s">
        <v>22</v>
      </c>
      <c r="B28" s="13" t="s">
        <v>23</v>
      </c>
      <c r="C28" s="13" t="s">
        <v>24</v>
      </c>
      <c r="D28" s="21">
        <v>112128826</v>
      </c>
      <c r="E28" s="14">
        <v>112128844</v>
      </c>
      <c r="H28" s="8"/>
      <c r="I28" s="11"/>
      <c r="J28" s="10"/>
    </row>
    <row r="29" spans="1:10">
      <c r="A29" s="5"/>
      <c r="B29" s="6"/>
      <c r="C29" s="5"/>
      <c r="D29" s="7"/>
      <c r="E29" s="10"/>
      <c r="H29" s="8"/>
      <c r="I29" s="11"/>
      <c r="J29" s="10"/>
    </row>
    <row r="31" spans="1:10">
      <c r="A31" s="1" t="s">
        <v>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3" t="s">
        <v>47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88" t="s">
        <v>0</v>
      </c>
      <c r="B33" s="88" t="s">
        <v>2</v>
      </c>
      <c r="C33" s="88" t="s">
        <v>3</v>
      </c>
      <c r="D33" s="88" t="s">
        <v>4</v>
      </c>
      <c r="E33" s="88" t="s">
        <v>5</v>
      </c>
      <c r="F33" s="88" t="s">
        <v>6</v>
      </c>
      <c r="G33" s="90"/>
      <c r="H33" s="91"/>
      <c r="I33" s="88" t="s">
        <v>7</v>
      </c>
      <c r="J33" s="88" t="s">
        <v>8</v>
      </c>
    </row>
    <row r="34" spans="1:10">
      <c r="A34" s="89"/>
      <c r="B34" s="89"/>
      <c r="C34" s="89"/>
      <c r="D34" s="89"/>
      <c r="E34" s="89"/>
      <c r="F34" s="4" t="s">
        <v>9</v>
      </c>
      <c r="G34" s="4" t="s">
        <v>10</v>
      </c>
      <c r="H34" s="4" t="s">
        <v>11</v>
      </c>
      <c r="I34" s="89"/>
      <c r="J34" s="89"/>
    </row>
    <row r="35" spans="1:10">
      <c r="A35" s="5" t="s">
        <v>227</v>
      </c>
      <c r="B35" s="6">
        <v>44869.797787928241</v>
      </c>
      <c r="C35" s="5" t="s">
        <v>223</v>
      </c>
      <c r="D35" s="7"/>
      <c r="E35" s="10"/>
      <c r="F35" s="8">
        <v>4255.5600000000004</v>
      </c>
      <c r="I35" s="11" t="s">
        <v>9</v>
      </c>
      <c r="J35" s="10" t="s">
        <v>223</v>
      </c>
    </row>
    <row r="36" spans="1:10">
      <c r="A36" s="5" t="s">
        <v>227</v>
      </c>
      <c r="B36" s="6">
        <v>44869.797787928241</v>
      </c>
      <c r="C36" s="5" t="s">
        <v>223</v>
      </c>
      <c r="D36" s="7"/>
      <c r="E36" s="10"/>
      <c r="H36" s="8">
        <v>1575.52</v>
      </c>
      <c r="I36" s="5" t="s">
        <v>224</v>
      </c>
      <c r="J36" s="10" t="s">
        <v>223</v>
      </c>
    </row>
    <row r="37" spans="1:10">
      <c r="A37" s="12" t="s">
        <v>21</v>
      </c>
      <c r="B37" s="3"/>
      <c r="C37" s="3"/>
      <c r="D37" s="7"/>
      <c r="E37" s="10"/>
      <c r="H37" s="8"/>
      <c r="I37" s="5"/>
      <c r="J37" s="5"/>
    </row>
    <row r="38" spans="1:10" ht="15.75" customHeight="1">
      <c r="A38" s="13" t="s">
        <v>22</v>
      </c>
      <c r="B38" s="13" t="s">
        <v>23</v>
      </c>
      <c r="C38" s="13" t="s">
        <v>24</v>
      </c>
      <c r="D38" s="21">
        <v>112128830</v>
      </c>
      <c r="E38" s="14">
        <v>112128845</v>
      </c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5"/>
      <c r="B40" s="6"/>
      <c r="C40" s="5"/>
      <c r="D40" s="7"/>
      <c r="E40" s="10"/>
      <c r="H40" s="8"/>
      <c r="I40" s="5"/>
      <c r="J40" s="5"/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52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88" t="s">
        <v>0</v>
      </c>
      <c r="B43" s="88" t="s">
        <v>2</v>
      </c>
      <c r="C43" s="88" t="s">
        <v>3</v>
      </c>
      <c r="D43" s="88" t="s">
        <v>4</v>
      </c>
      <c r="E43" s="88" t="s">
        <v>5</v>
      </c>
      <c r="F43" s="88" t="s">
        <v>6</v>
      </c>
      <c r="G43" s="90"/>
      <c r="H43" s="91"/>
      <c r="I43" s="88" t="s">
        <v>7</v>
      </c>
      <c r="J43" s="88" t="s">
        <v>8</v>
      </c>
    </row>
    <row r="44" spans="1:10">
      <c r="A44" s="89"/>
      <c r="B44" s="89"/>
      <c r="C44" s="89"/>
      <c r="D44" s="89"/>
      <c r="E44" s="89"/>
      <c r="F44" s="4" t="s">
        <v>9</v>
      </c>
      <c r="G44" s="4" t="s">
        <v>10</v>
      </c>
      <c r="H44" s="4" t="s">
        <v>11</v>
      </c>
      <c r="I44" s="89"/>
      <c r="J44" s="89"/>
    </row>
    <row r="45" spans="1:10">
      <c r="A45" s="5" t="s">
        <v>228</v>
      </c>
      <c r="B45" s="6">
        <v>44870.613562384257</v>
      </c>
      <c r="C45" s="5" t="s">
        <v>223</v>
      </c>
      <c r="D45" s="7"/>
      <c r="E45" s="10"/>
      <c r="F45" s="8">
        <v>6259.77</v>
      </c>
      <c r="I45" s="11" t="s">
        <v>9</v>
      </c>
      <c r="J45" s="10" t="s">
        <v>223</v>
      </c>
    </row>
    <row r="46" spans="1:10">
      <c r="A46" s="5" t="s">
        <v>228</v>
      </c>
      <c r="B46" s="6">
        <v>44870.613562384257</v>
      </c>
      <c r="C46" s="5" t="s">
        <v>223</v>
      </c>
      <c r="D46" s="7"/>
      <c r="E46" s="10"/>
      <c r="H46" s="8">
        <v>3101.9</v>
      </c>
      <c r="I46" s="5" t="s">
        <v>224</v>
      </c>
      <c r="J46" s="10" t="s">
        <v>223</v>
      </c>
    </row>
    <row r="47" spans="1:10">
      <c r="A47" s="12" t="s">
        <v>21</v>
      </c>
      <c r="B47" s="3"/>
      <c r="C47" s="3"/>
      <c r="D47" s="7"/>
      <c r="E47" s="10"/>
      <c r="H47" s="8"/>
      <c r="I47" s="5"/>
      <c r="J47" s="5"/>
    </row>
    <row r="48" spans="1:10" ht="15.75" customHeight="1">
      <c r="A48" s="13" t="s">
        <v>22</v>
      </c>
      <c r="B48" s="13" t="s">
        <v>23</v>
      </c>
      <c r="C48" s="13" t="s">
        <v>24</v>
      </c>
      <c r="D48" s="21">
        <v>112129863</v>
      </c>
      <c r="E48" s="14">
        <v>112129891</v>
      </c>
      <c r="H48" s="8"/>
      <c r="I48" s="5"/>
      <c r="J48" s="5"/>
    </row>
    <row r="51" spans="1:10">
      <c r="A51" s="1" t="s">
        <v>0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3" t="s">
        <v>55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88" t="s">
        <v>0</v>
      </c>
      <c r="B53" s="88" t="s">
        <v>2</v>
      </c>
      <c r="C53" s="88" t="s">
        <v>3</v>
      </c>
      <c r="D53" s="88" t="s">
        <v>4</v>
      </c>
      <c r="E53" s="88" t="s">
        <v>5</v>
      </c>
      <c r="F53" s="88" t="s">
        <v>6</v>
      </c>
      <c r="G53" s="90"/>
      <c r="H53" s="91"/>
      <c r="I53" s="88" t="s">
        <v>7</v>
      </c>
      <c r="J53" s="88" t="s">
        <v>8</v>
      </c>
    </row>
    <row r="54" spans="1:10">
      <c r="A54" s="89"/>
      <c r="B54" s="89"/>
      <c r="C54" s="89"/>
      <c r="D54" s="89"/>
      <c r="E54" s="89"/>
      <c r="F54" s="4" t="s">
        <v>9</v>
      </c>
      <c r="G54" s="4" t="s">
        <v>10</v>
      </c>
      <c r="H54" s="4" t="s">
        <v>11</v>
      </c>
      <c r="I54" s="89"/>
      <c r="J54" s="89"/>
    </row>
    <row r="55" spans="1:10">
      <c r="A55" s="5" t="s">
        <v>229</v>
      </c>
      <c r="B55" s="6">
        <v>44872.79198559028</v>
      </c>
      <c r="C55" s="5" t="s">
        <v>223</v>
      </c>
      <c r="D55" s="7"/>
      <c r="E55" s="10"/>
      <c r="F55" s="8">
        <v>4918.29</v>
      </c>
      <c r="I55" s="11" t="s">
        <v>9</v>
      </c>
      <c r="J55" s="10" t="s">
        <v>223</v>
      </c>
    </row>
    <row r="56" spans="1:10">
      <c r="A56" s="5" t="s">
        <v>229</v>
      </c>
      <c r="B56" s="6">
        <v>44872.79198559028</v>
      </c>
      <c r="C56" s="5" t="s">
        <v>223</v>
      </c>
      <c r="D56" s="7"/>
      <c r="E56" s="10"/>
      <c r="H56" s="8">
        <v>3078.01</v>
      </c>
      <c r="I56" s="5" t="s">
        <v>224</v>
      </c>
      <c r="J56" s="10" t="s">
        <v>223</v>
      </c>
    </row>
    <row r="57" spans="1:10">
      <c r="A57" s="5" t="s">
        <v>229</v>
      </c>
      <c r="B57" s="6">
        <v>44872.79198559028</v>
      </c>
      <c r="C57" s="5" t="s">
        <v>223</v>
      </c>
      <c r="D57" s="7"/>
      <c r="E57" s="10"/>
      <c r="H57" s="8">
        <v>280.26</v>
      </c>
      <c r="I57" s="11" t="s">
        <v>226</v>
      </c>
      <c r="J57" s="10" t="s">
        <v>223</v>
      </c>
    </row>
    <row r="58" spans="1:10">
      <c r="A58" s="12" t="s">
        <v>21</v>
      </c>
      <c r="B58" s="3"/>
      <c r="C58" s="3"/>
      <c r="D58" s="7"/>
      <c r="E58" s="10"/>
      <c r="H58" s="8"/>
      <c r="I58" s="11"/>
      <c r="J58" s="10"/>
    </row>
    <row r="59" spans="1:10" ht="15.75" customHeight="1">
      <c r="A59" s="13" t="s">
        <v>22</v>
      </c>
      <c r="B59" s="13" t="s">
        <v>23</v>
      </c>
      <c r="C59" s="13" t="s">
        <v>24</v>
      </c>
      <c r="D59" s="21">
        <v>112132150</v>
      </c>
      <c r="E59" s="14">
        <v>112155908</v>
      </c>
      <c r="H59" s="8"/>
      <c r="I59" s="11"/>
      <c r="J59" s="10"/>
    </row>
    <row r="60" spans="1:10">
      <c r="A60" s="5"/>
      <c r="B60" s="6"/>
      <c r="C60" s="5"/>
      <c r="D60" s="7"/>
      <c r="E60" s="10"/>
      <c r="H60" s="8"/>
      <c r="I60" s="11"/>
      <c r="J60" s="10"/>
    </row>
    <row r="62" spans="1:10">
      <c r="A62" s="1" t="s">
        <v>0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3" t="s">
        <v>62</v>
      </c>
      <c r="B63" s="2"/>
      <c r="C63" s="2"/>
      <c r="D63" s="2"/>
      <c r="E63" s="2"/>
      <c r="F63" s="2"/>
      <c r="G63" s="2"/>
      <c r="H63" s="2"/>
      <c r="I63" s="2"/>
      <c r="J63" s="2"/>
    </row>
    <row r="64" spans="1:10">
      <c r="A64" s="88" t="s">
        <v>0</v>
      </c>
      <c r="B64" s="88" t="s">
        <v>2</v>
      </c>
      <c r="C64" s="88" t="s">
        <v>3</v>
      </c>
      <c r="D64" s="88" t="s">
        <v>4</v>
      </c>
      <c r="E64" s="88" t="s">
        <v>5</v>
      </c>
      <c r="F64" s="88" t="s">
        <v>6</v>
      </c>
      <c r="G64" s="90"/>
      <c r="H64" s="91"/>
      <c r="I64" s="88" t="s">
        <v>7</v>
      </c>
      <c r="J64" s="88" t="s">
        <v>8</v>
      </c>
    </row>
    <row r="65" spans="1:10">
      <c r="A65" s="89"/>
      <c r="B65" s="89"/>
      <c r="C65" s="89"/>
      <c r="D65" s="89"/>
      <c r="E65" s="89"/>
      <c r="F65" s="4" t="s">
        <v>9</v>
      </c>
      <c r="G65" s="4" t="s">
        <v>10</v>
      </c>
      <c r="H65" s="4" t="s">
        <v>11</v>
      </c>
      <c r="I65" s="89"/>
      <c r="J65" s="89"/>
    </row>
    <row r="66" spans="1:10">
      <c r="A66" s="5" t="s">
        <v>230</v>
      </c>
      <c r="B66" s="6">
        <v>44873.812127268517</v>
      </c>
      <c r="C66" s="5" t="s">
        <v>223</v>
      </c>
      <c r="D66" s="7"/>
      <c r="E66" s="10"/>
      <c r="F66" s="8">
        <v>4647.09</v>
      </c>
      <c r="I66" s="11" t="s">
        <v>9</v>
      </c>
      <c r="J66" s="10" t="s">
        <v>223</v>
      </c>
    </row>
    <row r="67" spans="1:10">
      <c r="A67" s="5" t="s">
        <v>230</v>
      </c>
      <c r="B67" s="6">
        <v>44873.812127268517</v>
      </c>
      <c r="C67" s="5" t="s">
        <v>223</v>
      </c>
      <c r="D67" s="7"/>
      <c r="E67" s="10"/>
      <c r="H67" s="8">
        <v>745.35</v>
      </c>
      <c r="I67" s="5" t="s">
        <v>224</v>
      </c>
      <c r="J67" s="10" t="s">
        <v>223</v>
      </c>
    </row>
    <row r="68" spans="1:10">
      <c r="A68" s="5" t="s">
        <v>230</v>
      </c>
      <c r="B68" s="6">
        <v>44873.812127268517</v>
      </c>
      <c r="C68" s="5" t="s">
        <v>223</v>
      </c>
      <c r="D68" s="7"/>
      <c r="E68" s="10"/>
      <c r="H68" s="8">
        <v>38</v>
      </c>
      <c r="I68" s="11" t="s">
        <v>226</v>
      </c>
      <c r="J68" s="10" t="s">
        <v>223</v>
      </c>
    </row>
    <row r="69" spans="1:10">
      <c r="A69" s="12" t="s">
        <v>21</v>
      </c>
      <c r="B69" s="3"/>
      <c r="C69" s="3"/>
      <c r="D69" s="7"/>
      <c r="E69" s="10"/>
      <c r="H69" s="8"/>
      <c r="I69" s="11"/>
      <c r="J69" s="5"/>
    </row>
    <row r="70" spans="1:10" ht="15.75" customHeight="1">
      <c r="A70" s="13" t="s">
        <v>22</v>
      </c>
      <c r="B70" s="13" t="s">
        <v>23</v>
      </c>
      <c r="C70" s="13" t="s">
        <v>24</v>
      </c>
      <c r="D70" s="21">
        <v>112163056</v>
      </c>
      <c r="E70" s="14">
        <v>112163065</v>
      </c>
      <c r="H70" s="8"/>
      <c r="I70" s="11"/>
      <c r="J70" s="5"/>
    </row>
    <row r="73" spans="1:10">
      <c r="A73" s="1" t="s">
        <v>0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3" t="s">
        <v>65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88" t="s">
        <v>0</v>
      </c>
      <c r="B75" s="88" t="s">
        <v>2</v>
      </c>
      <c r="C75" s="88" t="s">
        <v>3</v>
      </c>
      <c r="D75" s="88" t="s">
        <v>4</v>
      </c>
      <c r="E75" s="88" t="s">
        <v>5</v>
      </c>
      <c r="F75" s="88" t="s">
        <v>6</v>
      </c>
      <c r="G75" s="90"/>
      <c r="H75" s="91"/>
      <c r="I75" s="88" t="s">
        <v>7</v>
      </c>
      <c r="J75" s="88" t="s">
        <v>8</v>
      </c>
    </row>
    <row r="76" spans="1:10">
      <c r="A76" s="89"/>
      <c r="B76" s="89"/>
      <c r="C76" s="89"/>
      <c r="D76" s="89"/>
      <c r="E76" s="89"/>
      <c r="F76" s="4" t="s">
        <v>9</v>
      </c>
      <c r="G76" s="4" t="s">
        <v>10</v>
      </c>
      <c r="H76" s="4" t="s">
        <v>11</v>
      </c>
      <c r="I76" s="89"/>
      <c r="J76" s="89"/>
    </row>
    <row r="77" spans="1:10">
      <c r="A77" s="5" t="s">
        <v>231</v>
      </c>
      <c r="B77" s="6">
        <v>44874.795065486112</v>
      </c>
      <c r="C77" s="5" t="s">
        <v>223</v>
      </c>
      <c r="D77" s="7"/>
      <c r="E77" s="10"/>
      <c r="F77" s="8">
        <v>6550.86</v>
      </c>
      <c r="I77" s="11" t="s">
        <v>9</v>
      </c>
      <c r="J77" s="10" t="s">
        <v>223</v>
      </c>
    </row>
    <row r="78" spans="1:10">
      <c r="A78" s="5" t="s">
        <v>231</v>
      </c>
      <c r="B78" s="6">
        <v>44874.795065486112</v>
      </c>
      <c r="C78" s="5" t="s">
        <v>223</v>
      </c>
      <c r="D78" s="7"/>
      <c r="E78" s="10"/>
      <c r="H78" s="8">
        <v>1472.8</v>
      </c>
      <c r="I78" s="5" t="s">
        <v>224</v>
      </c>
      <c r="J78" s="10" t="s">
        <v>223</v>
      </c>
    </row>
    <row r="79" spans="1:10">
      <c r="A79" s="5" t="s">
        <v>231</v>
      </c>
      <c r="B79" s="6">
        <v>44874.795065486112</v>
      </c>
      <c r="C79" s="5" t="s">
        <v>223</v>
      </c>
      <c r="D79" s="7"/>
      <c r="E79" s="10"/>
      <c r="H79" s="8">
        <v>132.30000000000001</v>
      </c>
      <c r="I79" s="11" t="s">
        <v>226</v>
      </c>
      <c r="J79" s="10" t="s">
        <v>223</v>
      </c>
    </row>
    <row r="80" spans="1:10">
      <c r="A80" s="12" t="s">
        <v>21</v>
      </c>
      <c r="B80" s="3"/>
      <c r="C80" s="3"/>
      <c r="D80" s="7"/>
      <c r="E80" s="10"/>
      <c r="H80" s="8"/>
      <c r="I80" s="11"/>
      <c r="J80" s="5"/>
    </row>
    <row r="81" spans="1:10" ht="15.75" customHeight="1">
      <c r="A81" s="13" t="s">
        <v>22</v>
      </c>
      <c r="B81" s="13" t="s">
        <v>23</v>
      </c>
      <c r="C81" s="13" t="s">
        <v>24</v>
      </c>
      <c r="D81" s="21">
        <v>112194867</v>
      </c>
      <c r="E81" s="14">
        <v>112196869</v>
      </c>
      <c r="H81" s="8"/>
      <c r="I81" s="11"/>
      <c r="J81" s="5"/>
    </row>
    <row r="84" spans="1:10">
      <c r="A84" s="1" t="s">
        <v>0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3" t="s">
        <v>68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88" t="s">
        <v>0</v>
      </c>
      <c r="B86" s="88" t="s">
        <v>2</v>
      </c>
      <c r="C86" s="88" t="s">
        <v>3</v>
      </c>
      <c r="D86" s="88" t="s">
        <v>4</v>
      </c>
      <c r="E86" s="88" t="s">
        <v>5</v>
      </c>
      <c r="F86" s="88" t="s">
        <v>6</v>
      </c>
      <c r="G86" s="90"/>
      <c r="H86" s="91"/>
      <c r="I86" s="88" t="s">
        <v>7</v>
      </c>
      <c r="J86" s="88" t="s">
        <v>8</v>
      </c>
    </row>
    <row r="87" spans="1:10">
      <c r="A87" s="89"/>
      <c r="B87" s="89"/>
      <c r="C87" s="89"/>
      <c r="D87" s="89"/>
      <c r="E87" s="89"/>
      <c r="F87" s="4" t="s">
        <v>9</v>
      </c>
      <c r="G87" s="4" t="s">
        <v>10</v>
      </c>
      <c r="H87" s="4" t="s">
        <v>11</v>
      </c>
      <c r="I87" s="89"/>
      <c r="J87" s="89"/>
    </row>
    <row r="88" spans="1:10">
      <c r="A88" s="5" t="s">
        <v>232</v>
      </c>
      <c r="B88" s="6">
        <v>44875.793349027779</v>
      </c>
      <c r="C88" s="5" t="s">
        <v>223</v>
      </c>
      <c r="D88" s="7"/>
      <c r="E88" s="10"/>
      <c r="F88" s="8">
        <v>6342.75</v>
      </c>
      <c r="I88" s="11" t="s">
        <v>9</v>
      </c>
      <c r="J88" s="10" t="s">
        <v>223</v>
      </c>
    </row>
    <row r="89" spans="1:10">
      <c r="A89" s="5" t="s">
        <v>232</v>
      </c>
      <c r="B89" s="6">
        <v>44875.793349027779</v>
      </c>
      <c r="C89" s="5" t="s">
        <v>223</v>
      </c>
      <c r="D89" s="7"/>
      <c r="E89" s="10"/>
      <c r="H89" s="8">
        <v>3961.18</v>
      </c>
      <c r="I89" s="5" t="s">
        <v>224</v>
      </c>
      <c r="J89" s="10" t="s">
        <v>223</v>
      </c>
    </row>
    <row r="90" spans="1:10">
      <c r="A90" s="5" t="s">
        <v>232</v>
      </c>
      <c r="B90" s="6">
        <v>44875.793349027779</v>
      </c>
      <c r="C90" s="5" t="s">
        <v>223</v>
      </c>
      <c r="D90" s="7"/>
      <c r="E90" s="10"/>
      <c r="H90" s="8">
        <v>105.04</v>
      </c>
      <c r="I90" s="11" t="s">
        <v>226</v>
      </c>
      <c r="J90" s="10" t="s">
        <v>223</v>
      </c>
    </row>
    <row r="91" spans="1:10">
      <c r="A91" s="12" t="s">
        <v>21</v>
      </c>
      <c r="B91" s="3"/>
      <c r="C91" s="3"/>
      <c r="D91" s="7"/>
      <c r="E91" s="10"/>
      <c r="H91" s="8"/>
      <c r="I91" s="11"/>
      <c r="J91" s="5"/>
    </row>
    <row r="92" spans="1:10" ht="15.75" customHeight="1">
      <c r="A92" s="13" t="s">
        <v>22</v>
      </c>
      <c r="B92" s="13" t="s">
        <v>23</v>
      </c>
      <c r="C92" s="13" t="s">
        <v>24</v>
      </c>
      <c r="D92" s="21">
        <v>112203831</v>
      </c>
      <c r="E92" s="14">
        <v>112210091</v>
      </c>
      <c r="H92" s="8"/>
      <c r="I92" s="11"/>
      <c r="J92" s="5"/>
    </row>
    <row r="95" spans="1:10">
      <c r="A95" s="1" t="s">
        <v>0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3" t="s">
        <v>72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88" t="s">
        <v>0</v>
      </c>
      <c r="B97" s="88" t="s">
        <v>2</v>
      </c>
      <c r="C97" s="88" t="s">
        <v>3</v>
      </c>
      <c r="D97" s="88" t="s">
        <v>4</v>
      </c>
      <c r="E97" s="88" t="s">
        <v>5</v>
      </c>
      <c r="F97" s="88" t="s">
        <v>6</v>
      </c>
      <c r="G97" s="90"/>
      <c r="H97" s="91"/>
      <c r="I97" s="88" t="s">
        <v>7</v>
      </c>
      <c r="J97" s="88" t="s">
        <v>8</v>
      </c>
    </row>
    <row r="98" spans="1:10">
      <c r="A98" s="89"/>
      <c r="B98" s="89"/>
      <c r="C98" s="89"/>
      <c r="D98" s="89"/>
      <c r="E98" s="89"/>
      <c r="F98" s="4" t="s">
        <v>9</v>
      </c>
      <c r="G98" s="4" t="s">
        <v>10</v>
      </c>
      <c r="H98" s="4" t="s">
        <v>11</v>
      </c>
      <c r="I98" s="89"/>
      <c r="J98" s="89"/>
    </row>
    <row r="99" spans="1:10">
      <c r="A99" s="5" t="s">
        <v>233</v>
      </c>
      <c r="B99" s="6">
        <v>44876.79198091435</v>
      </c>
      <c r="C99" s="5" t="s">
        <v>223</v>
      </c>
      <c r="D99" s="7"/>
      <c r="E99" s="10"/>
      <c r="F99" s="8">
        <v>4207.59</v>
      </c>
      <c r="I99" s="11" t="s">
        <v>9</v>
      </c>
      <c r="J99" s="10" t="s">
        <v>223</v>
      </c>
    </row>
    <row r="100" spans="1:10">
      <c r="A100" s="5" t="s">
        <v>233</v>
      </c>
      <c r="B100" s="6">
        <v>44876.79198091435</v>
      </c>
      <c r="C100" s="5" t="s">
        <v>223</v>
      </c>
      <c r="D100" s="7"/>
      <c r="E100" s="10"/>
      <c r="H100" s="8">
        <v>947.83</v>
      </c>
      <c r="I100" s="5" t="s">
        <v>224</v>
      </c>
      <c r="J100" s="10" t="s">
        <v>223</v>
      </c>
    </row>
    <row r="101" spans="1:10">
      <c r="A101" s="5" t="s">
        <v>233</v>
      </c>
      <c r="B101" s="6">
        <v>44876.79198091435</v>
      </c>
      <c r="C101" s="5" t="s">
        <v>223</v>
      </c>
      <c r="D101" s="7"/>
      <c r="E101" s="10"/>
      <c r="H101" s="8">
        <v>108.7</v>
      </c>
      <c r="I101" s="11" t="s">
        <v>226</v>
      </c>
      <c r="J101" s="10" t="s">
        <v>223</v>
      </c>
    </row>
    <row r="102" spans="1:10">
      <c r="A102" s="12" t="s">
        <v>21</v>
      </c>
      <c r="B102" s="3"/>
      <c r="C102" s="3"/>
      <c r="D102" s="7"/>
      <c r="E102" s="10"/>
      <c r="H102" s="8"/>
      <c r="I102" s="11"/>
      <c r="J102" s="5"/>
    </row>
    <row r="103" spans="1:10" ht="15.75" customHeight="1">
      <c r="A103" s="13" t="s">
        <v>22</v>
      </c>
      <c r="B103" s="13" t="s">
        <v>23</v>
      </c>
      <c r="C103" s="13" t="s">
        <v>24</v>
      </c>
      <c r="D103" s="21">
        <v>112204978</v>
      </c>
      <c r="E103" s="14">
        <v>112210092</v>
      </c>
      <c r="H103" s="8"/>
      <c r="I103" s="11"/>
      <c r="J103" s="5"/>
    </row>
    <row r="104" spans="1:10">
      <c r="A104" s="5"/>
      <c r="B104" s="6"/>
      <c r="C104" s="5"/>
      <c r="D104" s="7"/>
      <c r="E104" s="10"/>
      <c r="H104" s="8"/>
      <c r="I104" s="11"/>
      <c r="J104" s="5"/>
    </row>
    <row r="105" spans="1:10">
      <c r="A105" s="5"/>
      <c r="B105" s="6"/>
      <c r="C105" s="5"/>
      <c r="D105" s="7"/>
      <c r="E105" s="10"/>
      <c r="H105" s="8"/>
      <c r="I105" s="11"/>
      <c r="J105" s="5"/>
    </row>
    <row r="106" spans="1:10">
      <c r="A106" s="1" t="s">
        <v>0</v>
      </c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A107" s="3" t="s">
        <v>77</v>
      </c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A108" s="88" t="s">
        <v>0</v>
      </c>
      <c r="B108" s="88" t="s">
        <v>2</v>
      </c>
      <c r="C108" s="88" t="s">
        <v>3</v>
      </c>
      <c r="D108" s="88" t="s">
        <v>4</v>
      </c>
      <c r="E108" s="88" t="s">
        <v>5</v>
      </c>
      <c r="F108" s="88" t="s">
        <v>6</v>
      </c>
      <c r="G108" s="90"/>
      <c r="H108" s="91"/>
      <c r="I108" s="88" t="s">
        <v>7</v>
      </c>
      <c r="J108" s="88" t="s">
        <v>8</v>
      </c>
    </row>
    <row r="109" spans="1:10">
      <c r="A109" s="89"/>
      <c r="B109" s="89"/>
      <c r="C109" s="89"/>
      <c r="D109" s="89"/>
      <c r="E109" s="89"/>
      <c r="F109" s="4" t="s">
        <v>9</v>
      </c>
      <c r="G109" s="4" t="s">
        <v>10</v>
      </c>
      <c r="H109" s="4" t="s">
        <v>11</v>
      </c>
      <c r="I109" s="89"/>
      <c r="J109" s="89"/>
    </row>
    <row r="110" spans="1:10">
      <c r="A110" s="5" t="s">
        <v>234</v>
      </c>
      <c r="B110" s="6">
        <v>44877.584818703697</v>
      </c>
      <c r="C110" s="5" t="s">
        <v>223</v>
      </c>
      <c r="D110" s="7"/>
      <c r="E110" s="10"/>
      <c r="F110" s="8">
        <v>3566.27</v>
      </c>
      <c r="I110" s="11" t="s">
        <v>9</v>
      </c>
      <c r="J110" s="10" t="s">
        <v>223</v>
      </c>
    </row>
    <row r="111" spans="1:10">
      <c r="A111" s="5" t="s">
        <v>234</v>
      </c>
      <c r="B111" s="6">
        <v>44877.584818703697</v>
      </c>
      <c r="C111" s="5" t="s">
        <v>223</v>
      </c>
      <c r="D111" s="7"/>
      <c r="E111" s="10"/>
      <c r="H111" s="8">
        <v>1545.49</v>
      </c>
      <c r="I111" s="5" t="s">
        <v>224</v>
      </c>
      <c r="J111" s="10" t="s">
        <v>223</v>
      </c>
    </row>
    <row r="112" spans="1:10">
      <c r="A112" s="12" t="s">
        <v>21</v>
      </c>
      <c r="B112" s="3"/>
      <c r="C112" s="3"/>
      <c r="D112" s="7"/>
      <c r="E112" s="10"/>
      <c r="H112" s="8"/>
      <c r="I112" s="11"/>
      <c r="J112" s="5"/>
    </row>
    <row r="113" spans="1:10" ht="15.75" customHeight="1">
      <c r="A113" s="13" t="s">
        <v>22</v>
      </c>
      <c r="B113" s="13" t="s">
        <v>23</v>
      </c>
      <c r="C113" s="13" t="s">
        <v>24</v>
      </c>
      <c r="D113" s="21">
        <v>112212587</v>
      </c>
      <c r="E113" s="14">
        <v>112217509</v>
      </c>
      <c r="H113" s="8"/>
      <c r="I113" s="11"/>
      <c r="J113" s="5"/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80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88" t="s">
        <v>0</v>
      </c>
      <c r="B118" s="88" t="s">
        <v>2</v>
      </c>
      <c r="C118" s="88" t="s">
        <v>3</v>
      </c>
      <c r="D118" s="88" t="s">
        <v>4</v>
      </c>
      <c r="E118" s="88" t="s">
        <v>5</v>
      </c>
      <c r="F118" s="88" t="s">
        <v>6</v>
      </c>
      <c r="G118" s="90"/>
      <c r="H118" s="91"/>
      <c r="I118" s="88" t="s">
        <v>7</v>
      </c>
      <c r="J118" s="88" t="s">
        <v>8</v>
      </c>
    </row>
    <row r="119" spans="1:10">
      <c r="A119" s="89"/>
      <c r="B119" s="89"/>
      <c r="C119" s="89"/>
      <c r="D119" s="89"/>
      <c r="E119" s="89"/>
      <c r="F119" s="4" t="s">
        <v>9</v>
      </c>
      <c r="G119" s="4" t="s">
        <v>10</v>
      </c>
      <c r="H119" s="4" t="s">
        <v>11</v>
      </c>
      <c r="I119" s="89"/>
      <c r="J119" s="89"/>
    </row>
    <row r="120" spans="1:10">
      <c r="A120" s="5" t="s">
        <v>235</v>
      </c>
      <c r="B120" s="6">
        <v>44879.784027094909</v>
      </c>
      <c r="C120" s="5" t="s">
        <v>223</v>
      </c>
      <c r="D120" s="7"/>
      <c r="E120" s="10"/>
      <c r="F120" s="8">
        <v>3569.21</v>
      </c>
      <c r="I120" s="11" t="s">
        <v>9</v>
      </c>
      <c r="J120" s="10" t="s">
        <v>223</v>
      </c>
    </row>
    <row r="121" spans="1:10">
      <c r="A121" s="5" t="s">
        <v>235</v>
      </c>
      <c r="B121" s="6">
        <v>44879.784027094909</v>
      </c>
      <c r="C121" s="5" t="s">
        <v>223</v>
      </c>
      <c r="D121" s="7"/>
      <c r="E121" s="10"/>
      <c r="H121" s="8">
        <v>1408.3</v>
      </c>
      <c r="I121" s="5" t="s">
        <v>224</v>
      </c>
      <c r="J121" s="10" t="s">
        <v>223</v>
      </c>
    </row>
    <row r="122" spans="1:10">
      <c r="A122" s="12" t="s">
        <v>21</v>
      </c>
      <c r="B122" s="3"/>
      <c r="C122" s="3"/>
      <c r="D122" s="7"/>
      <c r="E122" s="10"/>
      <c r="H122" s="8"/>
      <c r="I122" s="11"/>
      <c r="J122" s="5"/>
    </row>
    <row r="123" spans="1:10" ht="15.75" customHeight="1">
      <c r="A123" s="13" t="s">
        <v>22</v>
      </c>
      <c r="B123" s="13" t="s">
        <v>23</v>
      </c>
      <c r="C123" s="13" t="s">
        <v>24</v>
      </c>
      <c r="D123" s="21">
        <v>112224954</v>
      </c>
      <c r="E123" s="14">
        <v>112225016</v>
      </c>
      <c r="H123" s="8"/>
      <c r="I123" s="11"/>
      <c r="J123" s="5"/>
    </row>
    <row r="126" spans="1:10">
      <c r="A126" s="1" t="s">
        <v>0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3" t="s">
        <v>83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88" t="s">
        <v>0</v>
      </c>
      <c r="B128" s="88" t="s">
        <v>2</v>
      </c>
      <c r="C128" s="88" t="s">
        <v>3</v>
      </c>
      <c r="D128" s="88" t="s">
        <v>4</v>
      </c>
      <c r="E128" s="88" t="s">
        <v>5</v>
      </c>
      <c r="F128" s="88" t="s">
        <v>6</v>
      </c>
      <c r="G128" s="90"/>
      <c r="H128" s="91"/>
      <c r="I128" s="88" t="s">
        <v>7</v>
      </c>
      <c r="J128" s="88" t="s">
        <v>8</v>
      </c>
    </row>
    <row r="129" spans="1:10">
      <c r="A129" s="89"/>
      <c r="B129" s="89"/>
      <c r="C129" s="89"/>
      <c r="D129" s="89"/>
      <c r="E129" s="89"/>
      <c r="F129" s="4" t="s">
        <v>9</v>
      </c>
      <c r="G129" s="4" t="s">
        <v>10</v>
      </c>
      <c r="H129" s="4" t="s">
        <v>11</v>
      </c>
      <c r="I129" s="89"/>
      <c r="J129" s="89"/>
    </row>
    <row r="130" spans="1:10">
      <c r="A130" s="5" t="s">
        <v>236</v>
      </c>
      <c r="B130" s="6">
        <v>44880.792074027777</v>
      </c>
      <c r="C130" s="5" t="s">
        <v>223</v>
      </c>
      <c r="D130" s="7"/>
      <c r="E130" s="10"/>
      <c r="F130" s="8">
        <v>4556.99</v>
      </c>
      <c r="I130" s="11" t="s">
        <v>9</v>
      </c>
      <c r="J130" s="10" t="s">
        <v>223</v>
      </c>
    </row>
    <row r="131" spans="1:10">
      <c r="A131" s="5" t="s">
        <v>236</v>
      </c>
      <c r="B131" s="6">
        <v>44880.792074027777</v>
      </c>
      <c r="C131" s="5" t="s">
        <v>223</v>
      </c>
      <c r="D131" s="7"/>
      <c r="E131" s="10"/>
      <c r="H131" s="8">
        <v>3482.27</v>
      </c>
      <c r="I131" s="5" t="s">
        <v>224</v>
      </c>
      <c r="J131" s="10" t="s">
        <v>223</v>
      </c>
    </row>
    <row r="132" spans="1:10">
      <c r="A132" s="12" t="s">
        <v>21</v>
      </c>
      <c r="B132" s="3"/>
      <c r="C132" s="3"/>
      <c r="D132" s="7"/>
      <c r="E132" s="10"/>
      <c r="H132" s="8"/>
      <c r="I132" s="11"/>
      <c r="J132" s="10"/>
    </row>
    <row r="133" spans="1:10" ht="15.75" customHeight="1">
      <c r="A133" s="13" t="s">
        <v>22</v>
      </c>
      <c r="B133" s="13" t="s">
        <v>23</v>
      </c>
      <c r="C133" s="13" t="s">
        <v>24</v>
      </c>
      <c r="D133" s="21">
        <v>112226904</v>
      </c>
      <c r="E133" s="14">
        <v>112232117</v>
      </c>
      <c r="H133" s="8"/>
      <c r="I133" s="11"/>
      <c r="J133" s="10"/>
    </row>
    <row r="136" spans="1:10">
      <c r="A136" s="1" t="s">
        <v>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3" t="s">
        <v>86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88" t="s">
        <v>0</v>
      </c>
      <c r="B138" s="88" t="s">
        <v>2</v>
      </c>
      <c r="C138" s="88" t="s">
        <v>3</v>
      </c>
      <c r="D138" s="88" t="s">
        <v>4</v>
      </c>
      <c r="E138" s="88" t="s">
        <v>5</v>
      </c>
      <c r="F138" s="88" t="s">
        <v>6</v>
      </c>
      <c r="G138" s="90"/>
      <c r="H138" s="91"/>
      <c r="I138" s="88" t="s">
        <v>7</v>
      </c>
      <c r="J138" s="88" t="s">
        <v>8</v>
      </c>
    </row>
    <row r="139" spans="1:10">
      <c r="A139" s="89"/>
      <c r="B139" s="89"/>
      <c r="C139" s="89"/>
      <c r="D139" s="89"/>
      <c r="E139" s="89"/>
      <c r="F139" s="4" t="s">
        <v>9</v>
      </c>
      <c r="G139" s="4" t="s">
        <v>10</v>
      </c>
      <c r="H139" s="4" t="s">
        <v>11</v>
      </c>
      <c r="I139" s="89"/>
      <c r="J139" s="89"/>
    </row>
    <row r="140" spans="1:10">
      <c r="A140" s="5" t="s">
        <v>237</v>
      </c>
      <c r="B140" s="6">
        <v>44881.791748981479</v>
      </c>
      <c r="C140" s="5" t="s">
        <v>223</v>
      </c>
      <c r="D140" s="7"/>
      <c r="E140" s="10"/>
      <c r="F140" s="8">
        <v>4332.2</v>
      </c>
      <c r="I140" s="11" t="s">
        <v>9</v>
      </c>
      <c r="J140" s="10" t="s">
        <v>223</v>
      </c>
    </row>
    <row r="141" spans="1:10">
      <c r="A141" s="5" t="s">
        <v>237</v>
      </c>
      <c r="B141" s="6">
        <v>44881.791748981479</v>
      </c>
      <c r="C141" s="5" t="s">
        <v>223</v>
      </c>
      <c r="D141" s="7"/>
      <c r="E141" s="10"/>
      <c r="H141" s="8">
        <v>1787.54</v>
      </c>
      <c r="I141" s="5" t="s">
        <v>224</v>
      </c>
      <c r="J141" s="10" t="s">
        <v>223</v>
      </c>
    </row>
    <row r="142" spans="1:10">
      <c r="A142" s="12" t="s">
        <v>21</v>
      </c>
      <c r="B142" s="3"/>
      <c r="C142" s="3"/>
      <c r="D142" s="7"/>
      <c r="E142" s="10"/>
      <c r="H142" s="8"/>
      <c r="I142" s="11"/>
      <c r="J142" s="5"/>
    </row>
    <row r="143" spans="1:10" ht="15.75" customHeight="1">
      <c r="A143" s="13" t="s">
        <v>22</v>
      </c>
      <c r="B143" s="13" t="s">
        <v>23</v>
      </c>
      <c r="C143" s="13" t="s">
        <v>24</v>
      </c>
      <c r="D143" s="21">
        <v>112239522</v>
      </c>
      <c r="E143" s="14">
        <v>112240551</v>
      </c>
      <c r="H143" s="8"/>
      <c r="I143" s="11"/>
      <c r="J143" s="5"/>
    </row>
    <row r="146" spans="1:10">
      <c r="A146" s="1" t="s">
        <v>0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3" t="s">
        <v>90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88" t="s">
        <v>0</v>
      </c>
      <c r="B148" s="88" t="s">
        <v>2</v>
      </c>
      <c r="C148" s="88" t="s">
        <v>3</v>
      </c>
      <c r="D148" s="88" t="s">
        <v>4</v>
      </c>
      <c r="E148" s="88" t="s">
        <v>5</v>
      </c>
      <c r="F148" s="88" t="s">
        <v>6</v>
      </c>
      <c r="G148" s="90"/>
      <c r="H148" s="91"/>
      <c r="I148" s="88" t="s">
        <v>7</v>
      </c>
      <c r="J148" s="88" t="s">
        <v>8</v>
      </c>
    </row>
    <row r="149" spans="1:10">
      <c r="A149" s="89"/>
      <c r="B149" s="89"/>
      <c r="C149" s="89"/>
      <c r="D149" s="89"/>
      <c r="E149" s="89"/>
      <c r="F149" s="4" t="s">
        <v>9</v>
      </c>
      <c r="G149" s="4" t="s">
        <v>10</v>
      </c>
      <c r="H149" s="4" t="s">
        <v>11</v>
      </c>
      <c r="I149" s="89"/>
      <c r="J149" s="89"/>
    </row>
    <row r="150" spans="1:10">
      <c r="A150" s="5" t="s">
        <v>238</v>
      </c>
      <c r="B150" s="6">
        <v>44882.793528657407</v>
      </c>
      <c r="C150" s="5" t="s">
        <v>223</v>
      </c>
      <c r="D150" s="7"/>
      <c r="E150" s="10"/>
      <c r="F150" s="8">
        <v>3913.4</v>
      </c>
      <c r="I150" s="11" t="s">
        <v>9</v>
      </c>
      <c r="J150" s="10" t="s">
        <v>223</v>
      </c>
    </row>
    <row r="151" spans="1:10">
      <c r="A151" s="5" t="s">
        <v>238</v>
      </c>
      <c r="B151" s="6">
        <v>44882.793528657407</v>
      </c>
      <c r="C151" s="5" t="s">
        <v>223</v>
      </c>
      <c r="D151" s="7"/>
      <c r="E151" s="10"/>
      <c r="H151" s="8">
        <v>889.96</v>
      </c>
      <c r="I151" s="5" t="s">
        <v>224</v>
      </c>
      <c r="J151" s="10" t="s">
        <v>223</v>
      </c>
    </row>
    <row r="152" spans="1:10">
      <c r="A152" s="5" t="s">
        <v>238</v>
      </c>
      <c r="B152" s="6">
        <v>44882.793528657407</v>
      </c>
      <c r="C152" s="5" t="s">
        <v>223</v>
      </c>
      <c r="D152" s="7"/>
      <c r="E152" s="10"/>
      <c r="H152" s="8">
        <v>38</v>
      </c>
      <c r="I152" s="11" t="s">
        <v>226</v>
      </c>
      <c r="J152" s="10" t="s">
        <v>223</v>
      </c>
    </row>
    <row r="153" spans="1:10">
      <c r="A153" s="12" t="s">
        <v>21</v>
      </c>
      <c r="B153" s="3"/>
      <c r="C153" s="3"/>
      <c r="D153" s="7"/>
      <c r="E153" s="10"/>
      <c r="H153" s="8"/>
      <c r="I153" s="11"/>
      <c r="J153" s="5"/>
    </row>
    <row r="154" spans="1:10" ht="15.75" customHeight="1">
      <c r="A154" s="13" t="s">
        <v>22</v>
      </c>
      <c r="B154" s="13" t="s">
        <v>23</v>
      </c>
      <c r="C154" s="13" t="s">
        <v>24</v>
      </c>
      <c r="D154" s="21">
        <v>112248988</v>
      </c>
      <c r="E154" s="14">
        <v>112252756</v>
      </c>
      <c r="H154" s="8"/>
      <c r="I154" s="11"/>
      <c r="J154" s="5"/>
    </row>
    <row r="157" spans="1:10">
      <c r="A157" s="1" t="s">
        <v>0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3" t="s">
        <v>94</v>
      </c>
      <c r="B158" s="2"/>
      <c r="C158" s="2"/>
      <c r="D158" s="2"/>
      <c r="E158" s="2"/>
      <c r="F158" s="2"/>
      <c r="G158" s="2"/>
      <c r="H158" s="2"/>
      <c r="I158" s="2"/>
      <c r="J158" s="2"/>
    </row>
    <row r="159" spans="1:10">
      <c r="A159" s="88" t="s">
        <v>0</v>
      </c>
      <c r="B159" s="88" t="s">
        <v>2</v>
      </c>
      <c r="C159" s="88" t="s">
        <v>3</v>
      </c>
      <c r="D159" s="88" t="s">
        <v>4</v>
      </c>
      <c r="E159" s="88" t="s">
        <v>5</v>
      </c>
      <c r="F159" s="88" t="s">
        <v>6</v>
      </c>
      <c r="G159" s="90"/>
      <c r="H159" s="91"/>
      <c r="I159" s="88" t="s">
        <v>7</v>
      </c>
      <c r="J159" s="88" t="s">
        <v>8</v>
      </c>
    </row>
    <row r="160" spans="1:10">
      <c r="A160" s="89"/>
      <c r="B160" s="89"/>
      <c r="C160" s="89"/>
      <c r="D160" s="89"/>
      <c r="E160" s="89"/>
      <c r="F160" s="4" t="s">
        <v>9</v>
      </c>
      <c r="G160" s="4" t="s">
        <v>10</v>
      </c>
      <c r="H160" s="4" t="s">
        <v>11</v>
      </c>
      <c r="I160" s="89"/>
      <c r="J160" s="89"/>
    </row>
    <row r="161" spans="1:10">
      <c r="A161" s="5" t="s">
        <v>239</v>
      </c>
      <c r="B161" s="6">
        <v>44883.794214988433</v>
      </c>
      <c r="C161" s="5" t="s">
        <v>223</v>
      </c>
      <c r="D161" s="7"/>
      <c r="E161" s="10"/>
      <c r="F161" s="8">
        <v>4601.2</v>
      </c>
      <c r="I161" s="11" t="s">
        <v>9</v>
      </c>
      <c r="J161" s="10" t="s">
        <v>223</v>
      </c>
    </row>
    <row r="162" spans="1:10">
      <c r="A162" s="5" t="s">
        <v>239</v>
      </c>
      <c r="B162" s="6">
        <v>44883.794214988433</v>
      </c>
      <c r="C162" s="5" t="s">
        <v>223</v>
      </c>
      <c r="D162" s="7"/>
      <c r="E162" s="10"/>
      <c r="H162" s="8">
        <v>1448.05</v>
      </c>
      <c r="I162" s="5" t="s">
        <v>224</v>
      </c>
      <c r="J162" s="10" t="s">
        <v>223</v>
      </c>
    </row>
    <row r="163" spans="1:10">
      <c r="A163" s="5" t="s">
        <v>239</v>
      </c>
      <c r="B163" s="6">
        <v>44883.794214988433</v>
      </c>
      <c r="C163" s="5" t="s">
        <v>223</v>
      </c>
      <c r="D163" s="7"/>
      <c r="E163" s="10"/>
      <c r="H163" s="8">
        <v>67.400000000000006</v>
      </c>
      <c r="I163" s="11" t="s">
        <v>226</v>
      </c>
      <c r="J163" s="10" t="s">
        <v>223</v>
      </c>
    </row>
    <row r="164" spans="1:10">
      <c r="A164" s="12" t="s">
        <v>21</v>
      </c>
      <c r="B164" s="3"/>
      <c r="C164" s="3"/>
      <c r="D164" s="7"/>
      <c r="E164" s="10"/>
      <c r="F164" s="47"/>
      <c r="G164" s="8"/>
      <c r="I164" s="11"/>
      <c r="J164" s="5"/>
    </row>
    <row r="165" spans="1:10" ht="15.75" customHeight="1">
      <c r="A165" s="13" t="s">
        <v>22</v>
      </c>
      <c r="B165" s="13" t="s">
        <v>23</v>
      </c>
      <c r="C165" s="13" t="s">
        <v>24</v>
      </c>
      <c r="D165" s="21">
        <v>112249669</v>
      </c>
      <c r="E165" s="14">
        <v>112252757</v>
      </c>
      <c r="G165" s="8"/>
      <c r="I165" s="11"/>
      <c r="J165" s="5"/>
    </row>
    <row r="166" spans="1:10">
      <c r="A166" s="5"/>
      <c r="B166" s="6"/>
      <c r="C166" s="5"/>
      <c r="D166" s="7"/>
      <c r="E166" s="10"/>
      <c r="G166" s="8"/>
      <c r="I166" s="11"/>
      <c r="J166" s="5"/>
    </row>
    <row r="167" spans="1:10">
      <c r="A167" s="5"/>
      <c r="B167" s="6"/>
      <c r="C167" s="5"/>
      <c r="D167" s="7"/>
      <c r="E167" s="10"/>
      <c r="G167" s="8"/>
      <c r="I167" s="11"/>
      <c r="J167" s="5"/>
    </row>
    <row r="168" spans="1:10">
      <c r="A168" s="1" t="s">
        <v>0</v>
      </c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3" t="s">
        <v>98</v>
      </c>
      <c r="B169" s="2"/>
      <c r="C169" s="2"/>
      <c r="D169" s="2"/>
      <c r="E169" s="2"/>
      <c r="F169" s="2"/>
      <c r="G169" s="2"/>
      <c r="H169" s="2"/>
      <c r="I169" s="2"/>
      <c r="J169" s="2"/>
    </row>
    <row r="170" spans="1:10">
      <c r="A170" s="88" t="s">
        <v>0</v>
      </c>
      <c r="B170" s="88" t="s">
        <v>2</v>
      </c>
      <c r="C170" s="88" t="s">
        <v>3</v>
      </c>
      <c r="D170" s="88" t="s">
        <v>4</v>
      </c>
      <c r="E170" s="88" t="s">
        <v>5</v>
      </c>
      <c r="F170" s="88" t="s">
        <v>6</v>
      </c>
      <c r="G170" s="90"/>
      <c r="H170" s="91"/>
      <c r="I170" s="88" t="s">
        <v>7</v>
      </c>
      <c r="J170" s="88" t="s">
        <v>8</v>
      </c>
    </row>
    <row r="171" spans="1:10">
      <c r="A171" s="89"/>
      <c r="B171" s="89"/>
      <c r="C171" s="89"/>
      <c r="D171" s="89"/>
      <c r="E171" s="89"/>
      <c r="F171" s="4" t="s">
        <v>9</v>
      </c>
      <c r="G171" s="4" t="s">
        <v>10</v>
      </c>
      <c r="H171" s="4" t="s">
        <v>11</v>
      </c>
      <c r="I171" s="89"/>
      <c r="J171" s="89"/>
    </row>
    <row r="172" spans="1:10">
      <c r="A172" s="5" t="s">
        <v>240</v>
      </c>
      <c r="B172" s="6">
        <v>44884.568766493052</v>
      </c>
      <c r="C172" s="5" t="s">
        <v>223</v>
      </c>
      <c r="D172" s="7"/>
      <c r="E172" s="10"/>
      <c r="F172" s="8">
        <v>3178.3</v>
      </c>
      <c r="I172" s="11" t="s">
        <v>9</v>
      </c>
      <c r="J172" s="10" t="s">
        <v>223</v>
      </c>
    </row>
    <row r="173" spans="1:10">
      <c r="A173" s="5" t="s">
        <v>240</v>
      </c>
      <c r="B173" s="6">
        <v>44884.568766493052</v>
      </c>
      <c r="C173" s="5" t="s">
        <v>223</v>
      </c>
      <c r="D173" s="7"/>
      <c r="E173" s="10"/>
      <c r="H173" s="8">
        <v>2145.9</v>
      </c>
      <c r="I173" s="5" t="s">
        <v>224</v>
      </c>
      <c r="J173" s="10" t="s">
        <v>223</v>
      </c>
    </row>
    <row r="174" spans="1:10">
      <c r="A174" s="5" t="s">
        <v>240</v>
      </c>
      <c r="B174" s="6">
        <v>44884.568766493052</v>
      </c>
      <c r="C174" s="5" t="s">
        <v>223</v>
      </c>
      <c r="D174" s="7"/>
      <c r="E174" s="10"/>
      <c r="H174" s="8">
        <v>112</v>
      </c>
      <c r="I174" s="11" t="s">
        <v>226</v>
      </c>
      <c r="J174" s="10" t="s">
        <v>223</v>
      </c>
    </row>
    <row r="175" spans="1:10">
      <c r="A175" s="12" t="s">
        <v>21</v>
      </c>
      <c r="B175" s="3"/>
      <c r="C175" s="3"/>
      <c r="D175" s="7"/>
      <c r="E175" s="10"/>
      <c r="F175" s="47"/>
      <c r="G175" s="8"/>
      <c r="I175" s="11"/>
      <c r="J175" s="5"/>
    </row>
    <row r="176" spans="1:10" ht="15.75" customHeight="1">
      <c r="A176" s="13" t="s">
        <v>22</v>
      </c>
      <c r="B176" s="13" t="s">
        <v>23</v>
      </c>
      <c r="C176" s="13" t="s">
        <v>24</v>
      </c>
      <c r="D176" s="21">
        <v>112258688</v>
      </c>
      <c r="E176" s="14">
        <v>112260391</v>
      </c>
      <c r="G176" s="8"/>
      <c r="I176" s="11"/>
      <c r="J176" s="5"/>
    </row>
    <row r="179" spans="1:10">
      <c r="A179" s="1" t="s">
        <v>0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3" t="s">
        <v>100</v>
      </c>
      <c r="B180" s="2"/>
      <c r="C180" s="2"/>
      <c r="D180" s="2"/>
      <c r="E180" s="2"/>
      <c r="F180" s="2"/>
      <c r="G180" s="2"/>
      <c r="H180" s="2"/>
      <c r="I180" s="2"/>
      <c r="J180" s="2"/>
    </row>
    <row r="181" spans="1:10">
      <c r="A181" s="88" t="s">
        <v>0</v>
      </c>
      <c r="B181" s="88" t="s">
        <v>2</v>
      </c>
      <c r="C181" s="88" t="s">
        <v>3</v>
      </c>
      <c r="D181" s="88" t="s">
        <v>4</v>
      </c>
      <c r="E181" s="88" t="s">
        <v>5</v>
      </c>
      <c r="F181" s="88" t="s">
        <v>6</v>
      </c>
      <c r="G181" s="90"/>
      <c r="H181" s="91"/>
      <c r="I181" s="88" t="s">
        <v>7</v>
      </c>
      <c r="J181" s="88" t="s">
        <v>8</v>
      </c>
    </row>
    <row r="182" spans="1:10">
      <c r="A182" s="89"/>
      <c r="B182" s="89"/>
      <c r="C182" s="89"/>
      <c r="D182" s="89"/>
      <c r="E182" s="89"/>
      <c r="F182" s="4" t="s">
        <v>9</v>
      </c>
      <c r="G182" s="4" t="s">
        <v>10</v>
      </c>
      <c r="H182" s="4" t="s">
        <v>11</v>
      </c>
      <c r="I182" s="89"/>
      <c r="J182" s="89"/>
    </row>
    <row r="183" spans="1:10">
      <c r="A183" s="5" t="s">
        <v>241</v>
      </c>
      <c r="B183" s="6">
        <v>44886.793772523153</v>
      </c>
      <c r="C183" s="5" t="s">
        <v>223</v>
      </c>
      <c r="D183" s="7"/>
      <c r="E183" s="10"/>
      <c r="F183" s="8">
        <v>3927.89</v>
      </c>
      <c r="I183" s="11" t="s">
        <v>9</v>
      </c>
      <c r="J183" s="10" t="s">
        <v>223</v>
      </c>
    </row>
    <row r="184" spans="1:10">
      <c r="A184" s="5" t="s">
        <v>241</v>
      </c>
      <c r="B184" s="6">
        <v>44886.793772523153</v>
      </c>
      <c r="C184" s="5" t="s">
        <v>223</v>
      </c>
      <c r="D184" s="7"/>
      <c r="E184" s="10"/>
      <c r="H184" s="8">
        <v>809.14</v>
      </c>
      <c r="I184" s="5" t="s">
        <v>224</v>
      </c>
      <c r="J184" s="10" t="s">
        <v>223</v>
      </c>
    </row>
    <row r="185" spans="1:10">
      <c r="A185" s="5" t="s">
        <v>241</v>
      </c>
      <c r="B185" s="6">
        <v>44886.793772523153</v>
      </c>
      <c r="C185" s="5" t="s">
        <v>223</v>
      </c>
      <c r="D185" s="7"/>
      <c r="E185" s="10"/>
      <c r="H185" s="8">
        <v>135.1</v>
      </c>
      <c r="I185" s="11" t="s">
        <v>226</v>
      </c>
      <c r="J185" s="10" t="s">
        <v>223</v>
      </c>
    </row>
    <row r="186" spans="1:10">
      <c r="A186" s="12" t="s">
        <v>21</v>
      </c>
      <c r="B186" s="3"/>
      <c r="C186" s="3"/>
      <c r="D186" s="7"/>
      <c r="E186" s="10"/>
      <c r="H186" s="8"/>
      <c r="I186" s="11"/>
      <c r="J186" s="5"/>
    </row>
    <row r="187" spans="1:10" ht="15.75" customHeight="1">
      <c r="A187" s="13" t="s">
        <v>22</v>
      </c>
      <c r="B187" s="13" t="s">
        <v>23</v>
      </c>
      <c r="C187" s="13" t="s">
        <v>24</v>
      </c>
      <c r="D187" s="21">
        <v>112266577</v>
      </c>
      <c r="E187" s="14">
        <v>112266616</v>
      </c>
      <c r="H187" s="8"/>
      <c r="I187" s="11"/>
      <c r="J187" s="5"/>
    </row>
    <row r="190" spans="1:10">
      <c r="A190" s="1" t="s">
        <v>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3" t="s">
        <v>104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88" t="s">
        <v>0</v>
      </c>
      <c r="B192" s="88" t="s">
        <v>2</v>
      </c>
      <c r="C192" s="88" t="s">
        <v>3</v>
      </c>
      <c r="D192" s="88" t="s">
        <v>4</v>
      </c>
      <c r="E192" s="88" t="s">
        <v>5</v>
      </c>
      <c r="F192" s="88" t="s">
        <v>6</v>
      </c>
      <c r="G192" s="90"/>
      <c r="H192" s="91"/>
      <c r="I192" s="88" t="s">
        <v>7</v>
      </c>
      <c r="J192" s="88" t="s">
        <v>8</v>
      </c>
    </row>
    <row r="193" spans="1:10">
      <c r="A193" s="89"/>
      <c r="B193" s="89"/>
      <c r="C193" s="89"/>
      <c r="D193" s="89"/>
      <c r="E193" s="89"/>
      <c r="F193" s="4" t="s">
        <v>9</v>
      </c>
      <c r="G193" s="4" t="s">
        <v>10</v>
      </c>
      <c r="H193" s="4" t="s">
        <v>11</v>
      </c>
      <c r="I193" s="89"/>
      <c r="J193" s="89"/>
    </row>
    <row r="194" spans="1:10">
      <c r="A194" s="5" t="s">
        <v>242</v>
      </c>
      <c r="B194" s="6">
        <v>44887.793201099543</v>
      </c>
      <c r="C194" s="5" t="s">
        <v>223</v>
      </c>
      <c r="D194" s="7"/>
      <c r="E194" s="10"/>
      <c r="F194" s="8">
        <v>3556.52</v>
      </c>
      <c r="I194" s="11" t="s">
        <v>9</v>
      </c>
      <c r="J194" s="10" t="s">
        <v>223</v>
      </c>
    </row>
    <row r="195" spans="1:10">
      <c r="A195" s="5" t="s">
        <v>242</v>
      </c>
      <c r="B195" s="6">
        <v>44887.793201099543</v>
      </c>
      <c r="C195" s="5" t="s">
        <v>223</v>
      </c>
      <c r="D195" s="7"/>
      <c r="E195" s="10"/>
      <c r="H195" s="8">
        <v>1184.52</v>
      </c>
      <c r="I195" s="5" t="s">
        <v>224</v>
      </c>
      <c r="J195" s="10" t="s">
        <v>223</v>
      </c>
    </row>
    <row r="196" spans="1:10">
      <c r="A196" s="5" t="s">
        <v>242</v>
      </c>
      <c r="B196" s="6">
        <v>44887.793201099543</v>
      </c>
      <c r="C196" s="5" t="s">
        <v>223</v>
      </c>
      <c r="D196" s="7"/>
      <c r="E196" s="10"/>
      <c r="H196" s="8">
        <v>28.2</v>
      </c>
      <c r="I196" s="11" t="s">
        <v>226</v>
      </c>
      <c r="J196" s="10" t="s">
        <v>223</v>
      </c>
    </row>
    <row r="197" spans="1:10">
      <c r="A197" s="12" t="s">
        <v>21</v>
      </c>
      <c r="B197" s="3"/>
      <c r="C197" s="3"/>
      <c r="D197" s="7"/>
      <c r="E197" s="10"/>
      <c r="H197" s="8"/>
      <c r="I197" s="11"/>
      <c r="J197" s="5"/>
    </row>
    <row r="198" spans="1:10" ht="15.75" customHeight="1">
      <c r="A198" s="13" t="s">
        <v>22</v>
      </c>
      <c r="B198" s="13" t="s">
        <v>23</v>
      </c>
      <c r="C198" s="13" t="s">
        <v>24</v>
      </c>
      <c r="D198" s="21">
        <v>112268533</v>
      </c>
      <c r="E198" s="14">
        <v>112273900</v>
      </c>
      <c r="H198" s="8"/>
      <c r="I198" s="11"/>
      <c r="J198" s="5"/>
    </row>
    <row r="201" spans="1:10">
      <c r="A201" s="1" t="s">
        <v>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3" t="s">
        <v>107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88" t="s">
        <v>0</v>
      </c>
      <c r="B203" s="88" t="s">
        <v>2</v>
      </c>
      <c r="C203" s="88" t="s">
        <v>3</v>
      </c>
      <c r="D203" s="88" t="s">
        <v>4</v>
      </c>
      <c r="E203" s="88" t="s">
        <v>5</v>
      </c>
      <c r="F203" s="88" t="s">
        <v>6</v>
      </c>
      <c r="G203" s="90"/>
      <c r="H203" s="91"/>
      <c r="I203" s="88" t="s">
        <v>7</v>
      </c>
      <c r="J203" s="88" t="s">
        <v>8</v>
      </c>
    </row>
    <row r="204" spans="1:10">
      <c r="A204" s="89"/>
      <c r="B204" s="89"/>
      <c r="C204" s="89"/>
      <c r="D204" s="89"/>
      <c r="E204" s="89"/>
      <c r="F204" s="4" t="s">
        <v>9</v>
      </c>
      <c r="G204" s="4" t="s">
        <v>10</v>
      </c>
      <c r="H204" s="4" t="s">
        <v>11</v>
      </c>
      <c r="I204" s="89"/>
      <c r="J204" s="89"/>
    </row>
    <row r="205" spans="1:10">
      <c r="A205" s="5" t="s">
        <v>243</v>
      </c>
      <c r="B205" s="6">
        <v>44888.791891099543</v>
      </c>
      <c r="C205" s="5" t="s">
        <v>223</v>
      </c>
      <c r="D205" s="7"/>
      <c r="E205" s="10"/>
      <c r="F205" s="8">
        <v>5745.47</v>
      </c>
      <c r="I205" s="11" t="s">
        <v>9</v>
      </c>
      <c r="J205" s="10" t="s">
        <v>223</v>
      </c>
    </row>
    <row r="206" spans="1:10">
      <c r="A206" s="5" t="s">
        <v>243</v>
      </c>
      <c r="B206" s="6">
        <v>44888.791891099543</v>
      </c>
      <c r="C206" s="5" t="s">
        <v>223</v>
      </c>
      <c r="D206" s="7"/>
      <c r="E206" s="10"/>
      <c r="H206" s="8">
        <v>1623.78</v>
      </c>
      <c r="I206" s="5" t="s">
        <v>224</v>
      </c>
      <c r="J206" s="10" t="s">
        <v>223</v>
      </c>
    </row>
    <row r="207" spans="1:10">
      <c r="A207" s="12" t="s">
        <v>21</v>
      </c>
      <c r="B207" s="3"/>
      <c r="C207" s="3"/>
      <c r="D207" s="7"/>
      <c r="E207" s="10"/>
      <c r="H207" s="8"/>
      <c r="I207" s="11"/>
      <c r="J207" s="10"/>
    </row>
    <row r="208" spans="1:10" ht="15.75" customHeight="1">
      <c r="A208" s="13" t="s">
        <v>22</v>
      </c>
      <c r="B208" s="13" t="s">
        <v>23</v>
      </c>
      <c r="C208" s="13" t="s">
        <v>24</v>
      </c>
      <c r="D208" s="21">
        <v>112275558</v>
      </c>
      <c r="E208" s="14">
        <v>112281118</v>
      </c>
      <c r="H208" s="8"/>
      <c r="I208" s="11"/>
      <c r="J208" s="10"/>
    </row>
    <row r="211" spans="1:10">
      <c r="A211" s="1" t="s">
        <v>0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3" t="s">
        <v>110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88" t="s">
        <v>0</v>
      </c>
      <c r="B213" s="88" t="s">
        <v>2</v>
      </c>
      <c r="C213" s="88" t="s">
        <v>3</v>
      </c>
      <c r="D213" s="88" t="s">
        <v>4</v>
      </c>
      <c r="E213" s="88" t="s">
        <v>5</v>
      </c>
      <c r="F213" s="88" t="s">
        <v>6</v>
      </c>
      <c r="G213" s="90"/>
      <c r="H213" s="91"/>
      <c r="I213" s="88" t="s">
        <v>7</v>
      </c>
      <c r="J213" s="88" t="s">
        <v>8</v>
      </c>
    </row>
    <row r="214" spans="1:10">
      <c r="A214" s="89"/>
      <c r="B214" s="89"/>
      <c r="C214" s="89"/>
      <c r="D214" s="89"/>
      <c r="E214" s="89"/>
      <c r="F214" s="4" t="s">
        <v>9</v>
      </c>
      <c r="G214" s="4" t="s">
        <v>10</v>
      </c>
      <c r="H214" s="4" t="s">
        <v>11</v>
      </c>
      <c r="I214" s="89"/>
      <c r="J214" s="89"/>
    </row>
    <row r="215" spans="1:10">
      <c r="A215" s="5" t="s">
        <v>244</v>
      </c>
      <c r="B215" s="6">
        <v>44889.79215361111</v>
      </c>
      <c r="C215" s="5" t="s">
        <v>223</v>
      </c>
      <c r="D215" s="7"/>
      <c r="E215" s="10"/>
      <c r="F215" s="8">
        <v>3400.39</v>
      </c>
      <c r="I215" s="11" t="s">
        <v>9</v>
      </c>
      <c r="J215" s="10" t="s">
        <v>223</v>
      </c>
    </row>
    <row r="216" spans="1:10">
      <c r="A216" s="5" t="s">
        <v>244</v>
      </c>
      <c r="B216" s="6">
        <v>44889.79215361111</v>
      </c>
      <c r="C216" s="5" t="s">
        <v>223</v>
      </c>
      <c r="D216" s="7"/>
      <c r="E216" s="10"/>
      <c r="H216" s="8">
        <v>1863.63</v>
      </c>
      <c r="I216" s="5" t="s">
        <v>224</v>
      </c>
      <c r="J216" s="10" t="s">
        <v>223</v>
      </c>
    </row>
    <row r="217" spans="1:10">
      <c r="A217" s="12" t="s">
        <v>21</v>
      </c>
      <c r="B217" s="3"/>
      <c r="C217" s="3"/>
      <c r="D217" s="7"/>
      <c r="E217" s="10"/>
      <c r="H217" s="8"/>
      <c r="I217" s="11"/>
      <c r="J217" s="5"/>
    </row>
    <row r="218" spans="1:10" ht="15.75" customHeight="1">
      <c r="A218" s="13" t="s">
        <v>22</v>
      </c>
      <c r="B218" s="13" t="s">
        <v>23</v>
      </c>
      <c r="C218" s="13" t="s">
        <v>24</v>
      </c>
      <c r="D218" s="21">
        <v>112283602</v>
      </c>
      <c r="E218" s="14">
        <v>112292064</v>
      </c>
      <c r="H218" s="8"/>
      <c r="I218" s="11"/>
      <c r="J218" s="5"/>
    </row>
    <row r="221" spans="1:10">
      <c r="A221" s="1" t="s">
        <v>0</v>
      </c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3" t="s">
        <v>115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88" t="s">
        <v>0</v>
      </c>
      <c r="B223" s="88" t="s">
        <v>2</v>
      </c>
      <c r="C223" s="88" t="s">
        <v>3</v>
      </c>
      <c r="D223" s="88" t="s">
        <v>4</v>
      </c>
      <c r="E223" s="88" t="s">
        <v>5</v>
      </c>
      <c r="F223" s="88" t="s">
        <v>6</v>
      </c>
      <c r="G223" s="90"/>
      <c r="H223" s="91"/>
      <c r="I223" s="88" t="s">
        <v>7</v>
      </c>
      <c r="J223" s="88" t="s">
        <v>8</v>
      </c>
    </row>
    <row r="224" spans="1:10">
      <c r="A224" s="89"/>
      <c r="B224" s="89"/>
      <c r="C224" s="89"/>
      <c r="D224" s="89"/>
      <c r="E224" s="89"/>
      <c r="F224" s="4" t="s">
        <v>9</v>
      </c>
      <c r="G224" s="4" t="s">
        <v>10</v>
      </c>
      <c r="H224" s="4" t="s">
        <v>11</v>
      </c>
      <c r="I224" s="89"/>
      <c r="J224" s="89"/>
    </row>
    <row r="225" spans="1:10">
      <c r="A225" s="5" t="s">
        <v>245</v>
      </c>
      <c r="B225" s="6">
        <v>44890.752446712962</v>
      </c>
      <c r="C225" s="5" t="s">
        <v>223</v>
      </c>
      <c r="D225" s="7"/>
      <c r="E225" s="10"/>
      <c r="F225" s="8">
        <v>3086.2</v>
      </c>
      <c r="I225" s="11" t="s">
        <v>9</v>
      </c>
      <c r="J225" s="10" t="s">
        <v>223</v>
      </c>
    </row>
    <row r="226" spans="1:10">
      <c r="A226" s="5" t="s">
        <v>245</v>
      </c>
      <c r="B226" s="6">
        <v>44890.752446712962</v>
      </c>
      <c r="C226" s="5" t="s">
        <v>223</v>
      </c>
      <c r="D226" s="7"/>
      <c r="E226" s="10"/>
      <c r="H226" s="8">
        <v>866.28</v>
      </c>
      <c r="I226" s="5" t="s">
        <v>224</v>
      </c>
      <c r="J226" s="10" t="s">
        <v>223</v>
      </c>
    </row>
    <row r="227" spans="1:10">
      <c r="A227" s="12" t="s">
        <v>21</v>
      </c>
      <c r="B227" s="3"/>
      <c r="C227" s="3"/>
      <c r="D227" s="7"/>
      <c r="E227" s="10"/>
      <c r="H227" s="8"/>
      <c r="I227" s="11"/>
      <c r="J227" s="5"/>
    </row>
    <row r="228" spans="1:10" ht="15.75" customHeight="1">
      <c r="A228" s="13" t="s">
        <v>22</v>
      </c>
      <c r="B228" s="13" t="s">
        <v>23</v>
      </c>
      <c r="C228" s="13" t="s">
        <v>24</v>
      </c>
      <c r="D228" s="21">
        <v>112283605</v>
      </c>
      <c r="E228" s="14">
        <v>112292065</v>
      </c>
      <c r="H228" s="8"/>
      <c r="I228" s="11"/>
      <c r="J228" s="5"/>
    </row>
    <row r="229" spans="1:10">
      <c r="A229" s="5"/>
      <c r="B229" s="6"/>
      <c r="C229" s="5"/>
      <c r="D229" s="7"/>
      <c r="E229" s="10"/>
      <c r="H229" s="8"/>
      <c r="I229" s="11"/>
      <c r="J229" s="5"/>
    </row>
    <row r="230" spans="1:10">
      <c r="A230" s="5"/>
      <c r="B230" s="6"/>
      <c r="C230" s="5"/>
      <c r="D230" s="7"/>
      <c r="E230" s="10"/>
      <c r="H230" s="8"/>
      <c r="I230" s="11"/>
      <c r="J230" s="5"/>
    </row>
    <row r="231" spans="1:10">
      <c r="A231" s="1" t="s">
        <v>0</v>
      </c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3" t="s">
        <v>119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88" t="s">
        <v>0</v>
      </c>
      <c r="B233" s="88" t="s">
        <v>2</v>
      </c>
      <c r="C233" s="88" t="s">
        <v>3</v>
      </c>
      <c r="D233" s="88" t="s">
        <v>4</v>
      </c>
      <c r="E233" s="88" t="s">
        <v>5</v>
      </c>
      <c r="F233" s="88" t="s">
        <v>6</v>
      </c>
      <c r="G233" s="90"/>
      <c r="H233" s="91"/>
      <c r="I233" s="88" t="s">
        <v>7</v>
      </c>
      <c r="J233" s="88" t="s">
        <v>8</v>
      </c>
    </row>
    <row r="234" spans="1:10">
      <c r="A234" s="89"/>
      <c r="B234" s="89"/>
      <c r="C234" s="89"/>
      <c r="D234" s="89"/>
      <c r="E234" s="89"/>
      <c r="F234" s="4" t="s">
        <v>9</v>
      </c>
      <c r="G234" s="4" t="s">
        <v>10</v>
      </c>
      <c r="H234" s="4" t="s">
        <v>11</v>
      </c>
      <c r="I234" s="89"/>
      <c r="J234" s="89"/>
    </row>
    <row r="235" spans="1:10">
      <c r="A235" s="5" t="s">
        <v>246</v>
      </c>
      <c r="B235" s="6">
        <v>44891.583717835652</v>
      </c>
      <c r="C235" s="5" t="s">
        <v>223</v>
      </c>
      <c r="D235" s="7"/>
      <c r="E235" s="10"/>
      <c r="F235" s="8">
        <v>3043.83</v>
      </c>
      <c r="I235" s="11" t="s">
        <v>9</v>
      </c>
      <c r="J235" s="10" t="s">
        <v>223</v>
      </c>
    </row>
    <row r="236" spans="1:10">
      <c r="A236" s="5" t="s">
        <v>246</v>
      </c>
      <c r="B236" s="6">
        <v>44891.583717835652</v>
      </c>
      <c r="C236" s="5" t="s">
        <v>223</v>
      </c>
      <c r="D236" s="7"/>
      <c r="E236" s="10"/>
      <c r="H236" s="8">
        <v>469</v>
      </c>
      <c r="I236" s="5" t="s">
        <v>224</v>
      </c>
      <c r="J236" s="10" t="s">
        <v>223</v>
      </c>
    </row>
    <row r="237" spans="1:10">
      <c r="A237" s="12" t="s">
        <v>21</v>
      </c>
      <c r="B237" s="3"/>
      <c r="C237" s="3"/>
      <c r="D237" s="7"/>
      <c r="E237" s="10"/>
      <c r="H237" s="8"/>
      <c r="I237" s="11"/>
      <c r="J237" s="5"/>
    </row>
    <row r="238" spans="1:10" ht="15.75" customHeight="1">
      <c r="A238" s="13" t="s">
        <v>22</v>
      </c>
      <c r="B238" s="13" t="s">
        <v>23</v>
      </c>
      <c r="C238" s="13" t="s">
        <v>24</v>
      </c>
      <c r="D238" s="21">
        <v>112299894</v>
      </c>
      <c r="E238" s="14">
        <v>112300506</v>
      </c>
      <c r="H238" s="8"/>
      <c r="I238" s="11"/>
      <c r="J238" s="5"/>
    </row>
    <row r="241" spans="1:10">
      <c r="A241" s="1" t="s">
        <v>0</v>
      </c>
      <c r="B241" s="2"/>
      <c r="C241" s="2"/>
      <c r="D241" s="2"/>
      <c r="E241" s="2"/>
      <c r="F241" s="2"/>
      <c r="G241" s="2"/>
      <c r="H241" s="2"/>
      <c r="I241" s="2"/>
      <c r="J241" s="2"/>
    </row>
    <row r="242" spans="1:10">
      <c r="A242" s="3" t="s">
        <v>122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88" t="s">
        <v>0</v>
      </c>
      <c r="B243" s="88" t="s">
        <v>2</v>
      </c>
      <c r="C243" s="88" t="s">
        <v>3</v>
      </c>
      <c r="D243" s="88" t="s">
        <v>4</v>
      </c>
      <c r="E243" s="88" t="s">
        <v>5</v>
      </c>
      <c r="F243" s="88" t="s">
        <v>6</v>
      </c>
      <c r="G243" s="90"/>
      <c r="H243" s="91"/>
      <c r="I243" s="88" t="s">
        <v>7</v>
      </c>
      <c r="J243" s="88" t="s">
        <v>8</v>
      </c>
    </row>
    <row r="244" spans="1:10">
      <c r="A244" s="89"/>
      <c r="B244" s="89"/>
      <c r="C244" s="89"/>
      <c r="D244" s="89"/>
      <c r="E244" s="89"/>
      <c r="F244" s="4" t="s">
        <v>9</v>
      </c>
      <c r="G244" s="4" t="s">
        <v>10</v>
      </c>
      <c r="H244" s="4" t="s">
        <v>11</v>
      </c>
      <c r="I244" s="89"/>
      <c r="J244" s="89"/>
    </row>
    <row r="245" spans="1:10">
      <c r="A245" s="5" t="s">
        <v>247</v>
      </c>
      <c r="B245" s="6">
        <v>44893.797508784723</v>
      </c>
      <c r="C245" s="5" t="s">
        <v>223</v>
      </c>
      <c r="D245" s="7"/>
      <c r="E245" s="10"/>
      <c r="F245" s="8">
        <v>3813.01</v>
      </c>
      <c r="I245" s="11" t="s">
        <v>9</v>
      </c>
      <c r="J245" s="10" t="s">
        <v>223</v>
      </c>
    </row>
    <row r="246" spans="1:10">
      <c r="A246" s="5" t="s">
        <v>247</v>
      </c>
      <c r="B246" s="6">
        <v>44893.797508784723</v>
      </c>
      <c r="C246" s="5" t="s">
        <v>223</v>
      </c>
      <c r="D246" s="7"/>
      <c r="E246" s="10"/>
      <c r="H246" s="8">
        <v>3802.52</v>
      </c>
      <c r="I246" s="5" t="s">
        <v>224</v>
      </c>
      <c r="J246" s="10" t="s">
        <v>223</v>
      </c>
    </row>
    <row r="247" spans="1:10">
      <c r="A247" s="5" t="s">
        <v>247</v>
      </c>
      <c r="B247" s="6">
        <v>44893.797508784723</v>
      </c>
      <c r="C247" s="5" t="s">
        <v>223</v>
      </c>
      <c r="D247" s="7"/>
      <c r="E247" s="10"/>
      <c r="H247" s="8">
        <v>512.20000000000005</v>
      </c>
      <c r="I247" s="11" t="s">
        <v>226</v>
      </c>
      <c r="J247" s="10" t="s">
        <v>223</v>
      </c>
    </row>
    <row r="248" spans="1:10">
      <c r="A248" s="12" t="s">
        <v>21</v>
      </c>
      <c r="B248" s="3"/>
      <c r="C248" s="3"/>
      <c r="D248" s="7"/>
      <c r="E248" s="10"/>
      <c r="F248" s="8"/>
      <c r="I248" s="11"/>
      <c r="J248" s="5"/>
    </row>
    <row r="249" spans="1:10" ht="15.75" customHeight="1">
      <c r="A249" s="13" t="s">
        <v>22</v>
      </c>
      <c r="B249" s="13" t="s">
        <v>23</v>
      </c>
      <c r="C249" s="13" t="s">
        <v>24</v>
      </c>
      <c r="D249" s="21">
        <v>112302839</v>
      </c>
      <c r="E249" s="14">
        <v>112308589</v>
      </c>
      <c r="F249" s="8"/>
      <c r="I249" s="11"/>
      <c r="J249" s="5"/>
    </row>
    <row r="252" spans="1:10">
      <c r="A252" s="1" t="s">
        <v>0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3" t="s">
        <v>126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88" t="s">
        <v>0</v>
      </c>
      <c r="B254" s="88" t="s">
        <v>2</v>
      </c>
      <c r="C254" s="88" t="s">
        <v>3</v>
      </c>
      <c r="D254" s="88" t="s">
        <v>4</v>
      </c>
      <c r="E254" s="88" t="s">
        <v>5</v>
      </c>
      <c r="F254" s="88" t="s">
        <v>6</v>
      </c>
      <c r="G254" s="90"/>
      <c r="H254" s="91"/>
      <c r="I254" s="88" t="s">
        <v>7</v>
      </c>
      <c r="J254" s="88" t="s">
        <v>8</v>
      </c>
    </row>
    <row r="255" spans="1:10">
      <c r="A255" s="89"/>
      <c r="B255" s="89"/>
      <c r="C255" s="89"/>
      <c r="D255" s="89"/>
      <c r="E255" s="89"/>
      <c r="F255" s="4" t="s">
        <v>9</v>
      </c>
      <c r="G255" s="4" t="s">
        <v>10</v>
      </c>
      <c r="H255" s="4" t="s">
        <v>11</v>
      </c>
      <c r="I255" s="89"/>
      <c r="J255" s="89"/>
    </row>
    <row r="256" spans="1:10">
      <c r="A256" s="5" t="s">
        <v>248</v>
      </c>
      <c r="B256" s="6">
        <v>44894.795410092593</v>
      </c>
      <c r="C256" s="5" t="s">
        <v>223</v>
      </c>
      <c r="D256" s="7"/>
      <c r="E256" s="10"/>
      <c r="F256" s="8">
        <v>5859.7</v>
      </c>
      <c r="I256" s="11" t="s">
        <v>9</v>
      </c>
      <c r="J256" s="10" t="s">
        <v>223</v>
      </c>
    </row>
    <row r="257" spans="1:10">
      <c r="A257" s="5" t="s">
        <v>248</v>
      </c>
      <c r="B257" s="6">
        <v>44894.795410092593</v>
      </c>
      <c r="C257" s="5" t="s">
        <v>223</v>
      </c>
      <c r="D257" s="7"/>
      <c r="E257" s="10"/>
      <c r="H257" s="8">
        <v>2684.61</v>
      </c>
      <c r="I257" s="5" t="s">
        <v>224</v>
      </c>
      <c r="J257" s="10" t="s">
        <v>223</v>
      </c>
    </row>
    <row r="258" spans="1:10">
      <c r="A258" s="5" t="s">
        <v>248</v>
      </c>
      <c r="B258" s="6">
        <v>44894.795410092593</v>
      </c>
      <c r="C258" s="5" t="s">
        <v>223</v>
      </c>
      <c r="D258" s="7"/>
      <c r="E258" s="10"/>
      <c r="H258" s="8">
        <v>2052.44</v>
      </c>
      <c r="I258" s="11" t="s">
        <v>226</v>
      </c>
      <c r="J258" s="10" t="s">
        <v>223</v>
      </c>
    </row>
    <row r="259" spans="1:10">
      <c r="A259" s="12" t="s">
        <v>21</v>
      </c>
      <c r="B259" s="3"/>
      <c r="C259" s="3"/>
      <c r="D259" s="7"/>
      <c r="E259" s="10"/>
      <c r="H259" s="8"/>
      <c r="I259" s="11"/>
      <c r="J259" s="5"/>
    </row>
    <row r="260" spans="1:10" ht="15.75" customHeight="1">
      <c r="A260" s="13" t="s">
        <v>22</v>
      </c>
      <c r="B260" s="13" t="s">
        <v>23</v>
      </c>
      <c r="C260" s="13" t="s">
        <v>24</v>
      </c>
      <c r="D260" s="21">
        <v>112320627</v>
      </c>
      <c r="E260" s="14">
        <v>112320761</v>
      </c>
      <c r="H260" s="8"/>
      <c r="I260" s="11"/>
      <c r="J260" s="5"/>
    </row>
    <row r="263" spans="1:10">
      <c r="A263" s="1" t="s">
        <v>0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3" t="s">
        <v>131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88" t="s">
        <v>0</v>
      </c>
      <c r="B265" s="88" t="s">
        <v>2</v>
      </c>
      <c r="C265" s="88" t="s">
        <v>3</v>
      </c>
      <c r="D265" s="88" t="s">
        <v>4</v>
      </c>
      <c r="E265" s="88" t="s">
        <v>5</v>
      </c>
      <c r="F265" s="88" t="s">
        <v>6</v>
      </c>
      <c r="G265" s="90"/>
      <c r="H265" s="91"/>
      <c r="I265" s="88" t="s">
        <v>7</v>
      </c>
      <c r="J265" s="88" t="s">
        <v>8</v>
      </c>
    </row>
    <row r="266" spans="1:10">
      <c r="A266" s="89"/>
      <c r="B266" s="89"/>
      <c r="C266" s="89"/>
      <c r="D266" s="89"/>
      <c r="E266" s="89"/>
      <c r="F266" s="4" t="s">
        <v>9</v>
      </c>
      <c r="G266" s="4" t="s">
        <v>10</v>
      </c>
      <c r="H266" s="4" t="s">
        <v>11</v>
      </c>
      <c r="I266" s="89"/>
      <c r="J266" s="89"/>
    </row>
    <row r="267" spans="1:10">
      <c r="A267" s="5" t="s">
        <v>249</v>
      </c>
      <c r="B267" s="6">
        <v>44895.763298437501</v>
      </c>
      <c r="C267" s="5" t="s">
        <v>223</v>
      </c>
      <c r="D267" s="7"/>
      <c r="E267" s="10"/>
      <c r="F267" s="8">
        <v>4183.5</v>
      </c>
      <c r="I267" s="11" t="s">
        <v>9</v>
      </c>
      <c r="J267" s="10" t="s">
        <v>223</v>
      </c>
    </row>
    <row r="268" spans="1:10">
      <c r="A268" s="5" t="s">
        <v>249</v>
      </c>
      <c r="B268" s="6">
        <v>44895.763298437501</v>
      </c>
      <c r="C268" s="5" t="s">
        <v>223</v>
      </c>
      <c r="D268" s="7"/>
      <c r="E268" s="10"/>
      <c r="H268" s="8">
        <v>2159.7800000000002</v>
      </c>
      <c r="I268" s="5" t="s">
        <v>224</v>
      </c>
      <c r="J268" s="10" t="s">
        <v>223</v>
      </c>
    </row>
    <row r="269" spans="1:10">
      <c r="A269" s="5" t="s">
        <v>249</v>
      </c>
      <c r="B269" s="6">
        <v>44895.763298437501</v>
      </c>
      <c r="C269" s="5" t="s">
        <v>223</v>
      </c>
      <c r="D269" s="7"/>
      <c r="E269" s="10"/>
      <c r="H269" s="8">
        <v>49</v>
      </c>
      <c r="I269" s="11" t="s">
        <v>226</v>
      </c>
      <c r="J269" s="10" t="s">
        <v>223</v>
      </c>
    </row>
    <row r="270" spans="1:10">
      <c r="A270" s="12" t="s">
        <v>21</v>
      </c>
      <c r="B270" s="3"/>
      <c r="C270" s="3"/>
      <c r="D270" s="7"/>
      <c r="E270" s="10"/>
      <c r="H270" s="8"/>
      <c r="I270" s="11"/>
      <c r="J270" s="5"/>
    </row>
    <row r="271" spans="1:10" ht="15.75" customHeight="1">
      <c r="A271" s="13" t="s">
        <v>22</v>
      </c>
      <c r="B271" s="13" t="s">
        <v>23</v>
      </c>
      <c r="C271" s="13" t="s">
        <v>24</v>
      </c>
      <c r="D271" s="21">
        <v>112321258</v>
      </c>
      <c r="E271" s="14">
        <v>112321335</v>
      </c>
      <c r="H271" s="8"/>
      <c r="I271" s="11"/>
      <c r="J271" s="5"/>
    </row>
    <row r="272" spans="1:10">
      <c r="A272" s="5"/>
      <c r="B272" s="6"/>
      <c r="C272" s="5"/>
      <c r="D272" s="7"/>
      <c r="E272" s="10"/>
      <c r="H272" s="8"/>
      <c r="I272" s="11"/>
      <c r="J272" s="5"/>
    </row>
    <row r="274" spans="1:10">
      <c r="A274" s="1" t="s">
        <v>0</v>
      </c>
      <c r="B274" s="2"/>
      <c r="C274" s="2"/>
      <c r="D274" s="2"/>
      <c r="E274" s="2"/>
      <c r="F274" s="2"/>
      <c r="G274" s="2"/>
      <c r="H274" s="2"/>
      <c r="I274" s="2"/>
      <c r="J274" s="2"/>
    </row>
    <row r="275" spans="1:10">
      <c r="A275" s="3" t="s">
        <v>136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88" t="s">
        <v>0</v>
      </c>
      <c r="B276" s="88" t="s">
        <v>2</v>
      </c>
      <c r="C276" s="88" t="s">
        <v>3</v>
      </c>
      <c r="D276" s="88" t="s">
        <v>4</v>
      </c>
      <c r="E276" s="88" t="s">
        <v>5</v>
      </c>
      <c r="F276" s="88" t="s">
        <v>6</v>
      </c>
      <c r="G276" s="90"/>
      <c r="H276" s="91"/>
      <c r="I276" s="88" t="s">
        <v>7</v>
      </c>
      <c r="J276" s="88" t="s">
        <v>8</v>
      </c>
    </row>
    <row r="277" spans="1:10">
      <c r="A277" s="89"/>
      <c r="B277" s="89"/>
      <c r="C277" s="89"/>
      <c r="D277" s="89"/>
      <c r="E277" s="89"/>
      <c r="F277" s="4" t="s">
        <v>9</v>
      </c>
      <c r="G277" s="4" t="s">
        <v>10</v>
      </c>
      <c r="H277" s="4" t="s">
        <v>11</v>
      </c>
      <c r="I277" s="89"/>
      <c r="J277" s="89"/>
    </row>
    <row r="278" spans="1:10">
      <c r="A278" s="5" t="s">
        <v>250</v>
      </c>
      <c r="B278" s="6">
        <v>44896.794179085649</v>
      </c>
      <c r="C278" s="5" t="s">
        <v>223</v>
      </c>
      <c r="D278" s="7"/>
      <c r="E278" s="10"/>
      <c r="F278" s="8">
        <v>6665.66</v>
      </c>
      <c r="I278" s="11" t="s">
        <v>9</v>
      </c>
      <c r="J278" s="10" t="s">
        <v>223</v>
      </c>
    </row>
    <row r="279" spans="1:10">
      <c r="A279" s="5" t="s">
        <v>250</v>
      </c>
      <c r="B279" s="6">
        <v>44896.794179085649</v>
      </c>
      <c r="C279" s="5" t="s">
        <v>223</v>
      </c>
      <c r="D279" s="7"/>
      <c r="E279" s="10"/>
      <c r="H279" s="8">
        <v>1923.15</v>
      </c>
      <c r="I279" s="5" t="s">
        <v>224</v>
      </c>
      <c r="J279" s="10" t="s">
        <v>223</v>
      </c>
    </row>
    <row r="280" spans="1:10">
      <c r="A280" s="5" t="s">
        <v>250</v>
      </c>
      <c r="B280" s="6">
        <v>44896.794179085649</v>
      </c>
      <c r="C280" s="5" t="s">
        <v>223</v>
      </c>
      <c r="D280" s="7"/>
      <c r="E280" s="10"/>
      <c r="H280" s="8">
        <v>160.1</v>
      </c>
      <c r="I280" s="11" t="s">
        <v>226</v>
      </c>
      <c r="J280" s="10" t="s">
        <v>223</v>
      </c>
    </row>
    <row r="281" spans="1:10">
      <c r="A281" s="12" t="s">
        <v>21</v>
      </c>
      <c r="B281" s="3"/>
      <c r="C281" s="3"/>
      <c r="D281" s="7"/>
      <c r="E281" s="10"/>
      <c r="G281" s="8"/>
      <c r="I281" s="11"/>
      <c r="J281" s="5"/>
    </row>
    <row r="282" spans="1:10" ht="15.75" customHeight="1">
      <c r="A282" s="13" t="s">
        <v>22</v>
      </c>
      <c r="B282" s="13" t="s">
        <v>23</v>
      </c>
      <c r="C282" s="13" t="s">
        <v>24</v>
      </c>
      <c r="D282" s="21">
        <v>112325137</v>
      </c>
      <c r="E282" s="14">
        <v>112325525</v>
      </c>
      <c r="G282" s="8"/>
      <c r="I282" s="11"/>
      <c r="J282" s="5"/>
    </row>
    <row r="285" spans="1:10">
      <c r="A285" s="1" t="s">
        <v>0</v>
      </c>
      <c r="B285" s="2"/>
      <c r="C285" s="2"/>
      <c r="D285" s="2"/>
      <c r="E285" s="2"/>
      <c r="F285" s="2"/>
      <c r="G285" s="2"/>
      <c r="H285" s="2"/>
      <c r="I285" s="2"/>
      <c r="J285" s="2"/>
    </row>
    <row r="286" spans="1:10">
      <c r="A286" s="3" t="s">
        <v>139</v>
      </c>
      <c r="B286" s="2"/>
      <c r="C286" s="2"/>
      <c r="D286" s="2"/>
      <c r="E286" s="2"/>
      <c r="F286" s="2"/>
      <c r="G286" s="2"/>
      <c r="H286" s="2"/>
      <c r="I286" s="2"/>
      <c r="J286" s="2"/>
    </row>
    <row r="287" spans="1:10">
      <c r="A287" s="88" t="s">
        <v>0</v>
      </c>
      <c r="B287" s="88" t="s">
        <v>2</v>
      </c>
      <c r="C287" s="88" t="s">
        <v>3</v>
      </c>
      <c r="D287" s="88" t="s">
        <v>4</v>
      </c>
      <c r="E287" s="88" t="s">
        <v>5</v>
      </c>
      <c r="F287" s="88" t="s">
        <v>6</v>
      </c>
      <c r="G287" s="90"/>
      <c r="H287" s="91"/>
      <c r="I287" s="88" t="s">
        <v>7</v>
      </c>
      <c r="J287" s="88" t="s">
        <v>8</v>
      </c>
    </row>
    <row r="288" spans="1:10">
      <c r="A288" s="89"/>
      <c r="B288" s="89"/>
      <c r="C288" s="89"/>
      <c r="D288" s="89"/>
      <c r="E288" s="89"/>
      <c r="F288" s="4" t="s">
        <v>9</v>
      </c>
      <c r="G288" s="4" t="s">
        <v>10</v>
      </c>
      <c r="H288" s="4" t="s">
        <v>11</v>
      </c>
      <c r="I288" s="89"/>
      <c r="J288" s="89"/>
    </row>
    <row r="289" spans="1:10">
      <c r="A289" s="5" t="s">
        <v>251</v>
      </c>
      <c r="B289" s="6">
        <v>44897.805039687497</v>
      </c>
      <c r="C289" s="5" t="s">
        <v>223</v>
      </c>
      <c r="D289" s="7"/>
      <c r="E289" s="10"/>
      <c r="F289" s="8">
        <v>5347.7</v>
      </c>
      <c r="I289" s="11" t="s">
        <v>9</v>
      </c>
      <c r="J289" s="10" t="s">
        <v>223</v>
      </c>
    </row>
    <row r="290" spans="1:10">
      <c r="A290" s="5" t="s">
        <v>251</v>
      </c>
      <c r="B290" s="6">
        <v>44897.805039687497</v>
      </c>
      <c r="C290" s="5" t="s">
        <v>223</v>
      </c>
      <c r="D290" s="7"/>
      <c r="E290" s="10"/>
      <c r="H290" s="8">
        <v>1556.83</v>
      </c>
      <c r="I290" s="5" t="s">
        <v>252</v>
      </c>
      <c r="J290" s="10" t="s">
        <v>223</v>
      </c>
    </row>
    <row r="291" spans="1:10">
      <c r="A291" s="5" t="s">
        <v>251</v>
      </c>
      <c r="B291" s="6">
        <v>44897.805039687497</v>
      </c>
      <c r="C291" s="5" t="s">
        <v>223</v>
      </c>
      <c r="D291" s="7"/>
      <c r="E291" s="10"/>
      <c r="H291" s="8">
        <v>67.599999999999994</v>
      </c>
      <c r="I291" s="11" t="s">
        <v>226</v>
      </c>
      <c r="J291" s="10" t="s">
        <v>223</v>
      </c>
    </row>
    <row r="292" spans="1:10">
      <c r="A292" s="12" t="s">
        <v>21</v>
      </c>
      <c r="B292" s="3"/>
      <c r="C292" s="3"/>
      <c r="D292" s="7"/>
      <c r="E292" s="10"/>
      <c r="H292" s="8"/>
      <c r="I292" s="11"/>
      <c r="J292" s="10"/>
    </row>
    <row r="293" spans="1:10" ht="15.75" customHeight="1">
      <c r="A293" s="13" t="s">
        <v>22</v>
      </c>
      <c r="B293" s="13" t="s">
        <v>23</v>
      </c>
      <c r="C293" s="13" t="s">
        <v>24</v>
      </c>
      <c r="D293" s="21">
        <v>112325139</v>
      </c>
      <c r="E293" s="14">
        <v>112325527</v>
      </c>
      <c r="H293" s="8"/>
      <c r="I293" s="11"/>
      <c r="J293" s="10"/>
    </row>
    <row r="294" spans="1:10">
      <c r="A294" s="5"/>
      <c r="B294" s="6"/>
      <c r="C294" s="5"/>
      <c r="D294" s="7"/>
      <c r="E294" s="10"/>
      <c r="H294" s="8"/>
      <c r="I294" s="11"/>
      <c r="J294" s="10"/>
    </row>
    <row r="295" spans="1:10">
      <c r="A295" s="5"/>
      <c r="B295" s="6"/>
      <c r="C295" s="5"/>
      <c r="D295" s="7"/>
      <c r="E295" s="10"/>
      <c r="H295" s="8"/>
      <c r="I295" s="11"/>
      <c r="J295" s="10"/>
    </row>
    <row r="296" spans="1:10">
      <c r="A296" s="1" t="s">
        <v>0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3" t="s">
        <v>143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>
      <c r="A298" s="88" t="s">
        <v>0</v>
      </c>
      <c r="B298" s="88" t="s">
        <v>2</v>
      </c>
      <c r="C298" s="88" t="s">
        <v>3</v>
      </c>
      <c r="D298" s="88" t="s">
        <v>4</v>
      </c>
      <c r="E298" s="88" t="s">
        <v>5</v>
      </c>
      <c r="F298" s="88" t="s">
        <v>6</v>
      </c>
      <c r="G298" s="90"/>
      <c r="H298" s="91"/>
      <c r="I298" s="88" t="s">
        <v>7</v>
      </c>
      <c r="J298" s="88" t="s">
        <v>8</v>
      </c>
    </row>
    <row r="299" spans="1:10">
      <c r="A299" s="89"/>
      <c r="B299" s="89"/>
      <c r="C299" s="89"/>
      <c r="D299" s="89"/>
      <c r="E299" s="89"/>
      <c r="F299" s="4" t="s">
        <v>9</v>
      </c>
      <c r="G299" s="4" t="s">
        <v>10</v>
      </c>
      <c r="H299" s="4" t="s">
        <v>11</v>
      </c>
      <c r="I299" s="89"/>
      <c r="J299" s="89"/>
    </row>
    <row r="300" spans="1:10">
      <c r="A300" s="5" t="s">
        <v>253</v>
      </c>
      <c r="B300" s="6">
        <v>44898.587151238433</v>
      </c>
      <c r="C300" s="5" t="s">
        <v>223</v>
      </c>
      <c r="D300" s="7"/>
      <c r="E300" s="10"/>
      <c r="F300" s="8">
        <v>2471.79</v>
      </c>
      <c r="I300" s="11" t="s">
        <v>9</v>
      </c>
      <c r="J300" s="10" t="s">
        <v>223</v>
      </c>
    </row>
    <row r="301" spans="1:10">
      <c r="A301" s="5" t="s">
        <v>253</v>
      </c>
      <c r="B301" s="6">
        <v>44898.587151238433</v>
      </c>
      <c r="C301" s="5" t="s">
        <v>223</v>
      </c>
      <c r="D301" s="7"/>
      <c r="E301" s="10"/>
      <c r="H301" s="8">
        <v>1839.35</v>
      </c>
      <c r="I301" s="5" t="s">
        <v>224</v>
      </c>
      <c r="J301" s="10" t="s">
        <v>223</v>
      </c>
    </row>
    <row r="302" spans="1:10">
      <c r="A302" s="5" t="s">
        <v>253</v>
      </c>
      <c r="B302" s="6">
        <v>44898.587151238433</v>
      </c>
      <c r="C302" s="5" t="s">
        <v>223</v>
      </c>
      <c r="D302" s="7"/>
      <c r="E302" s="10"/>
      <c r="H302" s="8">
        <v>112</v>
      </c>
      <c r="I302" s="11" t="s">
        <v>226</v>
      </c>
      <c r="J302" s="10" t="s">
        <v>223</v>
      </c>
    </row>
    <row r="303" spans="1:10">
      <c r="A303" s="12" t="s">
        <v>21</v>
      </c>
      <c r="B303" s="3"/>
      <c r="C303" s="3"/>
      <c r="D303" s="7"/>
      <c r="E303" s="10"/>
      <c r="H303" s="8"/>
      <c r="I303" s="11"/>
      <c r="J303" s="10"/>
    </row>
    <row r="304" spans="1:10" ht="15.75" customHeight="1">
      <c r="A304" s="13" t="s">
        <v>22</v>
      </c>
      <c r="B304" s="13" t="s">
        <v>23</v>
      </c>
      <c r="C304" s="13" t="s">
        <v>24</v>
      </c>
      <c r="D304" s="21">
        <v>112348720</v>
      </c>
      <c r="E304" s="14">
        <v>112356163</v>
      </c>
      <c r="H304" s="8"/>
      <c r="I304" s="11"/>
      <c r="J304" s="10"/>
    </row>
    <row r="307" spans="1:10">
      <c r="A307" s="1" t="s">
        <v>0</v>
      </c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3" t="s">
        <v>146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88" t="s">
        <v>0</v>
      </c>
      <c r="B309" s="88" t="s">
        <v>2</v>
      </c>
      <c r="C309" s="88" t="s">
        <v>3</v>
      </c>
      <c r="D309" s="88" t="s">
        <v>4</v>
      </c>
      <c r="E309" s="88" t="s">
        <v>5</v>
      </c>
      <c r="F309" s="88" t="s">
        <v>6</v>
      </c>
      <c r="G309" s="90"/>
      <c r="H309" s="91"/>
      <c r="I309" s="88" t="s">
        <v>7</v>
      </c>
      <c r="J309" s="88" t="s">
        <v>8</v>
      </c>
    </row>
    <row r="310" spans="1:10">
      <c r="A310" s="89"/>
      <c r="B310" s="89"/>
      <c r="C310" s="89"/>
      <c r="D310" s="89"/>
      <c r="E310" s="89"/>
      <c r="F310" s="4" t="s">
        <v>9</v>
      </c>
      <c r="G310" s="4" t="s">
        <v>10</v>
      </c>
      <c r="H310" s="4" t="s">
        <v>11</v>
      </c>
      <c r="I310" s="89"/>
      <c r="J310" s="89"/>
    </row>
    <row r="311" spans="1:10">
      <c r="A311" s="5" t="s">
        <v>254</v>
      </c>
      <c r="B311" s="6">
        <v>44900.791853275463</v>
      </c>
      <c r="C311" s="5" t="s">
        <v>223</v>
      </c>
      <c r="D311" s="7"/>
      <c r="E311" s="10"/>
      <c r="F311" s="8">
        <v>6328.47</v>
      </c>
      <c r="I311" s="11" t="s">
        <v>9</v>
      </c>
      <c r="J311" s="10" t="s">
        <v>223</v>
      </c>
    </row>
    <row r="312" spans="1:10">
      <c r="A312" s="5" t="s">
        <v>254</v>
      </c>
      <c r="B312" s="6">
        <v>44900.791853275463</v>
      </c>
      <c r="C312" s="5" t="s">
        <v>223</v>
      </c>
      <c r="D312" s="7"/>
      <c r="E312" s="10"/>
      <c r="H312" s="8">
        <v>3487.02</v>
      </c>
      <c r="I312" s="5" t="s">
        <v>224</v>
      </c>
      <c r="J312" s="10" t="s">
        <v>223</v>
      </c>
    </row>
    <row r="313" spans="1:10">
      <c r="A313" s="12" t="s">
        <v>21</v>
      </c>
      <c r="B313" s="3"/>
      <c r="C313" s="3"/>
      <c r="D313" s="7"/>
      <c r="E313" s="10"/>
      <c r="H313" s="8"/>
      <c r="I313" s="11"/>
      <c r="J313" s="5"/>
    </row>
    <row r="314" spans="1:10" ht="15.75" customHeight="1">
      <c r="A314" s="13" t="s">
        <v>22</v>
      </c>
      <c r="B314" s="13" t="s">
        <v>23</v>
      </c>
      <c r="C314" s="13" t="s">
        <v>24</v>
      </c>
      <c r="D314" s="21">
        <v>112357894</v>
      </c>
      <c r="E314" s="14">
        <v>112362697</v>
      </c>
      <c r="H314" s="8"/>
      <c r="I314" s="11"/>
      <c r="J314" s="5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152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88" t="s">
        <v>0</v>
      </c>
      <c r="B319" s="88" t="s">
        <v>2</v>
      </c>
      <c r="C319" s="88" t="s">
        <v>3</v>
      </c>
      <c r="D319" s="88" t="s">
        <v>4</v>
      </c>
      <c r="E319" s="88" t="s">
        <v>5</v>
      </c>
      <c r="F319" s="88" t="s">
        <v>6</v>
      </c>
      <c r="G319" s="90"/>
      <c r="H319" s="91"/>
      <c r="I319" s="88" t="s">
        <v>7</v>
      </c>
      <c r="J319" s="88" t="s">
        <v>8</v>
      </c>
    </row>
    <row r="320" spans="1:10">
      <c r="A320" s="89"/>
      <c r="B320" s="89"/>
      <c r="C320" s="89"/>
      <c r="D320" s="89"/>
      <c r="E320" s="89"/>
      <c r="F320" s="4" t="s">
        <v>9</v>
      </c>
      <c r="G320" s="4" t="s">
        <v>10</v>
      </c>
      <c r="H320" s="4" t="s">
        <v>11</v>
      </c>
      <c r="I320" s="89"/>
      <c r="J320" s="89"/>
    </row>
    <row r="321" spans="1:10">
      <c r="A321" s="5" t="s">
        <v>255</v>
      </c>
      <c r="B321" s="6">
        <v>44901.792951539363</v>
      </c>
      <c r="C321" s="5" t="s">
        <v>223</v>
      </c>
      <c r="D321" s="7"/>
      <c r="E321" s="10"/>
      <c r="F321" s="8">
        <v>6902.22</v>
      </c>
      <c r="I321" s="11" t="s">
        <v>9</v>
      </c>
      <c r="J321" s="10" t="s">
        <v>223</v>
      </c>
    </row>
    <row r="322" spans="1:10">
      <c r="A322" s="5" t="s">
        <v>255</v>
      </c>
      <c r="B322" s="6">
        <v>44901.792951539363</v>
      </c>
      <c r="C322" s="5" t="s">
        <v>223</v>
      </c>
      <c r="D322" s="7"/>
      <c r="E322" s="10"/>
      <c r="H322" s="8">
        <v>2119.71</v>
      </c>
      <c r="I322" s="5" t="s">
        <v>224</v>
      </c>
      <c r="J322" s="10" t="s">
        <v>223</v>
      </c>
    </row>
    <row r="323" spans="1:10">
      <c r="A323" s="12" t="s">
        <v>21</v>
      </c>
      <c r="B323" s="3"/>
      <c r="C323" s="3"/>
      <c r="D323" s="7"/>
      <c r="E323" s="10"/>
      <c r="H323" s="8"/>
      <c r="I323" s="11"/>
      <c r="J323" s="10"/>
    </row>
    <row r="324" spans="1:10" ht="15.75" customHeight="1">
      <c r="A324" s="13" t="s">
        <v>22</v>
      </c>
      <c r="B324" s="13" t="s">
        <v>23</v>
      </c>
      <c r="C324" s="13" t="s">
        <v>24</v>
      </c>
      <c r="D324" s="21">
        <v>112367335</v>
      </c>
      <c r="E324" s="14">
        <v>112370662</v>
      </c>
      <c r="H324" s="8"/>
      <c r="I324" s="11"/>
      <c r="J324" s="10"/>
    </row>
    <row r="327" spans="1:10">
      <c r="A327" s="1" t="s">
        <v>0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3" t="s">
        <v>155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88" t="s">
        <v>0</v>
      </c>
      <c r="B329" s="88" t="s">
        <v>2</v>
      </c>
      <c r="C329" s="88" t="s">
        <v>3</v>
      </c>
      <c r="D329" s="88" t="s">
        <v>4</v>
      </c>
      <c r="E329" s="88" t="s">
        <v>5</v>
      </c>
      <c r="F329" s="88" t="s">
        <v>6</v>
      </c>
      <c r="G329" s="90"/>
      <c r="H329" s="91"/>
      <c r="I329" s="88" t="s">
        <v>7</v>
      </c>
      <c r="J329" s="88" t="s">
        <v>8</v>
      </c>
    </row>
    <row r="330" spans="1:10">
      <c r="A330" s="89"/>
      <c r="B330" s="89"/>
      <c r="C330" s="89"/>
      <c r="D330" s="89"/>
      <c r="E330" s="89"/>
      <c r="F330" s="4" t="s">
        <v>9</v>
      </c>
      <c r="G330" s="4" t="s">
        <v>10</v>
      </c>
      <c r="H330" s="4" t="s">
        <v>11</v>
      </c>
      <c r="I330" s="89"/>
      <c r="J330" s="89"/>
    </row>
    <row r="331" spans="1:10">
      <c r="A331" s="5" t="s">
        <v>256</v>
      </c>
      <c r="B331" s="6">
        <v>44902.792081226849</v>
      </c>
      <c r="C331" s="5" t="s">
        <v>223</v>
      </c>
      <c r="D331" s="7"/>
      <c r="E331" s="10"/>
      <c r="F331" s="8">
        <v>4295.49</v>
      </c>
      <c r="I331" s="11" t="s">
        <v>9</v>
      </c>
      <c r="J331" s="10" t="s">
        <v>223</v>
      </c>
    </row>
    <row r="332" spans="1:10">
      <c r="A332" s="5" t="s">
        <v>256</v>
      </c>
      <c r="B332" s="6">
        <v>44902.792081226849</v>
      </c>
      <c r="C332" s="5" t="s">
        <v>223</v>
      </c>
      <c r="D332" s="7"/>
      <c r="E332" s="10"/>
      <c r="H332" s="8">
        <v>1861.82</v>
      </c>
      <c r="I332" s="5" t="s">
        <v>224</v>
      </c>
      <c r="J332" s="10" t="s">
        <v>223</v>
      </c>
    </row>
    <row r="333" spans="1:10">
      <c r="A333" s="12" t="s">
        <v>21</v>
      </c>
      <c r="B333" s="3"/>
      <c r="C333" s="3"/>
      <c r="D333" s="7"/>
      <c r="E333" s="10"/>
      <c r="H333" s="8"/>
      <c r="I333" s="11"/>
      <c r="J333" s="5"/>
    </row>
    <row r="334" spans="1:10" ht="15.75" customHeight="1">
      <c r="A334" s="13" t="s">
        <v>22</v>
      </c>
      <c r="B334" s="13" t="s">
        <v>23</v>
      </c>
      <c r="C334" s="13" t="s">
        <v>24</v>
      </c>
      <c r="D334" s="21">
        <v>112372276</v>
      </c>
      <c r="E334" s="14">
        <v>112378439</v>
      </c>
      <c r="H334" s="8"/>
      <c r="I334" s="11"/>
      <c r="J334" s="5"/>
    </row>
    <row r="335" spans="1:10">
      <c r="A335" s="5"/>
      <c r="B335" s="6"/>
      <c r="C335" s="5"/>
      <c r="D335" s="7"/>
      <c r="E335" s="10"/>
      <c r="H335" s="8"/>
      <c r="I335" s="11"/>
      <c r="J335" s="5"/>
    </row>
    <row r="337" spans="1:10">
      <c r="A337" s="1" t="s">
        <v>0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3" t="s">
        <v>159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88" t="s">
        <v>0</v>
      </c>
      <c r="B339" s="88" t="s">
        <v>2</v>
      </c>
      <c r="C339" s="88" t="s">
        <v>3</v>
      </c>
      <c r="D339" s="88" t="s">
        <v>4</v>
      </c>
      <c r="E339" s="88" t="s">
        <v>5</v>
      </c>
      <c r="F339" s="88" t="s">
        <v>6</v>
      </c>
      <c r="G339" s="90"/>
      <c r="H339" s="91"/>
      <c r="I339" s="88" t="s">
        <v>7</v>
      </c>
      <c r="J339" s="88" t="s">
        <v>8</v>
      </c>
    </row>
    <row r="340" spans="1:10">
      <c r="A340" s="89"/>
      <c r="B340" s="89"/>
      <c r="C340" s="89"/>
      <c r="D340" s="89"/>
      <c r="E340" s="89"/>
      <c r="F340" s="4" t="s">
        <v>9</v>
      </c>
      <c r="G340" s="4" t="s">
        <v>10</v>
      </c>
      <c r="H340" s="4" t="s">
        <v>11</v>
      </c>
      <c r="I340" s="89"/>
      <c r="J340" s="89"/>
    </row>
    <row r="341" spans="1:10">
      <c r="A341" s="5" t="s">
        <v>257</v>
      </c>
      <c r="B341" s="6">
        <v>44903.79665275463</v>
      </c>
      <c r="C341" s="5" t="s">
        <v>223</v>
      </c>
      <c r="D341" s="7"/>
      <c r="E341" s="10"/>
      <c r="F341" s="8">
        <v>4931.6499999999996</v>
      </c>
      <c r="I341" s="11" t="s">
        <v>9</v>
      </c>
      <c r="J341" s="10" t="s">
        <v>223</v>
      </c>
    </row>
    <row r="342" spans="1:10">
      <c r="A342" s="5" t="s">
        <v>257</v>
      </c>
      <c r="B342" s="6">
        <v>44903.79665275463</v>
      </c>
      <c r="C342" s="5" t="s">
        <v>223</v>
      </c>
      <c r="D342" s="7"/>
      <c r="E342" s="10"/>
      <c r="H342" s="8">
        <v>2668.06</v>
      </c>
      <c r="I342" s="5" t="s">
        <v>224</v>
      </c>
      <c r="J342" s="10" t="s">
        <v>223</v>
      </c>
    </row>
    <row r="343" spans="1:10">
      <c r="A343" s="12" t="s">
        <v>21</v>
      </c>
      <c r="B343" s="3"/>
      <c r="C343" s="3"/>
      <c r="D343" s="7"/>
      <c r="E343" s="10"/>
      <c r="H343" s="8"/>
      <c r="I343" s="11"/>
      <c r="J343" s="10"/>
    </row>
    <row r="344" spans="1:10" ht="15.75" customHeight="1">
      <c r="A344" s="13" t="s">
        <v>22</v>
      </c>
      <c r="B344" s="13" t="s">
        <v>23</v>
      </c>
      <c r="C344" s="13" t="s">
        <v>24</v>
      </c>
      <c r="D344" s="79">
        <v>112384946</v>
      </c>
      <c r="E344" s="80">
        <v>112387840</v>
      </c>
      <c r="H344" s="8"/>
      <c r="I344" s="11"/>
      <c r="J344" s="10"/>
    </row>
    <row r="347" spans="1:10">
      <c r="A347" s="1" t="s">
        <v>0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3" t="s">
        <v>162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88" t="s">
        <v>0</v>
      </c>
      <c r="B349" s="88" t="s">
        <v>2</v>
      </c>
      <c r="C349" s="88" t="s">
        <v>3</v>
      </c>
      <c r="D349" s="88" t="s">
        <v>4</v>
      </c>
      <c r="E349" s="88" t="s">
        <v>5</v>
      </c>
      <c r="F349" s="88" t="s">
        <v>6</v>
      </c>
      <c r="G349" s="90"/>
      <c r="H349" s="91"/>
      <c r="I349" s="88" t="s">
        <v>7</v>
      </c>
      <c r="J349" s="88" t="s">
        <v>8</v>
      </c>
    </row>
    <row r="350" spans="1:10">
      <c r="A350" s="89"/>
      <c r="B350" s="89"/>
      <c r="C350" s="89"/>
      <c r="D350" s="89"/>
      <c r="E350" s="89"/>
      <c r="F350" s="4" t="s">
        <v>9</v>
      </c>
      <c r="G350" s="4" t="s">
        <v>10</v>
      </c>
      <c r="H350" s="4" t="s">
        <v>11</v>
      </c>
      <c r="I350" s="89"/>
      <c r="J350" s="89"/>
    </row>
    <row r="351" spans="1:10">
      <c r="A351" s="5" t="s">
        <v>258</v>
      </c>
      <c r="B351" s="6">
        <v>44904.794217847222</v>
      </c>
      <c r="C351" s="5" t="s">
        <v>223</v>
      </c>
      <c r="F351" s="8">
        <v>5764.91</v>
      </c>
      <c r="I351" s="11" t="s">
        <v>9</v>
      </c>
      <c r="J351" s="10" t="s">
        <v>223</v>
      </c>
    </row>
    <row r="352" spans="1:10">
      <c r="A352" s="5" t="s">
        <v>258</v>
      </c>
      <c r="B352" s="6">
        <v>44904.794217847222</v>
      </c>
      <c r="C352" s="5" t="s">
        <v>223</v>
      </c>
      <c r="H352" s="8">
        <v>2301.66</v>
      </c>
      <c r="I352" s="5" t="s">
        <v>224</v>
      </c>
      <c r="J352" s="10" t="s">
        <v>223</v>
      </c>
    </row>
    <row r="353" spans="1:10" ht="15.75" customHeight="1">
      <c r="A353" s="12" t="s">
        <v>21</v>
      </c>
      <c r="B353" s="3"/>
      <c r="C353" s="3"/>
      <c r="D353" s="79">
        <v>112385285</v>
      </c>
      <c r="E353" s="14">
        <v>112387842</v>
      </c>
      <c r="F353" s="8"/>
      <c r="I353" s="5"/>
      <c r="J353" s="10"/>
    </row>
    <row r="354" spans="1:10">
      <c r="A354" s="13" t="s">
        <v>22</v>
      </c>
      <c r="B354" s="13" t="s">
        <v>23</v>
      </c>
      <c r="C354" s="13" t="s">
        <v>24</v>
      </c>
    </row>
    <row r="357" spans="1:10">
      <c r="A357" s="5" t="s">
        <v>259</v>
      </c>
      <c r="B357" s="6">
        <v>44905.585406018523</v>
      </c>
      <c r="C357" s="5" t="s">
        <v>223</v>
      </c>
      <c r="F357" s="8">
        <v>1999.36</v>
      </c>
      <c r="I357" s="5" t="s">
        <v>224</v>
      </c>
      <c r="J357" s="10" t="s">
        <v>223</v>
      </c>
    </row>
    <row r="358" spans="1:10">
      <c r="A358" s="5" t="s">
        <v>259</v>
      </c>
      <c r="B358" s="6">
        <v>44905.585406018523</v>
      </c>
      <c r="C358" s="5" t="s">
        <v>223</v>
      </c>
      <c r="F358" s="8">
        <v>3219.23</v>
      </c>
      <c r="I358" s="11" t="s">
        <v>9</v>
      </c>
      <c r="J358" s="10" t="s">
        <v>223</v>
      </c>
    </row>
    <row r="359" spans="1:10">
      <c r="A359" s="12" t="s">
        <v>21</v>
      </c>
      <c r="B359" s="3"/>
      <c r="C359" s="3"/>
    </row>
    <row r="360" spans="1:10" ht="15.75" customHeight="1">
      <c r="A360" s="13" t="s">
        <v>22</v>
      </c>
      <c r="B360" s="13" t="s">
        <v>23</v>
      </c>
      <c r="C360" s="13" t="s">
        <v>24</v>
      </c>
      <c r="D360" s="79">
        <v>112389033</v>
      </c>
      <c r="E360" s="14">
        <v>112399570</v>
      </c>
    </row>
    <row r="363" spans="1:10">
      <c r="A363" s="1" t="s">
        <v>0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3" t="s">
        <v>167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88" t="s">
        <v>0</v>
      </c>
      <c r="B365" s="88" t="s">
        <v>2</v>
      </c>
      <c r="C365" s="88" t="s">
        <v>3</v>
      </c>
      <c r="D365" s="88" t="s">
        <v>4</v>
      </c>
      <c r="E365" s="88" t="s">
        <v>5</v>
      </c>
      <c r="F365" s="88" t="s">
        <v>6</v>
      </c>
      <c r="G365" s="90"/>
      <c r="H365" s="91"/>
      <c r="I365" s="88" t="s">
        <v>7</v>
      </c>
      <c r="J365" s="88" t="s">
        <v>8</v>
      </c>
    </row>
    <row r="366" spans="1:10">
      <c r="A366" s="89"/>
      <c r="B366" s="89"/>
      <c r="C366" s="89"/>
      <c r="D366" s="89"/>
      <c r="E366" s="89"/>
      <c r="F366" s="4" t="s">
        <v>9</v>
      </c>
      <c r="G366" s="4" t="s">
        <v>10</v>
      </c>
      <c r="H366" s="4" t="s">
        <v>11</v>
      </c>
      <c r="I366" s="89"/>
      <c r="J366" s="89"/>
    </row>
    <row r="367" spans="1:10">
      <c r="A367" s="5" t="s">
        <v>260</v>
      </c>
      <c r="B367" s="6">
        <v>44907.79570707176</v>
      </c>
      <c r="C367" s="5" t="s">
        <v>223</v>
      </c>
      <c r="F367" s="8">
        <v>6688.88</v>
      </c>
      <c r="I367" s="11" t="s">
        <v>9</v>
      </c>
      <c r="J367" s="10" t="s">
        <v>223</v>
      </c>
    </row>
    <row r="368" spans="1:10">
      <c r="A368" s="5" t="s">
        <v>260</v>
      </c>
      <c r="B368" s="6">
        <v>44907.79570707176</v>
      </c>
      <c r="C368" s="5" t="s">
        <v>223</v>
      </c>
      <c r="H368" s="8">
        <v>3066.23</v>
      </c>
      <c r="I368" s="5" t="s">
        <v>224</v>
      </c>
      <c r="J368" s="10" t="s">
        <v>223</v>
      </c>
    </row>
    <row r="369" spans="1:10">
      <c r="A369" s="12" t="s">
        <v>21</v>
      </c>
      <c r="B369" s="3"/>
      <c r="C369" s="3"/>
    </row>
    <row r="370" spans="1:10" ht="15.75" customHeight="1">
      <c r="A370" s="13" t="s">
        <v>22</v>
      </c>
      <c r="B370" s="13" t="s">
        <v>23</v>
      </c>
      <c r="C370" s="13" t="s">
        <v>24</v>
      </c>
      <c r="D370" s="79">
        <v>112401887</v>
      </c>
      <c r="E370" s="14">
        <v>112405653</v>
      </c>
    </row>
    <row r="373" spans="1:10">
      <c r="A373" s="1" t="s">
        <v>0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3" t="s">
        <v>171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88" t="s">
        <v>0</v>
      </c>
      <c r="B375" s="88" t="s">
        <v>2</v>
      </c>
      <c r="C375" s="88" t="s">
        <v>3</v>
      </c>
      <c r="D375" s="88" t="s">
        <v>4</v>
      </c>
      <c r="E375" s="88" t="s">
        <v>5</v>
      </c>
      <c r="F375" s="88" t="s">
        <v>6</v>
      </c>
      <c r="G375" s="90"/>
      <c r="H375" s="91"/>
      <c r="I375" s="88" t="s">
        <v>7</v>
      </c>
      <c r="J375" s="88" t="s">
        <v>8</v>
      </c>
    </row>
    <row r="376" spans="1:10">
      <c r="A376" s="89"/>
      <c r="B376" s="89"/>
      <c r="C376" s="89"/>
      <c r="D376" s="89"/>
      <c r="E376" s="89"/>
      <c r="F376" s="4" t="s">
        <v>9</v>
      </c>
      <c r="G376" s="4" t="s">
        <v>10</v>
      </c>
      <c r="H376" s="4" t="s">
        <v>11</v>
      </c>
      <c r="I376" s="89"/>
      <c r="J376" s="89"/>
    </row>
    <row r="377" spans="1:10">
      <c r="A377" s="5" t="s">
        <v>261</v>
      </c>
      <c r="B377" s="6">
        <v>44908.792722662038</v>
      </c>
      <c r="C377" s="5" t="s">
        <v>223</v>
      </c>
      <c r="H377" s="8">
        <v>2199.04</v>
      </c>
      <c r="I377" s="5" t="s">
        <v>224</v>
      </c>
      <c r="J377" s="10" t="s">
        <v>223</v>
      </c>
    </row>
    <row r="378" spans="1:10">
      <c r="A378" s="5" t="s">
        <v>261</v>
      </c>
      <c r="B378" s="6">
        <v>44908.792722662038</v>
      </c>
      <c r="C378" s="5" t="s">
        <v>223</v>
      </c>
      <c r="F378" s="8">
        <v>6518.99</v>
      </c>
      <c r="I378" s="11" t="s">
        <v>9</v>
      </c>
      <c r="J378" s="10" t="s">
        <v>223</v>
      </c>
    </row>
    <row r="379" spans="1:10">
      <c r="A379" s="12" t="s">
        <v>21</v>
      </c>
      <c r="B379" s="3"/>
      <c r="C379" s="3"/>
    </row>
    <row r="380" spans="1:10" ht="15.75" customHeight="1">
      <c r="A380" s="13" t="s">
        <v>22</v>
      </c>
      <c r="B380" s="13" t="s">
        <v>23</v>
      </c>
      <c r="C380" s="13" t="s">
        <v>24</v>
      </c>
      <c r="D380" s="21">
        <v>112413102</v>
      </c>
      <c r="E380" s="14">
        <v>112413200</v>
      </c>
    </row>
    <row r="383" spans="1:10">
      <c r="A383" s="1" t="s">
        <v>0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3" t="s">
        <v>174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88" t="s">
        <v>0</v>
      </c>
      <c r="B385" s="88" t="s">
        <v>2</v>
      </c>
      <c r="C385" s="88" t="s">
        <v>3</v>
      </c>
      <c r="D385" s="88" t="s">
        <v>4</v>
      </c>
      <c r="E385" s="88" t="s">
        <v>5</v>
      </c>
      <c r="F385" s="88" t="s">
        <v>6</v>
      </c>
      <c r="G385" s="90"/>
      <c r="H385" s="91"/>
      <c r="I385" s="88" t="s">
        <v>7</v>
      </c>
      <c r="J385" s="88" t="s">
        <v>8</v>
      </c>
    </row>
    <row r="386" spans="1:10">
      <c r="A386" s="89"/>
      <c r="B386" s="89"/>
      <c r="C386" s="89"/>
      <c r="D386" s="89"/>
      <c r="E386" s="89"/>
      <c r="F386" s="4" t="s">
        <v>9</v>
      </c>
      <c r="G386" s="4" t="s">
        <v>10</v>
      </c>
      <c r="H386" s="4" t="s">
        <v>11</v>
      </c>
      <c r="I386" s="89"/>
      <c r="J386" s="89"/>
    </row>
    <row r="387" spans="1:10">
      <c r="A387" s="5" t="s">
        <v>262</v>
      </c>
      <c r="B387" s="6">
        <v>44909.793239930557</v>
      </c>
      <c r="C387" s="5" t="s">
        <v>223</v>
      </c>
      <c r="D387" s="7"/>
      <c r="E387" s="10"/>
      <c r="F387" s="8">
        <v>8957.35</v>
      </c>
      <c r="I387" s="11" t="s">
        <v>9</v>
      </c>
      <c r="J387" s="10" t="s">
        <v>223</v>
      </c>
    </row>
    <row r="388" spans="1:10">
      <c r="A388" s="5" t="s">
        <v>262</v>
      </c>
      <c r="B388" s="6">
        <v>44909.793239930557</v>
      </c>
      <c r="C388" s="5" t="s">
        <v>223</v>
      </c>
      <c r="D388" s="7"/>
      <c r="E388" s="10"/>
      <c r="H388" s="8">
        <v>6877.07</v>
      </c>
      <c r="I388" s="5" t="s">
        <v>224</v>
      </c>
      <c r="J388" s="10" t="s">
        <v>223</v>
      </c>
    </row>
    <row r="389" spans="1:10">
      <c r="A389" s="12" t="s">
        <v>21</v>
      </c>
      <c r="B389" s="3"/>
      <c r="C389" s="3"/>
      <c r="D389" s="7"/>
      <c r="E389" s="10"/>
      <c r="H389" s="8"/>
      <c r="I389" s="11"/>
      <c r="J389" s="5"/>
    </row>
    <row r="390" spans="1:10" ht="15.75" customHeight="1">
      <c r="A390" s="13" t="s">
        <v>22</v>
      </c>
      <c r="B390" s="13" t="s">
        <v>23</v>
      </c>
      <c r="C390" s="13" t="s">
        <v>24</v>
      </c>
      <c r="D390" s="21">
        <v>112414772</v>
      </c>
      <c r="E390" s="14">
        <v>112414963</v>
      </c>
      <c r="H390" s="8"/>
      <c r="I390" s="11"/>
      <c r="J390" s="5"/>
    </row>
    <row r="393" spans="1:10">
      <c r="A393" s="1" t="s">
        <v>0</v>
      </c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3" t="s">
        <v>178</v>
      </c>
      <c r="B394" s="2"/>
      <c r="C394" s="2"/>
      <c r="D394" s="2"/>
      <c r="E394" s="2"/>
      <c r="F394" s="2"/>
      <c r="G394" s="2"/>
      <c r="H394" s="2"/>
      <c r="I394" s="2"/>
      <c r="J394" s="2"/>
    </row>
    <row r="395" spans="1:10">
      <c r="A395" s="88" t="s">
        <v>0</v>
      </c>
      <c r="B395" s="88" t="s">
        <v>2</v>
      </c>
      <c r="C395" s="88" t="s">
        <v>3</v>
      </c>
      <c r="D395" s="88" t="s">
        <v>4</v>
      </c>
      <c r="E395" s="88" t="s">
        <v>5</v>
      </c>
      <c r="F395" s="88" t="s">
        <v>6</v>
      </c>
      <c r="G395" s="90"/>
      <c r="H395" s="91"/>
      <c r="I395" s="88" t="s">
        <v>7</v>
      </c>
      <c r="J395" s="88" t="s">
        <v>8</v>
      </c>
    </row>
    <row r="396" spans="1:10">
      <c r="A396" s="89"/>
      <c r="B396" s="89"/>
      <c r="C396" s="89"/>
      <c r="D396" s="89"/>
      <c r="E396" s="89"/>
      <c r="F396" s="4" t="s">
        <v>9</v>
      </c>
      <c r="G396" s="4" t="s">
        <v>10</v>
      </c>
      <c r="H396" s="4" t="s">
        <v>11</v>
      </c>
      <c r="I396" s="89"/>
      <c r="J396" s="89"/>
    </row>
    <row r="397" spans="1:10">
      <c r="A397" s="5" t="s">
        <v>263</v>
      </c>
      <c r="B397" s="6">
        <v>44910.798861689807</v>
      </c>
      <c r="C397" s="5" t="s">
        <v>223</v>
      </c>
      <c r="D397" s="7"/>
      <c r="E397" s="10"/>
      <c r="F397" s="8">
        <v>7285.9</v>
      </c>
      <c r="I397" s="11" t="s">
        <v>9</v>
      </c>
      <c r="J397" s="10" t="s">
        <v>223</v>
      </c>
    </row>
    <row r="398" spans="1:10">
      <c r="A398" s="5" t="s">
        <v>263</v>
      </c>
      <c r="B398" s="6">
        <v>44910.798861689807</v>
      </c>
      <c r="C398" s="5" t="s">
        <v>223</v>
      </c>
      <c r="D398" s="7"/>
      <c r="E398" s="10"/>
      <c r="H398" s="8">
        <v>1848.21</v>
      </c>
      <c r="I398" s="5" t="s">
        <v>224</v>
      </c>
      <c r="J398" s="10" t="s">
        <v>223</v>
      </c>
    </row>
    <row r="399" spans="1:10">
      <c r="A399" s="5" t="s">
        <v>263</v>
      </c>
      <c r="B399" s="6">
        <v>44910.798861689807</v>
      </c>
      <c r="C399" s="5" t="s">
        <v>223</v>
      </c>
      <c r="D399" s="7"/>
      <c r="E399" s="10"/>
      <c r="H399" s="8">
        <v>228</v>
      </c>
      <c r="I399" s="11" t="s">
        <v>226</v>
      </c>
      <c r="J399" s="10" t="s">
        <v>223</v>
      </c>
    </row>
    <row r="400" spans="1:10">
      <c r="A400" s="12" t="s">
        <v>21</v>
      </c>
      <c r="B400" s="3"/>
      <c r="C400" s="3"/>
      <c r="D400" s="7"/>
      <c r="E400" s="10"/>
      <c r="H400" s="8"/>
      <c r="I400" s="11"/>
      <c r="J400" s="10"/>
    </row>
    <row r="401" spans="1:10" ht="15.75" customHeight="1">
      <c r="A401" s="13" t="s">
        <v>22</v>
      </c>
      <c r="B401" s="13" t="s">
        <v>23</v>
      </c>
      <c r="C401" s="13" t="s">
        <v>24</v>
      </c>
      <c r="D401" s="21">
        <v>112428340</v>
      </c>
      <c r="E401" s="14">
        <v>112433323</v>
      </c>
      <c r="H401" s="8"/>
      <c r="I401" s="11"/>
      <c r="J401" s="10"/>
    </row>
    <row r="404" spans="1:10">
      <c r="A404" s="1" t="s">
        <v>0</v>
      </c>
      <c r="B404" s="2"/>
      <c r="C404" s="2"/>
      <c r="D404" s="2"/>
      <c r="E404" s="2"/>
      <c r="F404" s="2"/>
      <c r="G404" s="2"/>
      <c r="H404" s="2"/>
      <c r="I404" s="2"/>
      <c r="J404" s="2"/>
    </row>
    <row r="405" spans="1:10">
      <c r="A405" s="3" t="s">
        <v>181</v>
      </c>
      <c r="B405" s="2"/>
      <c r="C405" s="2"/>
      <c r="D405" s="2"/>
      <c r="E405" s="2"/>
      <c r="F405" s="2"/>
      <c r="G405" s="2"/>
      <c r="H405" s="2"/>
      <c r="I405" s="2"/>
      <c r="J405" s="2"/>
    </row>
    <row r="406" spans="1:10">
      <c r="A406" s="88" t="s">
        <v>0</v>
      </c>
      <c r="B406" s="88" t="s">
        <v>2</v>
      </c>
      <c r="C406" s="88" t="s">
        <v>3</v>
      </c>
      <c r="D406" s="88" t="s">
        <v>4</v>
      </c>
      <c r="E406" s="88" t="s">
        <v>5</v>
      </c>
      <c r="F406" s="88" t="s">
        <v>6</v>
      </c>
      <c r="G406" s="90"/>
      <c r="H406" s="91"/>
      <c r="I406" s="88" t="s">
        <v>7</v>
      </c>
      <c r="J406" s="88" t="s">
        <v>8</v>
      </c>
    </row>
    <row r="407" spans="1:10">
      <c r="A407" s="89"/>
      <c r="B407" s="89"/>
      <c r="C407" s="89"/>
      <c r="D407" s="89"/>
      <c r="E407" s="89"/>
      <c r="F407" s="4" t="s">
        <v>9</v>
      </c>
      <c r="G407" s="4" t="s">
        <v>10</v>
      </c>
      <c r="H407" s="4" t="s">
        <v>11</v>
      </c>
      <c r="I407" s="89"/>
      <c r="J407" s="89"/>
    </row>
    <row r="408" spans="1:10">
      <c r="A408" s="5" t="s">
        <v>264</v>
      </c>
      <c r="B408" s="6">
        <v>44911.795065682869</v>
      </c>
      <c r="C408" s="5" t="s">
        <v>223</v>
      </c>
      <c r="D408" s="7"/>
      <c r="E408" s="10"/>
      <c r="F408" s="8">
        <v>7307.7</v>
      </c>
      <c r="I408" s="11" t="s">
        <v>9</v>
      </c>
      <c r="J408" s="10" t="s">
        <v>223</v>
      </c>
    </row>
    <row r="409" spans="1:10">
      <c r="A409" s="5" t="s">
        <v>264</v>
      </c>
      <c r="B409" s="6">
        <v>44911.795065682869</v>
      </c>
      <c r="C409" s="5" t="s">
        <v>223</v>
      </c>
      <c r="D409" s="7"/>
      <c r="E409" s="10"/>
      <c r="H409" s="8">
        <v>2623.49</v>
      </c>
      <c r="I409" s="5" t="s">
        <v>224</v>
      </c>
      <c r="J409" s="10" t="s">
        <v>223</v>
      </c>
    </row>
    <row r="410" spans="1:10">
      <c r="A410" s="5" t="s">
        <v>264</v>
      </c>
      <c r="B410" s="6">
        <v>44911.795065682869</v>
      </c>
      <c r="C410" s="5" t="s">
        <v>223</v>
      </c>
      <c r="D410" s="7"/>
      <c r="E410" s="10"/>
      <c r="H410" s="8">
        <v>250.8</v>
      </c>
      <c r="I410" s="11" t="s">
        <v>226</v>
      </c>
      <c r="J410" s="10" t="s">
        <v>223</v>
      </c>
    </row>
    <row r="411" spans="1:10">
      <c r="A411" s="12" t="s">
        <v>21</v>
      </c>
      <c r="B411" s="3"/>
      <c r="C411" s="3"/>
      <c r="D411" s="7"/>
      <c r="E411" s="10"/>
      <c r="H411" s="8"/>
      <c r="I411" s="11"/>
      <c r="J411" s="5"/>
    </row>
    <row r="412" spans="1:10" ht="15.75" customHeight="1">
      <c r="A412" s="13" t="s">
        <v>22</v>
      </c>
      <c r="B412" s="13" t="s">
        <v>23</v>
      </c>
      <c r="C412" s="13" t="s">
        <v>24</v>
      </c>
      <c r="D412" s="21">
        <v>112429280</v>
      </c>
      <c r="E412" s="14">
        <v>112433324</v>
      </c>
      <c r="H412" s="8"/>
      <c r="I412" s="11"/>
      <c r="J412" s="5"/>
    </row>
    <row r="413" spans="1:10">
      <c r="A413" s="5"/>
      <c r="B413" s="6"/>
      <c r="C413" s="5"/>
      <c r="D413" s="7"/>
      <c r="E413" s="10"/>
      <c r="H413" s="8"/>
      <c r="I413" s="11"/>
      <c r="J413" s="5"/>
    </row>
    <row r="414" spans="1:10">
      <c r="A414" s="5"/>
      <c r="B414" s="6"/>
      <c r="C414" s="5"/>
      <c r="D414" s="7"/>
      <c r="E414" s="10"/>
      <c r="H414" s="8"/>
      <c r="I414" s="11"/>
      <c r="J414" s="5"/>
    </row>
    <row r="415" spans="1:10">
      <c r="A415" s="1" t="s">
        <v>0</v>
      </c>
      <c r="B415" s="2"/>
      <c r="C415" s="2"/>
      <c r="D415" s="2"/>
      <c r="E415" s="2"/>
      <c r="F415" s="2"/>
      <c r="G415" s="2"/>
      <c r="H415" s="2"/>
      <c r="I415" s="2"/>
      <c r="J415" s="2"/>
    </row>
    <row r="416" spans="1:10">
      <c r="A416" s="3" t="s">
        <v>185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88" t="s">
        <v>0</v>
      </c>
      <c r="B417" s="88" t="s">
        <v>2</v>
      </c>
      <c r="C417" s="88" t="s">
        <v>3</v>
      </c>
      <c r="D417" s="88" t="s">
        <v>4</v>
      </c>
      <c r="E417" s="88" t="s">
        <v>5</v>
      </c>
      <c r="F417" s="88" t="s">
        <v>6</v>
      </c>
      <c r="G417" s="90"/>
      <c r="H417" s="91"/>
      <c r="I417" s="88" t="s">
        <v>7</v>
      </c>
      <c r="J417" s="88" t="s">
        <v>8</v>
      </c>
    </row>
    <row r="418" spans="1:10">
      <c r="A418" s="89"/>
      <c r="B418" s="89"/>
      <c r="C418" s="89"/>
      <c r="D418" s="89"/>
      <c r="E418" s="89"/>
      <c r="F418" s="4" t="s">
        <v>9</v>
      </c>
      <c r="G418" s="4" t="s">
        <v>10</v>
      </c>
      <c r="H418" s="4" t="s">
        <v>11</v>
      </c>
      <c r="I418" s="89"/>
      <c r="J418" s="89"/>
    </row>
    <row r="419" spans="1:10">
      <c r="A419" s="5" t="s">
        <v>265</v>
      </c>
      <c r="B419" s="6">
        <v>44912.708503599541</v>
      </c>
      <c r="C419" s="5" t="s">
        <v>223</v>
      </c>
      <c r="D419" s="7"/>
      <c r="E419" s="10"/>
      <c r="F419" s="8">
        <v>4599.24</v>
      </c>
      <c r="I419" s="11" t="s">
        <v>9</v>
      </c>
      <c r="J419" s="10" t="s">
        <v>223</v>
      </c>
    </row>
    <row r="420" spans="1:10">
      <c r="A420" s="5" t="s">
        <v>265</v>
      </c>
      <c r="B420" s="6">
        <v>44912.708503599541</v>
      </c>
      <c r="C420" s="5" t="s">
        <v>223</v>
      </c>
      <c r="D420" s="7"/>
      <c r="E420" s="10"/>
      <c r="H420" s="8">
        <v>1332.34</v>
      </c>
      <c r="I420" s="5" t="s">
        <v>224</v>
      </c>
      <c r="J420" s="10" t="s">
        <v>223</v>
      </c>
    </row>
    <row r="421" spans="1:10">
      <c r="A421" s="12" t="s">
        <v>21</v>
      </c>
      <c r="B421" s="3"/>
      <c r="C421" s="3"/>
      <c r="D421" s="7"/>
      <c r="E421" s="10"/>
      <c r="H421" s="8"/>
      <c r="I421" s="11"/>
      <c r="J421" s="5"/>
    </row>
    <row r="422" spans="1:10" ht="15.75" customHeight="1">
      <c r="A422" s="13" t="s">
        <v>22</v>
      </c>
      <c r="B422" s="13" t="s">
        <v>23</v>
      </c>
      <c r="C422" s="13" t="s">
        <v>24</v>
      </c>
      <c r="D422" s="21">
        <v>112435538</v>
      </c>
      <c r="E422" s="14">
        <v>112441840</v>
      </c>
      <c r="H422" s="8"/>
      <c r="I422" s="11"/>
      <c r="J422" s="5"/>
    </row>
    <row r="425" spans="1:10">
      <c r="A425" s="1" t="s">
        <v>0</v>
      </c>
      <c r="B425" s="2"/>
      <c r="C425" s="2"/>
      <c r="D425" s="2"/>
      <c r="E425" s="2"/>
      <c r="F425" s="2"/>
      <c r="G425" s="2"/>
      <c r="H425" s="2"/>
      <c r="I425" s="2"/>
      <c r="J425" s="2"/>
    </row>
    <row r="426" spans="1:10">
      <c r="A426" s="3" t="s">
        <v>188</v>
      </c>
      <c r="B426" s="2"/>
      <c r="C426" s="2"/>
      <c r="D426" s="2"/>
      <c r="E426" s="2"/>
      <c r="F426" s="2"/>
      <c r="G426" s="2"/>
      <c r="H426" s="2"/>
      <c r="I426" s="2"/>
      <c r="J426" s="2"/>
    </row>
    <row r="427" spans="1:10">
      <c r="A427" s="88" t="s">
        <v>0</v>
      </c>
      <c r="B427" s="88" t="s">
        <v>2</v>
      </c>
      <c r="C427" s="88" t="s">
        <v>3</v>
      </c>
      <c r="D427" s="88" t="s">
        <v>4</v>
      </c>
      <c r="E427" s="88" t="s">
        <v>5</v>
      </c>
      <c r="F427" s="88" t="s">
        <v>6</v>
      </c>
      <c r="G427" s="90"/>
      <c r="H427" s="91"/>
      <c r="I427" s="88" t="s">
        <v>7</v>
      </c>
      <c r="J427" s="88" t="s">
        <v>8</v>
      </c>
    </row>
    <row r="428" spans="1:10">
      <c r="A428" s="89"/>
      <c r="B428" s="89"/>
      <c r="C428" s="89"/>
      <c r="D428" s="89"/>
      <c r="E428" s="89"/>
      <c r="F428" s="4" t="s">
        <v>9</v>
      </c>
      <c r="G428" s="4" t="s">
        <v>10</v>
      </c>
      <c r="H428" s="4" t="s">
        <v>11</v>
      </c>
      <c r="I428" s="89"/>
      <c r="J428" s="89"/>
    </row>
    <row r="429" spans="1:10">
      <c r="A429" s="5" t="s">
        <v>266</v>
      </c>
      <c r="B429" s="6">
        <v>44914.816019293983</v>
      </c>
      <c r="C429" s="5" t="s">
        <v>223</v>
      </c>
      <c r="D429" s="7"/>
      <c r="E429" s="10"/>
      <c r="F429" s="8">
        <v>8341.42</v>
      </c>
      <c r="I429" s="11" t="s">
        <v>9</v>
      </c>
      <c r="J429" s="10" t="s">
        <v>223</v>
      </c>
    </row>
    <row r="430" spans="1:10">
      <c r="A430" s="5" t="s">
        <v>266</v>
      </c>
      <c r="B430" s="6">
        <v>44914.816019293983</v>
      </c>
      <c r="C430" s="5" t="s">
        <v>223</v>
      </c>
      <c r="D430" s="7"/>
      <c r="E430" s="10"/>
      <c r="H430" s="8">
        <v>3005.76</v>
      </c>
      <c r="I430" s="5" t="s">
        <v>224</v>
      </c>
      <c r="J430" s="10" t="s">
        <v>223</v>
      </c>
    </row>
    <row r="431" spans="1:10">
      <c r="A431" s="12" t="s">
        <v>21</v>
      </c>
      <c r="B431" s="3"/>
      <c r="C431" s="3"/>
      <c r="D431" s="7"/>
      <c r="E431" s="10"/>
      <c r="H431" s="8"/>
      <c r="I431" s="11"/>
      <c r="J431" s="10"/>
    </row>
    <row r="432" spans="1:10" ht="15.75" customHeight="1">
      <c r="A432" s="13" t="s">
        <v>22</v>
      </c>
      <c r="B432" s="13" t="s">
        <v>23</v>
      </c>
      <c r="C432" s="13" t="s">
        <v>24</v>
      </c>
      <c r="D432" s="21">
        <v>112443524</v>
      </c>
      <c r="E432" s="14">
        <v>112450141</v>
      </c>
      <c r="H432" s="8"/>
      <c r="I432" s="11"/>
      <c r="J432" s="10"/>
    </row>
    <row r="435" spans="1:10">
      <c r="A435" s="1" t="s">
        <v>0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3" t="s">
        <v>191</v>
      </c>
      <c r="B436" s="2"/>
      <c r="C436" s="2"/>
      <c r="D436" s="2"/>
      <c r="E436" s="2"/>
      <c r="F436" s="2"/>
      <c r="G436" s="2"/>
      <c r="H436" s="2"/>
      <c r="I436" s="2"/>
      <c r="J436" s="2"/>
    </row>
    <row r="437" spans="1:10">
      <c r="A437" s="88" t="s">
        <v>0</v>
      </c>
      <c r="B437" s="88" t="s">
        <v>2</v>
      </c>
      <c r="C437" s="88" t="s">
        <v>3</v>
      </c>
      <c r="D437" s="88" t="s">
        <v>4</v>
      </c>
      <c r="E437" s="88" t="s">
        <v>5</v>
      </c>
      <c r="F437" s="88" t="s">
        <v>6</v>
      </c>
      <c r="G437" s="90"/>
      <c r="H437" s="91"/>
      <c r="I437" s="88" t="s">
        <v>7</v>
      </c>
      <c r="J437" s="88" t="s">
        <v>8</v>
      </c>
    </row>
    <row r="438" spans="1:10">
      <c r="A438" s="89"/>
      <c r="B438" s="89"/>
      <c r="C438" s="89"/>
      <c r="D438" s="89"/>
      <c r="E438" s="89"/>
      <c r="F438" s="4" t="s">
        <v>9</v>
      </c>
      <c r="G438" s="4" t="s">
        <v>10</v>
      </c>
      <c r="H438" s="4" t="s">
        <v>11</v>
      </c>
      <c r="I438" s="89"/>
      <c r="J438" s="89"/>
    </row>
    <row r="439" spans="1:10">
      <c r="A439" s="5" t="s">
        <v>267</v>
      </c>
      <c r="B439" s="6">
        <v>44915.803675069437</v>
      </c>
      <c r="C439" s="5" t="s">
        <v>223</v>
      </c>
      <c r="D439" s="7"/>
      <c r="E439" s="10"/>
      <c r="F439" s="8">
        <v>4859.33</v>
      </c>
      <c r="I439" s="11" t="s">
        <v>9</v>
      </c>
      <c r="J439" s="10" t="s">
        <v>223</v>
      </c>
    </row>
    <row r="440" spans="1:10">
      <c r="A440" s="5" t="s">
        <v>267</v>
      </c>
      <c r="B440" s="6">
        <v>44915.803675069437</v>
      </c>
      <c r="C440" s="5" t="s">
        <v>223</v>
      </c>
      <c r="D440" s="7"/>
      <c r="E440" s="10"/>
      <c r="H440" s="8">
        <v>7881.82</v>
      </c>
      <c r="I440" s="5" t="s">
        <v>224</v>
      </c>
      <c r="J440" s="10" t="s">
        <v>223</v>
      </c>
    </row>
    <row r="441" spans="1:10">
      <c r="A441" s="5" t="s">
        <v>267</v>
      </c>
      <c r="B441" s="6">
        <v>44915.803675069437</v>
      </c>
      <c r="C441" s="5" t="s">
        <v>223</v>
      </c>
      <c r="D441" s="7"/>
      <c r="E441" s="10"/>
      <c r="H441" s="8">
        <v>1116</v>
      </c>
      <c r="I441" s="11" t="s">
        <v>226</v>
      </c>
      <c r="J441" s="10" t="s">
        <v>223</v>
      </c>
    </row>
    <row r="442" spans="1:10">
      <c r="A442" s="12" t="s">
        <v>21</v>
      </c>
      <c r="B442" s="3"/>
      <c r="C442" s="3"/>
      <c r="D442" s="7"/>
      <c r="E442" s="10"/>
      <c r="H442" s="8"/>
      <c r="I442" s="11"/>
      <c r="J442" s="10"/>
    </row>
    <row r="443" spans="1:10" ht="15.75" customHeight="1">
      <c r="A443" s="13" t="s">
        <v>22</v>
      </c>
      <c r="B443" s="13" t="s">
        <v>23</v>
      </c>
      <c r="C443" s="13" t="s">
        <v>24</v>
      </c>
      <c r="D443" s="21">
        <v>112458392</v>
      </c>
      <c r="E443" s="14">
        <v>112458622</v>
      </c>
      <c r="H443" s="8"/>
      <c r="I443" s="11"/>
      <c r="J443" s="10"/>
    </row>
    <row r="446" spans="1:10">
      <c r="A446" s="1" t="s">
        <v>0</v>
      </c>
      <c r="B446" s="2"/>
      <c r="C446" s="2"/>
      <c r="D446" s="2"/>
      <c r="E446" s="2"/>
      <c r="F446" s="2"/>
      <c r="G446" s="2"/>
      <c r="H446" s="2"/>
      <c r="I446" s="2"/>
      <c r="J446" s="2"/>
    </row>
    <row r="447" spans="1:10">
      <c r="A447" s="3" t="s">
        <v>194</v>
      </c>
      <c r="B447" s="2"/>
      <c r="C447" s="2"/>
      <c r="D447" s="2"/>
      <c r="E447" s="2"/>
      <c r="F447" s="2"/>
      <c r="G447" s="2"/>
      <c r="H447" s="2"/>
      <c r="I447" s="2"/>
      <c r="J447" s="2"/>
    </row>
    <row r="448" spans="1:10">
      <c r="A448" s="88" t="s">
        <v>0</v>
      </c>
      <c r="B448" s="88" t="s">
        <v>2</v>
      </c>
      <c r="C448" s="88" t="s">
        <v>3</v>
      </c>
      <c r="D448" s="88" t="s">
        <v>4</v>
      </c>
      <c r="E448" s="88" t="s">
        <v>5</v>
      </c>
      <c r="F448" s="88" t="s">
        <v>6</v>
      </c>
      <c r="G448" s="90"/>
      <c r="H448" s="91"/>
      <c r="I448" s="88" t="s">
        <v>7</v>
      </c>
      <c r="J448" s="88" t="s">
        <v>8</v>
      </c>
    </row>
    <row r="449" spans="1:10">
      <c r="A449" s="89"/>
      <c r="B449" s="89"/>
      <c r="C449" s="89"/>
      <c r="D449" s="89"/>
      <c r="E449" s="89"/>
      <c r="F449" s="4" t="s">
        <v>9</v>
      </c>
      <c r="G449" s="4" t="s">
        <v>10</v>
      </c>
      <c r="H449" s="4" t="s">
        <v>11</v>
      </c>
      <c r="I449" s="89"/>
      <c r="J449" s="89"/>
    </row>
    <row r="450" spans="1:10">
      <c r="A450" s="5" t="s">
        <v>268</v>
      </c>
      <c r="B450" s="6">
        <v>44916.791817650461</v>
      </c>
      <c r="C450" s="5" t="s">
        <v>223</v>
      </c>
      <c r="D450" s="7"/>
      <c r="E450" s="10"/>
      <c r="F450" s="8">
        <v>4362.1099999999997</v>
      </c>
      <c r="I450" s="11" t="s">
        <v>9</v>
      </c>
      <c r="J450" s="10" t="s">
        <v>223</v>
      </c>
    </row>
    <row r="451" spans="1:10">
      <c r="A451" s="5" t="s">
        <v>268</v>
      </c>
      <c r="B451" s="6">
        <v>44916.791817650461</v>
      </c>
      <c r="C451" s="5" t="s">
        <v>223</v>
      </c>
      <c r="D451" s="7"/>
      <c r="E451" s="10"/>
      <c r="H451" s="8">
        <v>1235.07</v>
      </c>
      <c r="I451" s="5" t="s">
        <v>224</v>
      </c>
      <c r="J451" s="10" t="s">
        <v>223</v>
      </c>
    </row>
    <row r="452" spans="1:10">
      <c r="A452" s="12" t="s">
        <v>21</v>
      </c>
      <c r="B452" s="3"/>
      <c r="C452" s="3"/>
      <c r="D452" s="7"/>
      <c r="E452" s="10"/>
      <c r="H452" s="8"/>
      <c r="I452" s="11"/>
      <c r="J452" s="5"/>
    </row>
    <row r="453" spans="1:10" ht="15.75" customHeight="1">
      <c r="A453" s="13" t="s">
        <v>22</v>
      </c>
      <c r="B453" s="13" t="s">
        <v>23</v>
      </c>
      <c r="C453" s="13" t="s">
        <v>24</v>
      </c>
      <c r="D453" s="21">
        <v>112459841</v>
      </c>
      <c r="E453" s="14">
        <v>112460045</v>
      </c>
      <c r="H453" s="8"/>
      <c r="I453" s="11"/>
      <c r="J453" s="5"/>
    </row>
    <row r="456" spans="1:10">
      <c r="A456" s="1" t="s">
        <v>0</v>
      </c>
      <c r="B456" s="2"/>
      <c r="C456" s="2"/>
      <c r="D456" s="2"/>
      <c r="E456" s="2"/>
      <c r="F456" s="2"/>
      <c r="G456" s="2"/>
      <c r="H456" s="2"/>
      <c r="I456" s="2"/>
      <c r="J456" s="2"/>
    </row>
    <row r="457" spans="1:10">
      <c r="A457" s="3" t="s">
        <v>197</v>
      </c>
      <c r="B457" s="2"/>
      <c r="C457" s="2"/>
      <c r="D457" s="2"/>
      <c r="E457" s="2"/>
      <c r="F457" s="2"/>
      <c r="G457" s="2"/>
      <c r="H457" s="2"/>
      <c r="I457" s="2"/>
      <c r="J457" s="2"/>
    </row>
    <row r="458" spans="1:10">
      <c r="A458" s="88" t="s">
        <v>0</v>
      </c>
      <c r="B458" s="88" t="s">
        <v>2</v>
      </c>
      <c r="C458" s="88" t="s">
        <v>3</v>
      </c>
      <c r="D458" s="88" t="s">
        <v>4</v>
      </c>
      <c r="E458" s="88" t="s">
        <v>5</v>
      </c>
      <c r="F458" s="88" t="s">
        <v>6</v>
      </c>
      <c r="G458" s="90"/>
      <c r="H458" s="91"/>
      <c r="I458" s="88" t="s">
        <v>7</v>
      </c>
      <c r="J458" s="88" t="s">
        <v>8</v>
      </c>
    </row>
    <row r="459" spans="1:10">
      <c r="A459" s="89"/>
      <c r="B459" s="89"/>
      <c r="C459" s="89"/>
      <c r="D459" s="89"/>
      <c r="E459" s="89"/>
      <c r="F459" s="4" t="s">
        <v>9</v>
      </c>
      <c r="G459" s="4" t="s">
        <v>10</v>
      </c>
      <c r="H459" s="4" t="s">
        <v>11</v>
      </c>
      <c r="I459" s="89"/>
      <c r="J459" s="89"/>
    </row>
    <row r="460" spans="1:10">
      <c r="A460" s="5" t="s">
        <v>269</v>
      </c>
      <c r="B460" s="6">
        <v>44917.791660497693</v>
      </c>
      <c r="C460" s="5" t="s">
        <v>223</v>
      </c>
      <c r="D460" s="7"/>
      <c r="E460" s="10"/>
      <c r="F460" s="8">
        <v>6841.87</v>
      </c>
      <c r="I460" s="11" t="s">
        <v>9</v>
      </c>
      <c r="J460" s="10" t="s">
        <v>223</v>
      </c>
    </row>
    <row r="461" spans="1:10">
      <c r="A461" s="5" t="s">
        <v>269</v>
      </c>
      <c r="B461" s="6">
        <v>44917.791660497693</v>
      </c>
      <c r="C461" s="5" t="s">
        <v>223</v>
      </c>
      <c r="D461" s="7"/>
      <c r="E461" s="10"/>
      <c r="H461" s="8">
        <v>1803.71</v>
      </c>
      <c r="I461" s="5" t="s">
        <v>224</v>
      </c>
      <c r="J461" s="10" t="s">
        <v>223</v>
      </c>
    </row>
    <row r="462" spans="1:10">
      <c r="A462" s="12" t="s">
        <v>21</v>
      </c>
      <c r="B462" s="3"/>
      <c r="C462" s="3"/>
      <c r="D462" s="7"/>
      <c r="E462" s="10"/>
      <c r="H462" s="8"/>
      <c r="I462" s="11"/>
      <c r="J462" s="5"/>
    </row>
    <row r="463" spans="1:10" ht="15.75" customHeight="1">
      <c r="A463" s="13" t="s">
        <v>22</v>
      </c>
      <c r="B463" s="13" t="s">
        <v>23</v>
      </c>
      <c r="C463" s="13" t="s">
        <v>24</v>
      </c>
      <c r="D463" s="21">
        <v>112475274</v>
      </c>
      <c r="E463" s="14">
        <v>112478054</v>
      </c>
      <c r="H463" s="8"/>
      <c r="I463" s="11"/>
      <c r="J463" s="5"/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208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88" t="s">
        <v>0</v>
      </c>
      <c r="B468" s="88" t="s">
        <v>2</v>
      </c>
      <c r="C468" s="88" t="s">
        <v>3</v>
      </c>
      <c r="D468" s="88" t="s">
        <v>4</v>
      </c>
      <c r="E468" s="88" t="s">
        <v>5</v>
      </c>
      <c r="F468" s="88" t="s">
        <v>6</v>
      </c>
      <c r="G468" s="90"/>
      <c r="H468" s="91"/>
      <c r="I468" s="88" t="s">
        <v>7</v>
      </c>
      <c r="J468" s="88" t="s">
        <v>8</v>
      </c>
    </row>
    <row r="469" spans="1:10">
      <c r="A469" s="89"/>
      <c r="B469" s="89"/>
      <c r="C469" s="89"/>
      <c r="D469" s="89"/>
      <c r="E469" s="89"/>
      <c r="F469" s="4" t="s">
        <v>9</v>
      </c>
      <c r="G469" s="4" t="s">
        <v>10</v>
      </c>
      <c r="H469" s="4" t="s">
        <v>11</v>
      </c>
      <c r="I469" s="89"/>
      <c r="J469" s="89"/>
    </row>
    <row r="470" spans="1:10">
      <c r="A470" s="5" t="s">
        <v>270</v>
      </c>
      <c r="B470" s="6">
        <v>44918.798274166656</v>
      </c>
      <c r="C470" s="5" t="s">
        <v>223</v>
      </c>
      <c r="D470" s="7"/>
      <c r="E470" s="10"/>
      <c r="F470" s="8">
        <v>8642.5400000000009</v>
      </c>
      <c r="I470" s="11" t="s">
        <v>9</v>
      </c>
      <c r="J470" s="10" t="s">
        <v>223</v>
      </c>
    </row>
    <row r="471" spans="1:10">
      <c r="A471" s="5" t="s">
        <v>270</v>
      </c>
      <c r="B471" s="6">
        <v>44918.798274166656</v>
      </c>
      <c r="C471" s="5" t="s">
        <v>223</v>
      </c>
      <c r="D471" s="7"/>
      <c r="E471" s="10"/>
      <c r="H471" s="8">
        <v>2223.15</v>
      </c>
      <c r="I471" s="5" t="s">
        <v>224</v>
      </c>
      <c r="J471" s="10" t="s">
        <v>223</v>
      </c>
    </row>
    <row r="472" spans="1:10">
      <c r="A472" s="5" t="s">
        <v>270</v>
      </c>
      <c r="B472" s="6">
        <v>44918.798274166656</v>
      </c>
      <c r="C472" s="5" t="s">
        <v>223</v>
      </c>
      <c r="D472" s="7"/>
      <c r="E472" s="10"/>
      <c r="H472" s="8">
        <v>153.21</v>
      </c>
      <c r="I472" s="11" t="s">
        <v>226</v>
      </c>
      <c r="J472" s="10" t="s">
        <v>223</v>
      </c>
    </row>
    <row r="473" spans="1:10">
      <c r="A473" s="12" t="s">
        <v>21</v>
      </c>
      <c r="B473" s="3"/>
      <c r="C473" s="3"/>
      <c r="D473" s="7"/>
      <c r="E473" s="10"/>
      <c r="H473" s="8"/>
      <c r="I473" s="11"/>
      <c r="J473" s="5"/>
    </row>
    <row r="474" spans="1:10" ht="15.75" customHeight="1">
      <c r="A474" s="13" t="s">
        <v>22</v>
      </c>
      <c r="B474" s="13" t="s">
        <v>23</v>
      </c>
      <c r="C474" s="13" t="s">
        <v>24</v>
      </c>
      <c r="D474" s="21">
        <v>112476051</v>
      </c>
      <c r="E474" s="14">
        <v>112478056</v>
      </c>
      <c r="H474" s="8"/>
      <c r="I474" s="11"/>
      <c r="J474" s="5"/>
    </row>
    <row r="475" spans="1:10">
      <c r="A475" s="5"/>
      <c r="B475" s="6"/>
      <c r="C475" s="5"/>
      <c r="D475" s="7"/>
      <c r="E475" s="10"/>
      <c r="H475" s="8"/>
      <c r="I475" s="11"/>
      <c r="J475" s="5"/>
    </row>
    <row r="476" spans="1:10">
      <c r="A476" s="5"/>
      <c r="B476" s="6"/>
      <c r="C476" s="5"/>
      <c r="D476" s="7"/>
      <c r="E476" s="10"/>
      <c r="H476" s="8"/>
      <c r="I476" s="11"/>
      <c r="J476" s="5"/>
    </row>
    <row r="477" spans="1:10">
      <c r="A477" s="1" t="s">
        <v>0</v>
      </c>
      <c r="B477" s="2"/>
      <c r="C477" s="2"/>
      <c r="D477" s="2"/>
      <c r="E477" s="2"/>
      <c r="F477" s="2"/>
      <c r="G477" s="2"/>
      <c r="H477" s="2"/>
      <c r="I477" s="2"/>
      <c r="J477" s="2"/>
    </row>
    <row r="478" spans="1:10">
      <c r="A478" s="3" t="s">
        <v>211</v>
      </c>
      <c r="B478" s="2"/>
      <c r="C478" s="2"/>
      <c r="D478" s="2"/>
      <c r="E478" s="2"/>
      <c r="F478" s="2"/>
      <c r="G478" s="2"/>
      <c r="H478" s="2"/>
      <c r="I478" s="2"/>
      <c r="J478" s="2"/>
    </row>
    <row r="479" spans="1:10">
      <c r="A479" s="88" t="s">
        <v>0</v>
      </c>
      <c r="B479" s="88" t="s">
        <v>2</v>
      </c>
      <c r="C479" s="88" t="s">
        <v>3</v>
      </c>
      <c r="D479" s="88" t="s">
        <v>4</v>
      </c>
      <c r="E479" s="88" t="s">
        <v>5</v>
      </c>
      <c r="F479" s="88" t="s">
        <v>6</v>
      </c>
      <c r="G479" s="90"/>
      <c r="H479" s="91"/>
      <c r="I479" s="88" t="s">
        <v>7</v>
      </c>
      <c r="J479" s="88" t="s">
        <v>8</v>
      </c>
    </row>
    <row r="480" spans="1:10">
      <c r="A480" s="89"/>
      <c r="B480" s="89"/>
      <c r="C480" s="89"/>
      <c r="D480" s="89"/>
      <c r="E480" s="89"/>
      <c r="F480" s="4" t="s">
        <v>9</v>
      </c>
      <c r="G480" s="4" t="s">
        <v>10</v>
      </c>
      <c r="H480" s="4" t="s">
        <v>11</v>
      </c>
      <c r="I480" s="89"/>
      <c r="J480" s="89"/>
    </row>
    <row r="481" spans="1:10">
      <c r="A481" s="5" t="s">
        <v>271</v>
      </c>
      <c r="B481" s="6">
        <v>44919.598931261571</v>
      </c>
      <c r="C481" s="5" t="s">
        <v>223</v>
      </c>
      <c r="D481" s="7"/>
      <c r="E481" s="10"/>
      <c r="F481" s="8">
        <v>3023.56</v>
      </c>
      <c r="I481" s="11" t="s">
        <v>9</v>
      </c>
      <c r="J481" s="10" t="s">
        <v>223</v>
      </c>
    </row>
    <row r="482" spans="1:10">
      <c r="A482" s="5" t="s">
        <v>271</v>
      </c>
      <c r="B482" s="6">
        <v>44919.598931261571</v>
      </c>
      <c r="C482" s="5" t="s">
        <v>223</v>
      </c>
      <c r="D482" s="7"/>
      <c r="E482" s="10"/>
      <c r="H482" s="8">
        <v>1654.12</v>
      </c>
      <c r="I482" s="5" t="s">
        <v>224</v>
      </c>
      <c r="J482" s="10" t="s">
        <v>223</v>
      </c>
    </row>
    <row r="483" spans="1:10">
      <c r="A483" s="12" t="s">
        <v>21</v>
      </c>
      <c r="B483" s="3"/>
      <c r="C483" s="3"/>
      <c r="D483" s="7"/>
      <c r="E483" s="10"/>
      <c r="F483" s="8"/>
      <c r="I483" s="11"/>
      <c r="J483" s="10"/>
    </row>
    <row r="484" spans="1:10" ht="15.75" customHeight="1">
      <c r="A484" s="13" t="s">
        <v>22</v>
      </c>
      <c r="B484" s="13" t="s">
        <v>23</v>
      </c>
      <c r="C484" s="13" t="s">
        <v>24</v>
      </c>
      <c r="D484" s="21">
        <v>112486728</v>
      </c>
      <c r="E484" s="14">
        <v>112486817</v>
      </c>
      <c r="F484" s="8"/>
      <c r="I484" s="11"/>
      <c r="J484" s="10"/>
    </row>
    <row r="487" spans="1:10">
      <c r="A487" s="1" t="s">
        <v>0</v>
      </c>
      <c r="B487" s="2"/>
      <c r="C487" s="2"/>
      <c r="D487" s="2"/>
      <c r="E487" s="2"/>
      <c r="F487" s="2"/>
      <c r="G487" s="2"/>
      <c r="H487" s="2"/>
      <c r="I487" s="2"/>
      <c r="J487" s="2"/>
    </row>
    <row r="488" spans="1:10">
      <c r="A488" s="3" t="s">
        <v>213</v>
      </c>
      <c r="B488" s="2"/>
      <c r="C488" s="2"/>
      <c r="D488" s="2"/>
      <c r="E488" s="2"/>
      <c r="F488" s="2"/>
      <c r="G488" s="2"/>
      <c r="H488" s="2"/>
      <c r="I488" s="2"/>
      <c r="J488" s="2"/>
    </row>
    <row r="489" spans="1:10">
      <c r="A489" s="88" t="s">
        <v>0</v>
      </c>
      <c r="B489" s="88" t="s">
        <v>2</v>
      </c>
      <c r="C489" s="88" t="s">
        <v>3</v>
      </c>
      <c r="D489" s="88" t="s">
        <v>4</v>
      </c>
      <c r="E489" s="88" t="s">
        <v>5</v>
      </c>
      <c r="F489" s="88" t="s">
        <v>6</v>
      </c>
      <c r="G489" s="90"/>
      <c r="H489" s="91"/>
      <c r="I489" s="88" t="s">
        <v>7</v>
      </c>
      <c r="J489" s="88" t="s">
        <v>8</v>
      </c>
    </row>
    <row r="490" spans="1:10">
      <c r="A490" s="89"/>
      <c r="B490" s="89"/>
      <c r="C490" s="89"/>
      <c r="D490" s="89"/>
      <c r="E490" s="89"/>
      <c r="F490" s="4" t="s">
        <v>9</v>
      </c>
      <c r="G490" s="4" t="s">
        <v>10</v>
      </c>
      <c r="H490" s="4" t="s">
        <v>11</v>
      </c>
      <c r="I490" s="89"/>
      <c r="J490" s="89"/>
    </row>
    <row r="491" spans="1:10">
      <c r="A491" s="23" t="s">
        <v>214</v>
      </c>
      <c r="B491" s="23"/>
      <c r="C491" s="23"/>
    </row>
    <row r="492" spans="1:10">
      <c r="A492" s="12" t="s">
        <v>21</v>
      </c>
      <c r="B492" s="3"/>
      <c r="C492" s="3"/>
    </row>
    <row r="493" spans="1:10">
      <c r="A493" s="13" t="s">
        <v>22</v>
      </c>
      <c r="B493" s="13" t="s">
        <v>23</v>
      </c>
      <c r="C493" s="13" t="s">
        <v>24</v>
      </c>
    </row>
    <row r="496" spans="1:10">
      <c r="A496" s="1" t="s">
        <v>0</v>
      </c>
      <c r="B496" s="2"/>
      <c r="C496" s="2"/>
      <c r="D496" s="2"/>
      <c r="E496" s="2"/>
      <c r="F496" s="2"/>
      <c r="G496" s="2"/>
      <c r="H496" s="2"/>
      <c r="I496" s="2"/>
      <c r="J496" s="2"/>
    </row>
    <row r="497" spans="1:10">
      <c r="A497" s="3" t="s">
        <v>215</v>
      </c>
      <c r="B497" s="2"/>
      <c r="C497" s="2"/>
      <c r="D497" s="2"/>
      <c r="E497" s="2"/>
      <c r="F497" s="2"/>
      <c r="G497" s="2"/>
      <c r="H497" s="2"/>
      <c r="I497" s="2"/>
      <c r="J497" s="2"/>
    </row>
    <row r="498" spans="1:10">
      <c r="A498" s="88" t="s">
        <v>0</v>
      </c>
      <c r="B498" s="88" t="s">
        <v>2</v>
      </c>
      <c r="C498" s="88" t="s">
        <v>3</v>
      </c>
      <c r="D498" s="88" t="s">
        <v>4</v>
      </c>
      <c r="E498" s="88" t="s">
        <v>5</v>
      </c>
      <c r="F498" s="88" t="s">
        <v>6</v>
      </c>
      <c r="G498" s="90"/>
      <c r="H498" s="91"/>
      <c r="I498" s="88" t="s">
        <v>7</v>
      </c>
      <c r="J498" s="88" t="s">
        <v>8</v>
      </c>
    </row>
    <row r="499" spans="1:10">
      <c r="A499" s="89"/>
      <c r="B499" s="89"/>
      <c r="C499" s="89"/>
      <c r="D499" s="89"/>
      <c r="E499" s="89"/>
      <c r="F499" s="4" t="s">
        <v>9</v>
      </c>
      <c r="G499" s="4" t="s">
        <v>10</v>
      </c>
      <c r="H499" s="4" t="s">
        <v>11</v>
      </c>
      <c r="I499" s="89"/>
      <c r="J499" s="89"/>
    </row>
    <row r="500" spans="1:10">
      <c r="A500" s="5" t="s">
        <v>272</v>
      </c>
      <c r="B500" s="6">
        <v>44922.791877719908</v>
      </c>
      <c r="C500" s="5" t="s">
        <v>223</v>
      </c>
      <c r="D500" s="7"/>
      <c r="E500" s="10"/>
      <c r="F500" s="8">
        <v>4724.6099999999997</v>
      </c>
      <c r="I500" s="11" t="s">
        <v>9</v>
      </c>
      <c r="J500" s="10" t="s">
        <v>223</v>
      </c>
    </row>
    <row r="501" spans="1:10">
      <c r="A501" s="5" t="s">
        <v>272</v>
      </c>
      <c r="B501" s="6">
        <v>44922.791877719908</v>
      </c>
      <c r="C501" s="5" t="s">
        <v>223</v>
      </c>
      <c r="D501" s="7"/>
      <c r="E501" s="10"/>
      <c r="H501" s="8">
        <v>1071.27</v>
      </c>
      <c r="I501" s="5" t="s">
        <v>224</v>
      </c>
      <c r="J501" s="10" t="s">
        <v>223</v>
      </c>
    </row>
    <row r="502" spans="1:10">
      <c r="A502" s="5" t="s">
        <v>272</v>
      </c>
      <c r="B502" s="6">
        <v>44922.791877719908</v>
      </c>
      <c r="C502" s="5" t="s">
        <v>223</v>
      </c>
      <c r="D502" s="7"/>
      <c r="E502" s="10"/>
      <c r="H502" s="8">
        <v>174.3</v>
      </c>
      <c r="I502" s="11" t="s">
        <v>226</v>
      </c>
      <c r="J502" s="10" t="s">
        <v>223</v>
      </c>
    </row>
    <row r="503" spans="1:10">
      <c r="A503" s="12" t="s">
        <v>21</v>
      </c>
      <c r="B503" s="3"/>
      <c r="C503" s="3"/>
      <c r="D503" s="7"/>
      <c r="E503" s="10"/>
      <c r="H503" s="8"/>
      <c r="I503" s="11"/>
      <c r="J503" s="10"/>
    </row>
    <row r="504" spans="1:10" ht="15.75" customHeight="1">
      <c r="A504" s="13" t="s">
        <v>22</v>
      </c>
      <c r="B504" s="13" t="s">
        <v>23</v>
      </c>
      <c r="C504" s="13" t="s">
        <v>24</v>
      </c>
      <c r="D504" s="21">
        <v>112487793</v>
      </c>
      <c r="E504" s="14">
        <v>112493337</v>
      </c>
      <c r="H504" s="8"/>
      <c r="I504" s="11"/>
      <c r="J504" s="10"/>
    </row>
    <row r="507" spans="1:10">
      <c r="A507" s="1" t="s">
        <v>0</v>
      </c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3" t="s">
        <v>219</v>
      </c>
      <c r="B508" s="2"/>
      <c r="C508" s="2"/>
      <c r="D508" s="2"/>
      <c r="E508" s="2"/>
      <c r="F508" s="2"/>
      <c r="G508" s="2"/>
      <c r="H508" s="2"/>
      <c r="I508" s="2"/>
      <c r="J508" s="2"/>
    </row>
    <row r="509" spans="1:10">
      <c r="A509" s="88" t="s">
        <v>0</v>
      </c>
      <c r="B509" s="88" t="s">
        <v>2</v>
      </c>
      <c r="C509" s="88" t="s">
        <v>3</v>
      </c>
      <c r="D509" s="88" t="s">
        <v>4</v>
      </c>
      <c r="E509" s="88" t="s">
        <v>5</v>
      </c>
      <c r="F509" s="88" t="s">
        <v>6</v>
      </c>
      <c r="G509" s="90"/>
      <c r="H509" s="91"/>
      <c r="I509" s="88" t="s">
        <v>7</v>
      </c>
      <c r="J509" s="88" t="s">
        <v>8</v>
      </c>
    </row>
    <row r="510" spans="1:10">
      <c r="A510" s="89"/>
      <c r="B510" s="89"/>
      <c r="C510" s="89"/>
      <c r="D510" s="89"/>
      <c r="E510" s="89"/>
      <c r="F510" s="4" t="s">
        <v>9</v>
      </c>
      <c r="G510" s="4" t="s">
        <v>10</v>
      </c>
      <c r="H510" s="4" t="s">
        <v>11</v>
      </c>
      <c r="I510" s="89"/>
      <c r="J510" s="89"/>
    </row>
    <row r="511" spans="1:10">
      <c r="A511" s="5" t="s">
        <v>273</v>
      </c>
      <c r="B511" s="6">
        <v>44923.79180903935</v>
      </c>
      <c r="C511" s="5" t="s">
        <v>223</v>
      </c>
      <c r="D511" s="7"/>
      <c r="E511" s="10"/>
      <c r="F511" s="8">
        <v>5741.6</v>
      </c>
      <c r="I511" s="11" t="s">
        <v>9</v>
      </c>
      <c r="J511" s="10" t="s">
        <v>223</v>
      </c>
    </row>
    <row r="512" spans="1:10">
      <c r="A512" s="5" t="s">
        <v>273</v>
      </c>
      <c r="B512" s="6">
        <v>44923.79180903935</v>
      </c>
      <c r="C512" s="5" t="s">
        <v>223</v>
      </c>
      <c r="D512" s="7"/>
      <c r="E512" s="10"/>
      <c r="H512" s="8">
        <v>2316.66</v>
      </c>
      <c r="I512" s="5" t="s">
        <v>224</v>
      </c>
      <c r="J512" s="10" t="s">
        <v>223</v>
      </c>
    </row>
    <row r="513" spans="1:10">
      <c r="A513" s="12" t="s">
        <v>21</v>
      </c>
      <c r="B513" s="3"/>
      <c r="C513" s="3"/>
      <c r="D513" s="7"/>
      <c r="E513" s="10"/>
      <c r="H513" s="8"/>
      <c r="I513" s="11"/>
      <c r="J513" s="5"/>
    </row>
    <row r="514" spans="1:10">
      <c r="A514" s="13" t="s">
        <v>22</v>
      </c>
      <c r="B514" s="13" t="s">
        <v>23</v>
      </c>
      <c r="C514" s="13" t="s">
        <v>24</v>
      </c>
      <c r="D514" s="7"/>
      <c r="E514" s="10"/>
      <c r="H514" s="8"/>
      <c r="I514" s="11"/>
      <c r="J514" s="5"/>
    </row>
  </sheetData>
  <mergeCells count="392">
    <mergeCell ref="I498:I499"/>
    <mergeCell ref="J498:J499"/>
    <mergeCell ref="A498:A499"/>
    <mergeCell ref="B498:B499"/>
    <mergeCell ref="C498:C499"/>
    <mergeCell ref="D498:D499"/>
    <mergeCell ref="E498:E499"/>
    <mergeCell ref="F498:H498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489:A490"/>
    <mergeCell ref="B489:B490"/>
    <mergeCell ref="C489:C490"/>
    <mergeCell ref="D489:D490"/>
    <mergeCell ref="E489:E490"/>
    <mergeCell ref="F489:H489"/>
    <mergeCell ref="I489:I490"/>
    <mergeCell ref="J489:J490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I395:I396"/>
    <mergeCell ref="J395:J396"/>
    <mergeCell ref="A395:A396"/>
    <mergeCell ref="B395:B396"/>
    <mergeCell ref="C395:C396"/>
    <mergeCell ref="D395:D396"/>
    <mergeCell ref="E395:E396"/>
    <mergeCell ref="F395:H395"/>
    <mergeCell ref="A192:A193"/>
    <mergeCell ref="B192:B193"/>
    <mergeCell ref="C192:C193"/>
    <mergeCell ref="D192:D193"/>
    <mergeCell ref="E192:E193"/>
    <mergeCell ref="F192:H192"/>
    <mergeCell ref="I192:I193"/>
    <mergeCell ref="J192:J193"/>
    <mergeCell ref="I213:I214"/>
    <mergeCell ref="J213:J214"/>
    <mergeCell ref="A213:A214"/>
    <mergeCell ref="B213:B214"/>
    <mergeCell ref="C213:C214"/>
    <mergeCell ref="D213:D214"/>
    <mergeCell ref="E213:E214"/>
    <mergeCell ref="F213:H213"/>
    <mergeCell ref="I181:I182"/>
    <mergeCell ref="J181:J182"/>
    <mergeCell ref="A181:A182"/>
    <mergeCell ref="B181:B182"/>
    <mergeCell ref="C181:C182"/>
    <mergeCell ref="D181:D182"/>
    <mergeCell ref="E181:E182"/>
    <mergeCell ref="F181:H181"/>
    <mergeCell ref="A170:A171"/>
    <mergeCell ref="B170:B171"/>
    <mergeCell ref="C170:C171"/>
    <mergeCell ref="D170:D171"/>
    <mergeCell ref="E170:E171"/>
    <mergeCell ref="F170:H170"/>
    <mergeCell ref="I170:I171"/>
    <mergeCell ref="J170:J171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I148:I149"/>
    <mergeCell ref="J148:J149"/>
    <mergeCell ref="A148:A149"/>
    <mergeCell ref="B148:B149"/>
    <mergeCell ref="C148:C149"/>
    <mergeCell ref="D148:D149"/>
    <mergeCell ref="E148:E149"/>
    <mergeCell ref="F148:H148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86:I87"/>
    <mergeCell ref="J86:J87"/>
    <mergeCell ref="A86:A87"/>
    <mergeCell ref="B86:B87"/>
    <mergeCell ref="C86:C87"/>
    <mergeCell ref="D86:D87"/>
    <mergeCell ref="E86:E87"/>
    <mergeCell ref="F86:H86"/>
    <mergeCell ref="I97:I98"/>
    <mergeCell ref="J97:J98"/>
    <mergeCell ref="F97:H97"/>
    <mergeCell ref="A97:A98"/>
    <mergeCell ref="B97:B98"/>
    <mergeCell ref="C97:C98"/>
    <mergeCell ref="D97:D98"/>
    <mergeCell ref="E97:E98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3:A34"/>
    <mergeCell ref="B33:B34"/>
    <mergeCell ref="C33:C34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43:I44"/>
    <mergeCell ref="J43:J44"/>
    <mergeCell ref="A43:A44"/>
    <mergeCell ref="B43:B44"/>
    <mergeCell ref="C43:C44"/>
    <mergeCell ref="D43:D44"/>
    <mergeCell ref="E43:E44"/>
    <mergeCell ref="F43:H43"/>
    <mergeCell ref="I53:I54"/>
    <mergeCell ref="J53:J54"/>
    <mergeCell ref="A53:A54"/>
    <mergeCell ref="B53:B54"/>
    <mergeCell ref="C53:C54"/>
    <mergeCell ref="D53:D54"/>
    <mergeCell ref="E53:E54"/>
    <mergeCell ref="F53:H53"/>
    <mergeCell ref="F118:H118"/>
    <mergeCell ref="I118:I119"/>
    <mergeCell ref="J118:J119"/>
    <mergeCell ref="A118:A119"/>
    <mergeCell ref="B118:B119"/>
    <mergeCell ref="C118:C119"/>
    <mergeCell ref="D118:D119"/>
    <mergeCell ref="E118:E119"/>
    <mergeCell ref="I64:I65"/>
    <mergeCell ref="J64:J65"/>
    <mergeCell ref="A64:A65"/>
    <mergeCell ref="B64:B65"/>
    <mergeCell ref="C64:C65"/>
    <mergeCell ref="D64:D65"/>
    <mergeCell ref="E64:E65"/>
    <mergeCell ref="F64:H64"/>
    <mergeCell ref="I75:I76"/>
    <mergeCell ref="J75:J76"/>
    <mergeCell ref="A75:A76"/>
    <mergeCell ref="B75:B76"/>
    <mergeCell ref="C75:C76"/>
    <mergeCell ref="D75:D76"/>
    <mergeCell ref="E75:E76"/>
    <mergeCell ref="F75:H75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A108:A109"/>
    <mergeCell ref="B108:B109"/>
    <mergeCell ref="C108:C109"/>
    <mergeCell ref="D108:D109"/>
    <mergeCell ref="E108:E109"/>
    <mergeCell ref="F108:H108"/>
    <mergeCell ref="I108:I109"/>
    <mergeCell ref="J108:J109"/>
    <mergeCell ref="I128:I129"/>
    <mergeCell ref="J128:J129"/>
    <mergeCell ref="A128:A129"/>
    <mergeCell ref="B128:B129"/>
    <mergeCell ref="C128:C129"/>
    <mergeCell ref="D128:D129"/>
    <mergeCell ref="E128:E129"/>
    <mergeCell ref="F128:H128"/>
    <mergeCell ref="I243:I244"/>
    <mergeCell ref="J243:J244"/>
    <mergeCell ref="A243:A244"/>
    <mergeCell ref="B243:B244"/>
    <mergeCell ref="C243:C244"/>
    <mergeCell ref="D243:D244"/>
    <mergeCell ref="E243:E244"/>
    <mergeCell ref="F243:H243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233:I234"/>
    <mergeCell ref="J233:J234"/>
    <mergeCell ref="A233:A234"/>
    <mergeCell ref="B233:B234"/>
    <mergeCell ref="C233:C234"/>
    <mergeCell ref="D233:D234"/>
    <mergeCell ref="E233:E234"/>
    <mergeCell ref="F233:H233"/>
    <mergeCell ref="I287:I288"/>
    <mergeCell ref="J287:J288"/>
    <mergeCell ref="A287:A288"/>
    <mergeCell ref="B287:B288"/>
    <mergeCell ref="C287:C288"/>
    <mergeCell ref="D287:D288"/>
    <mergeCell ref="E287:E288"/>
    <mergeCell ref="F287:H287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I265:I266"/>
    <mergeCell ref="J265:J266"/>
    <mergeCell ref="A265:A266"/>
    <mergeCell ref="B265:B266"/>
    <mergeCell ref="C265:C266"/>
    <mergeCell ref="D265:D266"/>
    <mergeCell ref="E265:E266"/>
    <mergeCell ref="F265:H265"/>
    <mergeCell ref="I309:I310"/>
    <mergeCell ref="J309:J310"/>
    <mergeCell ref="A309:A310"/>
    <mergeCell ref="B309:B310"/>
    <mergeCell ref="C309:C310"/>
    <mergeCell ref="D309:D310"/>
    <mergeCell ref="E309:E310"/>
    <mergeCell ref="F309:H309"/>
    <mergeCell ref="A276:A277"/>
    <mergeCell ref="B276:B277"/>
    <mergeCell ref="C276:C277"/>
    <mergeCell ref="D276:D277"/>
    <mergeCell ref="E276:E277"/>
    <mergeCell ref="F276:H276"/>
    <mergeCell ref="I276:I277"/>
    <mergeCell ref="J276:J277"/>
    <mergeCell ref="I298:I299"/>
    <mergeCell ref="J298:J299"/>
    <mergeCell ref="A298:A299"/>
    <mergeCell ref="B298:B299"/>
    <mergeCell ref="C298:C299"/>
    <mergeCell ref="D298:D299"/>
    <mergeCell ref="E298:E299"/>
    <mergeCell ref="F298:H298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I329:I330"/>
    <mergeCell ref="J329:J330"/>
    <mergeCell ref="A329:A330"/>
    <mergeCell ref="B329:B330"/>
    <mergeCell ref="C329:C330"/>
    <mergeCell ref="D329:D330"/>
    <mergeCell ref="E329:E330"/>
    <mergeCell ref="F329:H329"/>
    <mergeCell ref="I339:I340"/>
    <mergeCell ref="J339:J340"/>
    <mergeCell ref="A339:A340"/>
    <mergeCell ref="B339:B340"/>
    <mergeCell ref="C339:C340"/>
    <mergeCell ref="D339:D340"/>
    <mergeCell ref="E339:E340"/>
    <mergeCell ref="F339:H339"/>
    <mergeCell ref="A349:A350"/>
    <mergeCell ref="B349:B350"/>
    <mergeCell ref="C349:C350"/>
    <mergeCell ref="D349:D350"/>
    <mergeCell ref="E349:E350"/>
    <mergeCell ref="F349:H349"/>
    <mergeCell ref="I349:I350"/>
    <mergeCell ref="J349:J350"/>
    <mergeCell ref="A406:A407"/>
    <mergeCell ref="B406:B407"/>
    <mergeCell ref="C406:C407"/>
    <mergeCell ref="D406:D407"/>
    <mergeCell ref="E406:E407"/>
    <mergeCell ref="F406:H406"/>
    <mergeCell ref="I406:I407"/>
    <mergeCell ref="J406:J407"/>
    <mergeCell ref="A365:A366"/>
    <mergeCell ref="B365:B366"/>
    <mergeCell ref="C365:C366"/>
    <mergeCell ref="D365:D366"/>
    <mergeCell ref="E365:E366"/>
    <mergeCell ref="F365:H365"/>
    <mergeCell ref="I365:I366"/>
    <mergeCell ref="J365:J366"/>
    <mergeCell ref="I385:I386"/>
    <mergeCell ref="J385:J386"/>
    <mergeCell ref="A385:A386"/>
    <mergeCell ref="B385:B386"/>
    <mergeCell ref="C385:C386"/>
    <mergeCell ref="D385:D386"/>
    <mergeCell ref="E385:E386"/>
    <mergeCell ref="F385:H385"/>
    <mergeCell ref="I417:I418"/>
    <mergeCell ref="J417:J418"/>
    <mergeCell ref="A417:A418"/>
    <mergeCell ref="B417:B418"/>
    <mergeCell ref="C417:C418"/>
    <mergeCell ref="D417:D418"/>
    <mergeCell ref="E417:E418"/>
    <mergeCell ref="F417:H417"/>
    <mergeCell ref="I427:I428"/>
    <mergeCell ref="J427:J428"/>
    <mergeCell ref="A427:A428"/>
    <mergeCell ref="B427:B428"/>
    <mergeCell ref="C427:C428"/>
    <mergeCell ref="D427:D428"/>
    <mergeCell ref="E427:E428"/>
    <mergeCell ref="F427:H427"/>
    <mergeCell ref="I437:I438"/>
    <mergeCell ref="J437:J438"/>
    <mergeCell ref="A437:A438"/>
    <mergeCell ref="B437:B438"/>
    <mergeCell ref="C437:C438"/>
    <mergeCell ref="D437:D438"/>
    <mergeCell ref="E437:E438"/>
    <mergeCell ref="F437:H437"/>
    <mergeCell ref="I448:I449"/>
    <mergeCell ref="J448:J449"/>
    <mergeCell ref="A448:A449"/>
    <mergeCell ref="B448:B449"/>
    <mergeCell ref="C448:C449"/>
    <mergeCell ref="D448:D449"/>
    <mergeCell ref="E448:E449"/>
    <mergeCell ref="F448:H448"/>
    <mergeCell ref="I509:I510"/>
    <mergeCell ref="J509:J510"/>
    <mergeCell ref="A509:A510"/>
    <mergeCell ref="B509:B510"/>
    <mergeCell ref="C509:C510"/>
    <mergeCell ref="D509:D510"/>
    <mergeCell ref="E509:E510"/>
    <mergeCell ref="F509:H509"/>
    <mergeCell ref="I458:I459"/>
    <mergeCell ref="J458:J459"/>
    <mergeCell ref="A458:A459"/>
    <mergeCell ref="B458:B459"/>
    <mergeCell ref="C458:C459"/>
    <mergeCell ref="D458:D459"/>
    <mergeCell ref="E458:E459"/>
    <mergeCell ref="F458:H458"/>
    <mergeCell ref="A468:A469"/>
    <mergeCell ref="B468:B469"/>
    <mergeCell ref="C468:C469"/>
    <mergeCell ref="D468:D469"/>
    <mergeCell ref="E468:E469"/>
    <mergeCell ref="F468:H468"/>
    <mergeCell ref="I468:I469"/>
    <mergeCell ref="J468:J469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J725"/>
  <sheetViews>
    <sheetView topLeftCell="A709" workbookViewId="0">
      <selection activeCell="D719" sqref="D719"/>
    </sheetView>
  </sheetViews>
  <sheetFormatPr baseColWidth="10" defaultRowHeight="15"/>
  <cols>
    <col min="1" max="1" width="14" bestFit="1" customWidth="1"/>
    <col min="2" max="2" width="10.85546875" bestFit="1" customWidth="1"/>
    <col min="3" max="3" width="32.7109375" customWidth="1"/>
    <col min="4" max="4" width="13.28515625" customWidth="1"/>
    <col min="5" max="5" width="15.42578125" bestFit="1" customWidth="1"/>
    <col min="6" max="6" width="7.85546875" bestFit="1" customWidth="1"/>
    <col min="7" max="7" width="6.28515625" bestFit="1" customWidth="1"/>
    <col min="8" max="8" width="11.28515625" bestFit="1" customWidth="1"/>
    <col min="10" max="10" width="30.710937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274</v>
      </c>
      <c r="B5" s="6">
        <v>44866.75364116898</v>
      </c>
      <c r="C5" s="5" t="s">
        <v>275</v>
      </c>
      <c r="D5" s="7"/>
      <c r="E5" s="10"/>
      <c r="F5" s="8">
        <v>4919.8999999999996</v>
      </c>
      <c r="I5" s="11" t="s">
        <v>9</v>
      </c>
      <c r="J5" s="5" t="s">
        <v>275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5"/>
    </row>
    <row r="7" spans="1:10" ht="15.75" customHeight="1">
      <c r="A7" s="13" t="s">
        <v>22</v>
      </c>
      <c r="B7" s="13" t="s">
        <v>23</v>
      </c>
      <c r="C7" s="13" t="s">
        <v>24</v>
      </c>
      <c r="D7" s="21">
        <v>112113464</v>
      </c>
      <c r="E7" s="14">
        <v>112113551</v>
      </c>
      <c r="H7" s="8"/>
      <c r="I7" s="11"/>
      <c r="J7" s="5"/>
    </row>
    <row r="8" spans="1:10">
      <c r="A8" s="5"/>
      <c r="B8" s="6"/>
      <c r="C8" s="5"/>
      <c r="D8" s="7"/>
      <c r="E8" s="10"/>
      <c r="H8" s="8"/>
      <c r="I8" s="11"/>
      <c r="J8" s="5"/>
    </row>
    <row r="9" spans="1:10">
      <c r="A9" s="5"/>
      <c r="B9" s="6"/>
      <c r="C9" s="5"/>
      <c r="D9" s="7"/>
      <c r="E9" s="10"/>
      <c r="H9" s="8"/>
      <c r="I9" s="11"/>
      <c r="J9" s="5"/>
    </row>
    <row r="10" spans="1:10">
      <c r="A10" s="5" t="s">
        <v>276</v>
      </c>
      <c r="B10" s="6">
        <v>44866.791152256941</v>
      </c>
      <c r="C10" s="5" t="s">
        <v>277</v>
      </c>
      <c r="D10" s="7"/>
      <c r="E10" s="10"/>
      <c r="F10" s="8">
        <v>3372.7</v>
      </c>
      <c r="I10" s="11" t="s">
        <v>9</v>
      </c>
      <c r="J10" s="5" t="s">
        <v>277</v>
      </c>
    </row>
    <row r="11" spans="1:10">
      <c r="A11" s="5" t="s">
        <v>276</v>
      </c>
      <c r="B11" s="6">
        <v>44866.791152256941</v>
      </c>
      <c r="C11" s="5" t="s">
        <v>277</v>
      </c>
      <c r="D11" s="7"/>
      <c r="E11" s="10"/>
      <c r="H11" s="8">
        <v>464.29</v>
      </c>
      <c r="I11" s="5" t="s">
        <v>224</v>
      </c>
      <c r="J11" s="5" t="s">
        <v>277</v>
      </c>
    </row>
    <row r="12" spans="1:10">
      <c r="A12" s="12" t="s">
        <v>21</v>
      </c>
      <c r="B12" s="3"/>
      <c r="C12" s="3"/>
      <c r="D12" s="7"/>
      <c r="E12" s="10"/>
      <c r="H12" s="8"/>
      <c r="I12" s="11"/>
      <c r="J12" s="5"/>
    </row>
    <row r="13" spans="1:10" ht="15.75" customHeight="1">
      <c r="A13" s="13" t="s">
        <v>22</v>
      </c>
      <c r="B13" s="13" t="s">
        <v>23</v>
      </c>
      <c r="C13" s="13" t="s">
        <v>24</v>
      </c>
      <c r="D13" s="21">
        <v>112113473</v>
      </c>
      <c r="E13" s="14">
        <v>112113552</v>
      </c>
      <c r="H13" s="8"/>
      <c r="I13" s="11"/>
      <c r="J13" s="5"/>
    </row>
    <row r="16" spans="1:10">
      <c r="A16" s="1" t="s">
        <v>0</v>
      </c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3" t="s">
        <v>25</v>
      </c>
      <c r="B17" s="2"/>
      <c r="C17" s="2"/>
      <c r="D17" s="2"/>
      <c r="E17" s="2"/>
      <c r="F17" s="2"/>
      <c r="G17" s="2"/>
      <c r="H17" s="2"/>
      <c r="I17" s="2"/>
      <c r="J17" s="2"/>
    </row>
    <row r="18" spans="1:10">
      <c r="A18" s="88" t="s">
        <v>0</v>
      </c>
      <c r="B18" s="88" t="s">
        <v>2</v>
      </c>
      <c r="C18" s="88" t="s">
        <v>3</v>
      </c>
      <c r="D18" s="88" t="s">
        <v>4</v>
      </c>
      <c r="E18" s="88" t="s">
        <v>5</v>
      </c>
      <c r="F18" s="88" t="s">
        <v>6</v>
      </c>
      <c r="G18" s="90"/>
      <c r="H18" s="91"/>
      <c r="I18" s="88" t="s">
        <v>7</v>
      </c>
      <c r="J18" s="88" t="s">
        <v>8</v>
      </c>
    </row>
    <row r="19" spans="1:10">
      <c r="A19" s="89"/>
      <c r="B19" s="89"/>
      <c r="C19" s="89"/>
      <c r="D19" s="89"/>
      <c r="E19" s="89"/>
      <c r="F19" s="4" t="s">
        <v>9</v>
      </c>
      <c r="G19" s="4" t="s">
        <v>10</v>
      </c>
      <c r="H19" s="4" t="s">
        <v>11</v>
      </c>
      <c r="I19" s="89"/>
      <c r="J19" s="89"/>
    </row>
    <row r="20" spans="1:10">
      <c r="A20" s="15" t="s">
        <v>26</v>
      </c>
      <c r="B20" s="16"/>
      <c r="C20" s="17"/>
      <c r="D20" s="7"/>
      <c r="E20" s="10"/>
      <c r="F20" s="8"/>
      <c r="I20" s="11"/>
      <c r="J20" s="10"/>
    </row>
    <row r="21" spans="1:10">
      <c r="A21" s="12" t="s">
        <v>21</v>
      </c>
      <c r="B21" s="3"/>
      <c r="C21" s="3"/>
      <c r="D21" s="7"/>
      <c r="E21" s="10"/>
      <c r="F21" s="18"/>
      <c r="H21" s="8"/>
      <c r="I21" s="11"/>
      <c r="J21" s="10"/>
    </row>
    <row r="22" spans="1:10" ht="15.75" customHeight="1">
      <c r="A22" s="13" t="s">
        <v>22</v>
      </c>
      <c r="B22" s="13" t="s">
        <v>23</v>
      </c>
      <c r="C22" s="13" t="s">
        <v>24</v>
      </c>
      <c r="D22" s="14"/>
      <c r="E22" s="10"/>
      <c r="H22" s="8"/>
      <c r="I22" s="11"/>
      <c r="J22" s="10"/>
    </row>
    <row r="23" spans="1:10">
      <c r="A23" s="5"/>
      <c r="B23" s="6"/>
      <c r="C23" s="5"/>
      <c r="D23" s="7"/>
      <c r="E23" s="10"/>
      <c r="H23" s="8"/>
      <c r="I23" s="11"/>
      <c r="J23" s="10"/>
    </row>
    <row r="25" spans="1:10">
      <c r="A25" s="1" t="s">
        <v>0</v>
      </c>
      <c r="B25" s="2"/>
      <c r="C25" s="2"/>
      <c r="D25" s="2"/>
      <c r="E25" s="2"/>
      <c r="F25" s="2"/>
      <c r="G25" s="2"/>
      <c r="H25" s="2"/>
      <c r="I25" s="2"/>
      <c r="J25" s="2"/>
    </row>
    <row r="26" spans="1:10">
      <c r="A26" s="3" t="s">
        <v>27</v>
      </c>
      <c r="B26" s="2"/>
      <c r="C26" s="2"/>
      <c r="D26" s="2"/>
      <c r="E26" s="2"/>
      <c r="F26" s="2"/>
      <c r="G26" s="2"/>
      <c r="H26" s="2"/>
      <c r="I26" s="2"/>
      <c r="J26" s="2"/>
    </row>
    <row r="27" spans="1:10">
      <c r="A27" s="88" t="s">
        <v>0</v>
      </c>
      <c r="B27" s="88" t="s">
        <v>2</v>
      </c>
      <c r="C27" s="88" t="s">
        <v>3</v>
      </c>
      <c r="D27" s="88" t="s">
        <v>4</v>
      </c>
      <c r="E27" s="88" t="s">
        <v>5</v>
      </c>
      <c r="F27" s="88" t="s">
        <v>6</v>
      </c>
      <c r="G27" s="90"/>
      <c r="H27" s="91"/>
      <c r="I27" s="88" t="s">
        <v>7</v>
      </c>
      <c r="J27" s="88" t="s">
        <v>8</v>
      </c>
    </row>
    <row r="28" spans="1:10">
      <c r="A28" s="89"/>
      <c r="B28" s="89"/>
      <c r="C28" s="89"/>
      <c r="D28" s="89"/>
      <c r="E28" s="89"/>
      <c r="F28" s="4" t="s">
        <v>9</v>
      </c>
      <c r="G28" s="4" t="s">
        <v>10</v>
      </c>
      <c r="H28" s="4" t="s">
        <v>11</v>
      </c>
      <c r="I28" s="89"/>
      <c r="J28" s="89"/>
    </row>
    <row r="29" spans="1:10">
      <c r="A29" s="5" t="s">
        <v>278</v>
      </c>
      <c r="B29" s="6">
        <v>44868.752331030089</v>
      </c>
      <c r="C29" s="5" t="s">
        <v>275</v>
      </c>
      <c r="D29" s="7"/>
      <c r="E29" s="10"/>
      <c r="F29" s="8">
        <v>3760.2</v>
      </c>
      <c r="I29" s="11" t="s">
        <v>9</v>
      </c>
      <c r="J29" s="5" t="s">
        <v>275</v>
      </c>
    </row>
    <row r="30" spans="1:10">
      <c r="A30" s="12" t="s">
        <v>21</v>
      </c>
      <c r="B30" s="3"/>
      <c r="C30" s="3"/>
      <c r="D30" s="7"/>
      <c r="E30" s="10"/>
      <c r="H30" s="8"/>
      <c r="I30" s="11"/>
      <c r="J30" s="10"/>
    </row>
    <row r="31" spans="1:10" ht="15.75" customHeight="1">
      <c r="A31" s="13" t="s">
        <v>22</v>
      </c>
      <c r="B31" s="13" t="s">
        <v>23</v>
      </c>
      <c r="C31" s="13" t="s">
        <v>24</v>
      </c>
      <c r="D31" s="21">
        <v>112128836</v>
      </c>
      <c r="E31" s="14">
        <v>112128847</v>
      </c>
      <c r="H31" s="8"/>
      <c r="I31" s="11"/>
      <c r="J31" s="10"/>
    </row>
    <row r="32" spans="1:10">
      <c r="A32" s="5"/>
      <c r="B32" s="6"/>
      <c r="C32" s="5"/>
      <c r="D32" s="7"/>
      <c r="E32" s="10"/>
      <c r="H32" s="8"/>
      <c r="I32" s="11"/>
      <c r="J32" s="10"/>
    </row>
    <row r="33" spans="1:10">
      <c r="A33" s="5"/>
      <c r="B33" s="6"/>
      <c r="C33" s="5"/>
      <c r="D33" s="7"/>
      <c r="E33" s="10"/>
      <c r="H33" s="8"/>
      <c r="I33" s="11"/>
      <c r="J33" s="10"/>
    </row>
    <row r="34" spans="1:10">
      <c r="A34" s="5" t="s">
        <v>279</v>
      </c>
      <c r="B34" s="6">
        <v>44868.792574733787</v>
      </c>
      <c r="C34" s="5" t="s">
        <v>277</v>
      </c>
      <c r="D34" s="7"/>
      <c r="E34" s="10"/>
      <c r="F34" s="8">
        <v>8308.15</v>
      </c>
      <c r="I34" s="11" t="s">
        <v>9</v>
      </c>
      <c r="J34" s="5" t="s">
        <v>277</v>
      </c>
    </row>
    <row r="35" spans="1:10">
      <c r="A35" s="5" t="s">
        <v>279</v>
      </c>
      <c r="B35" s="6">
        <v>44868.792574733787</v>
      </c>
      <c r="C35" s="5" t="s">
        <v>277</v>
      </c>
      <c r="D35" s="7"/>
      <c r="E35" s="10"/>
      <c r="H35" s="8">
        <v>1123.21</v>
      </c>
      <c r="I35" s="5" t="s">
        <v>224</v>
      </c>
      <c r="J35" s="5" t="s">
        <v>277</v>
      </c>
    </row>
    <row r="36" spans="1:10">
      <c r="A36" s="12" t="s">
        <v>21</v>
      </c>
      <c r="B36" s="3"/>
      <c r="C36" s="3"/>
      <c r="D36" s="7"/>
      <c r="E36" s="10"/>
      <c r="H36" s="8"/>
      <c r="I36" s="11"/>
      <c r="J36" s="10"/>
    </row>
    <row r="37" spans="1:10" ht="15.75" customHeight="1">
      <c r="A37" s="13" t="s">
        <v>22</v>
      </c>
      <c r="B37" s="13" t="s">
        <v>23</v>
      </c>
      <c r="C37" s="13" t="s">
        <v>24</v>
      </c>
      <c r="D37" s="21">
        <v>112128837</v>
      </c>
      <c r="E37" s="14">
        <v>112128848</v>
      </c>
      <c r="H37" s="8"/>
      <c r="I37" s="11"/>
      <c r="J37" s="10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47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88" t="s">
        <v>0</v>
      </c>
      <c r="B42" s="88" t="s">
        <v>2</v>
      </c>
      <c r="C42" s="88" t="s">
        <v>3</v>
      </c>
      <c r="D42" s="88" t="s">
        <v>4</v>
      </c>
      <c r="E42" s="88" t="s">
        <v>5</v>
      </c>
      <c r="F42" s="88" t="s">
        <v>6</v>
      </c>
      <c r="G42" s="90"/>
      <c r="H42" s="91"/>
      <c r="I42" s="88" t="s">
        <v>7</v>
      </c>
      <c r="J42" s="88" t="s">
        <v>8</v>
      </c>
    </row>
    <row r="43" spans="1:10">
      <c r="A43" s="89"/>
      <c r="B43" s="89"/>
      <c r="C43" s="89"/>
      <c r="D43" s="89"/>
      <c r="E43" s="89"/>
      <c r="F43" s="4" t="s">
        <v>9</v>
      </c>
      <c r="G43" s="4" t="s">
        <v>10</v>
      </c>
      <c r="H43" s="4" t="s">
        <v>11</v>
      </c>
      <c r="I43" s="89"/>
      <c r="J43" s="89"/>
    </row>
    <row r="44" spans="1:10">
      <c r="A44" s="5" t="s">
        <v>280</v>
      </c>
      <c r="B44" s="6">
        <v>44869.750778912043</v>
      </c>
      <c r="C44" s="5" t="s">
        <v>275</v>
      </c>
      <c r="D44" s="7"/>
      <c r="E44" s="10"/>
      <c r="F44" s="8">
        <v>4166.6099999999997</v>
      </c>
      <c r="I44" s="11" t="s">
        <v>9</v>
      </c>
      <c r="J44" s="5" t="s">
        <v>275</v>
      </c>
    </row>
    <row r="45" spans="1:10">
      <c r="A45" s="12" t="s">
        <v>21</v>
      </c>
      <c r="B45" s="3"/>
      <c r="C45" s="3"/>
      <c r="D45" s="7"/>
      <c r="E45" s="10"/>
      <c r="H45" s="8"/>
      <c r="I45" s="5"/>
      <c r="J45" s="5"/>
    </row>
    <row r="46" spans="1:10" ht="15.75" customHeight="1">
      <c r="A46" s="13" t="s">
        <v>22</v>
      </c>
      <c r="B46" s="13" t="s">
        <v>23</v>
      </c>
      <c r="C46" s="13" t="s">
        <v>24</v>
      </c>
      <c r="D46" s="21">
        <v>112128839</v>
      </c>
      <c r="E46" s="14">
        <v>112128849</v>
      </c>
      <c r="H46" s="8"/>
      <c r="I46" s="5"/>
      <c r="J46" s="5"/>
    </row>
    <row r="47" spans="1:10">
      <c r="A47" s="5"/>
      <c r="B47" s="6"/>
      <c r="C47" s="5"/>
      <c r="D47" s="7"/>
      <c r="E47" s="10"/>
      <c r="H47" s="8"/>
      <c r="I47" s="5"/>
      <c r="J47" s="5"/>
    </row>
    <row r="48" spans="1:10">
      <c r="A48" s="5"/>
      <c r="B48" s="6"/>
      <c r="C48" s="5"/>
      <c r="D48" s="7"/>
      <c r="E48" s="10"/>
      <c r="H48" s="8"/>
      <c r="I48" s="5"/>
      <c r="J48" s="5"/>
    </row>
    <row r="49" spans="1:10">
      <c r="A49" s="5" t="s">
        <v>281</v>
      </c>
      <c r="B49" s="6">
        <v>44869.793102361109</v>
      </c>
      <c r="C49" s="5" t="s">
        <v>277</v>
      </c>
      <c r="D49" s="7"/>
      <c r="E49" s="10"/>
      <c r="F49" s="8">
        <v>6915.01</v>
      </c>
      <c r="I49" s="11" t="s">
        <v>9</v>
      </c>
      <c r="J49" s="5" t="s">
        <v>277</v>
      </c>
    </row>
    <row r="50" spans="1:10">
      <c r="A50" s="5" t="s">
        <v>281</v>
      </c>
      <c r="B50" s="6">
        <v>44869.793102361109</v>
      </c>
      <c r="C50" s="5" t="s">
        <v>277</v>
      </c>
      <c r="D50" s="7"/>
      <c r="E50" s="10"/>
      <c r="H50" s="8">
        <v>501.02</v>
      </c>
      <c r="I50" s="5" t="s">
        <v>224</v>
      </c>
      <c r="J50" s="5" t="s">
        <v>277</v>
      </c>
    </row>
    <row r="51" spans="1:10">
      <c r="A51" s="12" t="s">
        <v>21</v>
      </c>
      <c r="B51" s="3"/>
      <c r="C51" s="3"/>
      <c r="D51" s="7"/>
      <c r="E51" s="10"/>
      <c r="H51" s="8"/>
      <c r="I51" s="5"/>
      <c r="J51" s="5"/>
    </row>
    <row r="52" spans="1:10" ht="15.75" customHeight="1">
      <c r="A52" s="13" t="s">
        <v>22</v>
      </c>
      <c r="B52" s="13" t="s">
        <v>23</v>
      </c>
      <c r="C52" s="13" t="s">
        <v>24</v>
      </c>
      <c r="D52" s="21">
        <v>112128841</v>
      </c>
      <c r="E52" s="14">
        <v>112128851</v>
      </c>
      <c r="H52" s="8"/>
      <c r="I52" s="5"/>
      <c r="J52" s="5"/>
    </row>
    <row r="53" spans="1:10">
      <c r="A53" s="5"/>
      <c r="B53" s="6"/>
      <c r="C53" s="5"/>
      <c r="D53" s="7"/>
      <c r="E53" s="10"/>
      <c r="H53" s="8"/>
      <c r="I53" s="5"/>
      <c r="J53" s="5"/>
    </row>
    <row r="54" spans="1:10">
      <c r="A54" s="5"/>
      <c r="B54" s="6"/>
      <c r="C54" s="5"/>
      <c r="D54" s="7"/>
      <c r="E54" s="10"/>
      <c r="H54" s="8"/>
      <c r="I54" s="5"/>
      <c r="J54" s="5"/>
    </row>
    <row r="55" spans="1:10">
      <c r="A55" s="1" t="s">
        <v>0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3" t="s">
        <v>52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88" t="s">
        <v>0</v>
      </c>
      <c r="B57" s="88" t="s">
        <v>2</v>
      </c>
      <c r="C57" s="88" t="s">
        <v>3</v>
      </c>
      <c r="D57" s="88" t="s">
        <v>4</v>
      </c>
      <c r="E57" s="88" t="s">
        <v>5</v>
      </c>
      <c r="F57" s="88" t="s">
        <v>6</v>
      </c>
      <c r="G57" s="90"/>
      <c r="H57" s="91"/>
      <c r="I57" s="88" t="s">
        <v>7</v>
      </c>
      <c r="J57" s="88" t="s">
        <v>8</v>
      </c>
    </row>
    <row r="58" spans="1:10">
      <c r="A58" s="89"/>
      <c r="B58" s="89"/>
      <c r="C58" s="89"/>
      <c r="D58" s="89"/>
      <c r="E58" s="89"/>
      <c r="F58" s="4" t="s">
        <v>9</v>
      </c>
      <c r="G58" s="4" t="s">
        <v>10</v>
      </c>
      <c r="H58" s="4" t="s">
        <v>11</v>
      </c>
      <c r="I58" s="89"/>
      <c r="J58" s="89"/>
    </row>
    <row r="59" spans="1:10">
      <c r="A59" s="5" t="s">
        <v>282</v>
      </c>
      <c r="B59" s="6">
        <v>44870.586228599539</v>
      </c>
      <c r="C59" s="5" t="s">
        <v>275</v>
      </c>
      <c r="D59" s="7"/>
      <c r="E59" s="10"/>
      <c r="F59" s="8">
        <v>3957.8</v>
      </c>
      <c r="I59" s="11" t="s">
        <v>9</v>
      </c>
      <c r="J59" s="5" t="s">
        <v>275</v>
      </c>
    </row>
    <row r="60" spans="1:10">
      <c r="A60" s="12" t="s">
        <v>21</v>
      </c>
      <c r="B60" s="3"/>
      <c r="C60" s="3"/>
      <c r="D60" s="7"/>
      <c r="E60" s="10"/>
      <c r="H60" s="8"/>
      <c r="I60" s="5"/>
      <c r="J60" s="5"/>
    </row>
    <row r="61" spans="1:10" ht="15.75" customHeight="1">
      <c r="A61" s="13" t="s">
        <v>22</v>
      </c>
      <c r="B61" s="13" t="s">
        <v>23</v>
      </c>
      <c r="C61" s="13" t="s">
        <v>24</v>
      </c>
      <c r="D61" s="21">
        <v>112129864</v>
      </c>
      <c r="E61" s="14">
        <v>112129895</v>
      </c>
      <c r="H61" s="8"/>
      <c r="I61" s="5"/>
      <c r="J61" s="5"/>
    </row>
    <row r="62" spans="1:10">
      <c r="A62" s="5"/>
      <c r="B62" s="6"/>
      <c r="C62" s="5"/>
      <c r="D62" s="7"/>
      <c r="E62" s="10"/>
      <c r="H62" s="8"/>
      <c r="I62" s="5"/>
      <c r="J62" s="5"/>
    </row>
    <row r="63" spans="1:10">
      <c r="A63" s="5"/>
      <c r="B63" s="6"/>
      <c r="C63" s="5"/>
      <c r="D63" s="7"/>
      <c r="E63" s="10"/>
      <c r="H63" s="8"/>
      <c r="I63" s="5"/>
      <c r="J63" s="5"/>
    </row>
    <row r="64" spans="1:10">
      <c r="A64" s="5" t="s">
        <v>283</v>
      </c>
      <c r="B64" s="6">
        <v>44870.590311550928</v>
      </c>
      <c r="C64" s="5" t="s">
        <v>277</v>
      </c>
      <c r="D64" s="7"/>
      <c r="E64" s="10"/>
      <c r="F64" s="8">
        <v>6060.57</v>
      </c>
      <c r="I64" s="11" t="s">
        <v>9</v>
      </c>
      <c r="J64" s="5" t="s">
        <v>277</v>
      </c>
    </row>
    <row r="65" spans="1:10">
      <c r="A65" s="5" t="s">
        <v>283</v>
      </c>
      <c r="B65" s="6">
        <v>44870.590311550928</v>
      </c>
      <c r="C65" s="5" t="s">
        <v>277</v>
      </c>
      <c r="D65" s="7"/>
      <c r="E65" s="10"/>
      <c r="H65" s="8">
        <v>659.47</v>
      </c>
      <c r="I65" s="5" t="s">
        <v>224</v>
      </c>
      <c r="J65" s="5" t="s">
        <v>277</v>
      </c>
    </row>
    <row r="66" spans="1:10">
      <c r="A66" s="12" t="s">
        <v>21</v>
      </c>
      <c r="B66" s="3"/>
      <c r="C66" s="3"/>
      <c r="D66" s="7"/>
      <c r="E66" s="10"/>
      <c r="H66" s="8"/>
      <c r="I66" s="5"/>
      <c r="J66" s="5"/>
    </row>
    <row r="67" spans="1:10" ht="15.75" customHeight="1">
      <c r="A67" s="13" t="s">
        <v>22</v>
      </c>
      <c r="B67" s="13" t="s">
        <v>23</v>
      </c>
      <c r="C67" s="13" t="s">
        <v>24</v>
      </c>
      <c r="D67" s="21">
        <v>112129866</v>
      </c>
      <c r="E67" s="14">
        <v>112129899</v>
      </c>
      <c r="H67" s="8"/>
      <c r="I67" s="5"/>
      <c r="J67" s="5"/>
    </row>
    <row r="70" spans="1:10">
      <c r="A70" s="1" t="s">
        <v>0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3" t="s">
        <v>55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88" t="s">
        <v>0</v>
      </c>
      <c r="B72" s="88" t="s">
        <v>2</v>
      </c>
      <c r="C72" s="88" t="s">
        <v>3</v>
      </c>
      <c r="D72" s="88" t="s">
        <v>4</v>
      </c>
      <c r="E72" s="88" t="s">
        <v>5</v>
      </c>
      <c r="F72" s="88" t="s">
        <v>6</v>
      </c>
      <c r="G72" s="90"/>
      <c r="H72" s="91"/>
      <c r="I72" s="88" t="s">
        <v>7</v>
      </c>
      <c r="J72" s="88" t="s">
        <v>8</v>
      </c>
    </row>
    <row r="73" spans="1:10">
      <c r="A73" s="89"/>
      <c r="B73" s="89"/>
      <c r="C73" s="89"/>
      <c r="D73" s="89"/>
      <c r="E73" s="89"/>
      <c r="F73" s="4" t="s">
        <v>9</v>
      </c>
      <c r="G73" s="4" t="s">
        <v>10</v>
      </c>
      <c r="H73" s="4" t="s">
        <v>11</v>
      </c>
      <c r="I73" s="89"/>
      <c r="J73" s="89"/>
    </row>
    <row r="74" spans="1:10">
      <c r="A74" s="5" t="s">
        <v>284</v>
      </c>
      <c r="B74" s="6">
        <v>44872.75361417824</v>
      </c>
      <c r="C74" s="5" t="s">
        <v>277</v>
      </c>
      <c r="D74" s="7"/>
      <c r="E74" s="10"/>
      <c r="F74" s="8">
        <v>7605.35</v>
      </c>
      <c r="I74" s="11" t="s">
        <v>9</v>
      </c>
      <c r="J74" s="5" t="s">
        <v>277</v>
      </c>
    </row>
    <row r="75" spans="1:10">
      <c r="A75" s="12" t="s">
        <v>21</v>
      </c>
      <c r="B75" s="3"/>
      <c r="C75" s="3"/>
      <c r="D75" s="7"/>
      <c r="E75" s="10"/>
      <c r="F75" s="8"/>
      <c r="I75" s="11"/>
      <c r="J75" s="10"/>
    </row>
    <row r="76" spans="1:10" ht="15.75" customHeight="1">
      <c r="A76" s="13" t="s">
        <v>22</v>
      </c>
      <c r="B76" s="13" t="s">
        <v>23</v>
      </c>
      <c r="C76" s="13" t="s">
        <v>24</v>
      </c>
      <c r="D76" s="21">
        <v>112133273</v>
      </c>
      <c r="E76" s="14">
        <v>112155919</v>
      </c>
      <c r="F76" s="8"/>
      <c r="I76" s="11"/>
      <c r="J76" s="10"/>
    </row>
    <row r="77" spans="1:10">
      <c r="A77" s="5"/>
      <c r="B77" s="6"/>
      <c r="C77" s="5"/>
      <c r="D77" s="7"/>
      <c r="E77" s="10"/>
      <c r="F77" s="8"/>
      <c r="I77" s="11"/>
      <c r="J77" s="10"/>
    </row>
    <row r="78" spans="1:10">
      <c r="A78" s="5"/>
      <c r="B78" s="6"/>
      <c r="C78" s="5"/>
      <c r="D78" s="7"/>
      <c r="E78" s="10"/>
      <c r="F78" s="8"/>
      <c r="I78" s="11"/>
      <c r="J78" s="10"/>
    </row>
    <row r="79" spans="1:10">
      <c r="A79" s="5" t="s">
        <v>285</v>
      </c>
      <c r="B79" s="6">
        <v>44872.791767407412</v>
      </c>
      <c r="C79" s="5" t="s">
        <v>275</v>
      </c>
      <c r="D79" s="7"/>
      <c r="E79" s="10"/>
      <c r="F79" s="8">
        <v>6543.04</v>
      </c>
      <c r="I79" s="11" t="s">
        <v>9</v>
      </c>
      <c r="J79" s="5" t="s">
        <v>275</v>
      </c>
    </row>
    <row r="80" spans="1:10">
      <c r="A80" s="12" t="s">
        <v>21</v>
      </c>
      <c r="B80" s="3"/>
      <c r="C80" s="3"/>
      <c r="D80" s="7"/>
      <c r="E80" s="10"/>
      <c r="H80" s="8"/>
      <c r="I80" s="11"/>
      <c r="J80" s="10"/>
    </row>
    <row r="81" spans="1:10" ht="15.75" customHeight="1">
      <c r="A81" s="13" t="s">
        <v>22</v>
      </c>
      <c r="B81" s="13" t="s">
        <v>23</v>
      </c>
      <c r="C81" s="13" t="s">
        <v>24</v>
      </c>
      <c r="D81" s="21">
        <v>112134018</v>
      </c>
      <c r="E81" s="14">
        <v>112155923</v>
      </c>
      <c r="H81" s="8"/>
      <c r="I81" s="11"/>
      <c r="J81" s="10"/>
    </row>
    <row r="84" spans="1:10">
      <c r="A84" s="1" t="s">
        <v>0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3" t="s">
        <v>62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88" t="s">
        <v>0</v>
      </c>
      <c r="B86" s="88" t="s">
        <v>2</v>
      </c>
      <c r="C86" s="88" t="s">
        <v>3</v>
      </c>
      <c r="D86" s="88" t="s">
        <v>4</v>
      </c>
      <c r="E86" s="88" t="s">
        <v>5</v>
      </c>
      <c r="F86" s="88" t="s">
        <v>6</v>
      </c>
      <c r="G86" s="90"/>
      <c r="H86" s="91"/>
      <c r="I86" s="88" t="s">
        <v>7</v>
      </c>
      <c r="J86" s="88" t="s">
        <v>8</v>
      </c>
    </row>
    <row r="87" spans="1:10">
      <c r="A87" s="89"/>
      <c r="B87" s="89"/>
      <c r="C87" s="89"/>
      <c r="D87" s="89"/>
      <c r="E87" s="89"/>
      <c r="F87" s="4" t="s">
        <v>9</v>
      </c>
      <c r="G87" s="4" t="s">
        <v>10</v>
      </c>
      <c r="H87" s="4" t="s">
        <v>11</v>
      </c>
      <c r="I87" s="89"/>
      <c r="J87" s="89"/>
    </row>
    <row r="88" spans="1:10">
      <c r="A88" s="5" t="s">
        <v>286</v>
      </c>
      <c r="B88" s="6">
        <v>44873.750200682873</v>
      </c>
      <c r="C88" s="5" t="s">
        <v>277</v>
      </c>
      <c r="D88" s="7"/>
      <c r="E88" s="10"/>
      <c r="F88" s="8">
        <v>5225.8900000000003</v>
      </c>
      <c r="I88" s="11" t="s">
        <v>9</v>
      </c>
      <c r="J88" s="5" t="s">
        <v>277</v>
      </c>
    </row>
    <row r="89" spans="1:10">
      <c r="A89" s="5" t="s">
        <v>286</v>
      </c>
      <c r="B89" s="6">
        <v>44873.750200682873</v>
      </c>
      <c r="C89" s="5" t="s">
        <v>277</v>
      </c>
      <c r="D89" s="7"/>
      <c r="E89" s="10"/>
      <c r="H89" s="8">
        <v>76.7</v>
      </c>
      <c r="I89" s="5" t="s">
        <v>224</v>
      </c>
      <c r="J89" s="5" t="s">
        <v>277</v>
      </c>
    </row>
    <row r="90" spans="1:10">
      <c r="A90" s="12" t="s">
        <v>21</v>
      </c>
      <c r="B90" s="3"/>
      <c r="C90" s="3"/>
      <c r="D90" s="7"/>
      <c r="E90" s="10"/>
      <c r="H90" s="8"/>
      <c r="I90" s="11"/>
      <c r="J90" s="5"/>
    </row>
    <row r="91" spans="1:10" ht="15.75" customHeight="1">
      <c r="A91" s="13" t="s">
        <v>22</v>
      </c>
      <c r="B91" s="13" t="s">
        <v>23</v>
      </c>
      <c r="C91" s="13" t="s">
        <v>24</v>
      </c>
      <c r="D91" s="21">
        <v>112163061</v>
      </c>
      <c r="E91" s="14">
        <v>112163067</v>
      </c>
      <c r="H91" s="8"/>
      <c r="I91" s="11"/>
      <c r="J91" s="5"/>
    </row>
    <row r="92" spans="1:10">
      <c r="A92" s="5"/>
      <c r="B92" s="6"/>
      <c r="C92" s="5"/>
      <c r="D92" s="7"/>
      <c r="E92" s="10"/>
      <c r="H92" s="8"/>
      <c r="I92" s="11"/>
      <c r="J92" s="5"/>
    </row>
    <row r="93" spans="1:10">
      <c r="A93" s="5"/>
      <c r="B93" s="6"/>
      <c r="C93" s="5"/>
      <c r="D93" s="7"/>
      <c r="E93" s="10"/>
      <c r="H93" s="8"/>
      <c r="I93" s="11"/>
      <c r="J93" s="5"/>
    </row>
    <row r="94" spans="1:10">
      <c r="A94" s="5" t="s">
        <v>287</v>
      </c>
      <c r="B94" s="6">
        <v>44873.795600243058</v>
      </c>
      <c r="C94" s="5" t="s">
        <v>275</v>
      </c>
      <c r="D94" s="7"/>
      <c r="E94" s="10"/>
      <c r="F94" s="8">
        <v>3614.6</v>
      </c>
      <c r="H94" s="8"/>
      <c r="I94" s="11" t="s">
        <v>9</v>
      </c>
      <c r="J94" s="5" t="s">
        <v>275</v>
      </c>
    </row>
    <row r="95" spans="1:10">
      <c r="A95" s="12" t="s">
        <v>21</v>
      </c>
      <c r="B95" s="3"/>
      <c r="C95" s="3"/>
      <c r="D95" s="7"/>
      <c r="E95" s="10"/>
      <c r="H95" s="8"/>
      <c r="I95" s="11"/>
      <c r="J95" s="5"/>
    </row>
    <row r="96" spans="1:10" ht="15.75" customHeight="1">
      <c r="A96" s="13" t="s">
        <v>22</v>
      </c>
      <c r="B96" s="13" t="s">
        <v>23</v>
      </c>
      <c r="C96" s="13" t="s">
        <v>24</v>
      </c>
      <c r="D96" s="21">
        <v>112163064</v>
      </c>
      <c r="E96" s="14">
        <v>112163068</v>
      </c>
      <c r="H96" s="8"/>
      <c r="I96" s="11"/>
      <c r="J96" s="5"/>
    </row>
    <row r="99" spans="1:10">
      <c r="A99" s="1" t="s">
        <v>0</v>
      </c>
      <c r="B99" s="2"/>
      <c r="C99" s="2"/>
      <c r="D99" s="2"/>
      <c r="E99" s="2"/>
      <c r="F99" s="2"/>
      <c r="G99" s="2"/>
      <c r="H99" s="2"/>
      <c r="I99" s="2"/>
      <c r="J99" s="2"/>
    </row>
    <row r="100" spans="1:10">
      <c r="A100" s="3" t="s">
        <v>65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88" t="s">
        <v>0</v>
      </c>
      <c r="B101" s="88" t="s">
        <v>2</v>
      </c>
      <c r="C101" s="88" t="s">
        <v>3</v>
      </c>
      <c r="D101" s="88" t="s">
        <v>4</v>
      </c>
      <c r="E101" s="88" t="s">
        <v>5</v>
      </c>
      <c r="F101" s="88" t="s">
        <v>6</v>
      </c>
      <c r="G101" s="90"/>
      <c r="H101" s="91"/>
      <c r="I101" s="88" t="s">
        <v>7</v>
      </c>
      <c r="J101" s="88" t="s">
        <v>8</v>
      </c>
    </row>
    <row r="102" spans="1:10">
      <c r="A102" s="89"/>
      <c r="B102" s="89"/>
      <c r="C102" s="89"/>
      <c r="D102" s="89"/>
      <c r="E102" s="89"/>
      <c r="F102" s="4" t="s">
        <v>9</v>
      </c>
      <c r="G102" s="4" t="s">
        <v>10</v>
      </c>
      <c r="H102" s="4" t="s">
        <v>11</v>
      </c>
      <c r="I102" s="89"/>
      <c r="J102" s="89"/>
    </row>
    <row r="103" spans="1:10">
      <c r="A103" s="5" t="s">
        <v>288</v>
      </c>
      <c r="B103" s="6">
        <v>44874.752696041673</v>
      </c>
      <c r="C103" s="5" t="s">
        <v>277</v>
      </c>
      <c r="D103" s="7"/>
      <c r="E103" s="10"/>
      <c r="F103" s="8">
        <v>8489.69</v>
      </c>
      <c r="I103" s="11" t="s">
        <v>9</v>
      </c>
      <c r="J103" s="5" t="s">
        <v>277</v>
      </c>
    </row>
    <row r="104" spans="1:10">
      <c r="A104" s="5" t="s">
        <v>288</v>
      </c>
      <c r="B104" s="6">
        <v>44874.752696041673</v>
      </c>
      <c r="C104" s="5" t="s">
        <v>277</v>
      </c>
      <c r="D104" s="7"/>
      <c r="E104" s="10"/>
      <c r="H104" s="8">
        <v>209.9</v>
      </c>
      <c r="I104" s="5" t="s">
        <v>224</v>
      </c>
      <c r="J104" s="5" t="s">
        <v>277</v>
      </c>
    </row>
    <row r="105" spans="1:10">
      <c r="A105" s="12" t="s">
        <v>21</v>
      </c>
      <c r="B105" s="3"/>
      <c r="C105" s="3"/>
      <c r="D105" s="7"/>
      <c r="E105" s="10"/>
      <c r="H105" s="8"/>
      <c r="I105" s="11"/>
      <c r="J105" s="5"/>
    </row>
    <row r="106" spans="1:10" ht="15.75" customHeight="1">
      <c r="A106" s="13" t="s">
        <v>22</v>
      </c>
      <c r="B106" s="13" t="s">
        <v>23</v>
      </c>
      <c r="C106" s="13" t="s">
        <v>24</v>
      </c>
      <c r="D106" s="21">
        <v>112195414</v>
      </c>
      <c r="E106" s="14">
        <v>112197268</v>
      </c>
      <c r="H106" s="8"/>
      <c r="I106" s="11"/>
      <c r="J106" s="5"/>
    </row>
    <row r="107" spans="1:10">
      <c r="A107" s="5"/>
      <c r="B107" s="6"/>
      <c r="C107" s="5"/>
      <c r="D107" s="7"/>
      <c r="E107" s="10"/>
      <c r="H107" s="8"/>
      <c r="I107" s="11"/>
      <c r="J107" s="5"/>
    </row>
    <row r="108" spans="1:10">
      <c r="A108" s="5"/>
      <c r="B108" s="6"/>
      <c r="C108" s="5"/>
      <c r="D108" s="7"/>
      <c r="E108" s="10"/>
      <c r="H108" s="8"/>
      <c r="I108" s="11"/>
      <c r="J108" s="5"/>
    </row>
    <row r="109" spans="1:10">
      <c r="A109" s="5" t="s">
        <v>289</v>
      </c>
      <c r="B109" s="6">
        <v>44874.795540775463</v>
      </c>
      <c r="C109" s="5" t="s">
        <v>275</v>
      </c>
      <c r="D109" s="7"/>
      <c r="E109" s="10"/>
      <c r="F109" s="8">
        <v>6094.84</v>
      </c>
      <c r="I109" s="11" t="s">
        <v>9</v>
      </c>
      <c r="J109" s="5" t="s">
        <v>275</v>
      </c>
    </row>
    <row r="110" spans="1:10">
      <c r="A110" s="12" t="s">
        <v>21</v>
      </c>
      <c r="B110" s="3"/>
      <c r="C110" s="3"/>
      <c r="D110" s="7"/>
      <c r="E110" s="10"/>
      <c r="H110" s="8"/>
      <c r="I110" s="11"/>
      <c r="J110" s="5"/>
    </row>
    <row r="111" spans="1:10" ht="15.75" customHeight="1">
      <c r="A111" s="13" t="s">
        <v>22</v>
      </c>
      <c r="B111" s="13" t="s">
        <v>23</v>
      </c>
      <c r="C111" s="13" t="s">
        <v>24</v>
      </c>
      <c r="D111" s="21">
        <v>112195671</v>
      </c>
      <c r="E111" s="14">
        <v>112197269</v>
      </c>
      <c r="H111" s="8"/>
      <c r="I111" s="11"/>
      <c r="J111" s="5"/>
    </row>
    <row r="114" spans="1:10">
      <c r="A114" s="1" t="s">
        <v>0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3" t="s">
        <v>68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88" t="s">
        <v>0</v>
      </c>
      <c r="B116" s="88" t="s">
        <v>2</v>
      </c>
      <c r="C116" s="88" t="s">
        <v>3</v>
      </c>
      <c r="D116" s="88" t="s">
        <v>4</v>
      </c>
      <c r="E116" s="88" t="s">
        <v>5</v>
      </c>
      <c r="F116" s="88" t="s">
        <v>6</v>
      </c>
      <c r="G116" s="90"/>
      <c r="H116" s="91"/>
      <c r="I116" s="88" t="s">
        <v>7</v>
      </c>
      <c r="J116" s="88" t="s">
        <v>8</v>
      </c>
    </row>
    <row r="117" spans="1:10">
      <c r="A117" s="89"/>
      <c r="B117" s="89"/>
      <c r="C117" s="89"/>
      <c r="D117" s="89"/>
      <c r="E117" s="89"/>
      <c r="F117" s="4" t="s">
        <v>9</v>
      </c>
      <c r="G117" s="4" t="s">
        <v>10</v>
      </c>
      <c r="H117" s="4" t="s">
        <v>11</v>
      </c>
      <c r="I117" s="89"/>
      <c r="J117" s="89"/>
    </row>
    <row r="118" spans="1:10">
      <c r="A118" s="5" t="s">
        <v>290</v>
      </c>
      <c r="B118" s="6">
        <v>44875.750230879632</v>
      </c>
      <c r="C118" s="5" t="s">
        <v>277</v>
      </c>
      <c r="D118" s="7"/>
      <c r="E118" s="10"/>
      <c r="F118" s="8">
        <v>8363.9699999999993</v>
      </c>
      <c r="I118" s="11" t="s">
        <v>9</v>
      </c>
      <c r="J118" s="5" t="s">
        <v>277</v>
      </c>
    </row>
    <row r="119" spans="1:10">
      <c r="A119" s="5" t="s">
        <v>290</v>
      </c>
      <c r="B119" s="6">
        <v>44875.750230879632</v>
      </c>
      <c r="C119" s="5" t="s">
        <v>277</v>
      </c>
      <c r="D119" s="7"/>
      <c r="E119" s="10"/>
      <c r="H119" s="8">
        <v>341.75</v>
      </c>
      <c r="I119" s="5" t="s">
        <v>224</v>
      </c>
      <c r="J119" s="5" t="s">
        <v>277</v>
      </c>
    </row>
    <row r="120" spans="1:10">
      <c r="A120" s="12" t="s">
        <v>21</v>
      </c>
      <c r="B120" s="3"/>
      <c r="C120" s="3"/>
      <c r="D120" s="7"/>
      <c r="E120" s="10"/>
      <c r="H120" s="8"/>
      <c r="I120" s="11"/>
      <c r="J120" s="5"/>
    </row>
    <row r="121" spans="1:10" ht="15.75" customHeight="1">
      <c r="A121" s="13" t="s">
        <v>22</v>
      </c>
      <c r="B121" s="13" t="s">
        <v>23</v>
      </c>
      <c r="C121" s="13" t="s">
        <v>24</v>
      </c>
      <c r="D121" s="21">
        <v>112205794</v>
      </c>
      <c r="E121" s="14">
        <v>112210095</v>
      </c>
      <c r="H121" s="8"/>
      <c r="I121" s="11"/>
      <c r="J121" s="5"/>
    </row>
    <row r="122" spans="1:10">
      <c r="A122" s="5"/>
      <c r="B122" s="6"/>
      <c r="C122" s="5"/>
      <c r="D122" s="7"/>
      <c r="E122" s="10"/>
      <c r="H122" s="8"/>
      <c r="I122" s="11"/>
      <c r="J122" s="5"/>
    </row>
    <row r="123" spans="1:10">
      <c r="A123" s="5"/>
      <c r="B123" s="6"/>
      <c r="C123" s="5"/>
      <c r="D123" s="7"/>
      <c r="E123" s="10"/>
      <c r="H123" s="8"/>
      <c r="I123" s="11"/>
      <c r="J123" s="5"/>
    </row>
    <row r="124" spans="1:10">
      <c r="A124" s="5" t="s">
        <v>291</v>
      </c>
      <c r="B124" s="6">
        <v>44875.799734548607</v>
      </c>
      <c r="C124" s="5" t="s">
        <v>275</v>
      </c>
      <c r="D124" s="7"/>
      <c r="E124" s="10"/>
      <c r="F124" s="8">
        <v>2824.23</v>
      </c>
      <c r="I124" s="11" t="s">
        <v>9</v>
      </c>
      <c r="J124" s="5" t="s">
        <v>275</v>
      </c>
    </row>
    <row r="125" spans="1:10">
      <c r="A125" s="12" t="s">
        <v>21</v>
      </c>
      <c r="B125" s="3"/>
      <c r="C125" s="3"/>
      <c r="D125" s="7"/>
      <c r="E125" s="10"/>
      <c r="H125" s="8"/>
      <c r="I125" s="11"/>
      <c r="J125" s="5"/>
    </row>
    <row r="126" spans="1:10" ht="15.75" customHeight="1">
      <c r="A126" s="13" t="s">
        <v>22</v>
      </c>
      <c r="B126" s="13" t="s">
        <v>23</v>
      </c>
      <c r="C126" s="13" t="s">
        <v>24</v>
      </c>
      <c r="D126" s="21">
        <v>112206020</v>
      </c>
      <c r="E126" s="14">
        <v>112210096</v>
      </c>
      <c r="H126" s="8"/>
      <c r="I126" s="11"/>
      <c r="J126" s="5"/>
    </row>
    <row r="129" spans="1:10">
      <c r="A129" s="1" t="s">
        <v>0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3" t="s">
        <v>72</v>
      </c>
      <c r="B130" s="2"/>
      <c r="C130" s="2"/>
      <c r="D130" s="2"/>
      <c r="E130" s="2"/>
      <c r="F130" s="2"/>
      <c r="G130" s="2"/>
      <c r="H130" s="2"/>
      <c r="I130" s="2"/>
      <c r="J130" s="2"/>
    </row>
    <row r="131" spans="1:10">
      <c r="A131" s="88" t="s">
        <v>0</v>
      </c>
      <c r="B131" s="88" t="s">
        <v>2</v>
      </c>
      <c r="C131" s="88" t="s">
        <v>3</v>
      </c>
      <c r="D131" s="88" t="s">
        <v>4</v>
      </c>
      <c r="E131" s="88" t="s">
        <v>5</v>
      </c>
      <c r="F131" s="88" t="s">
        <v>6</v>
      </c>
      <c r="G131" s="90"/>
      <c r="H131" s="91"/>
      <c r="I131" s="88" t="s">
        <v>7</v>
      </c>
      <c r="J131" s="88" t="s">
        <v>8</v>
      </c>
    </row>
    <row r="132" spans="1:10">
      <c r="A132" s="89"/>
      <c r="B132" s="89"/>
      <c r="C132" s="89"/>
      <c r="D132" s="89"/>
      <c r="E132" s="89"/>
      <c r="F132" s="4" t="s">
        <v>9</v>
      </c>
      <c r="G132" s="4" t="s">
        <v>10</v>
      </c>
      <c r="H132" s="4" t="s">
        <v>11</v>
      </c>
      <c r="I132" s="89"/>
      <c r="J132" s="89"/>
    </row>
    <row r="133" spans="1:10">
      <c r="A133" s="5" t="s">
        <v>292</v>
      </c>
      <c r="B133" s="6">
        <v>44876.762534502312</v>
      </c>
      <c r="C133" s="5" t="s">
        <v>275</v>
      </c>
      <c r="D133" s="7"/>
      <c r="E133" s="10"/>
      <c r="F133" s="8">
        <v>3473.38</v>
      </c>
      <c r="I133" s="11" t="s">
        <v>9</v>
      </c>
      <c r="J133" s="5" t="s">
        <v>275</v>
      </c>
    </row>
    <row r="134" spans="1:10">
      <c r="A134" s="12" t="s">
        <v>21</v>
      </c>
      <c r="B134" s="3"/>
      <c r="C134" s="3"/>
      <c r="D134" s="7"/>
      <c r="E134" s="10"/>
      <c r="H134" s="8"/>
      <c r="I134" s="11"/>
      <c r="J134" s="5"/>
    </row>
    <row r="135" spans="1:10" ht="15.75" customHeight="1">
      <c r="A135" s="13" t="s">
        <v>22</v>
      </c>
      <c r="B135" s="13" t="s">
        <v>23</v>
      </c>
      <c r="C135" s="13" t="s">
        <v>24</v>
      </c>
      <c r="D135" s="21">
        <v>112206201</v>
      </c>
      <c r="E135" s="14">
        <v>112210097</v>
      </c>
      <c r="H135" s="8"/>
      <c r="I135" s="11"/>
      <c r="J135" s="5"/>
    </row>
    <row r="136" spans="1:10">
      <c r="A136" s="5"/>
      <c r="B136" s="6"/>
      <c r="C136" s="5"/>
      <c r="D136" s="7"/>
      <c r="E136" s="10"/>
      <c r="H136" s="8"/>
      <c r="I136" s="11"/>
      <c r="J136" s="5"/>
    </row>
    <row r="137" spans="1:10">
      <c r="A137" s="5"/>
      <c r="B137" s="6"/>
      <c r="C137" s="5"/>
      <c r="D137" s="7"/>
      <c r="E137" s="10"/>
      <c r="H137" s="8"/>
      <c r="I137" s="11"/>
      <c r="J137" s="5"/>
    </row>
    <row r="138" spans="1:10">
      <c r="A138" s="5" t="s">
        <v>293</v>
      </c>
      <c r="B138" s="6">
        <v>44876.797083414349</v>
      </c>
      <c r="C138" s="5" t="s">
        <v>277</v>
      </c>
      <c r="D138" s="7"/>
      <c r="E138" s="10"/>
      <c r="F138" s="8">
        <v>5837.2</v>
      </c>
      <c r="I138" s="11" t="s">
        <v>9</v>
      </c>
      <c r="J138" s="5" t="s">
        <v>277</v>
      </c>
    </row>
    <row r="139" spans="1:10">
      <c r="A139" s="5" t="s">
        <v>293</v>
      </c>
      <c r="B139" s="6">
        <v>44876.797083414349</v>
      </c>
      <c r="C139" s="5" t="s">
        <v>277</v>
      </c>
      <c r="D139" s="7"/>
      <c r="E139" s="10"/>
      <c r="H139" s="8">
        <v>325.60000000000002</v>
      </c>
      <c r="I139" s="5" t="s">
        <v>224</v>
      </c>
      <c r="J139" s="5" t="s">
        <v>277</v>
      </c>
    </row>
    <row r="140" spans="1:10">
      <c r="A140" s="12" t="s">
        <v>21</v>
      </c>
      <c r="B140" s="3"/>
      <c r="C140" s="3"/>
      <c r="D140" s="7"/>
      <c r="E140" s="10"/>
      <c r="H140" s="8"/>
      <c r="I140" s="11"/>
      <c r="J140" s="5"/>
    </row>
    <row r="141" spans="1:10" ht="15.75" customHeight="1">
      <c r="A141" s="13" t="s">
        <v>22</v>
      </c>
      <c r="B141" s="13" t="s">
        <v>23</v>
      </c>
      <c r="C141" s="13" t="s">
        <v>24</v>
      </c>
      <c r="D141" s="21">
        <v>112206204</v>
      </c>
      <c r="E141" s="14">
        <v>112210100</v>
      </c>
      <c r="H141" s="8"/>
      <c r="I141" s="11"/>
      <c r="J141" s="5"/>
    </row>
    <row r="142" spans="1:10">
      <c r="A142" s="5"/>
      <c r="B142" s="6"/>
      <c r="C142" s="5"/>
      <c r="D142" s="7"/>
      <c r="E142" s="10"/>
      <c r="H142" s="8"/>
      <c r="I142" s="11"/>
      <c r="J142" s="5"/>
    </row>
    <row r="143" spans="1:10">
      <c r="A143" s="5"/>
      <c r="B143" s="6"/>
      <c r="C143" s="5"/>
      <c r="D143" s="7"/>
      <c r="E143" s="10"/>
      <c r="H143" s="8"/>
      <c r="I143" s="11"/>
      <c r="J143" s="5"/>
    </row>
    <row r="144" spans="1:10">
      <c r="A144" s="1" t="s">
        <v>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3" t="s">
        <v>77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88" t="s">
        <v>0</v>
      </c>
      <c r="B146" s="88" t="s">
        <v>2</v>
      </c>
      <c r="C146" s="88" t="s">
        <v>3</v>
      </c>
      <c r="D146" s="88" t="s">
        <v>4</v>
      </c>
      <c r="E146" s="88" t="s">
        <v>5</v>
      </c>
      <c r="F146" s="88" t="s">
        <v>6</v>
      </c>
      <c r="G146" s="90"/>
      <c r="H146" s="91"/>
      <c r="I146" s="88" t="s">
        <v>7</v>
      </c>
      <c r="J146" s="88" t="s">
        <v>8</v>
      </c>
    </row>
    <row r="147" spans="1:10">
      <c r="A147" s="89"/>
      <c r="B147" s="89"/>
      <c r="C147" s="89"/>
      <c r="D147" s="89"/>
      <c r="E147" s="89"/>
      <c r="F147" s="4" t="s">
        <v>9</v>
      </c>
      <c r="G147" s="4" t="s">
        <v>10</v>
      </c>
      <c r="H147" s="4" t="s">
        <v>11</v>
      </c>
      <c r="I147" s="89"/>
      <c r="J147" s="89"/>
    </row>
    <row r="148" spans="1:10">
      <c r="A148" s="5" t="s">
        <v>294</v>
      </c>
      <c r="B148" s="6">
        <v>44877.588812407397</v>
      </c>
      <c r="C148" s="5" t="s">
        <v>277</v>
      </c>
      <c r="D148" s="7"/>
      <c r="E148" s="10"/>
      <c r="F148" s="8">
        <v>5047.1099999999997</v>
      </c>
      <c r="I148" s="11" t="s">
        <v>9</v>
      </c>
      <c r="J148" s="5" t="s">
        <v>277</v>
      </c>
    </row>
    <row r="149" spans="1:10">
      <c r="A149" s="5" t="s">
        <v>294</v>
      </c>
      <c r="B149" s="6">
        <v>44877.588812407397</v>
      </c>
      <c r="C149" s="5" t="s">
        <v>277</v>
      </c>
      <c r="D149" s="7"/>
      <c r="E149" s="10"/>
      <c r="H149" s="8">
        <v>191.1</v>
      </c>
      <c r="I149" s="5" t="s">
        <v>224</v>
      </c>
      <c r="J149" s="5" t="s">
        <v>277</v>
      </c>
    </row>
    <row r="150" spans="1:10">
      <c r="A150" s="12" t="s">
        <v>21</v>
      </c>
      <c r="B150" s="3"/>
      <c r="C150" s="3"/>
      <c r="D150" s="7"/>
      <c r="E150" s="10"/>
      <c r="H150" s="8"/>
      <c r="I150" s="11"/>
      <c r="J150" s="5"/>
    </row>
    <row r="151" spans="1:10" ht="15.75" customHeight="1">
      <c r="A151" s="13" t="s">
        <v>22</v>
      </c>
      <c r="B151" s="13" t="s">
        <v>23</v>
      </c>
      <c r="C151" s="13" t="s">
        <v>24</v>
      </c>
      <c r="D151" s="21">
        <v>112215521</v>
      </c>
      <c r="E151" s="14">
        <v>112217510</v>
      </c>
      <c r="H151" s="8"/>
      <c r="I151" s="11"/>
      <c r="J151" s="5"/>
    </row>
    <row r="152" spans="1:10">
      <c r="A152" s="5"/>
      <c r="B152" s="6"/>
      <c r="C152" s="5"/>
      <c r="D152" s="7"/>
      <c r="E152" s="10"/>
      <c r="H152" s="8"/>
      <c r="I152" s="11"/>
      <c r="J152" s="5"/>
    </row>
    <row r="153" spans="1:10">
      <c r="A153" s="5"/>
      <c r="B153" s="6"/>
      <c r="C153" s="5"/>
      <c r="D153" s="7"/>
      <c r="E153" s="10"/>
      <c r="H153" s="8"/>
      <c r="I153" s="11"/>
      <c r="J153" s="5"/>
    </row>
    <row r="154" spans="1:10">
      <c r="A154" s="5" t="s">
        <v>295</v>
      </c>
      <c r="B154" s="6">
        <v>44877.59801746528</v>
      </c>
      <c r="C154" s="5" t="s">
        <v>275</v>
      </c>
      <c r="D154" s="7"/>
      <c r="E154" s="10"/>
      <c r="F154" s="8">
        <v>1109.21</v>
      </c>
      <c r="I154" s="11" t="s">
        <v>9</v>
      </c>
      <c r="J154" s="5" t="s">
        <v>275</v>
      </c>
    </row>
    <row r="155" spans="1:10">
      <c r="A155" s="12" t="s">
        <v>21</v>
      </c>
      <c r="B155" s="3"/>
      <c r="C155" s="3"/>
      <c r="D155" s="7"/>
      <c r="E155" s="10"/>
      <c r="H155" s="8"/>
      <c r="I155" s="11"/>
      <c r="J155" s="5"/>
    </row>
    <row r="156" spans="1:10" ht="15.75" customHeight="1">
      <c r="A156" s="13" t="s">
        <v>22</v>
      </c>
      <c r="B156" s="13" t="s">
        <v>23</v>
      </c>
      <c r="C156" s="13" t="s">
        <v>24</v>
      </c>
      <c r="D156" s="21">
        <v>112216131</v>
      </c>
      <c r="E156" s="14">
        <v>112217511</v>
      </c>
      <c r="H156" s="8"/>
      <c r="I156" s="11"/>
      <c r="J156" s="5"/>
    </row>
    <row r="157" spans="1:10">
      <c r="A157" s="5"/>
      <c r="B157" s="6"/>
      <c r="C157" s="5"/>
      <c r="D157" s="7"/>
      <c r="E157" s="10"/>
      <c r="H157" s="8"/>
      <c r="I157" s="11"/>
      <c r="J157" s="5"/>
    </row>
    <row r="159" spans="1:10">
      <c r="A159" s="1" t="s">
        <v>0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3" t="s">
        <v>80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88" t="s">
        <v>0</v>
      </c>
      <c r="B161" s="88" t="s">
        <v>2</v>
      </c>
      <c r="C161" s="88" t="s">
        <v>3</v>
      </c>
      <c r="D161" s="88" t="s">
        <v>4</v>
      </c>
      <c r="E161" s="88" t="s">
        <v>5</v>
      </c>
      <c r="F161" s="88" t="s">
        <v>6</v>
      </c>
      <c r="G161" s="90"/>
      <c r="H161" s="91"/>
      <c r="I161" s="88" t="s">
        <v>7</v>
      </c>
      <c r="J161" s="88" t="s">
        <v>8</v>
      </c>
    </row>
    <row r="162" spans="1:10">
      <c r="A162" s="89"/>
      <c r="B162" s="89"/>
      <c r="C162" s="89"/>
      <c r="D162" s="89"/>
      <c r="E162" s="89"/>
      <c r="F162" s="4" t="s">
        <v>9</v>
      </c>
      <c r="G162" s="4" t="s">
        <v>10</v>
      </c>
      <c r="H162" s="4" t="s">
        <v>11</v>
      </c>
      <c r="I162" s="89"/>
      <c r="J162" s="89"/>
    </row>
    <row r="163" spans="1:10">
      <c r="A163" s="5" t="s">
        <v>296</v>
      </c>
      <c r="B163" s="6">
        <v>44879.750020543979</v>
      </c>
      <c r="C163" s="5" t="s">
        <v>275</v>
      </c>
      <c r="D163" s="7"/>
      <c r="E163" s="10"/>
      <c r="F163" s="8">
        <v>3907.36</v>
      </c>
      <c r="I163" s="11" t="s">
        <v>9</v>
      </c>
      <c r="J163" s="5" t="s">
        <v>297</v>
      </c>
    </row>
    <row r="164" spans="1:10">
      <c r="A164" s="12" t="s">
        <v>21</v>
      </c>
      <c r="B164" s="3"/>
      <c r="C164" s="3"/>
      <c r="D164" s="7"/>
      <c r="E164" s="10"/>
      <c r="H164" s="8"/>
      <c r="I164" s="11"/>
      <c r="J164" s="5"/>
    </row>
    <row r="165" spans="1:10" ht="15.75" customHeight="1">
      <c r="A165" s="13" t="s">
        <v>22</v>
      </c>
      <c r="B165" s="13" t="s">
        <v>23</v>
      </c>
      <c r="C165" s="13" t="s">
        <v>24</v>
      </c>
      <c r="D165" s="21">
        <v>112224961</v>
      </c>
      <c r="E165" s="14">
        <v>112225025</v>
      </c>
      <c r="H165" s="8"/>
      <c r="I165" s="11"/>
      <c r="J165" s="5"/>
    </row>
    <row r="166" spans="1:10">
      <c r="A166" s="5"/>
      <c r="B166" s="6"/>
      <c r="C166" s="5"/>
      <c r="D166" s="7"/>
      <c r="E166" s="10"/>
      <c r="H166" s="8"/>
      <c r="I166" s="11"/>
      <c r="J166" s="5"/>
    </row>
    <row r="167" spans="1:10">
      <c r="A167" s="5"/>
      <c r="B167" s="6"/>
      <c r="C167" s="5"/>
      <c r="D167" s="7"/>
      <c r="E167" s="10"/>
      <c r="H167" s="8"/>
      <c r="I167" s="11"/>
      <c r="J167" s="5"/>
    </row>
    <row r="168" spans="1:10">
      <c r="A168" s="5" t="s">
        <v>298</v>
      </c>
      <c r="B168" s="6">
        <v>44879.79475483796</v>
      </c>
      <c r="C168" s="5" t="s">
        <v>277</v>
      </c>
      <c r="D168" s="7"/>
      <c r="E168" s="10"/>
      <c r="F168" s="8">
        <v>5493.76</v>
      </c>
      <c r="I168" s="11" t="s">
        <v>9</v>
      </c>
      <c r="J168" s="5" t="s">
        <v>277</v>
      </c>
    </row>
    <row r="169" spans="1:10">
      <c r="A169" s="5" t="s">
        <v>298</v>
      </c>
      <c r="B169" s="6">
        <v>44879.79475483796</v>
      </c>
      <c r="C169" s="5" t="s">
        <v>277</v>
      </c>
      <c r="D169" s="7"/>
      <c r="E169" s="10"/>
      <c r="H169" s="8">
        <v>580.26</v>
      </c>
      <c r="I169" s="5" t="s">
        <v>224</v>
      </c>
      <c r="J169" s="5" t="s">
        <v>277</v>
      </c>
    </row>
    <row r="170" spans="1:10">
      <c r="A170" s="12" t="s">
        <v>21</v>
      </c>
      <c r="B170" s="3"/>
      <c r="C170" s="3"/>
      <c r="D170" s="7"/>
      <c r="E170" s="10"/>
      <c r="H170" s="8"/>
      <c r="I170" s="11"/>
      <c r="J170" s="5"/>
    </row>
    <row r="171" spans="1:10" ht="15.75" customHeight="1">
      <c r="A171" s="13" t="s">
        <v>22</v>
      </c>
      <c r="B171" s="13" t="s">
        <v>23</v>
      </c>
      <c r="C171" s="13" t="s">
        <v>24</v>
      </c>
      <c r="D171" s="21">
        <v>112224964</v>
      </c>
      <c r="E171" s="14">
        <v>112225026</v>
      </c>
      <c r="H171" s="8"/>
      <c r="I171" s="11"/>
      <c r="J171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83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88" t="s">
        <v>0</v>
      </c>
      <c r="B176" s="88" t="s">
        <v>2</v>
      </c>
      <c r="C176" s="88" t="s">
        <v>3</v>
      </c>
      <c r="D176" s="88" t="s">
        <v>4</v>
      </c>
      <c r="E176" s="88" t="s">
        <v>5</v>
      </c>
      <c r="F176" s="88" t="s">
        <v>6</v>
      </c>
      <c r="G176" s="90"/>
      <c r="H176" s="91"/>
      <c r="I176" s="88" t="s">
        <v>7</v>
      </c>
      <c r="J176" s="88" t="s">
        <v>8</v>
      </c>
    </row>
    <row r="177" spans="1:10">
      <c r="A177" s="89"/>
      <c r="B177" s="89"/>
      <c r="C177" s="89"/>
      <c r="D177" s="89"/>
      <c r="E177" s="89"/>
      <c r="F177" s="4" t="s">
        <v>9</v>
      </c>
      <c r="G177" s="4" t="s">
        <v>10</v>
      </c>
      <c r="H177" s="4" t="s">
        <v>11</v>
      </c>
      <c r="I177" s="89"/>
      <c r="J177" s="89"/>
    </row>
    <row r="178" spans="1:10">
      <c r="A178" s="5" t="s">
        <v>299</v>
      </c>
      <c r="B178" s="6">
        <v>44880.750085231477</v>
      </c>
      <c r="C178" s="5" t="s">
        <v>275</v>
      </c>
      <c r="D178" s="7"/>
      <c r="E178" s="10"/>
      <c r="F178" s="8">
        <v>4432.67</v>
      </c>
      <c r="I178" s="11" t="s">
        <v>9</v>
      </c>
      <c r="J178" s="5" t="s">
        <v>275</v>
      </c>
    </row>
    <row r="179" spans="1:10">
      <c r="A179" s="12" t="s">
        <v>21</v>
      </c>
      <c r="B179" s="3"/>
      <c r="C179" s="3"/>
      <c r="D179" s="7"/>
      <c r="E179" s="10"/>
      <c r="H179" s="8"/>
      <c r="I179" s="11"/>
      <c r="J179" s="10"/>
    </row>
    <row r="180" spans="1:10" ht="15.75" customHeight="1">
      <c r="A180" s="13" t="s">
        <v>22</v>
      </c>
      <c r="B180" s="13" t="s">
        <v>23</v>
      </c>
      <c r="C180" s="13" t="s">
        <v>24</v>
      </c>
      <c r="D180" s="21">
        <v>112226907</v>
      </c>
      <c r="E180" s="14">
        <v>112232642</v>
      </c>
      <c r="H180" s="8"/>
      <c r="I180" s="11"/>
      <c r="J180" s="10"/>
    </row>
    <row r="181" spans="1:10">
      <c r="A181" s="5"/>
      <c r="B181" s="6"/>
      <c r="C181" s="5"/>
      <c r="D181" s="7"/>
      <c r="E181" s="10"/>
      <c r="H181" s="8"/>
      <c r="I181" s="11"/>
      <c r="J181" s="10"/>
    </row>
    <row r="182" spans="1:10">
      <c r="A182" s="5"/>
      <c r="B182" s="6"/>
      <c r="C182" s="5"/>
      <c r="D182" s="7"/>
      <c r="E182" s="10"/>
      <c r="H182" s="8"/>
      <c r="I182" s="11"/>
      <c r="J182" s="10"/>
    </row>
    <row r="183" spans="1:10">
      <c r="A183" s="5" t="s">
        <v>300</v>
      </c>
      <c r="B183" s="6">
        <v>44880.796621944442</v>
      </c>
      <c r="C183" s="5" t="s">
        <v>277</v>
      </c>
      <c r="D183" s="7"/>
      <c r="E183" s="10"/>
      <c r="F183" s="8">
        <v>7382.69</v>
      </c>
      <c r="I183" s="11" t="s">
        <v>9</v>
      </c>
      <c r="J183" s="5" t="s">
        <v>277</v>
      </c>
    </row>
    <row r="184" spans="1:10">
      <c r="A184" s="5" t="s">
        <v>300</v>
      </c>
      <c r="B184" s="6">
        <v>44880.796621944442</v>
      </c>
      <c r="C184" s="5" t="s">
        <v>277</v>
      </c>
      <c r="D184" s="7"/>
      <c r="E184" s="10"/>
      <c r="H184" s="8">
        <v>382.5</v>
      </c>
      <c r="I184" s="5" t="s">
        <v>224</v>
      </c>
      <c r="J184" s="5" t="s">
        <v>277</v>
      </c>
    </row>
    <row r="185" spans="1:10">
      <c r="A185" s="12" t="s">
        <v>21</v>
      </c>
      <c r="B185" s="3"/>
      <c r="C185" s="3"/>
      <c r="D185" s="7"/>
      <c r="E185" s="10"/>
      <c r="H185" s="8"/>
      <c r="I185" s="11"/>
      <c r="J185" s="10"/>
    </row>
    <row r="186" spans="1:10" ht="15.75" customHeight="1">
      <c r="A186" s="13" t="s">
        <v>22</v>
      </c>
      <c r="B186" s="13" t="s">
        <v>23</v>
      </c>
      <c r="C186" s="13" t="s">
        <v>24</v>
      </c>
      <c r="D186" s="21">
        <v>112226912</v>
      </c>
      <c r="E186" s="14">
        <v>112232695</v>
      </c>
      <c r="H186" s="8"/>
      <c r="I186" s="11"/>
      <c r="J186" s="10"/>
    </row>
    <row r="189" spans="1:10">
      <c r="A189" s="1" t="s">
        <v>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3" t="s">
        <v>86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88" t="s">
        <v>0</v>
      </c>
      <c r="B191" s="88" t="s">
        <v>2</v>
      </c>
      <c r="C191" s="88" t="s">
        <v>3</v>
      </c>
      <c r="D191" s="88" t="s">
        <v>4</v>
      </c>
      <c r="E191" s="88" t="s">
        <v>5</v>
      </c>
      <c r="F191" s="88" t="s">
        <v>6</v>
      </c>
      <c r="G191" s="90"/>
      <c r="H191" s="91"/>
      <c r="I191" s="88" t="s">
        <v>7</v>
      </c>
      <c r="J191" s="88" t="s">
        <v>8</v>
      </c>
    </row>
    <row r="192" spans="1:10">
      <c r="A192" s="89"/>
      <c r="B192" s="89"/>
      <c r="C192" s="89"/>
      <c r="D192" s="89"/>
      <c r="E192" s="89"/>
      <c r="F192" s="4" t="s">
        <v>9</v>
      </c>
      <c r="G192" s="4" t="s">
        <v>10</v>
      </c>
      <c r="H192" s="4" t="s">
        <v>11</v>
      </c>
      <c r="I192" s="89"/>
      <c r="J192" s="89"/>
    </row>
    <row r="193" spans="1:10">
      <c r="A193" s="5" t="s">
        <v>301</v>
      </c>
      <c r="B193" s="6">
        <v>44881.750846041657</v>
      </c>
      <c r="C193" s="5" t="s">
        <v>275</v>
      </c>
      <c r="D193" s="7"/>
      <c r="E193" s="10"/>
      <c r="F193" s="8">
        <v>8354.4699999999993</v>
      </c>
      <c r="I193" s="11" t="s">
        <v>9</v>
      </c>
      <c r="J193" s="5" t="s">
        <v>275</v>
      </c>
    </row>
    <row r="194" spans="1:10">
      <c r="A194" s="12" t="s">
        <v>21</v>
      </c>
      <c r="B194" s="3"/>
      <c r="C194" s="3"/>
      <c r="D194" s="7"/>
      <c r="E194" s="10"/>
      <c r="H194" s="8"/>
      <c r="I194" s="11"/>
      <c r="J194" s="5"/>
    </row>
    <row r="195" spans="1:10" ht="15.75" customHeight="1">
      <c r="A195" s="13" t="s">
        <v>22</v>
      </c>
      <c r="B195" s="13" t="s">
        <v>23</v>
      </c>
      <c r="C195" s="13" t="s">
        <v>24</v>
      </c>
      <c r="D195" s="21">
        <v>112240527</v>
      </c>
      <c r="E195" s="14">
        <v>112240555</v>
      </c>
      <c r="H195" s="8"/>
      <c r="I195" s="11"/>
      <c r="J195" s="5"/>
    </row>
    <row r="196" spans="1:10">
      <c r="A196" s="5"/>
      <c r="B196" s="6"/>
      <c r="C196" s="5"/>
      <c r="D196" s="7"/>
      <c r="E196" s="10"/>
      <c r="H196" s="8"/>
      <c r="I196" s="11"/>
      <c r="J196" s="5"/>
    </row>
    <row r="197" spans="1:10">
      <c r="A197" s="5"/>
      <c r="B197" s="6"/>
      <c r="C197" s="5"/>
      <c r="D197" s="7"/>
      <c r="E197" s="10"/>
      <c r="H197" s="8"/>
      <c r="I197" s="11"/>
      <c r="J197" s="5"/>
    </row>
    <row r="198" spans="1:10">
      <c r="A198" s="5" t="s">
        <v>302</v>
      </c>
      <c r="B198" s="6">
        <v>44881.792984513893</v>
      </c>
      <c r="C198" s="5" t="s">
        <v>277</v>
      </c>
      <c r="D198" s="7"/>
      <c r="E198" s="10"/>
      <c r="F198" s="8">
        <v>4692.8500000000004</v>
      </c>
      <c r="I198" s="11" t="s">
        <v>9</v>
      </c>
      <c r="J198" s="5" t="s">
        <v>277</v>
      </c>
    </row>
    <row r="199" spans="1:10">
      <c r="A199" s="5" t="s">
        <v>302</v>
      </c>
      <c r="B199" s="6">
        <v>44881.792984513893</v>
      </c>
      <c r="C199" s="5" t="s">
        <v>277</v>
      </c>
      <c r="D199" s="7"/>
      <c r="E199" s="10"/>
      <c r="H199" s="8">
        <v>184.1</v>
      </c>
      <c r="I199" s="5" t="s">
        <v>224</v>
      </c>
      <c r="J199" s="5" t="s">
        <v>277</v>
      </c>
    </row>
    <row r="200" spans="1:10">
      <c r="A200" s="12" t="s">
        <v>21</v>
      </c>
      <c r="B200" s="3"/>
      <c r="C200" s="3"/>
      <c r="D200" s="7"/>
      <c r="E200" s="10"/>
      <c r="H200" s="8"/>
      <c r="I200" s="11"/>
      <c r="J200" s="5"/>
    </row>
    <row r="201" spans="1:10" ht="15.75" customHeight="1">
      <c r="A201" s="13" t="s">
        <v>22</v>
      </c>
      <c r="B201" s="13" t="s">
        <v>23</v>
      </c>
      <c r="C201" s="13" t="s">
        <v>24</v>
      </c>
      <c r="D201" s="21">
        <v>112240529</v>
      </c>
      <c r="E201" s="14">
        <v>112240558</v>
      </c>
      <c r="H201" s="8"/>
      <c r="I201" s="11"/>
      <c r="J201" s="5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90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88" t="s">
        <v>0</v>
      </c>
      <c r="B206" s="88" t="s">
        <v>2</v>
      </c>
      <c r="C206" s="88" t="s">
        <v>3</v>
      </c>
      <c r="D206" s="88" t="s">
        <v>4</v>
      </c>
      <c r="E206" s="88" t="s">
        <v>5</v>
      </c>
      <c r="F206" s="88" t="s">
        <v>6</v>
      </c>
      <c r="G206" s="90"/>
      <c r="H206" s="91"/>
      <c r="I206" s="88" t="s">
        <v>7</v>
      </c>
      <c r="J206" s="88" t="s">
        <v>8</v>
      </c>
    </row>
    <row r="207" spans="1:10">
      <c r="A207" s="89"/>
      <c r="B207" s="89"/>
      <c r="C207" s="89"/>
      <c r="D207" s="89"/>
      <c r="E207" s="89"/>
      <c r="F207" s="4" t="s">
        <v>9</v>
      </c>
      <c r="G207" s="4" t="s">
        <v>10</v>
      </c>
      <c r="H207" s="4" t="s">
        <v>11</v>
      </c>
      <c r="I207" s="89"/>
      <c r="J207" s="89"/>
    </row>
    <row r="208" spans="1:10">
      <c r="A208" s="5" t="s">
        <v>303</v>
      </c>
      <c r="B208" s="6">
        <v>44882.754825717588</v>
      </c>
      <c r="C208" s="5" t="s">
        <v>275</v>
      </c>
      <c r="D208" s="7"/>
      <c r="E208" s="10"/>
      <c r="F208" s="8">
        <v>5774.29</v>
      </c>
      <c r="I208" s="11" t="s">
        <v>9</v>
      </c>
      <c r="J208" s="5" t="s">
        <v>275</v>
      </c>
    </row>
    <row r="209" spans="1:10">
      <c r="A209" s="12" t="s">
        <v>21</v>
      </c>
      <c r="B209" s="3"/>
      <c r="C209" s="3"/>
      <c r="D209" s="7"/>
      <c r="E209" s="10"/>
      <c r="H209" s="8"/>
      <c r="I209" s="11"/>
      <c r="J209" s="5"/>
    </row>
    <row r="210" spans="1:10" ht="15.75" customHeight="1">
      <c r="A210" s="13" t="s">
        <v>22</v>
      </c>
      <c r="B210" s="13" t="s">
        <v>23</v>
      </c>
      <c r="C210" s="13" t="s">
        <v>24</v>
      </c>
      <c r="D210" s="21">
        <v>112251455</v>
      </c>
      <c r="E210" s="14">
        <v>112252759</v>
      </c>
      <c r="H210" s="8"/>
      <c r="I210" s="11"/>
      <c r="J210" s="5"/>
    </row>
    <row r="211" spans="1:10">
      <c r="A211" s="5"/>
      <c r="B211" s="6"/>
      <c r="C211" s="5"/>
      <c r="D211" s="7"/>
      <c r="E211" s="10"/>
      <c r="H211" s="8"/>
      <c r="I211" s="11"/>
      <c r="J211" s="5"/>
    </row>
    <row r="212" spans="1:10">
      <c r="A212" s="5"/>
      <c r="B212" s="6"/>
      <c r="C212" s="5"/>
      <c r="D212" s="7"/>
      <c r="E212" s="10"/>
      <c r="H212" s="8"/>
      <c r="I212" s="11"/>
      <c r="J212" s="5"/>
    </row>
    <row r="213" spans="1:10">
      <c r="A213" s="5" t="s">
        <v>304</v>
      </c>
      <c r="B213" s="6">
        <v>44882.792722256941</v>
      </c>
      <c r="C213" s="5" t="s">
        <v>277</v>
      </c>
      <c r="D213" s="7"/>
      <c r="E213" s="10"/>
      <c r="F213" s="8">
        <v>4817.0200000000004</v>
      </c>
      <c r="I213" s="11" t="s">
        <v>9</v>
      </c>
      <c r="J213" s="5" t="s">
        <v>277</v>
      </c>
    </row>
    <row r="214" spans="1:10">
      <c r="A214" s="5" t="s">
        <v>304</v>
      </c>
      <c r="B214" s="6">
        <v>44882.792722256941</v>
      </c>
      <c r="C214" s="5" t="s">
        <v>277</v>
      </c>
      <c r="D214" s="7"/>
      <c r="E214" s="10"/>
      <c r="H214" s="8">
        <v>467.9</v>
      </c>
      <c r="I214" s="5" t="s">
        <v>224</v>
      </c>
      <c r="J214" s="5" t="s">
        <v>277</v>
      </c>
    </row>
    <row r="215" spans="1:10">
      <c r="A215" s="12" t="s">
        <v>21</v>
      </c>
      <c r="B215" s="3"/>
      <c r="C215" s="3"/>
      <c r="D215" s="7"/>
      <c r="E215" s="10"/>
      <c r="H215" s="8"/>
      <c r="I215" s="11"/>
      <c r="J215" s="5"/>
    </row>
    <row r="216" spans="1:10" ht="15.75" customHeight="1">
      <c r="A216" s="13" t="s">
        <v>22</v>
      </c>
      <c r="B216" s="13" t="s">
        <v>23</v>
      </c>
      <c r="C216" s="13" t="s">
        <v>24</v>
      </c>
      <c r="D216" s="21">
        <v>112251745</v>
      </c>
      <c r="E216" s="14">
        <v>112252761</v>
      </c>
      <c r="H216" s="8"/>
      <c r="I216" s="11"/>
      <c r="J216" s="5"/>
    </row>
    <row r="219" spans="1:10">
      <c r="A219" s="1" t="s">
        <v>0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3" t="s">
        <v>94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88" t="s">
        <v>0</v>
      </c>
      <c r="B221" s="88" t="s">
        <v>2</v>
      </c>
      <c r="C221" s="88" t="s">
        <v>3</v>
      </c>
      <c r="D221" s="88" t="s">
        <v>4</v>
      </c>
      <c r="E221" s="88" t="s">
        <v>5</v>
      </c>
      <c r="F221" s="88" t="s">
        <v>6</v>
      </c>
      <c r="G221" s="90"/>
      <c r="H221" s="91"/>
      <c r="I221" s="88" t="s">
        <v>7</v>
      </c>
      <c r="J221" s="88" t="s">
        <v>8</v>
      </c>
    </row>
    <row r="222" spans="1:10">
      <c r="A222" s="89"/>
      <c r="B222" s="89"/>
      <c r="C222" s="89"/>
      <c r="D222" s="89"/>
      <c r="E222" s="89"/>
      <c r="F222" s="4" t="s">
        <v>9</v>
      </c>
      <c r="G222" s="4" t="s">
        <v>10</v>
      </c>
      <c r="H222" s="4" t="s">
        <v>11</v>
      </c>
      <c r="I222" s="89"/>
      <c r="J222" s="89"/>
    </row>
    <row r="223" spans="1:10">
      <c r="A223" s="5" t="s">
        <v>305</v>
      </c>
      <c r="B223" s="6">
        <v>44883.752110069443</v>
      </c>
      <c r="C223" s="5" t="s">
        <v>275</v>
      </c>
      <c r="D223" s="7"/>
      <c r="E223" s="10"/>
      <c r="F223" s="8">
        <v>6986.03</v>
      </c>
      <c r="I223" s="11" t="s">
        <v>9</v>
      </c>
      <c r="J223" s="5" t="s">
        <v>275</v>
      </c>
    </row>
    <row r="224" spans="1:10">
      <c r="A224" s="12" t="s">
        <v>21</v>
      </c>
      <c r="B224" s="3"/>
      <c r="C224" s="3"/>
      <c r="D224" s="7"/>
      <c r="E224" s="10"/>
      <c r="F224" s="47"/>
      <c r="G224" s="8"/>
      <c r="I224" s="11"/>
      <c r="J224" s="5"/>
    </row>
    <row r="225" spans="1:10" ht="15.75" customHeight="1">
      <c r="A225" s="13" t="s">
        <v>22</v>
      </c>
      <c r="B225" s="13" t="s">
        <v>23</v>
      </c>
      <c r="C225" s="13" t="s">
        <v>24</v>
      </c>
      <c r="D225" s="21">
        <v>112252658</v>
      </c>
      <c r="E225" s="14">
        <v>112252762</v>
      </c>
      <c r="G225" s="8"/>
      <c r="I225" s="11"/>
      <c r="J225" s="5"/>
    </row>
    <row r="226" spans="1:10">
      <c r="A226" s="5"/>
      <c r="B226" s="6"/>
      <c r="C226" s="5"/>
      <c r="D226" s="7"/>
      <c r="E226" s="10"/>
      <c r="G226" s="8"/>
      <c r="I226" s="11"/>
      <c r="J226" s="5"/>
    </row>
    <row r="227" spans="1:10">
      <c r="A227" s="5"/>
      <c r="B227" s="6"/>
      <c r="C227" s="5"/>
      <c r="D227" s="7"/>
      <c r="E227" s="10"/>
      <c r="G227" s="8"/>
      <c r="I227" s="11"/>
      <c r="J227" s="5"/>
    </row>
    <row r="228" spans="1:10">
      <c r="A228" s="5" t="s">
        <v>306</v>
      </c>
      <c r="B228" s="6">
        <v>44883.793249189817</v>
      </c>
      <c r="C228" s="5" t="s">
        <v>277</v>
      </c>
      <c r="D228" s="7"/>
      <c r="E228" s="10"/>
      <c r="F228" s="8">
        <v>3482.03</v>
      </c>
      <c r="I228" s="11" t="s">
        <v>9</v>
      </c>
      <c r="J228" s="5" t="s">
        <v>277</v>
      </c>
    </row>
    <row r="229" spans="1:10">
      <c r="A229" s="5" t="s">
        <v>306</v>
      </c>
      <c r="B229" s="6">
        <v>44883.793249189817</v>
      </c>
      <c r="C229" s="5" t="s">
        <v>277</v>
      </c>
      <c r="D229" s="7"/>
      <c r="E229" s="10"/>
      <c r="H229" s="8">
        <v>150.6</v>
      </c>
      <c r="I229" s="5" t="s">
        <v>224</v>
      </c>
      <c r="J229" s="5" t="s">
        <v>277</v>
      </c>
    </row>
    <row r="230" spans="1:10">
      <c r="A230" s="12" t="s">
        <v>21</v>
      </c>
      <c r="B230" s="3"/>
      <c r="C230" s="3"/>
      <c r="D230" s="7"/>
      <c r="E230" s="10"/>
      <c r="F230" s="47"/>
      <c r="G230" s="8"/>
      <c r="I230" s="11"/>
      <c r="J230" s="5"/>
    </row>
    <row r="231" spans="1:10" ht="15.75" customHeight="1">
      <c r="A231" s="13" t="s">
        <v>22</v>
      </c>
      <c r="B231" s="13" t="s">
        <v>23</v>
      </c>
      <c r="C231" s="13" t="s">
        <v>24</v>
      </c>
      <c r="D231" s="21">
        <v>112252659</v>
      </c>
      <c r="E231" s="14">
        <v>112252764</v>
      </c>
      <c r="G231" s="8"/>
      <c r="I231" s="11"/>
      <c r="J231" s="5"/>
    </row>
    <row r="232" spans="1:10">
      <c r="A232" s="5"/>
      <c r="B232" s="6"/>
      <c r="C232" s="5"/>
      <c r="D232" s="7"/>
      <c r="E232" s="10"/>
      <c r="G232" s="8"/>
      <c r="I232" s="11"/>
      <c r="J232" s="5"/>
    </row>
    <row r="233" spans="1:10">
      <c r="A233" s="5"/>
      <c r="B233" s="6"/>
      <c r="C233" s="5"/>
      <c r="D233" s="7"/>
      <c r="E233" s="10"/>
      <c r="G233" s="8"/>
      <c r="I233" s="11"/>
      <c r="J233" s="5"/>
    </row>
    <row r="234" spans="1:10">
      <c r="A234" s="1" t="s">
        <v>0</v>
      </c>
      <c r="B234" s="2"/>
      <c r="C234" s="2"/>
      <c r="D234" s="2"/>
      <c r="E234" s="2"/>
      <c r="F234" s="2"/>
      <c r="G234" s="2"/>
      <c r="H234" s="2"/>
      <c r="I234" s="2"/>
      <c r="J234" s="2"/>
    </row>
    <row r="235" spans="1:10">
      <c r="A235" s="3" t="s">
        <v>98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88" t="s">
        <v>0</v>
      </c>
      <c r="B236" s="88" t="s">
        <v>2</v>
      </c>
      <c r="C236" s="88" t="s">
        <v>3</v>
      </c>
      <c r="D236" s="88" t="s">
        <v>4</v>
      </c>
      <c r="E236" s="88" t="s">
        <v>5</v>
      </c>
      <c r="F236" s="88" t="s">
        <v>6</v>
      </c>
      <c r="G236" s="90"/>
      <c r="H236" s="91"/>
      <c r="I236" s="88" t="s">
        <v>7</v>
      </c>
      <c r="J236" s="88" t="s">
        <v>8</v>
      </c>
    </row>
    <row r="237" spans="1:10">
      <c r="A237" s="89"/>
      <c r="B237" s="89"/>
      <c r="C237" s="89"/>
      <c r="D237" s="89"/>
      <c r="E237" s="89"/>
      <c r="F237" s="4" t="s">
        <v>9</v>
      </c>
      <c r="G237" s="4" t="s">
        <v>10</v>
      </c>
      <c r="H237" s="4" t="s">
        <v>11</v>
      </c>
      <c r="I237" s="89"/>
      <c r="J237" s="89"/>
    </row>
    <row r="238" spans="1:10">
      <c r="A238" s="5" t="s">
        <v>307</v>
      </c>
      <c r="B238" s="6">
        <v>44884.584291446758</v>
      </c>
      <c r="C238" s="5" t="s">
        <v>275</v>
      </c>
      <c r="D238" s="7"/>
      <c r="E238" s="10"/>
      <c r="F238" s="8">
        <v>1415.54</v>
      </c>
      <c r="I238" s="11" t="s">
        <v>9</v>
      </c>
      <c r="J238" s="5" t="s">
        <v>275</v>
      </c>
    </row>
    <row r="239" spans="1:10">
      <c r="A239" s="12" t="s">
        <v>21</v>
      </c>
      <c r="B239" s="3"/>
      <c r="C239" s="3"/>
      <c r="D239" s="7"/>
      <c r="E239" s="10"/>
      <c r="F239" s="47"/>
      <c r="G239" s="8"/>
      <c r="I239" s="11"/>
      <c r="J239" s="5"/>
    </row>
    <row r="240" spans="1:10" ht="15.75" customHeight="1">
      <c r="A240" s="13" t="s">
        <v>22</v>
      </c>
      <c r="B240" s="13" t="s">
        <v>23</v>
      </c>
      <c r="C240" s="13" t="s">
        <v>24</v>
      </c>
      <c r="D240" s="21">
        <v>112260065</v>
      </c>
      <c r="E240" s="14">
        <v>112260393</v>
      </c>
      <c r="G240" s="8"/>
      <c r="I240" s="11"/>
      <c r="J240" s="5"/>
    </row>
    <row r="241" spans="1:10">
      <c r="A241" s="5"/>
      <c r="B241" s="6"/>
      <c r="C241" s="5"/>
      <c r="D241" s="7"/>
      <c r="E241" s="10"/>
      <c r="G241" s="8"/>
      <c r="I241" s="11"/>
      <c r="J241" s="5"/>
    </row>
    <row r="242" spans="1:10">
      <c r="A242" s="5"/>
      <c r="B242" s="6"/>
      <c r="C242" s="5"/>
      <c r="D242" s="7"/>
      <c r="E242" s="10"/>
      <c r="G242" s="8"/>
      <c r="I242" s="11"/>
      <c r="J242" s="5"/>
    </row>
    <row r="243" spans="1:10">
      <c r="A243" s="5" t="s">
        <v>308</v>
      </c>
      <c r="B243" s="6">
        <v>44884.584390277778</v>
      </c>
      <c r="C243" s="5" t="s">
        <v>277</v>
      </c>
      <c r="D243" s="7"/>
      <c r="E243" s="10"/>
      <c r="F243" s="8">
        <v>2277.7199999999998</v>
      </c>
      <c r="I243" s="11" t="s">
        <v>9</v>
      </c>
      <c r="J243" s="5" t="s">
        <v>277</v>
      </c>
    </row>
    <row r="244" spans="1:10">
      <c r="A244" s="5" t="s">
        <v>308</v>
      </c>
      <c r="B244" s="6">
        <v>44884.584390277778</v>
      </c>
      <c r="C244" s="5" t="s">
        <v>277</v>
      </c>
      <c r="D244" s="7"/>
      <c r="E244" s="10"/>
      <c r="H244" s="8">
        <v>277.2</v>
      </c>
      <c r="I244" s="5" t="s">
        <v>224</v>
      </c>
      <c r="J244" s="5" t="s">
        <v>277</v>
      </c>
    </row>
    <row r="245" spans="1:10">
      <c r="A245" s="12" t="s">
        <v>21</v>
      </c>
      <c r="B245" s="3"/>
      <c r="C245" s="3"/>
      <c r="D245" s="7"/>
      <c r="E245" s="10"/>
      <c r="F245" s="47"/>
      <c r="G245" s="8"/>
      <c r="I245" s="11"/>
      <c r="J245" s="5"/>
    </row>
    <row r="246" spans="1:10" ht="15.75" customHeight="1">
      <c r="A246" s="13" t="s">
        <v>22</v>
      </c>
      <c r="B246" s="13" t="s">
        <v>23</v>
      </c>
      <c r="C246" s="13" t="s">
        <v>24</v>
      </c>
      <c r="D246" s="21">
        <v>112260368</v>
      </c>
      <c r="E246" s="14">
        <v>112260394</v>
      </c>
      <c r="G246" s="8"/>
      <c r="I246" s="11"/>
      <c r="J246" s="5"/>
    </row>
    <row r="249" spans="1:10">
      <c r="A249" s="1" t="s">
        <v>0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3" t="s">
        <v>100</v>
      </c>
      <c r="B250" s="2"/>
      <c r="C250" s="2"/>
      <c r="D250" s="2"/>
      <c r="E250" s="2"/>
      <c r="F250" s="2"/>
      <c r="G250" s="2"/>
      <c r="H250" s="2"/>
      <c r="I250" s="2"/>
      <c r="J250" s="2"/>
    </row>
    <row r="251" spans="1:10">
      <c r="A251" s="88" t="s">
        <v>0</v>
      </c>
      <c r="B251" s="88" t="s">
        <v>2</v>
      </c>
      <c r="C251" s="88" t="s">
        <v>3</v>
      </c>
      <c r="D251" s="88" t="s">
        <v>4</v>
      </c>
      <c r="E251" s="88" t="s">
        <v>5</v>
      </c>
      <c r="F251" s="88" t="s">
        <v>6</v>
      </c>
      <c r="G251" s="90"/>
      <c r="H251" s="91"/>
      <c r="I251" s="88" t="s">
        <v>7</v>
      </c>
      <c r="J251" s="88" t="s">
        <v>8</v>
      </c>
    </row>
    <row r="252" spans="1:10">
      <c r="A252" s="89"/>
      <c r="B252" s="89"/>
      <c r="C252" s="89"/>
      <c r="D252" s="89"/>
      <c r="E252" s="89"/>
      <c r="F252" s="4" t="s">
        <v>9</v>
      </c>
      <c r="G252" s="4" t="s">
        <v>10</v>
      </c>
      <c r="H252" s="4" t="s">
        <v>11</v>
      </c>
      <c r="I252" s="89"/>
      <c r="J252" s="89"/>
    </row>
    <row r="253" spans="1:10">
      <c r="A253" s="5" t="s">
        <v>309</v>
      </c>
      <c r="B253" s="6">
        <v>44886.751386990742</v>
      </c>
      <c r="C253" s="5" t="s">
        <v>277</v>
      </c>
      <c r="D253" s="7"/>
      <c r="E253" s="10"/>
      <c r="F253" s="8">
        <v>5237.2700000000004</v>
      </c>
      <c r="I253" s="11" t="s">
        <v>9</v>
      </c>
      <c r="J253" s="5" t="s">
        <v>277</v>
      </c>
    </row>
    <row r="254" spans="1:10">
      <c r="A254" s="5" t="s">
        <v>309</v>
      </c>
      <c r="B254" s="6">
        <v>44886.751386990742</v>
      </c>
      <c r="C254" s="5" t="s">
        <v>277</v>
      </c>
      <c r="D254" s="7"/>
      <c r="E254" s="10"/>
      <c r="H254" s="8">
        <v>74.7</v>
      </c>
      <c r="I254" s="5" t="s">
        <v>224</v>
      </c>
      <c r="J254" s="5" t="s">
        <v>277</v>
      </c>
    </row>
    <row r="255" spans="1:10">
      <c r="A255" s="12" t="s">
        <v>21</v>
      </c>
      <c r="B255" s="3"/>
      <c r="C255" s="3"/>
      <c r="D255" s="7"/>
      <c r="E255" s="10"/>
      <c r="H255" s="8"/>
      <c r="I255" s="11"/>
      <c r="J255" s="5"/>
    </row>
    <row r="256" spans="1:10" ht="15.75" customHeight="1">
      <c r="A256" s="13" t="s">
        <v>22</v>
      </c>
      <c r="B256" s="13" t="s">
        <v>23</v>
      </c>
      <c r="C256" s="13" t="s">
        <v>24</v>
      </c>
      <c r="D256" s="21">
        <v>112266578</v>
      </c>
      <c r="E256" s="14">
        <v>112266619</v>
      </c>
      <c r="H256" s="8"/>
      <c r="I256" s="11"/>
      <c r="J256" s="5"/>
    </row>
    <row r="257" spans="1:10">
      <c r="A257" s="5"/>
      <c r="B257" s="6"/>
      <c r="C257" s="5"/>
      <c r="D257" s="7"/>
      <c r="E257" s="10"/>
      <c r="H257" s="8"/>
      <c r="I257" s="11"/>
      <c r="J257" s="5"/>
    </row>
    <row r="258" spans="1:10">
      <c r="A258" s="5"/>
      <c r="B258" s="6"/>
      <c r="C258" s="5"/>
      <c r="D258" s="7"/>
      <c r="E258" s="10"/>
      <c r="H258" s="8"/>
      <c r="I258" s="11"/>
      <c r="J258" s="5"/>
    </row>
    <row r="259" spans="1:10">
      <c r="A259" s="5" t="s">
        <v>310</v>
      </c>
      <c r="B259" s="6">
        <v>44886.793641863427</v>
      </c>
      <c r="C259" s="5" t="s">
        <v>275</v>
      </c>
      <c r="D259" s="7"/>
      <c r="E259" s="10"/>
      <c r="F259" s="8">
        <v>4567.59</v>
      </c>
      <c r="I259" s="11" t="s">
        <v>9</v>
      </c>
      <c r="J259" s="5" t="s">
        <v>275</v>
      </c>
    </row>
    <row r="260" spans="1:10">
      <c r="A260" s="12" t="s">
        <v>21</v>
      </c>
      <c r="B260" s="3"/>
      <c r="C260" s="3"/>
      <c r="D260" s="7"/>
      <c r="E260" s="10"/>
      <c r="H260" s="8"/>
      <c r="I260" s="11"/>
      <c r="J260" s="5"/>
    </row>
    <row r="261" spans="1:10" ht="15.75" customHeight="1">
      <c r="A261" s="13" t="s">
        <v>22</v>
      </c>
      <c r="B261" s="13" t="s">
        <v>23</v>
      </c>
      <c r="C261" s="13" t="s">
        <v>24</v>
      </c>
      <c r="D261" s="21">
        <v>112266580</v>
      </c>
      <c r="E261" s="14">
        <v>112266622</v>
      </c>
      <c r="H261" s="8"/>
      <c r="I261" s="11"/>
      <c r="J261" s="5"/>
    </row>
    <row r="264" spans="1:10">
      <c r="A264" s="1" t="s">
        <v>0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3" t="s">
        <v>104</v>
      </c>
      <c r="B265" s="2"/>
      <c r="C265" s="2"/>
      <c r="D265" s="2"/>
      <c r="E265" s="2"/>
      <c r="F265" s="2"/>
      <c r="G265" s="2"/>
      <c r="H265" s="2"/>
      <c r="I265" s="2"/>
      <c r="J265" s="2"/>
    </row>
    <row r="266" spans="1:10">
      <c r="A266" s="88" t="s">
        <v>0</v>
      </c>
      <c r="B266" s="88" t="s">
        <v>2</v>
      </c>
      <c r="C266" s="88" t="s">
        <v>3</v>
      </c>
      <c r="D266" s="88" t="s">
        <v>4</v>
      </c>
      <c r="E266" s="88" t="s">
        <v>5</v>
      </c>
      <c r="F266" s="88" t="s">
        <v>6</v>
      </c>
      <c r="G266" s="90"/>
      <c r="H266" s="91"/>
      <c r="I266" s="88" t="s">
        <v>7</v>
      </c>
      <c r="J266" s="88" t="s">
        <v>8</v>
      </c>
    </row>
    <row r="267" spans="1:10">
      <c r="A267" s="89"/>
      <c r="B267" s="89"/>
      <c r="C267" s="89"/>
      <c r="D267" s="89"/>
      <c r="E267" s="89"/>
      <c r="F267" s="4" t="s">
        <v>9</v>
      </c>
      <c r="G267" s="4" t="s">
        <v>10</v>
      </c>
      <c r="H267" s="4" t="s">
        <v>11</v>
      </c>
      <c r="I267" s="89"/>
      <c r="J267" s="89"/>
    </row>
    <row r="268" spans="1:10">
      <c r="A268" s="5" t="s">
        <v>311</v>
      </c>
      <c r="B268" s="6">
        <v>44887.756067187504</v>
      </c>
      <c r="C268" s="5" t="s">
        <v>277</v>
      </c>
      <c r="D268" s="7"/>
      <c r="E268" s="10"/>
      <c r="F268" s="8">
        <v>8743.83</v>
      </c>
      <c r="I268" s="11" t="s">
        <v>9</v>
      </c>
      <c r="J268" s="5" t="s">
        <v>277</v>
      </c>
    </row>
    <row r="269" spans="1:10">
      <c r="A269" s="5" t="s">
        <v>311</v>
      </c>
      <c r="B269" s="6">
        <v>44887.756067187504</v>
      </c>
      <c r="C269" s="5" t="s">
        <v>277</v>
      </c>
      <c r="D269" s="7"/>
      <c r="E269" s="10"/>
      <c r="H269" s="8">
        <v>24.33</v>
      </c>
      <c r="I269" s="5" t="s">
        <v>224</v>
      </c>
      <c r="J269" s="5" t="s">
        <v>277</v>
      </c>
    </row>
    <row r="270" spans="1:10">
      <c r="A270" s="12" t="s">
        <v>21</v>
      </c>
      <c r="B270" s="3"/>
      <c r="C270" s="3"/>
      <c r="D270" s="7"/>
      <c r="E270" s="10"/>
      <c r="H270" s="8"/>
      <c r="I270" s="11"/>
      <c r="J270" s="5"/>
    </row>
    <row r="271" spans="1:10" ht="15.75" customHeight="1">
      <c r="A271" s="13" t="s">
        <v>22</v>
      </c>
      <c r="B271" s="13" t="s">
        <v>23</v>
      </c>
      <c r="C271" s="13" t="s">
        <v>24</v>
      </c>
      <c r="D271" s="21">
        <v>112268534</v>
      </c>
      <c r="E271" s="14">
        <v>112273904</v>
      </c>
      <c r="H271" s="8"/>
      <c r="I271" s="11"/>
      <c r="J271" s="5"/>
    </row>
    <row r="272" spans="1:10" ht="15.75">
      <c r="A272" s="5"/>
      <c r="B272" s="6"/>
      <c r="C272" s="5"/>
      <c r="D272" s="68"/>
      <c r="E272" s="10"/>
      <c r="H272" s="8"/>
      <c r="I272" s="11"/>
      <c r="J272" s="5"/>
    </row>
    <row r="273" spans="1:10" ht="15.75">
      <c r="A273" s="5"/>
      <c r="B273" s="6"/>
      <c r="C273" s="5"/>
      <c r="D273" s="68"/>
      <c r="E273" s="10"/>
      <c r="H273" s="8"/>
      <c r="I273" s="11"/>
      <c r="J273" s="5"/>
    </row>
    <row r="274" spans="1:10" ht="15.75">
      <c r="A274" s="5" t="s">
        <v>312</v>
      </c>
      <c r="B274" s="6">
        <v>44887.793182453701</v>
      </c>
      <c r="C274" s="5" t="s">
        <v>275</v>
      </c>
      <c r="D274" s="68"/>
      <c r="E274" s="10"/>
      <c r="F274" s="8">
        <v>2960.53</v>
      </c>
      <c r="I274" s="11" t="s">
        <v>9</v>
      </c>
      <c r="J274" s="5" t="s">
        <v>275</v>
      </c>
    </row>
    <row r="275" spans="1:10" ht="15.75">
      <c r="A275" s="12" t="s">
        <v>21</v>
      </c>
      <c r="B275" s="3"/>
      <c r="C275" s="3"/>
      <c r="D275" s="68"/>
      <c r="E275" s="10"/>
      <c r="H275" s="8"/>
      <c r="I275" s="11"/>
      <c r="J275" s="5"/>
    </row>
    <row r="276" spans="1:10" ht="15.75" customHeight="1">
      <c r="A276" s="13" t="s">
        <v>22</v>
      </c>
      <c r="B276" s="13" t="s">
        <v>23</v>
      </c>
      <c r="C276" s="13" t="s">
        <v>24</v>
      </c>
      <c r="D276" s="21">
        <v>112268535</v>
      </c>
      <c r="E276" s="14">
        <v>112273907</v>
      </c>
      <c r="H276" s="8"/>
      <c r="I276" s="11"/>
      <c r="J276" s="5"/>
    </row>
    <row r="279" spans="1:10">
      <c r="A279" s="1" t="s">
        <v>0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3" t="s">
        <v>107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88" t="s">
        <v>0</v>
      </c>
      <c r="B281" s="88" t="s">
        <v>2</v>
      </c>
      <c r="C281" s="88" t="s">
        <v>3</v>
      </c>
      <c r="D281" s="88" t="s">
        <v>4</v>
      </c>
      <c r="E281" s="88" t="s">
        <v>5</v>
      </c>
      <c r="F281" s="88" t="s">
        <v>6</v>
      </c>
      <c r="G281" s="90"/>
      <c r="H281" s="91"/>
      <c r="I281" s="88" t="s">
        <v>7</v>
      </c>
      <c r="J281" s="88" t="s">
        <v>8</v>
      </c>
    </row>
    <row r="282" spans="1:10">
      <c r="A282" s="89"/>
      <c r="B282" s="89"/>
      <c r="C282" s="89"/>
      <c r="D282" s="89"/>
      <c r="E282" s="89"/>
      <c r="F282" s="4" t="s">
        <v>9</v>
      </c>
      <c r="G282" s="4" t="s">
        <v>10</v>
      </c>
      <c r="H282" s="4" t="s">
        <v>11</v>
      </c>
      <c r="I282" s="89"/>
      <c r="J282" s="89"/>
    </row>
    <row r="283" spans="1:10">
      <c r="A283" s="5" t="s">
        <v>313</v>
      </c>
      <c r="B283" s="6">
        <v>44888.751648599537</v>
      </c>
      <c r="C283" s="5" t="s">
        <v>277</v>
      </c>
      <c r="D283" s="7"/>
      <c r="E283" s="10"/>
      <c r="F283" s="8">
        <v>7874.09</v>
      </c>
      <c r="I283" s="11" t="s">
        <v>9</v>
      </c>
      <c r="J283" s="5" t="s">
        <v>277</v>
      </c>
    </row>
    <row r="284" spans="1:10">
      <c r="A284" s="5" t="s">
        <v>313</v>
      </c>
      <c r="B284" s="6">
        <v>44888.751648599537</v>
      </c>
      <c r="C284" s="5" t="s">
        <v>277</v>
      </c>
      <c r="D284" s="7"/>
      <c r="E284" s="10"/>
      <c r="H284" s="8">
        <v>180.4</v>
      </c>
      <c r="I284" s="5" t="s">
        <v>224</v>
      </c>
      <c r="J284" s="5" t="s">
        <v>277</v>
      </c>
    </row>
    <row r="285" spans="1:10">
      <c r="A285" s="12" t="s">
        <v>21</v>
      </c>
      <c r="B285" s="3"/>
      <c r="C285" s="3"/>
      <c r="D285" s="7"/>
      <c r="E285" s="10"/>
      <c r="H285" s="8"/>
      <c r="I285" s="11"/>
      <c r="J285" s="10"/>
    </row>
    <row r="286" spans="1:10" ht="15.75" customHeight="1">
      <c r="A286" s="13" t="s">
        <v>22</v>
      </c>
      <c r="B286" s="13" t="s">
        <v>23</v>
      </c>
      <c r="C286" s="13" t="s">
        <v>24</v>
      </c>
      <c r="D286" s="21">
        <v>112275562</v>
      </c>
      <c r="E286" s="14">
        <v>112281119</v>
      </c>
      <c r="H286" s="8"/>
      <c r="I286" s="11"/>
      <c r="J286" s="10"/>
    </row>
    <row r="287" spans="1:10">
      <c r="A287" s="5"/>
      <c r="B287" s="6"/>
      <c r="C287" s="5"/>
      <c r="D287" s="7"/>
      <c r="E287" s="10"/>
      <c r="H287" s="8"/>
      <c r="I287" s="11"/>
      <c r="J287" s="10"/>
    </row>
    <row r="288" spans="1:10">
      <c r="A288" s="5"/>
      <c r="B288" s="6"/>
      <c r="C288" s="5"/>
      <c r="D288" s="7"/>
      <c r="E288" s="10"/>
      <c r="H288" s="8"/>
      <c r="I288" s="11"/>
      <c r="J288" s="10"/>
    </row>
    <row r="289" spans="1:10">
      <c r="A289" s="5" t="s">
        <v>314</v>
      </c>
      <c r="B289" s="6">
        <v>44888.793691527782</v>
      </c>
      <c r="C289" s="5" t="s">
        <v>275</v>
      </c>
      <c r="D289" s="7"/>
      <c r="E289" s="10"/>
      <c r="F289" s="8">
        <v>7063.56</v>
      </c>
      <c r="I289" s="11" t="s">
        <v>9</v>
      </c>
      <c r="J289" s="5" t="s">
        <v>275</v>
      </c>
    </row>
    <row r="290" spans="1:10">
      <c r="A290" s="12" t="s">
        <v>21</v>
      </c>
      <c r="B290" s="3"/>
      <c r="C290" s="3"/>
      <c r="D290" s="7"/>
      <c r="E290" s="10"/>
      <c r="H290" s="8"/>
      <c r="I290" s="11"/>
      <c r="J290" s="10"/>
    </row>
    <row r="291" spans="1:10" ht="15.75" customHeight="1">
      <c r="A291" s="13" t="s">
        <v>22</v>
      </c>
      <c r="B291" s="13" t="s">
        <v>23</v>
      </c>
      <c r="C291" s="13" t="s">
        <v>24</v>
      </c>
      <c r="D291" s="21">
        <v>112275566</v>
      </c>
      <c r="E291" s="14">
        <v>112281120</v>
      </c>
      <c r="H291" s="8"/>
      <c r="I291" s="11"/>
      <c r="J291" s="10"/>
    </row>
    <row r="294" spans="1:10">
      <c r="A294" s="1" t="s">
        <v>0</v>
      </c>
      <c r="B294" s="2"/>
      <c r="C294" s="2"/>
      <c r="D294" s="2"/>
      <c r="E294" s="2"/>
      <c r="F294" s="2"/>
      <c r="G294" s="2"/>
      <c r="H294" s="2"/>
      <c r="I294" s="2"/>
      <c r="J294" s="2"/>
    </row>
    <row r="295" spans="1:10">
      <c r="A295" s="3" t="s">
        <v>110</v>
      </c>
      <c r="B295" s="2"/>
      <c r="C295" s="2"/>
      <c r="D295" s="2"/>
      <c r="E295" s="2"/>
      <c r="F295" s="2"/>
      <c r="G295" s="2"/>
      <c r="H295" s="2"/>
      <c r="I295" s="2"/>
      <c r="J295" s="2"/>
    </row>
    <row r="296" spans="1:10">
      <c r="A296" s="88" t="s">
        <v>0</v>
      </c>
      <c r="B296" s="88" t="s">
        <v>2</v>
      </c>
      <c r="C296" s="88" t="s">
        <v>3</v>
      </c>
      <c r="D296" s="88" t="s">
        <v>4</v>
      </c>
      <c r="E296" s="88" t="s">
        <v>5</v>
      </c>
      <c r="F296" s="88" t="s">
        <v>6</v>
      </c>
      <c r="G296" s="90"/>
      <c r="H296" s="91"/>
      <c r="I296" s="88" t="s">
        <v>7</v>
      </c>
      <c r="J296" s="88" t="s">
        <v>8</v>
      </c>
    </row>
    <row r="297" spans="1:10">
      <c r="A297" s="89"/>
      <c r="B297" s="89"/>
      <c r="C297" s="89"/>
      <c r="D297" s="89"/>
      <c r="E297" s="89"/>
      <c r="F297" s="4" t="s">
        <v>9</v>
      </c>
      <c r="G297" s="4" t="s">
        <v>10</v>
      </c>
      <c r="H297" s="4" t="s">
        <v>11</v>
      </c>
      <c r="I297" s="89"/>
      <c r="J297" s="89"/>
    </row>
    <row r="298" spans="1:10">
      <c r="A298" s="5" t="s">
        <v>315</v>
      </c>
      <c r="B298" s="6">
        <v>44889.753830752306</v>
      </c>
      <c r="C298" s="5" t="s">
        <v>277</v>
      </c>
      <c r="D298" s="7"/>
      <c r="E298" s="10"/>
      <c r="F298" s="8">
        <v>9260.74</v>
      </c>
      <c r="I298" s="11" t="s">
        <v>9</v>
      </c>
      <c r="J298" s="5" t="s">
        <v>277</v>
      </c>
    </row>
    <row r="299" spans="1:10">
      <c r="A299" s="12" t="s">
        <v>21</v>
      </c>
      <c r="B299" s="3"/>
      <c r="C299" s="3"/>
      <c r="D299" s="7"/>
      <c r="E299" s="10"/>
      <c r="H299" s="8"/>
      <c r="I299" s="11"/>
      <c r="J299" s="5"/>
    </row>
    <row r="300" spans="1:10" ht="15.75" customHeight="1">
      <c r="A300" s="13" t="s">
        <v>22</v>
      </c>
      <c r="B300" s="13" t="s">
        <v>23</v>
      </c>
      <c r="C300" s="13" t="s">
        <v>24</v>
      </c>
      <c r="D300" s="21">
        <v>112283607</v>
      </c>
      <c r="E300" s="14">
        <v>112292068</v>
      </c>
      <c r="H300" s="8"/>
      <c r="I300" s="11"/>
      <c r="J300" s="5"/>
    </row>
    <row r="301" spans="1:10">
      <c r="A301" s="5"/>
      <c r="B301" s="6"/>
      <c r="C301" s="5"/>
      <c r="D301" s="7"/>
      <c r="E301" s="10"/>
      <c r="H301" s="8"/>
      <c r="I301" s="11"/>
      <c r="J301" s="5"/>
    </row>
    <row r="302" spans="1:10">
      <c r="A302" s="5"/>
      <c r="B302" s="6"/>
      <c r="C302" s="5"/>
      <c r="D302" s="7"/>
      <c r="E302" s="10"/>
      <c r="H302" s="8"/>
      <c r="I302" s="11"/>
      <c r="J302" s="5"/>
    </row>
    <row r="303" spans="1:10">
      <c r="A303" s="5" t="s">
        <v>316</v>
      </c>
      <c r="B303" s="6">
        <v>44889.79922458333</v>
      </c>
      <c r="C303" s="5" t="s">
        <v>275</v>
      </c>
      <c r="D303" s="7"/>
      <c r="E303" s="10"/>
      <c r="F303" s="8">
        <v>2167.16</v>
      </c>
      <c r="I303" s="11" t="s">
        <v>9</v>
      </c>
      <c r="J303" s="5" t="s">
        <v>275</v>
      </c>
    </row>
    <row r="304" spans="1:10">
      <c r="A304" s="12" t="s">
        <v>21</v>
      </c>
      <c r="B304" s="3"/>
      <c r="C304" s="3"/>
      <c r="D304" s="7"/>
      <c r="E304" s="10"/>
      <c r="H304" s="8"/>
      <c r="I304" s="11"/>
      <c r="J304" s="5"/>
    </row>
    <row r="305" spans="1:10" ht="15.75" customHeight="1">
      <c r="A305" s="13" t="s">
        <v>22</v>
      </c>
      <c r="B305" s="13" t="s">
        <v>23</v>
      </c>
      <c r="C305" s="13" t="s">
        <v>24</v>
      </c>
      <c r="D305" s="21">
        <v>112283643</v>
      </c>
      <c r="E305" s="14">
        <v>112292069</v>
      </c>
      <c r="H305" s="8"/>
      <c r="I305" s="11"/>
      <c r="J305" s="5"/>
    </row>
    <row r="308" spans="1:10">
      <c r="A308" s="1" t="s">
        <v>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3" t="s">
        <v>115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88" t="s">
        <v>0</v>
      </c>
      <c r="B310" s="88" t="s">
        <v>2</v>
      </c>
      <c r="C310" s="88" t="s">
        <v>3</v>
      </c>
      <c r="D310" s="88" t="s">
        <v>4</v>
      </c>
      <c r="E310" s="88" t="s">
        <v>5</v>
      </c>
      <c r="F310" s="88" t="s">
        <v>6</v>
      </c>
      <c r="G310" s="90"/>
      <c r="H310" s="91"/>
      <c r="I310" s="88" t="s">
        <v>7</v>
      </c>
      <c r="J310" s="88" t="s">
        <v>8</v>
      </c>
    </row>
    <row r="311" spans="1:10">
      <c r="A311" s="89"/>
      <c r="B311" s="89"/>
      <c r="C311" s="89"/>
      <c r="D311" s="89"/>
      <c r="E311" s="89"/>
      <c r="F311" s="4" t="s">
        <v>9</v>
      </c>
      <c r="G311" s="4" t="s">
        <v>10</v>
      </c>
      <c r="H311" s="4" t="s">
        <v>11</v>
      </c>
      <c r="I311" s="89"/>
      <c r="J311" s="89"/>
    </row>
    <row r="312" spans="1:10">
      <c r="A312" s="5" t="s">
        <v>317</v>
      </c>
      <c r="B312" s="6">
        <v>44890.760792384259</v>
      </c>
      <c r="C312" s="5" t="s">
        <v>277</v>
      </c>
      <c r="D312" s="7"/>
      <c r="E312" s="10"/>
      <c r="F312" s="8">
        <v>8795.4599999999991</v>
      </c>
      <c r="I312" s="11" t="s">
        <v>9</v>
      </c>
      <c r="J312" s="5" t="s">
        <v>277</v>
      </c>
    </row>
    <row r="313" spans="1:10">
      <c r="A313" s="12" t="s">
        <v>21</v>
      </c>
      <c r="B313" s="3"/>
      <c r="C313" s="3"/>
      <c r="D313" s="7"/>
      <c r="E313" s="10"/>
      <c r="H313" s="8"/>
      <c r="I313" s="11"/>
      <c r="J313" s="5"/>
    </row>
    <row r="314" spans="1:10" ht="15.75" customHeight="1">
      <c r="A314" s="13" t="s">
        <v>22</v>
      </c>
      <c r="B314" s="13" t="s">
        <v>23</v>
      </c>
      <c r="C314" s="13" t="s">
        <v>24</v>
      </c>
      <c r="D314" s="21">
        <v>112283810</v>
      </c>
      <c r="E314" s="14">
        <v>112292070</v>
      </c>
      <c r="H314" s="8"/>
      <c r="I314" s="11"/>
      <c r="J314" s="5"/>
    </row>
    <row r="315" spans="1:10">
      <c r="A315" s="5"/>
      <c r="B315" s="6"/>
      <c r="C315" s="5"/>
      <c r="D315" s="7"/>
      <c r="E315" s="10"/>
      <c r="H315" s="8"/>
      <c r="I315" s="11"/>
      <c r="J315" s="5"/>
    </row>
    <row r="316" spans="1:10">
      <c r="A316" s="5"/>
      <c r="B316" s="6"/>
      <c r="C316" s="5"/>
      <c r="D316" s="7"/>
      <c r="E316" s="10"/>
      <c r="H316" s="8"/>
      <c r="I316" s="11"/>
      <c r="J316" s="5"/>
    </row>
    <row r="317" spans="1:10">
      <c r="A317" s="5" t="s">
        <v>318</v>
      </c>
      <c r="B317" s="6">
        <v>44890.792680497689</v>
      </c>
      <c r="C317" s="5" t="s">
        <v>275</v>
      </c>
      <c r="D317" s="7"/>
      <c r="E317" s="10"/>
      <c r="F317" s="8">
        <v>4142.01</v>
      </c>
      <c r="I317" s="11" t="s">
        <v>9</v>
      </c>
      <c r="J317" s="5" t="s">
        <v>275</v>
      </c>
    </row>
    <row r="318" spans="1:10">
      <c r="A318" s="12" t="s">
        <v>21</v>
      </c>
      <c r="B318" s="3"/>
      <c r="C318" s="3"/>
      <c r="D318" s="7"/>
      <c r="E318" s="10"/>
      <c r="H318" s="8"/>
      <c r="I318" s="11"/>
      <c r="J318" s="5"/>
    </row>
    <row r="319" spans="1:10" ht="15.75" customHeight="1">
      <c r="A319" s="13" t="s">
        <v>22</v>
      </c>
      <c r="B319" s="13" t="s">
        <v>23</v>
      </c>
      <c r="C319" s="13" t="s">
        <v>24</v>
      </c>
      <c r="D319" s="21">
        <v>112283941</v>
      </c>
      <c r="E319" s="14">
        <v>112292071</v>
      </c>
      <c r="H319" s="8"/>
      <c r="I319" s="11"/>
      <c r="J319" s="5"/>
    </row>
    <row r="320" spans="1:10">
      <c r="A320" s="5"/>
      <c r="B320" s="6"/>
      <c r="C320" s="5"/>
      <c r="D320" s="7"/>
      <c r="E320" s="10"/>
      <c r="H320" s="8"/>
      <c r="I320" s="11"/>
      <c r="J320" s="5"/>
    </row>
    <row r="321" spans="1:10">
      <c r="A321" s="5"/>
      <c r="B321" s="6"/>
      <c r="C321" s="5"/>
      <c r="D321" s="7"/>
      <c r="E321" s="10"/>
      <c r="H321" s="8"/>
      <c r="I321" s="11"/>
      <c r="J321" s="5"/>
    </row>
    <row r="322" spans="1:10">
      <c r="A322" s="1" t="s">
        <v>0</v>
      </c>
      <c r="B322" s="2"/>
      <c r="C322" s="2"/>
      <c r="D322" s="2"/>
      <c r="E322" s="2"/>
      <c r="F322" s="2"/>
      <c r="G322" s="2"/>
      <c r="H322" s="2"/>
      <c r="I322" s="2"/>
      <c r="J322" s="2"/>
    </row>
    <row r="323" spans="1:10">
      <c r="A323" s="3" t="s">
        <v>119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88" t="s">
        <v>0</v>
      </c>
      <c r="B324" s="88" t="s">
        <v>2</v>
      </c>
      <c r="C324" s="88" t="s">
        <v>3</v>
      </c>
      <c r="D324" s="88" t="s">
        <v>4</v>
      </c>
      <c r="E324" s="88" t="s">
        <v>5</v>
      </c>
      <c r="F324" s="88" t="s">
        <v>6</v>
      </c>
      <c r="G324" s="90"/>
      <c r="H324" s="91"/>
      <c r="I324" s="88" t="s">
        <v>7</v>
      </c>
      <c r="J324" s="88" t="s">
        <v>8</v>
      </c>
    </row>
    <row r="325" spans="1:10">
      <c r="A325" s="89"/>
      <c r="B325" s="89"/>
      <c r="C325" s="89"/>
      <c r="D325" s="89"/>
      <c r="E325" s="89"/>
      <c r="F325" s="4" t="s">
        <v>9</v>
      </c>
      <c r="G325" s="4" t="s">
        <v>10</v>
      </c>
      <c r="H325" s="4" t="s">
        <v>11</v>
      </c>
      <c r="I325" s="89"/>
      <c r="J325" s="89"/>
    </row>
    <row r="326" spans="1:10">
      <c r="A326" s="5" t="s">
        <v>319</v>
      </c>
      <c r="B326" s="6">
        <v>44891.583478738423</v>
      </c>
      <c r="C326" s="5" t="s">
        <v>275</v>
      </c>
      <c r="D326" s="7"/>
      <c r="E326" s="10"/>
      <c r="F326" s="8">
        <v>3856.89</v>
      </c>
      <c r="I326" s="11" t="s">
        <v>9</v>
      </c>
      <c r="J326" s="5" t="s">
        <v>275</v>
      </c>
    </row>
    <row r="327" spans="1:10">
      <c r="A327" s="12" t="s">
        <v>21</v>
      </c>
      <c r="B327" s="3"/>
      <c r="C327" s="3"/>
      <c r="D327" s="7"/>
      <c r="E327" s="10"/>
      <c r="H327" s="8"/>
      <c r="I327" s="11"/>
      <c r="J327" s="5"/>
    </row>
    <row r="328" spans="1:10" ht="15.75" customHeight="1">
      <c r="A328" s="13" t="s">
        <v>22</v>
      </c>
      <c r="B328" s="13" t="s">
        <v>23</v>
      </c>
      <c r="C328" s="13" t="s">
        <v>24</v>
      </c>
      <c r="D328" s="21">
        <v>112300145</v>
      </c>
      <c r="E328" s="14">
        <v>112300517</v>
      </c>
      <c r="H328" s="8"/>
      <c r="I328" s="11"/>
      <c r="J328" s="5"/>
    </row>
    <row r="329" spans="1:10">
      <c r="A329" s="5"/>
      <c r="B329" s="6"/>
      <c r="C329" s="5"/>
      <c r="D329" s="7"/>
      <c r="E329" s="10"/>
      <c r="H329" s="8"/>
      <c r="I329" s="11"/>
      <c r="J329" s="5"/>
    </row>
    <row r="330" spans="1:10">
      <c r="A330" s="5"/>
      <c r="B330" s="6"/>
      <c r="C330" s="5"/>
      <c r="D330" s="7"/>
      <c r="E330" s="10"/>
      <c r="H330" s="8"/>
      <c r="I330" s="11"/>
      <c r="J330" s="5"/>
    </row>
    <row r="331" spans="1:10">
      <c r="A331" s="5" t="s">
        <v>320</v>
      </c>
      <c r="B331" s="6">
        <v>44891.583810752323</v>
      </c>
      <c r="C331" s="5" t="s">
        <v>277</v>
      </c>
      <c r="D331" s="7"/>
      <c r="E331" s="10"/>
      <c r="F331" s="8">
        <v>4414.18</v>
      </c>
      <c r="I331" s="11" t="s">
        <v>9</v>
      </c>
      <c r="J331" s="5" t="s">
        <v>277</v>
      </c>
    </row>
    <row r="332" spans="1:10">
      <c r="A332" s="12" t="s">
        <v>21</v>
      </c>
      <c r="B332" s="3"/>
      <c r="C332" s="3"/>
      <c r="D332" s="7"/>
      <c r="E332" s="10"/>
      <c r="H332" s="8"/>
      <c r="I332" s="11"/>
      <c r="J332" s="5"/>
    </row>
    <row r="333" spans="1:10" ht="15.75" customHeight="1">
      <c r="A333" s="13" t="s">
        <v>22</v>
      </c>
      <c r="B333" s="13" t="s">
        <v>23</v>
      </c>
      <c r="C333" s="13" t="s">
        <v>24</v>
      </c>
      <c r="D333" s="21">
        <v>112300149</v>
      </c>
      <c r="E333" s="14">
        <v>112300519</v>
      </c>
      <c r="H333" s="8"/>
      <c r="I333" s="11"/>
      <c r="J333" s="5"/>
    </row>
    <row r="336" spans="1:10">
      <c r="A336" s="1" t="s">
        <v>0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3" t="s">
        <v>122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88" t="s">
        <v>0</v>
      </c>
      <c r="B338" s="88" t="s">
        <v>2</v>
      </c>
      <c r="C338" s="88" t="s">
        <v>3</v>
      </c>
      <c r="D338" s="88" t="s">
        <v>4</v>
      </c>
      <c r="E338" s="88" t="s">
        <v>5</v>
      </c>
      <c r="F338" s="88" t="s">
        <v>6</v>
      </c>
      <c r="G338" s="90"/>
      <c r="H338" s="91"/>
      <c r="I338" s="88" t="s">
        <v>7</v>
      </c>
      <c r="J338" s="88" t="s">
        <v>8</v>
      </c>
    </row>
    <row r="339" spans="1:10">
      <c r="A339" s="89"/>
      <c r="B339" s="89"/>
      <c r="C339" s="89"/>
      <c r="D339" s="89"/>
      <c r="E339" s="89"/>
      <c r="F339" s="4" t="s">
        <v>9</v>
      </c>
      <c r="G339" s="4" t="s">
        <v>10</v>
      </c>
      <c r="H339" s="4" t="s">
        <v>11</v>
      </c>
      <c r="I339" s="89"/>
      <c r="J339" s="89"/>
    </row>
    <row r="340" spans="1:10">
      <c r="A340" s="5" t="s">
        <v>321</v>
      </c>
      <c r="B340" s="6">
        <v>44893.753192824071</v>
      </c>
      <c r="C340" s="5" t="s">
        <v>275</v>
      </c>
      <c r="D340" s="7"/>
      <c r="E340" s="10"/>
      <c r="F340" s="8">
        <v>5402.22</v>
      </c>
      <c r="I340" s="11" t="s">
        <v>9</v>
      </c>
      <c r="J340" s="5" t="s">
        <v>275</v>
      </c>
    </row>
    <row r="341" spans="1:10">
      <c r="A341" s="12" t="s">
        <v>21</v>
      </c>
      <c r="B341" s="3"/>
      <c r="C341" s="3"/>
      <c r="D341" s="7"/>
      <c r="E341" s="10"/>
      <c r="F341" s="8"/>
      <c r="I341" s="11"/>
      <c r="J341" s="5"/>
    </row>
    <row r="342" spans="1:10" ht="15.75" customHeight="1">
      <c r="A342" s="13" t="s">
        <v>22</v>
      </c>
      <c r="B342" s="13" t="s">
        <v>23</v>
      </c>
      <c r="C342" s="13" t="s">
        <v>24</v>
      </c>
      <c r="D342" s="21">
        <v>112302841</v>
      </c>
      <c r="E342" s="14">
        <v>112308595</v>
      </c>
      <c r="F342" s="8"/>
      <c r="I342" s="11"/>
      <c r="J342" s="5"/>
    </row>
    <row r="343" spans="1:10">
      <c r="A343" s="5"/>
      <c r="B343" s="6"/>
      <c r="C343" s="5"/>
      <c r="D343" s="7"/>
      <c r="E343" s="10"/>
      <c r="F343" s="8"/>
      <c r="I343" s="11"/>
      <c r="J343" s="5"/>
    </row>
    <row r="344" spans="1:10">
      <c r="A344" s="5"/>
      <c r="B344" s="6"/>
      <c r="C344" s="5"/>
      <c r="D344" s="7"/>
      <c r="E344" s="10"/>
      <c r="F344" s="8"/>
      <c r="I344" s="11"/>
      <c r="J344" s="5"/>
    </row>
    <row r="345" spans="1:10">
      <c r="A345" s="5" t="s">
        <v>322</v>
      </c>
      <c r="B345" s="6">
        <v>44893.797567800917</v>
      </c>
      <c r="C345" s="5" t="s">
        <v>277</v>
      </c>
      <c r="D345" s="7"/>
      <c r="E345" s="10"/>
      <c r="F345" s="8">
        <v>8051.75</v>
      </c>
      <c r="I345" s="11" t="s">
        <v>9</v>
      </c>
      <c r="J345" s="5" t="s">
        <v>277</v>
      </c>
    </row>
    <row r="346" spans="1:10">
      <c r="A346" s="12" t="s">
        <v>21</v>
      </c>
      <c r="B346" s="3"/>
      <c r="C346" s="3"/>
      <c r="D346" s="7"/>
      <c r="E346" s="10"/>
      <c r="F346" s="8"/>
      <c r="I346" s="11"/>
      <c r="J346" s="5"/>
    </row>
    <row r="347" spans="1:10" ht="15.75" customHeight="1">
      <c r="A347" s="13" t="s">
        <v>22</v>
      </c>
      <c r="B347" s="13" t="s">
        <v>23</v>
      </c>
      <c r="C347" s="13" t="s">
        <v>24</v>
      </c>
      <c r="D347" s="21">
        <v>112302842</v>
      </c>
      <c r="E347" s="14">
        <v>112308596</v>
      </c>
      <c r="F347" s="8"/>
      <c r="I347" s="11"/>
      <c r="J347" s="5"/>
    </row>
    <row r="350" spans="1:10">
      <c r="A350" s="1" t="s">
        <v>0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3" t="s">
        <v>126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88" t="s">
        <v>0</v>
      </c>
      <c r="B352" s="88" t="s">
        <v>2</v>
      </c>
      <c r="C352" s="88" t="s">
        <v>3</v>
      </c>
      <c r="D352" s="88" t="s">
        <v>4</v>
      </c>
      <c r="E352" s="88" t="s">
        <v>5</v>
      </c>
      <c r="F352" s="88" t="s">
        <v>6</v>
      </c>
      <c r="G352" s="90"/>
      <c r="H352" s="91"/>
      <c r="I352" s="88" t="s">
        <v>7</v>
      </c>
      <c r="J352" s="88" t="s">
        <v>8</v>
      </c>
    </row>
    <row r="353" spans="1:10">
      <c r="A353" s="89"/>
      <c r="B353" s="89"/>
      <c r="C353" s="89"/>
      <c r="D353" s="89"/>
      <c r="E353" s="89"/>
      <c r="F353" s="4" t="s">
        <v>9</v>
      </c>
      <c r="G353" s="4" t="s">
        <v>10</v>
      </c>
      <c r="H353" s="4" t="s">
        <v>11</v>
      </c>
      <c r="I353" s="89"/>
      <c r="J353" s="89"/>
    </row>
    <row r="354" spans="1:10">
      <c r="A354" s="5" t="s">
        <v>323</v>
      </c>
      <c r="B354" s="6">
        <v>44894.750334490738</v>
      </c>
      <c r="C354" s="5" t="s">
        <v>275</v>
      </c>
      <c r="D354" s="7"/>
      <c r="E354" s="10"/>
      <c r="F354" s="8">
        <v>4496.2</v>
      </c>
      <c r="I354" s="11" t="s">
        <v>9</v>
      </c>
      <c r="J354" s="5" t="s">
        <v>275</v>
      </c>
    </row>
    <row r="355" spans="1:10">
      <c r="A355" s="12" t="s">
        <v>21</v>
      </c>
      <c r="B355" s="3"/>
      <c r="C355" s="3"/>
      <c r="D355" s="7"/>
      <c r="E355" s="10"/>
      <c r="H355" s="8"/>
      <c r="I355" s="11"/>
      <c r="J355" s="5"/>
    </row>
    <row r="356" spans="1:10" ht="15.75" customHeight="1">
      <c r="A356" s="13" t="s">
        <v>22</v>
      </c>
      <c r="B356" s="13" t="s">
        <v>23</v>
      </c>
      <c r="C356" s="13" t="s">
        <v>24</v>
      </c>
      <c r="D356" s="21">
        <v>112320628</v>
      </c>
      <c r="E356" s="14">
        <v>112320763</v>
      </c>
      <c r="H356" s="8"/>
      <c r="I356" s="11"/>
      <c r="J356" s="5"/>
    </row>
    <row r="357" spans="1:10">
      <c r="A357" s="5"/>
      <c r="B357" s="6"/>
      <c r="C357" s="5"/>
      <c r="D357" s="7"/>
      <c r="E357" s="10"/>
      <c r="H357" s="8"/>
      <c r="I357" s="11"/>
      <c r="J357" s="5"/>
    </row>
    <row r="358" spans="1:10">
      <c r="A358" s="5"/>
      <c r="B358" s="6"/>
      <c r="C358" s="5"/>
      <c r="D358" s="7"/>
      <c r="E358" s="10"/>
      <c r="H358" s="8"/>
      <c r="I358" s="11"/>
      <c r="J358" s="5"/>
    </row>
    <row r="359" spans="1:10">
      <c r="A359" s="5" t="s">
        <v>324</v>
      </c>
      <c r="B359" s="6">
        <v>44894.795780601853</v>
      </c>
      <c r="C359" s="5" t="s">
        <v>277</v>
      </c>
      <c r="D359" s="7"/>
      <c r="E359" s="10"/>
      <c r="F359" s="8">
        <v>6654.01</v>
      </c>
      <c r="I359" s="11" t="s">
        <v>9</v>
      </c>
      <c r="J359" s="5" t="s">
        <v>277</v>
      </c>
    </row>
    <row r="360" spans="1:10">
      <c r="A360" s="12" t="s">
        <v>21</v>
      </c>
      <c r="B360" s="3"/>
      <c r="C360" s="3"/>
      <c r="D360" s="7"/>
      <c r="E360" s="10"/>
      <c r="H360" s="8"/>
      <c r="I360" s="11"/>
      <c r="J360" s="5"/>
    </row>
    <row r="361" spans="1:10" ht="15.75" customHeight="1">
      <c r="A361" s="13" t="s">
        <v>22</v>
      </c>
      <c r="B361" s="13" t="s">
        <v>23</v>
      </c>
      <c r="C361" s="13" t="s">
        <v>24</v>
      </c>
      <c r="D361" s="21">
        <v>112320629</v>
      </c>
      <c r="E361" s="14">
        <v>112320764</v>
      </c>
      <c r="H361" s="8"/>
      <c r="I361" s="11"/>
      <c r="J361" s="5"/>
    </row>
    <row r="364" spans="1:10">
      <c r="A364" s="1" t="s">
        <v>0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3" t="s">
        <v>131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88" t="s">
        <v>0</v>
      </c>
      <c r="B366" s="88" t="s">
        <v>2</v>
      </c>
      <c r="C366" s="88" t="s">
        <v>3</v>
      </c>
      <c r="D366" s="88" t="s">
        <v>4</v>
      </c>
      <c r="E366" s="88" t="s">
        <v>5</v>
      </c>
      <c r="F366" s="88" t="s">
        <v>6</v>
      </c>
      <c r="G366" s="90"/>
      <c r="H366" s="91"/>
      <c r="I366" s="88" t="s">
        <v>7</v>
      </c>
      <c r="J366" s="88" t="s">
        <v>8</v>
      </c>
    </row>
    <row r="367" spans="1:10">
      <c r="A367" s="89"/>
      <c r="B367" s="89"/>
      <c r="C367" s="89"/>
      <c r="D367" s="89"/>
      <c r="E367" s="89"/>
      <c r="F367" s="4" t="s">
        <v>9</v>
      </c>
      <c r="G367" s="4" t="s">
        <v>10</v>
      </c>
      <c r="H367" s="4" t="s">
        <v>11</v>
      </c>
      <c r="I367" s="89"/>
      <c r="J367" s="89"/>
    </row>
    <row r="368" spans="1:10">
      <c r="A368" s="5" t="s">
        <v>325</v>
      </c>
      <c r="B368" s="6">
        <v>44895.754394039352</v>
      </c>
      <c r="C368" s="5" t="s">
        <v>275</v>
      </c>
      <c r="D368" s="7"/>
      <c r="E368" s="10"/>
      <c r="F368" s="8">
        <v>6427.5</v>
      </c>
      <c r="I368" s="11" t="s">
        <v>9</v>
      </c>
      <c r="J368" s="5" t="s">
        <v>275</v>
      </c>
    </row>
    <row r="369" spans="1:10">
      <c r="A369" s="12" t="s">
        <v>21</v>
      </c>
      <c r="B369" s="3"/>
      <c r="C369" s="3"/>
      <c r="D369" s="7"/>
      <c r="E369" s="10"/>
      <c r="H369" s="8"/>
      <c r="I369" s="11"/>
      <c r="J369" s="5"/>
    </row>
    <row r="370" spans="1:10" ht="15.75" customHeight="1">
      <c r="A370" s="13" t="s">
        <v>22</v>
      </c>
      <c r="B370" s="13" t="s">
        <v>23</v>
      </c>
      <c r="C370" s="13" t="s">
        <v>24</v>
      </c>
      <c r="D370" s="21">
        <v>112321260</v>
      </c>
      <c r="E370" s="14">
        <v>112321336</v>
      </c>
      <c r="H370" s="8"/>
      <c r="I370" s="11"/>
      <c r="J370" s="5"/>
    </row>
    <row r="371" spans="1:10">
      <c r="A371" s="5"/>
      <c r="B371" s="6"/>
      <c r="C371" s="5"/>
      <c r="D371" s="7"/>
      <c r="E371" s="10"/>
      <c r="H371" s="8"/>
      <c r="I371" s="11"/>
      <c r="J371" s="5"/>
    </row>
    <row r="372" spans="1:10">
      <c r="A372" s="5"/>
      <c r="B372" s="6"/>
      <c r="C372" s="5"/>
      <c r="D372" s="7"/>
      <c r="E372" s="10"/>
      <c r="H372" s="8"/>
      <c r="I372" s="11"/>
      <c r="J372" s="5"/>
    </row>
    <row r="373" spans="1:10">
      <c r="A373" s="5" t="s">
        <v>326</v>
      </c>
      <c r="B373" s="6">
        <v>44895.795772233803</v>
      </c>
      <c r="C373" s="5" t="s">
        <v>277</v>
      </c>
      <c r="D373" s="7"/>
      <c r="E373" s="10"/>
      <c r="F373" s="8">
        <v>5554.09</v>
      </c>
      <c r="I373" s="11" t="s">
        <v>9</v>
      </c>
      <c r="J373" s="5" t="s">
        <v>277</v>
      </c>
    </row>
    <row r="374" spans="1:10">
      <c r="A374" s="12" t="s">
        <v>21</v>
      </c>
      <c r="B374" s="3"/>
      <c r="C374" s="3"/>
      <c r="D374" s="7"/>
      <c r="E374" s="10"/>
      <c r="H374" s="8"/>
      <c r="I374" s="11"/>
      <c r="J374" s="5"/>
    </row>
    <row r="375" spans="1:10" ht="15.75" customHeight="1">
      <c r="A375" s="13" t="s">
        <v>22</v>
      </c>
      <c r="B375" s="13" t="s">
        <v>23</v>
      </c>
      <c r="C375" s="13" t="s">
        <v>24</v>
      </c>
      <c r="D375" s="21">
        <v>112321262</v>
      </c>
      <c r="E375" s="14">
        <v>112321337</v>
      </c>
      <c r="H375" s="8"/>
      <c r="I375" s="11"/>
      <c r="J375" s="5"/>
    </row>
    <row r="378" spans="1:10">
      <c r="A378" s="1" t="s">
        <v>0</v>
      </c>
      <c r="B378" s="2"/>
      <c r="C378" s="2"/>
      <c r="D378" s="2"/>
      <c r="E378" s="2"/>
      <c r="F378" s="2"/>
      <c r="G378" s="2"/>
      <c r="H378" s="2"/>
      <c r="I378" s="2"/>
      <c r="J378" s="2"/>
    </row>
    <row r="379" spans="1:10">
      <c r="A379" s="3" t="s">
        <v>136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88" t="s">
        <v>0</v>
      </c>
      <c r="B380" s="88" t="s">
        <v>2</v>
      </c>
      <c r="C380" s="88" t="s">
        <v>3</v>
      </c>
      <c r="D380" s="88" t="s">
        <v>4</v>
      </c>
      <c r="E380" s="88" t="s">
        <v>5</v>
      </c>
      <c r="F380" s="88" t="s">
        <v>6</v>
      </c>
      <c r="G380" s="90"/>
      <c r="H380" s="91"/>
      <c r="I380" s="88" t="s">
        <v>7</v>
      </c>
      <c r="J380" s="88" t="s">
        <v>8</v>
      </c>
    </row>
    <row r="381" spans="1:10">
      <c r="A381" s="89"/>
      <c r="B381" s="89"/>
      <c r="C381" s="89"/>
      <c r="D381" s="89"/>
      <c r="E381" s="89"/>
      <c r="F381" s="4" t="s">
        <v>9</v>
      </c>
      <c r="G381" s="4" t="s">
        <v>10</v>
      </c>
      <c r="H381" s="4" t="s">
        <v>11</v>
      </c>
      <c r="I381" s="89"/>
      <c r="J381" s="89"/>
    </row>
    <row r="382" spans="1:10">
      <c r="A382" s="5" t="s">
        <v>327</v>
      </c>
      <c r="B382" s="6">
        <v>44896.757712256942</v>
      </c>
      <c r="C382" s="5" t="s">
        <v>275</v>
      </c>
      <c r="D382" s="11"/>
      <c r="E382" s="10"/>
      <c r="F382" s="8">
        <v>9430.01</v>
      </c>
      <c r="I382" s="11" t="s">
        <v>9</v>
      </c>
      <c r="J382" s="5" t="s">
        <v>275</v>
      </c>
    </row>
    <row r="383" spans="1:10">
      <c r="A383" s="12" t="s">
        <v>21</v>
      </c>
      <c r="B383" s="3"/>
      <c r="C383" s="3"/>
      <c r="D383" s="7"/>
      <c r="E383" s="10"/>
      <c r="G383" s="8"/>
      <c r="I383" s="11"/>
      <c r="J383" s="5"/>
    </row>
    <row r="384" spans="1:10" ht="17.25" customHeight="1">
      <c r="A384" s="13" t="s">
        <v>22</v>
      </c>
      <c r="B384" s="13" t="s">
        <v>23</v>
      </c>
      <c r="C384" s="13" t="s">
        <v>24</v>
      </c>
      <c r="D384" s="21">
        <v>112325141</v>
      </c>
      <c r="E384" s="77">
        <v>112325607</v>
      </c>
      <c r="G384" s="8"/>
      <c r="I384" s="11"/>
      <c r="J384" s="5"/>
    </row>
    <row r="385" spans="1:10">
      <c r="A385" s="5"/>
      <c r="B385" s="6"/>
      <c r="C385" s="5"/>
      <c r="D385" s="7"/>
      <c r="E385" s="10"/>
      <c r="G385" s="8"/>
      <c r="I385" s="11"/>
      <c r="J385" s="5"/>
    </row>
    <row r="386" spans="1:10">
      <c r="A386" s="5"/>
      <c r="B386" s="6"/>
      <c r="C386" s="5"/>
      <c r="D386" s="7"/>
      <c r="E386" s="10"/>
      <c r="G386" s="8"/>
      <c r="I386" s="11"/>
      <c r="J386" s="5"/>
    </row>
    <row r="387" spans="1:10">
      <c r="A387" s="5" t="s">
        <v>328</v>
      </c>
      <c r="B387" s="6">
        <v>44896.797599247693</v>
      </c>
      <c r="C387" s="5" t="s">
        <v>277</v>
      </c>
      <c r="D387" s="7"/>
      <c r="E387" s="10"/>
      <c r="F387" s="8">
        <v>5271.84</v>
      </c>
      <c r="I387" s="11" t="s">
        <v>9</v>
      </c>
      <c r="J387" s="5" t="s">
        <v>277</v>
      </c>
    </row>
    <row r="388" spans="1:10">
      <c r="A388" s="5" t="s">
        <v>328</v>
      </c>
      <c r="B388" s="6">
        <v>44896.797599247693</v>
      </c>
      <c r="C388" s="5" t="s">
        <v>277</v>
      </c>
      <c r="D388" s="7"/>
      <c r="E388" s="10"/>
      <c r="H388" s="8">
        <v>988.71</v>
      </c>
      <c r="I388" s="5" t="s">
        <v>224</v>
      </c>
      <c r="J388" s="5" t="s">
        <v>277</v>
      </c>
    </row>
    <row r="389" spans="1:10">
      <c r="A389" s="12" t="s">
        <v>21</v>
      </c>
      <c r="B389" s="3"/>
      <c r="C389" s="3"/>
      <c r="D389" s="10"/>
      <c r="E389" s="10"/>
      <c r="G389" s="8"/>
      <c r="I389" s="11"/>
      <c r="J389" s="5"/>
    </row>
    <row r="390" spans="1:10" ht="17.25" customHeight="1">
      <c r="A390" s="13" t="s">
        <v>22</v>
      </c>
      <c r="B390" s="13" t="s">
        <v>23</v>
      </c>
      <c r="C390" s="13" t="s">
        <v>24</v>
      </c>
      <c r="D390" s="21">
        <v>112325142</v>
      </c>
      <c r="E390" s="77">
        <v>112325609</v>
      </c>
      <c r="G390" s="8"/>
      <c r="I390" s="11"/>
      <c r="J390" s="5"/>
    </row>
    <row r="393" spans="1:10">
      <c r="A393" s="1" t="s">
        <v>0</v>
      </c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3" t="s">
        <v>139</v>
      </c>
      <c r="B394" s="2"/>
      <c r="C394" s="2"/>
      <c r="D394" s="2"/>
      <c r="E394" s="2"/>
      <c r="F394" s="2"/>
      <c r="G394" s="2"/>
      <c r="H394" s="2"/>
      <c r="I394" s="2"/>
      <c r="J394" s="2"/>
    </row>
    <row r="395" spans="1:10">
      <c r="A395" s="88" t="s">
        <v>0</v>
      </c>
      <c r="B395" s="88" t="s">
        <v>2</v>
      </c>
      <c r="C395" s="88" t="s">
        <v>3</v>
      </c>
      <c r="D395" s="88" t="s">
        <v>4</v>
      </c>
      <c r="E395" s="88" t="s">
        <v>5</v>
      </c>
      <c r="F395" s="88" t="s">
        <v>6</v>
      </c>
      <c r="G395" s="90"/>
      <c r="H395" s="91"/>
      <c r="I395" s="88" t="s">
        <v>7</v>
      </c>
      <c r="J395" s="88" t="s">
        <v>8</v>
      </c>
    </row>
    <row r="396" spans="1:10">
      <c r="A396" s="89"/>
      <c r="B396" s="89"/>
      <c r="C396" s="89"/>
      <c r="D396" s="89"/>
      <c r="E396" s="89"/>
      <c r="F396" s="4" t="s">
        <v>9</v>
      </c>
      <c r="G396" s="4" t="s">
        <v>10</v>
      </c>
      <c r="H396" s="4" t="s">
        <v>11</v>
      </c>
      <c r="I396" s="89"/>
      <c r="J396" s="89"/>
    </row>
    <row r="397" spans="1:10">
      <c r="A397" s="5" t="s">
        <v>329</v>
      </c>
      <c r="B397" s="6">
        <v>44897.753778831022</v>
      </c>
      <c r="C397" s="5" t="s">
        <v>275</v>
      </c>
      <c r="D397" s="7"/>
      <c r="E397" s="10"/>
      <c r="F397" s="8">
        <v>10184.32</v>
      </c>
      <c r="I397" s="11" t="s">
        <v>9</v>
      </c>
      <c r="J397" s="5" t="s">
        <v>275</v>
      </c>
    </row>
    <row r="398" spans="1:10">
      <c r="A398" s="12" t="s">
        <v>21</v>
      </c>
      <c r="B398" s="3"/>
      <c r="C398" s="3"/>
      <c r="D398" s="7"/>
      <c r="E398" s="10"/>
      <c r="H398" s="8"/>
      <c r="I398" s="11"/>
      <c r="J398" s="10"/>
    </row>
    <row r="399" spans="1:10" ht="15.75" customHeight="1">
      <c r="A399" s="13" t="s">
        <v>22</v>
      </c>
      <c r="B399" s="13" t="s">
        <v>23</v>
      </c>
      <c r="C399" s="13" t="s">
        <v>24</v>
      </c>
      <c r="D399" s="21">
        <v>112325143</v>
      </c>
      <c r="E399" s="14">
        <v>112325612</v>
      </c>
      <c r="H399" s="8"/>
      <c r="I399" s="11"/>
      <c r="J399" s="10"/>
    </row>
    <row r="400" spans="1:10">
      <c r="A400" s="5"/>
      <c r="B400" s="6"/>
      <c r="C400" s="5"/>
      <c r="D400" s="7"/>
      <c r="E400" s="78"/>
      <c r="H400" s="8"/>
      <c r="I400" s="11"/>
      <c r="J400" s="10"/>
    </row>
    <row r="401" spans="1:10">
      <c r="A401" s="5"/>
      <c r="B401" s="6"/>
      <c r="C401" s="5"/>
      <c r="D401" s="7"/>
      <c r="E401" s="78"/>
      <c r="H401" s="8"/>
      <c r="I401" s="11"/>
      <c r="J401" s="10"/>
    </row>
    <row r="402" spans="1:10">
      <c r="A402" s="5" t="s">
        <v>330</v>
      </c>
      <c r="B402" s="6">
        <v>44897.793091990738</v>
      </c>
      <c r="C402" s="5" t="s">
        <v>277</v>
      </c>
      <c r="D402" s="7"/>
      <c r="E402" s="78"/>
      <c r="F402" s="8">
        <v>9148.9699999999993</v>
      </c>
      <c r="I402" s="11" t="s">
        <v>9</v>
      </c>
      <c r="J402" s="5" t="s">
        <v>277</v>
      </c>
    </row>
    <row r="403" spans="1:10">
      <c r="A403" s="12" t="s">
        <v>21</v>
      </c>
      <c r="B403" s="3"/>
      <c r="C403" s="3"/>
      <c r="D403" s="7"/>
      <c r="E403" s="78"/>
      <c r="H403" s="8"/>
      <c r="I403" s="11"/>
      <c r="J403" s="10"/>
    </row>
    <row r="404" spans="1:10" ht="15.75" customHeight="1">
      <c r="A404" s="13" t="s">
        <v>22</v>
      </c>
      <c r="B404" s="13" t="s">
        <v>23</v>
      </c>
      <c r="C404" s="13" t="s">
        <v>24</v>
      </c>
      <c r="D404" s="21">
        <v>112325146</v>
      </c>
      <c r="E404" s="14">
        <v>112325614</v>
      </c>
      <c r="H404" s="8"/>
      <c r="I404" s="11"/>
      <c r="J404" s="10"/>
    </row>
    <row r="405" spans="1:10">
      <c r="A405" s="5"/>
      <c r="B405" s="6"/>
      <c r="C405" s="5"/>
      <c r="D405" s="7"/>
      <c r="E405" s="10"/>
      <c r="H405" s="8"/>
      <c r="I405" s="11"/>
      <c r="J405" s="10"/>
    </row>
    <row r="406" spans="1:10">
      <c r="A406" s="5"/>
      <c r="B406" s="6"/>
      <c r="C406" s="5"/>
      <c r="D406" s="7"/>
      <c r="E406" s="10"/>
      <c r="H406" s="8"/>
      <c r="I406" s="11"/>
      <c r="J406" s="10"/>
    </row>
    <row r="407" spans="1:10">
      <c r="A407" s="1" t="s">
        <v>0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3" t="s">
        <v>143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88" t="s">
        <v>0</v>
      </c>
      <c r="B409" s="88" t="s">
        <v>2</v>
      </c>
      <c r="C409" s="88" t="s">
        <v>3</v>
      </c>
      <c r="D409" s="88" t="s">
        <v>4</v>
      </c>
      <c r="E409" s="88" t="s">
        <v>5</v>
      </c>
      <c r="F409" s="88" t="s">
        <v>6</v>
      </c>
      <c r="G409" s="90"/>
      <c r="H409" s="91"/>
      <c r="I409" s="88" t="s">
        <v>7</v>
      </c>
      <c r="J409" s="88" t="s">
        <v>8</v>
      </c>
    </row>
    <row r="410" spans="1:10">
      <c r="A410" s="89"/>
      <c r="B410" s="89"/>
      <c r="C410" s="89"/>
      <c r="D410" s="89"/>
      <c r="E410" s="89"/>
      <c r="F410" s="4" t="s">
        <v>9</v>
      </c>
      <c r="G410" s="4" t="s">
        <v>10</v>
      </c>
      <c r="H410" s="4" t="s">
        <v>11</v>
      </c>
      <c r="I410" s="89"/>
      <c r="J410" s="89"/>
    </row>
    <row r="411" spans="1:10">
      <c r="A411" s="5" t="s">
        <v>331</v>
      </c>
      <c r="B411" s="6">
        <v>44898.584261041673</v>
      </c>
      <c r="C411" s="5" t="s">
        <v>275</v>
      </c>
      <c r="D411" s="7"/>
      <c r="E411" s="10"/>
      <c r="F411" s="8">
        <v>6079.41</v>
      </c>
      <c r="I411" s="11" t="s">
        <v>9</v>
      </c>
      <c r="J411" s="5" t="s">
        <v>275</v>
      </c>
    </row>
    <row r="412" spans="1:10">
      <c r="A412" s="12" t="s">
        <v>21</v>
      </c>
      <c r="B412" s="3"/>
      <c r="C412" s="3"/>
      <c r="D412" s="7"/>
      <c r="E412" s="10"/>
      <c r="H412" s="8"/>
      <c r="I412" s="11"/>
      <c r="J412" s="10"/>
    </row>
    <row r="413" spans="1:10" ht="15.75" customHeight="1">
      <c r="A413" s="13" t="s">
        <v>22</v>
      </c>
      <c r="B413" s="13" t="s">
        <v>23</v>
      </c>
      <c r="C413" s="13" t="s">
        <v>24</v>
      </c>
      <c r="D413" s="21">
        <v>112349374</v>
      </c>
      <c r="E413" s="14">
        <v>112356164</v>
      </c>
      <c r="H413" s="8"/>
      <c r="I413" s="11"/>
      <c r="J413" s="10"/>
    </row>
    <row r="414" spans="1:10">
      <c r="A414" s="5"/>
      <c r="B414" s="6"/>
      <c r="C414" s="5"/>
      <c r="D414" s="7"/>
      <c r="E414" s="10"/>
      <c r="H414" s="8"/>
      <c r="I414" s="11"/>
      <c r="J414" s="10"/>
    </row>
    <row r="415" spans="1:10">
      <c r="A415" s="5"/>
      <c r="B415" s="6"/>
      <c r="C415" s="5"/>
      <c r="D415" s="7"/>
      <c r="E415" s="10"/>
      <c r="H415" s="8"/>
      <c r="I415" s="11"/>
      <c r="J415" s="10"/>
    </row>
    <row r="416" spans="1:10">
      <c r="A416" s="5" t="s">
        <v>332</v>
      </c>
      <c r="B416" s="6">
        <v>44898.584851631953</v>
      </c>
      <c r="C416" s="5" t="s">
        <v>277</v>
      </c>
      <c r="D416" s="7"/>
      <c r="E416" s="10"/>
      <c r="H416" s="8">
        <v>289.27999999999997</v>
      </c>
      <c r="I416" s="5" t="s">
        <v>224</v>
      </c>
      <c r="J416" s="5" t="s">
        <v>277</v>
      </c>
    </row>
    <row r="417" spans="1:10">
      <c r="A417" s="5" t="s">
        <v>332</v>
      </c>
      <c r="B417" s="6">
        <v>44898.584851631953</v>
      </c>
      <c r="C417" s="5" t="s">
        <v>277</v>
      </c>
      <c r="D417" s="7"/>
      <c r="E417" s="10"/>
      <c r="F417" s="8">
        <v>3698.38</v>
      </c>
      <c r="I417" s="11" t="s">
        <v>9</v>
      </c>
      <c r="J417" s="5" t="s">
        <v>277</v>
      </c>
    </row>
    <row r="418" spans="1:10">
      <c r="A418" s="12" t="s">
        <v>21</v>
      </c>
      <c r="B418" s="3"/>
      <c r="C418" s="3"/>
      <c r="D418" s="7"/>
      <c r="E418" s="10"/>
      <c r="H418" s="8"/>
      <c r="I418" s="11"/>
      <c r="J418" s="10"/>
    </row>
    <row r="419" spans="1:10" ht="15.75" customHeight="1">
      <c r="A419" s="13" t="s">
        <v>22</v>
      </c>
      <c r="B419" s="13" t="s">
        <v>23</v>
      </c>
      <c r="C419" s="13" t="s">
        <v>24</v>
      </c>
      <c r="D419" s="21">
        <v>112349619</v>
      </c>
      <c r="E419" s="14">
        <v>112356165</v>
      </c>
      <c r="H419" s="8"/>
      <c r="I419" s="11"/>
      <c r="J419" s="10"/>
    </row>
    <row r="422" spans="1:10">
      <c r="A422" s="1" t="s">
        <v>0</v>
      </c>
      <c r="B422" s="2"/>
      <c r="C422" s="2"/>
      <c r="D422" s="2"/>
      <c r="E422" s="2"/>
      <c r="F422" s="2"/>
      <c r="G422" s="2"/>
      <c r="H422" s="2"/>
      <c r="I422" s="2"/>
      <c r="J422" s="2"/>
    </row>
    <row r="423" spans="1:10">
      <c r="A423" s="3" t="s">
        <v>146</v>
      </c>
      <c r="B423" s="2"/>
      <c r="C423" s="2"/>
      <c r="D423" s="2"/>
      <c r="E423" s="2"/>
      <c r="F423" s="2"/>
      <c r="G423" s="2"/>
      <c r="H423" s="2"/>
      <c r="I423" s="2"/>
      <c r="J423" s="2"/>
    </row>
    <row r="424" spans="1:10">
      <c r="A424" s="88" t="s">
        <v>0</v>
      </c>
      <c r="B424" s="88" t="s">
        <v>2</v>
      </c>
      <c r="C424" s="88" t="s">
        <v>3</v>
      </c>
      <c r="D424" s="88" t="s">
        <v>4</v>
      </c>
      <c r="E424" s="88" t="s">
        <v>5</v>
      </c>
      <c r="F424" s="88" t="s">
        <v>6</v>
      </c>
      <c r="G424" s="90"/>
      <c r="H424" s="91"/>
      <c r="I424" s="88" t="s">
        <v>7</v>
      </c>
      <c r="J424" s="88" t="s">
        <v>8</v>
      </c>
    </row>
    <row r="425" spans="1:10">
      <c r="A425" s="89"/>
      <c r="B425" s="89"/>
      <c r="C425" s="89"/>
      <c r="D425" s="89"/>
      <c r="E425" s="89"/>
      <c r="F425" s="4" t="s">
        <v>9</v>
      </c>
      <c r="G425" s="4" t="s">
        <v>10</v>
      </c>
      <c r="H425" s="4" t="s">
        <v>11</v>
      </c>
      <c r="I425" s="89"/>
      <c r="J425" s="89"/>
    </row>
    <row r="426" spans="1:10">
      <c r="A426" s="5" t="s">
        <v>333</v>
      </c>
      <c r="B426" s="6">
        <v>44900.752138773147</v>
      </c>
      <c r="C426" s="5" t="s">
        <v>277</v>
      </c>
      <c r="D426" s="7"/>
      <c r="E426" s="10"/>
      <c r="F426" s="8">
        <v>14519.36</v>
      </c>
      <c r="I426" s="11" t="s">
        <v>9</v>
      </c>
      <c r="J426" s="5" t="s">
        <v>277</v>
      </c>
    </row>
    <row r="427" spans="1:10">
      <c r="A427" s="5" t="s">
        <v>333</v>
      </c>
      <c r="B427" s="6">
        <v>44900.752138773147</v>
      </c>
      <c r="C427" s="5" t="s">
        <v>277</v>
      </c>
      <c r="D427" s="7"/>
      <c r="E427" s="10"/>
      <c r="H427" s="8">
        <v>847.89</v>
      </c>
      <c r="I427" s="5" t="s">
        <v>224</v>
      </c>
      <c r="J427" s="5" t="s">
        <v>277</v>
      </c>
    </row>
    <row r="428" spans="1:10">
      <c r="A428" s="12" t="s">
        <v>21</v>
      </c>
      <c r="B428" s="3"/>
      <c r="C428" s="3"/>
      <c r="D428" s="7"/>
      <c r="E428" s="10"/>
      <c r="H428" s="8"/>
      <c r="I428" s="11"/>
      <c r="J428" s="5"/>
    </row>
    <row r="429" spans="1:10" ht="15.75" customHeight="1">
      <c r="A429" s="13" t="s">
        <v>22</v>
      </c>
      <c r="B429" s="13" t="s">
        <v>23</v>
      </c>
      <c r="C429" s="13" t="s">
        <v>24</v>
      </c>
      <c r="D429" s="21">
        <v>112357895</v>
      </c>
      <c r="E429" s="14">
        <v>112362707</v>
      </c>
      <c r="H429" s="8"/>
      <c r="I429" s="11"/>
      <c r="J429" s="5"/>
    </row>
    <row r="430" spans="1:10">
      <c r="A430" s="5"/>
      <c r="B430" s="6"/>
      <c r="C430" s="5"/>
      <c r="D430" s="7"/>
      <c r="E430" s="10"/>
      <c r="H430" s="8"/>
      <c r="I430" s="11"/>
      <c r="J430" s="5"/>
    </row>
    <row r="431" spans="1:10">
      <c r="A431" s="5"/>
      <c r="B431" s="6"/>
      <c r="C431" s="5"/>
      <c r="D431" s="7"/>
      <c r="E431" s="10"/>
      <c r="H431" s="8"/>
      <c r="I431" s="11"/>
      <c r="J431" s="5"/>
    </row>
    <row r="432" spans="1:10">
      <c r="A432" s="5" t="s">
        <v>334</v>
      </c>
      <c r="B432" s="6">
        <v>44900.791928194441</v>
      </c>
      <c r="C432" s="5" t="s">
        <v>275</v>
      </c>
      <c r="D432" s="7"/>
      <c r="E432" s="10"/>
      <c r="F432" s="8">
        <v>4731.63</v>
      </c>
      <c r="I432" s="11" t="s">
        <v>9</v>
      </c>
      <c r="J432" s="5" t="s">
        <v>275</v>
      </c>
    </row>
    <row r="433" spans="1:10">
      <c r="A433" s="12" t="s">
        <v>21</v>
      </c>
      <c r="B433" s="3"/>
      <c r="C433" s="3"/>
      <c r="D433" s="7"/>
      <c r="E433" s="10"/>
      <c r="H433" s="8"/>
      <c r="I433" s="11"/>
      <c r="J433" s="5"/>
    </row>
    <row r="434" spans="1:10" ht="15.75" customHeight="1">
      <c r="A434" s="13" t="s">
        <v>22</v>
      </c>
      <c r="B434" s="13" t="s">
        <v>23</v>
      </c>
      <c r="C434" s="13" t="s">
        <v>24</v>
      </c>
      <c r="D434" s="21">
        <v>112357896</v>
      </c>
      <c r="E434" s="14">
        <v>112362712</v>
      </c>
      <c r="H434" s="8"/>
      <c r="I434" s="11"/>
      <c r="J434" s="5"/>
    </row>
    <row r="437" spans="1:10">
      <c r="A437" s="1" t="s">
        <v>0</v>
      </c>
      <c r="B437" s="2"/>
      <c r="C437" s="2"/>
      <c r="D437" s="2"/>
      <c r="E437" s="2"/>
      <c r="F437" s="2"/>
      <c r="G437" s="2"/>
      <c r="H437" s="2"/>
      <c r="I437" s="2"/>
      <c r="J437" s="2"/>
    </row>
    <row r="438" spans="1:10">
      <c r="A438" s="3" t="s">
        <v>152</v>
      </c>
      <c r="B438" s="2"/>
      <c r="C438" s="2"/>
      <c r="D438" s="2"/>
      <c r="E438" s="2"/>
      <c r="F438" s="2"/>
      <c r="G438" s="2"/>
      <c r="H438" s="2"/>
      <c r="I438" s="2"/>
      <c r="J438" s="2"/>
    </row>
    <row r="439" spans="1:10">
      <c r="A439" s="88" t="s">
        <v>0</v>
      </c>
      <c r="B439" s="88" t="s">
        <v>2</v>
      </c>
      <c r="C439" s="88" t="s">
        <v>3</v>
      </c>
      <c r="D439" s="88" t="s">
        <v>4</v>
      </c>
      <c r="E439" s="88" t="s">
        <v>5</v>
      </c>
      <c r="F439" s="88" t="s">
        <v>6</v>
      </c>
      <c r="G439" s="90"/>
      <c r="H439" s="91"/>
      <c r="I439" s="88" t="s">
        <v>7</v>
      </c>
      <c r="J439" s="88" t="s">
        <v>8</v>
      </c>
    </row>
    <row r="440" spans="1:10">
      <c r="A440" s="89"/>
      <c r="B440" s="89"/>
      <c r="C440" s="89"/>
      <c r="D440" s="89"/>
      <c r="E440" s="89"/>
      <c r="F440" s="4" t="s">
        <v>9</v>
      </c>
      <c r="G440" s="4" t="s">
        <v>10</v>
      </c>
      <c r="H440" s="4" t="s">
        <v>11</v>
      </c>
      <c r="I440" s="89"/>
      <c r="J440" s="89"/>
    </row>
    <row r="441" spans="1:10">
      <c r="A441" s="5" t="s">
        <v>335</v>
      </c>
      <c r="B441" s="6">
        <v>44901.754595497689</v>
      </c>
      <c r="C441" s="5" t="s">
        <v>277</v>
      </c>
      <c r="D441" s="7"/>
      <c r="E441" s="10"/>
      <c r="F441" s="8">
        <v>12245.86</v>
      </c>
      <c r="I441" s="11" t="s">
        <v>9</v>
      </c>
      <c r="J441" s="5" t="s">
        <v>277</v>
      </c>
    </row>
    <row r="442" spans="1:10">
      <c r="A442" s="12" t="s">
        <v>21</v>
      </c>
      <c r="B442" s="3"/>
      <c r="C442" s="3"/>
      <c r="D442" s="7"/>
      <c r="E442" s="10"/>
      <c r="H442" s="8"/>
      <c r="I442" s="11"/>
      <c r="J442" s="10"/>
    </row>
    <row r="443" spans="1:10" ht="15.75" customHeight="1">
      <c r="A443" s="13" t="s">
        <v>22</v>
      </c>
      <c r="B443" s="13" t="s">
        <v>23</v>
      </c>
      <c r="C443" s="13" t="s">
        <v>24</v>
      </c>
      <c r="D443" s="21">
        <v>112368582</v>
      </c>
      <c r="E443" s="14">
        <v>112370666</v>
      </c>
      <c r="H443" s="8"/>
      <c r="I443" s="11"/>
      <c r="J443" s="10"/>
    </row>
    <row r="444" spans="1:10">
      <c r="A444" s="5"/>
      <c r="B444" s="6"/>
      <c r="C444" s="5"/>
      <c r="D444" s="7"/>
      <c r="E444" s="10"/>
      <c r="H444" s="8"/>
      <c r="I444" s="11"/>
      <c r="J444" s="10"/>
    </row>
    <row r="445" spans="1:10">
      <c r="A445" s="5"/>
      <c r="B445" s="6"/>
      <c r="C445" s="5"/>
      <c r="D445" s="7"/>
      <c r="E445" s="10"/>
      <c r="H445" s="8"/>
      <c r="I445" s="11"/>
      <c r="J445" s="10"/>
    </row>
    <row r="446" spans="1:10">
      <c r="A446" s="5" t="s">
        <v>336</v>
      </c>
      <c r="B446" s="6">
        <v>44901.795163784722</v>
      </c>
      <c r="C446" s="5" t="s">
        <v>275</v>
      </c>
      <c r="D446" s="7"/>
      <c r="E446" s="10"/>
      <c r="F446" s="8">
        <v>7760.73</v>
      </c>
      <c r="I446" s="11" t="s">
        <v>9</v>
      </c>
      <c r="J446" s="5" t="s">
        <v>275</v>
      </c>
    </row>
    <row r="447" spans="1:10">
      <c r="A447" s="12" t="s">
        <v>21</v>
      </c>
      <c r="B447" s="3"/>
      <c r="C447" s="3"/>
      <c r="D447" s="7"/>
      <c r="E447" s="10"/>
      <c r="H447" s="8"/>
      <c r="I447" s="11"/>
      <c r="J447" s="10"/>
    </row>
    <row r="448" spans="1:10" ht="15.75" customHeight="1">
      <c r="A448" s="13" t="s">
        <v>22</v>
      </c>
      <c r="B448" s="13" t="s">
        <v>23</v>
      </c>
      <c r="C448" s="13" t="s">
        <v>24</v>
      </c>
      <c r="D448" s="21">
        <v>112369083</v>
      </c>
      <c r="E448" s="14">
        <v>112370668</v>
      </c>
      <c r="H448" s="8"/>
      <c r="I448" s="11"/>
      <c r="J448" s="10"/>
    </row>
    <row r="449" spans="1:10">
      <c r="A449" s="5"/>
      <c r="B449" s="6"/>
      <c r="C449" s="5"/>
      <c r="D449" s="7"/>
      <c r="E449" s="10"/>
      <c r="H449" s="8"/>
      <c r="I449" s="11"/>
      <c r="J449" s="10"/>
    </row>
    <row r="451" spans="1:10">
      <c r="A451" s="1" t="s">
        <v>0</v>
      </c>
      <c r="B451" s="2"/>
      <c r="C451" s="2"/>
      <c r="D451" s="2"/>
      <c r="E451" s="2"/>
      <c r="F451" s="2"/>
      <c r="G451" s="2"/>
      <c r="H451" s="2"/>
      <c r="I451" s="2"/>
      <c r="J451" s="2"/>
    </row>
    <row r="452" spans="1:10">
      <c r="A452" s="3" t="s">
        <v>155</v>
      </c>
      <c r="B452" s="2"/>
      <c r="C452" s="2"/>
      <c r="D452" s="2"/>
      <c r="E452" s="2"/>
      <c r="F452" s="2"/>
      <c r="G452" s="2"/>
      <c r="H452" s="2"/>
      <c r="I452" s="2"/>
      <c r="J452" s="2"/>
    </row>
    <row r="453" spans="1:10">
      <c r="A453" s="88" t="s">
        <v>0</v>
      </c>
      <c r="B453" s="88" t="s">
        <v>2</v>
      </c>
      <c r="C453" s="88" t="s">
        <v>3</v>
      </c>
      <c r="D453" s="88" t="s">
        <v>4</v>
      </c>
      <c r="E453" s="88" t="s">
        <v>5</v>
      </c>
      <c r="F453" s="88" t="s">
        <v>6</v>
      </c>
      <c r="G453" s="90"/>
      <c r="H453" s="91"/>
      <c r="I453" s="88" t="s">
        <v>7</v>
      </c>
      <c r="J453" s="88" t="s">
        <v>8</v>
      </c>
    </row>
    <row r="454" spans="1:10">
      <c r="A454" s="89"/>
      <c r="B454" s="89"/>
      <c r="C454" s="89"/>
      <c r="D454" s="89"/>
      <c r="E454" s="89"/>
      <c r="F454" s="4" t="s">
        <v>9</v>
      </c>
      <c r="G454" s="4" t="s">
        <v>10</v>
      </c>
      <c r="H454" s="4" t="s">
        <v>11</v>
      </c>
      <c r="I454" s="89"/>
      <c r="J454" s="89"/>
    </row>
    <row r="455" spans="1:10">
      <c r="A455" s="5" t="s">
        <v>337</v>
      </c>
      <c r="B455" s="6">
        <v>44902.756857141198</v>
      </c>
      <c r="C455" s="5" t="s">
        <v>277</v>
      </c>
      <c r="D455" s="7"/>
      <c r="E455" s="10"/>
      <c r="F455" s="8">
        <v>9942.06</v>
      </c>
      <c r="I455" s="11" t="s">
        <v>9</v>
      </c>
      <c r="J455" s="5" t="s">
        <v>277</v>
      </c>
    </row>
    <row r="456" spans="1:10">
      <c r="A456" s="5" t="s">
        <v>337</v>
      </c>
      <c r="B456" s="6">
        <v>44902.756857141198</v>
      </c>
      <c r="C456" s="5" t="s">
        <v>277</v>
      </c>
      <c r="D456" s="7"/>
      <c r="E456" s="10"/>
      <c r="H456" s="8">
        <v>3679.92</v>
      </c>
      <c r="I456" s="5" t="s">
        <v>224</v>
      </c>
      <c r="J456" s="5" t="s">
        <v>277</v>
      </c>
    </row>
    <row r="457" spans="1:10">
      <c r="A457" s="12" t="s">
        <v>21</v>
      </c>
      <c r="B457" s="3"/>
      <c r="C457" s="3"/>
      <c r="D457" s="7"/>
      <c r="E457" s="10"/>
      <c r="H457" s="8"/>
      <c r="I457" s="11"/>
      <c r="J457" s="5"/>
    </row>
    <row r="458" spans="1:10" ht="15.75" customHeight="1">
      <c r="A458" s="13" t="s">
        <v>22</v>
      </c>
      <c r="B458" s="13" t="s">
        <v>23</v>
      </c>
      <c r="C458" s="13" t="s">
        <v>24</v>
      </c>
      <c r="D458" s="21">
        <v>112372295</v>
      </c>
      <c r="E458" s="14">
        <v>112378631</v>
      </c>
      <c r="H458" s="8"/>
      <c r="I458" s="11"/>
      <c r="J458" s="5"/>
    </row>
    <row r="459" spans="1:10">
      <c r="A459" s="5"/>
      <c r="B459" s="6"/>
      <c r="C459" s="5"/>
      <c r="D459" s="7"/>
      <c r="E459" s="10"/>
      <c r="H459" s="8"/>
      <c r="I459" s="11"/>
      <c r="J459" s="5"/>
    </row>
    <row r="460" spans="1:10">
      <c r="A460" s="5"/>
      <c r="B460" s="6"/>
      <c r="C460" s="5"/>
      <c r="D460" s="7"/>
      <c r="E460" s="10"/>
      <c r="H460" s="8"/>
      <c r="I460" s="11"/>
      <c r="J460" s="5"/>
    </row>
    <row r="461" spans="1:10">
      <c r="A461" s="5" t="s">
        <v>338</v>
      </c>
      <c r="B461" s="6">
        <v>44902.792365277783</v>
      </c>
      <c r="C461" s="5" t="s">
        <v>275</v>
      </c>
      <c r="D461" s="7"/>
      <c r="E461" s="10"/>
      <c r="F461" s="8">
        <v>10953.52</v>
      </c>
      <c r="I461" s="11" t="s">
        <v>9</v>
      </c>
      <c r="J461" s="5" t="s">
        <v>275</v>
      </c>
    </row>
    <row r="462" spans="1:10">
      <c r="A462" s="12" t="s">
        <v>21</v>
      </c>
      <c r="B462" s="3"/>
      <c r="C462" s="3"/>
      <c r="D462" s="7"/>
      <c r="E462" s="10"/>
      <c r="H462" s="8"/>
      <c r="I462" s="11"/>
      <c r="J462" s="5"/>
    </row>
    <row r="463" spans="1:10" ht="15.75" customHeight="1">
      <c r="A463" s="13" t="s">
        <v>22</v>
      </c>
      <c r="B463" s="13" t="s">
        <v>23</v>
      </c>
      <c r="C463" s="13" t="s">
        <v>24</v>
      </c>
      <c r="D463" s="21">
        <v>112372298</v>
      </c>
      <c r="E463" s="14">
        <v>112378632</v>
      </c>
      <c r="H463" s="8"/>
      <c r="I463" s="11"/>
      <c r="J463" s="5"/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159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88" t="s">
        <v>0</v>
      </c>
      <c r="B468" s="88" t="s">
        <v>2</v>
      </c>
      <c r="C468" s="88" t="s">
        <v>3</v>
      </c>
      <c r="D468" s="88" t="s">
        <v>4</v>
      </c>
      <c r="E468" s="88" t="s">
        <v>5</v>
      </c>
      <c r="F468" s="88" t="s">
        <v>6</v>
      </c>
      <c r="G468" s="90"/>
      <c r="H468" s="91"/>
      <c r="I468" s="88" t="s">
        <v>7</v>
      </c>
      <c r="J468" s="88" t="s">
        <v>8</v>
      </c>
    </row>
    <row r="469" spans="1:10">
      <c r="A469" s="89"/>
      <c r="B469" s="89"/>
      <c r="C469" s="89"/>
      <c r="D469" s="89"/>
      <c r="E469" s="89"/>
      <c r="F469" s="4" t="s">
        <v>9</v>
      </c>
      <c r="G469" s="4" t="s">
        <v>10</v>
      </c>
      <c r="H469" s="4" t="s">
        <v>11</v>
      </c>
      <c r="I469" s="89"/>
      <c r="J469" s="89"/>
    </row>
    <row r="470" spans="1:10">
      <c r="A470" s="5" t="s">
        <v>339</v>
      </c>
      <c r="B470" s="6">
        <v>44903.752130347217</v>
      </c>
      <c r="C470" s="5" t="s">
        <v>277</v>
      </c>
      <c r="D470" s="7"/>
      <c r="E470" s="10"/>
      <c r="F470" s="8">
        <v>18562.060000000001</v>
      </c>
      <c r="I470" s="11" t="s">
        <v>9</v>
      </c>
      <c r="J470" s="5" t="s">
        <v>277</v>
      </c>
    </row>
    <row r="471" spans="1:10">
      <c r="A471" s="5" t="s">
        <v>339</v>
      </c>
      <c r="B471" s="6">
        <v>44903.752130347217</v>
      </c>
      <c r="C471" s="5" t="s">
        <v>277</v>
      </c>
      <c r="D471" s="7"/>
      <c r="E471" s="10"/>
      <c r="H471" s="8">
        <v>178.87</v>
      </c>
      <c r="I471" s="5" t="s">
        <v>224</v>
      </c>
      <c r="J471" s="5" t="s">
        <v>277</v>
      </c>
    </row>
    <row r="472" spans="1:10">
      <c r="A472" s="12" t="s">
        <v>21</v>
      </c>
      <c r="B472" s="3"/>
      <c r="C472" s="3"/>
      <c r="D472" s="7"/>
      <c r="E472" s="10"/>
      <c r="H472" s="8"/>
      <c r="I472" s="11"/>
      <c r="J472" s="10"/>
    </row>
    <row r="473" spans="1:10" ht="15.75" customHeight="1">
      <c r="A473" s="13" t="s">
        <v>22</v>
      </c>
      <c r="B473" s="13" t="s">
        <v>23</v>
      </c>
      <c r="C473" s="13" t="s">
        <v>24</v>
      </c>
      <c r="D473" s="79">
        <v>112385528</v>
      </c>
      <c r="E473" s="14">
        <v>112387843</v>
      </c>
      <c r="H473" s="8"/>
      <c r="I473" s="11"/>
      <c r="J473" s="10"/>
    </row>
    <row r="474" spans="1:10">
      <c r="A474" s="5"/>
      <c r="B474" s="6"/>
      <c r="C474" s="5"/>
      <c r="E474" s="10"/>
      <c r="H474" s="8"/>
      <c r="I474" s="11"/>
      <c r="J474" s="10"/>
    </row>
    <row r="475" spans="1:10">
      <c r="A475" s="5"/>
      <c r="B475" s="6"/>
      <c r="C475" s="5"/>
      <c r="E475" s="10"/>
      <c r="H475" s="8"/>
      <c r="I475" s="11"/>
      <c r="J475" s="10"/>
    </row>
    <row r="476" spans="1:10">
      <c r="A476" s="5" t="s">
        <v>340</v>
      </c>
      <c r="B476" s="6">
        <v>44903.795917754629</v>
      </c>
      <c r="C476" s="5" t="s">
        <v>275</v>
      </c>
      <c r="E476" s="10"/>
      <c r="F476" s="8">
        <v>10748.97</v>
      </c>
      <c r="I476" s="11" t="s">
        <v>9</v>
      </c>
      <c r="J476" s="5" t="s">
        <v>275</v>
      </c>
    </row>
    <row r="477" spans="1:10">
      <c r="A477" s="12" t="s">
        <v>21</v>
      </c>
      <c r="B477" s="3"/>
      <c r="C477" s="3"/>
      <c r="D477" s="7"/>
      <c r="E477" s="10"/>
      <c r="H477" s="8"/>
      <c r="I477" s="11"/>
      <c r="J477" s="10"/>
    </row>
    <row r="478" spans="1:10" ht="15.75" customHeight="1">
      <c r="A478" s="13" t="s">
        <v>22</v>
      </c>
      <c r="B478" s="13" t="s">
        <v>23</v>
      </c>
      <c r="C478" s="13" t="s">
        <v>24</v>
      </c>
      <c r="D478" s="79">
        <v>112385529</v>
      </c>
      <c r="E478" s="14">
        <v>112387847</v>
      </c>
      <c r="H478" s="8"/>
      <c r="I478" s="11"/>
      <c r="J478" s="10"/>
    </row>
    <row r="481" spans="1:10">
      <c r="A481" s="1" t="s">
        <v>0</v>
      </c>
      <c r="B481" s="2"/>
      <c r="C481" s="2"/>
      <c r="D481" s="2"/>
      <c r="E481" s="2"/>
      <c r="F481" s="2"/>
      <c r="G481" s="2"/>
      <c r="H481" s="2"/>
      <c r="I481" s="2"/>
      <c r="J481" s="2"/>
    </row>
    <row r="482" spans="1:10">
      <c r="A482" s="3" t="s">
        <v>162</v>
      </c>
      <c r="B482" s="2"/>
      <c r="C482" s="2"/>
      <c r="D482" s="2"/>
      <c r="E482" s="2"/>
      <c r="F482" s="2"/>
      <c r="G482" s="2"/>
      <c r="H482" s="2"/>
      <c r="I482" s="2"/>
      <c r="J482" s="2"/>
    </row>
    <row r="483" spans="1:10">
      <c r="A483" s="88" t="s">
        <v>0</v>
      </c>
      <c r="B483" s="88" t="s">
        <v>2</v>
      </c>
      <c r="C483" s="88" t="s">
        <v>3</v>
      </c>
      <c r="D483" s="88" t="s">
        <v>4</v>
      </c>
      <c r="E483" s="88" t="s">
        <v>5</v>
      </c>
      <c r="F483" s="88" t="s">
        <v>6</v>
      </c>
      <c r="G483" s="90"/>
      <c r="H483" s="91"/>
      <c r="I483" s="88" t="s">
        <v>7</v>
      </c>
      <c r="J483" s="88" t="s">
        <v>8</v>
      </c>
    </row>
    <row r="484" spans="1:10">
      <c r="A484" s="89"/>
      <c r="B484" s="89"/>
      <c r="C484" s="89"/>
      <c r="D484" s="89"/>
      <c r="E484" s="89"/>
      <c r="F484" s="4" t="s">
        <v>9</v>
      </c>
      <c r="G484" s="4" t="s">
        <v>10</v>
      </c>
      <c r="H484" s="4" t="s">
        <v>11</v>
      </c>
      <c r="I484" s="89"/>
      <c r="J484" s="89"/>
    </row>
    <row r="485" spans="1:10">
      <c r="A485" s="5" t="s">
        <v>341</v>
      </c>
      <c r="B485" s="6">
        <v>44904.759813414363</v>
      </c>
      <c r="C485" s="5" t="s">
        <v>275</v>
      </c>
      <c r="F485" s="8">
        <v>6040.65</v>
      </c>
      <c r="I485" s="11" t="s">
        <v>9</v>
      </c>
      <c r="J485" s="5" t="s">
        <v>275</v>
      </c>
    </row>
    <row r="486" spans="1:10">
      <c r="A486" s="12" t="s">
        <v>21</v>
      </c>
      <c r="B486" s="3"/>
      <c r="C486" s="3"/>
      <c r="F486" s="8"/>
      <c r="I486" s="11"/>
      <c r="J486" s="5"/>
    </row>
    <row r="487" spans="1:10" ht="15.75" customHeight="1">
      <c r="A487" s="13" t="s">
        <v>22</v>
      </c>
      <c r="B487" s="13" t="s">
        <v>23</v>
      </c>
      <c r="C487" s="13" t="s">
        <v>24</v>
      </c>
      <c r="D487" s="79">
        <v>112385537</v>
      </c>
      <c r="E487" s="14">
        <v>112387848</v>
      </c>
      <c r="F487" s="8"/>
      <c r="I487" s="11"/>
      <c r="J487" s="5"/>
    </row>
    <row r="490" spans="1:10">
      <c r="A490" s="5" t="s">
        <v>342</v>
      </c>
      <c r="B490" s="6">
        <v>44904.792425127307</v>
      </c>
      <c r="C490" s="5" t="s">
        <v>277</v>
      </c>
      <c r="F490" s="8">
        <v>28526.07</v>
      </c>
      <c r="I490" s="11" t="s">
        <v>9</v>
      </c>
      <c r="J490" s="5" t="s">
        <v>277</v>
      </c>
    </row>
    <row r="491" spans="1:10">
      <c r="A491" s="5" t="s">
        <v>342</v>
      </c>
      <c r="B491" s="6">
        <v>44904.792425127307</v>
      </c>
      <c r="C491" s="5" t="s">
        <v>277</v>
      </c>
      <c r="F491" s="8">
        <v>606.23</v>
      </c>
      <c r="I491" s="5" t="s">
        <v>224</v>
      </c>
      <c r="J491" s="5" t="s">
        <v>277</v>
      </c>
    </row>
    <row r="492" spans="1:10">
      <c r="A492" s="12" t="s">
        <v>21</v>
      </c>
      <c r="B492" s="3"/>
      <c r="C492" s="3"/>
      <c r="F492" s="8"/>
      <c r="I492" s="5"/>
      <c r="J492" s="5"/>
    </row>
    <row r="493" spans="1:10" ht="15.75" customHeight="1">
      <c r="A493" s="13" t="s">
        <v>22</v>
      </c>
      <c r="B493" s="13" t="s">
        <v>23</v>
      </c>
      <c r="C493" s="13" t="s">
        <v>24</v>
      </c>
      <c r="D493" s="79">
        <v>112385541</v>
      </c>
      <c r="E493" s="14">
        <v>112387849</v>
      </c>
    </row>
    <row r="496" spans="1:10">
      <c r="A496" s="5" t="s">
        <v>343</v>
      </c>
      <c r="B496" s="6">
        <v>44905.583656331008</v>
      </c>
      <c r="C496" s="5" t="s">
        <v>275</v>
      </c>
      <c r="F496" s="8">
        <v>1227.43</v>
      </c>
      <c r="I496" s="11" t="s">
        <v>9</v>
      </c>
      <c r="J496" s="5" t="s">
        <v>275</v>
      </c>
    </row>
    <row r="497" spans="1:10">
      <c r="A497" s="12" t="s">
        <v>21</v>
      </c>
      <c r="B497" s="3"/>
      <c r="C497" s="3"/>
      <c r="F497" s="8"/>
      <c r="I497" s="11"/>
      <c r="J497" s="5"/>
    </row>
    <row r="498" spans="1:10" ht="15.75" customHeight="1">
      <c r="A498" s="13" t="s">
        <v>22</v>
      </c>
      <c r="B498" s="13" t="s">
        <v>23</v>
      </c>
      <c r="C498" s="13" t="s">
        <v>24</v>
      </c>
      <c r="D498" s="79">
        <v>112389034</v>
      </c>
      <c r="E498" s="14">
        <v>112399572</v>
      </c>
    </row>
    <row r="501" spans="1:10">
      <c r="A501" s="5" t="s">
        <v>344</v>
      </c>
      <c r="B501" s="6">
        <v>44905.585207465279</v>
      </c>
      <c r="C501" s="5" t="s">
        <v>277</v>
      </c>
      <c r="F501" s="8">
        <v>5137.62</v>
      </c>
      <c r="I501" s="11" t="s">
        <v>9</v>
      </c>
      <c r="J501" s="5" t="s">
        <v>277</v>
      </c>
    </row>
    <row r="502" spans="1:10">
      <c r="A502" s="5" t="s">
        <v>344</v>
      </c>
      <c r="B502" s="6">
        <v>44905.585207465279</v>
      </c>
      <c r="C502" s="5" t="s">
        <v>277</v>
      </c>
      <c r="F502" s="8">
        <v>458.48</v>
      </c>
      <c r="I502" s="5" t="s">
        <v>224</v>
      </c>
      <c r="J502" s="5" t="s">
        <v>277</v>
      </c>
    </row>
    <row r="503" spans="1:10">
      <c r="A503" s="12" t="s">
        <v>21</v>
      </c>
      <c r="B503" s="3"/>
      <c r="C503" s="3"/>
    </row>
    <row r="504" spans="1:10" ht="15.75" customHeight="1">
      <c r="A504" s="13" t="s">
        <v>22</v>
      </c>
      <c r="B504" s="13" t="s">
        <v>23</v>
      </c>
      <c r="C504" s="13" t="s">
        <v>24</v>
      </c>
      <c r="D504" s="79">
        <v>112389035</v>
      </c>
      <c r="E504" s="14">
        <v>112399573</v>
      </c>
    </row>
    <row r="507" spans="1:10">
      <c r="A507" s="1" t="s">
        <v>0</v>
      </c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3" t="s">
        <v>167</v>
      </c>
      <c r="B508" s="2"/>
      <c r="C508" s="2"/>
      <c r="D508" s="2"/>
      <c r="E508" s="2"/>
      <c r="F508" s="2"/>
      <c r="G508" s="2"/>
      <c r="H508" s="2"/>
      <c r="I508" s="2"/>
      <c r="J508" s="2"/>
    </row>
    <row r="509" spans="1:10">
      <c r="A509" s="88" t="s">
        <v>0</v>
      </c>
      <c r="B509" s="88" t="s">
        <v>2</v>
      </c>
      <c r="C509" s="88" t="s">
        <v>3</v>
      </c>
      <c r="D509" s="88" t="s">
        <v>4</v>
      </c>
      <c r="E509" s="88" t="s">
        <v>5</v>
      </c>
      <c r="F509" s="88" t="s">
        <v>6</v>
      </c>
      <c r="G509" s="90"/>
      <c r="H509" s="91"/>
      <c r="I509" s="88" t="s">
        <v>7</v>
      </c>
      <c r="J509" s="88" t="s">
        <v>8</v>
      </c>
    </row>
    <row r="510" spans="1:10">
      <c r="A510" s="89"/>
      <c r="B510" s="89"/>
      <c r="C510" s="89"/>
      <c r="D510" s="89"/>
      <c r="E510" s="89"/>
      <c r="F510" s="4" t="s">
        <v>9</v>
      </c>
      <c r="G510" s="4" t="s">
        <v>10</v>
      </c>
      <c r="H510" s="4" t="s">
        <v>11</v>
      </c>
      <c r="I510" s="89"/>
      <c r="J510" s="89"/>
    </row>
    <row r="511" spans="1:10">
      <c r="A511" s="5" t="s">
        <v>345</v>
      </c>
      <c r="B511" s="6">
        <v>44907.754370625</v>
      </c>
      <c r="C511" s="5" t="s">
        <v>275</v>
      </c>
      <c r="F511" s="8">
        <v>20754.7</v>
      </c>
      <c r="I511" s="11" t="s">
        <v>9</v>
      </c>
      <c r="J511" s="5" t="s">
        <v>275</v>
      </c>
    </row>
    <row r="512" spans="1:10">
      <c r="A512" s="12" t="s">
        <v>21</v>
      </c>
      <c r="B512" s="3"/>
      <c r="C512" s="3"/>
    </row>
    <row r="513" spans="1:10" ht="15.75" customHeight="1">
      <c r="A513" s="13" t="s">
        <v>22</v>
      </c>
      <c r="B513" s="13" t="s">
        <v>23</v>
      </c>
      <c r="C513" s="13" t="s">
        <v>24</v>
      </c>
      <c r="D513" s="79">
        <v>112402275</v>
      </c>
      <c r="E513" s="14">
        <v>112405655</v>
      </c>
    </row>
    <row r="516" spans="1:10">
      <c r="A516" s="5" t="s">
        <v>346</v>
      </c>
      <c r="B516" s="6">
        <v>44907.792138993063</v>
      </c>
      <c r="C516" s="5" t="s">
        <v>277</v>
      </c>
      <c r="F516" s="8">
        <v>38222.86</v>
      </c>
      <c r="I516" s="11" t="s">
        <v>9</v>
      </c>
      <c r="J516" s="5" t="s">
        <v>277</v>
      </c>
    </row>
    <row r="517" spans="1:10">
      <c r="A517" s="5" t="s">
        <v>346</v>
      </c>
      <c r="B517" s="6">
        <v>44907.792138993063</v>
      </c>
      <c r="C517" s="5" t="s">
        <v>277</v>
      </c>
      <c r="H517" s="8">
        <v>59</v>
      </c>
      <c r="I517" s="5" t="s">
        <v>224</v>
      </c>
      <c r="J517" s="5" t="s">
        <v>277</v>
      </c>
    </row>
    <row r="518" spans="1:10">
      <c r="A518" s="12" t="s">
        <v>21</v>
      </c>
      <c r="B518" s="3"/>
      <c r="C518" s="3"/>
    </row>
    <row r="519" spans="1:10" ht="15.75" customHeight="1">
      <c r="A519" s="13" t="s">
        <v>22</v>
      </c>
      <c r="B519" s="13" t="s">
        <v>23</v>
      </c>
      <c r="C519" s="13" t="s">
        <v>24</v>
      </c>
      <c r="D519" s="79">
        <v>112402566</v>
      </c>
      <c r="E519" s="14">
        <v>112405657</v>
      </c>
    </row>
    <row r="522" spans="1:10">
      <c r="A522" s="1" t="s">
        <v>0</v>
      </c>
      <c r="B522" s="2"/>
      <c r="C522" s="2"/>
      <c r="D522" s="2"/>
      <c r="E522" s="2"/>
      <c r="F522" s="2"/>
      <c r="G522" s="2"/>
      <c r="H522" s="2"/>
      <c r="I522" s="2"/>
      <c r="J522" s="2"/>
    </row>
    <row r="523" spans="1:10">
      <c r="A523" s="3" t="s">
        <v>171</v>
      </c>
      <c r="B523" s="2"/>
      <c r="C523" s="2"/>
      <c r="D523" s="2"/>
      <c r="E523" s="2"/>
      <c r="F523" s="2"/>
      <c r="G523" s="2"/>
      <c r="H523" s="2"/>
      <c r="I523" s="2"/>
      <c r="J523" s="2"/>
    </row>
    <row r="524" spans="1:10">
      <c r="A524" s="88" t="s">
        <v>0</v>
      </c>
      <c r="B524" s="88" t="s">
        <v>2</v>
      </c>
      <c r="C524" s="88" t="s">
        <v>3</v>
      </c>
      <c r="D524" s="88" t="s">
        <v>4</v>
      </c>
      <c r="E524" s="88" t="s">
        <v>5</v>
      </c>
      <c r="F524" s="88" t="s">
        <v>6</v>
      </c>
      <c r="G524" s="90"/>
      <c r="H524" s="91"/>
      <c r="I524" s="88" t="s">
        <v>7</v>
      </c>
      <c r="J524" s="88" t="s">
        <v>8</v>
      </c>
    </row>
    <row r="525" spans="1:10">
      <c r="A525" s="89"/>
      <c r="B525" s="89"/>
      <c r="C525" s="89"/>
      <c r="D525" s="89"/>
      <c r="E525" s="89"/>
      <c r="F525" s="4" t="s">
        <v>9</v>
      </c>
      <c r="G525" s="4" t="s">
        <v>10</v>
      </c>
      <c r="H525" s="4" t="s">
        <v>11</v>
      </c>
      <c r="I525" s="89"/>
      <c r="J525" s="89"/>
    </row>
    <row r="526" spans="1:10">
      <c r="A526" s="5" t="s">
        <v>347</v>
      </c>
      <c r="B526" s="6">
        <v>44908.754036273152</v>
      </c>
      <c r="C526" s="5" t="s">
        <v>275</v>
      </c>
      <c r="F526" s="8">
        <v>16415.3</v>
      </c>
      <c r="I526" s="11" t="s">
        <v>9</v>
      </c>
      <c r="J526" s="5" t="s">
        <v>275</v>
      </c>
    </row>
    <row r="527" spans="1:10">
      <c r="A527" s="12" t="s">
        <v>21</v>
      </c>
      <c r="B527" s="3"/>
      <c r="C527" s="3"/>
      <c r="I527" s="11"/>
      <c r="J527" s="5"/>
    </row>
    <row r="528" spans="1:10" ht="15.75" customHeight="1">
      <c r="A528" s="13" t="s">
        <v>22</v>
      </c>
      <c r="B528" s="13" t="s">
        <v>23</v>
      </c>
      <c r="C528" s="13" t="s">
        <v>24</v>
      </c>
      <c r="D528" s="21">
        <v>112413104</v>
      </c>
      <c r="E528" s="14">
        <v>112413208</v>
      </c>
    </row>
    <row r="531" spans="1:10">
      <c r="A531" s="5" t="s">
        <v>348</v>
      </c>
      <c r="B531" s="6">
        <v>44908.794065023147</v>
      </c>
      <c r="C531" s="5" t="s">
        <v>277</v>
      </c>
      <c r="H531" s="8">
        <v>1256.49</v>
      </c>
      <c r="I531" s="11" t="s">
        <v>226</v>
      </c>
      <c r="J531" s="5" t="s">
        <v>277</v>
      </c>
    </row>
    <row r="532" spans="1:10">
      <c r="A532" s="5" t="s">
        <v>348</v>
      </c>
      <c r="B532" s="6">
        <v>44908.794065023147</v>
      </c>
      <c r="C532" s="5" t="s">
        <v>277</v>
      </c>
      <c r="F532" s="8">
        <v>13857.54</v>
      </c>
      <c r="I532" s="11" t="s">
        <v>9</v>
      </c>
      <c r="J532" s="5" t="s">
        <v>277</v>
      </c>
    </row>
    <row r="533" spans="1:10">
      <c r="A533" s="5" t="s">
        <v>348</v>
      </c>
      <c r="B533" s="6">
        <v>44908.794065023147</v>
      </c>
      <c r="C533" s="5" t="s">
        <v>277</v>
      </c>
      <c r="H533" s="8">
        <v>83.4</v>
      </c>
      <c r="I533" s="5" t="s">
        <v>224</v>
      </c>
      <c r="J533" s="5" t="s">
        <v>277</v>
      </c>
    </row>
    <row r="534" spans="1:10">
      <c r="A534" s="12" t="s">
        <v>21</v>
      </c>
      <c r="B534" s="3"/>
      <c r="C534" s="3"/>
    </row>
    <row r="535" spans="1:10" ht="15.75" customHeight="1">
      <c r="A535" s="13" t="s">
        <v>22</v>
      </c>
      <c r="B535" s="13" t="s">
        <v>23</v>
      </c>
      <c r="C535" s="13" t="s">
        <v>24</v>
      </c>
      <c r="D535" s="21">
        <v>112413105</v>
      </c>
      <c r="E535" s="14">
        <v>112413212</v>
      </c>
    </row>
    <row r="538" spans="1:10">
      <c r="A538" s="1" t="s">
        <v>0</v>
      </c>
      <c r="B538" s="2"/>
      <c r="C538" s="2"/>
      <c r="D538" s="2"/>
      <c r="E538" s="2"/>
      <c r="F538" s="2"/>
      <c r="G538" s="2"/>
      <c r="H538" s="2"/>
      <c r="I538" s="2"/>
      <c r="J538" s="2"/>
    </row>
    <row r="539" spans="1:10">
      <c r="A539" s="3" t="s">
        <v>174</v>
      </c>
      <c r="B539" s="2"/>
      <c r="C539" s="2"/>
      <c r="D539" s="2"/>
      <c r="E539" s="2"/>
      <c r="F539" s="2"/>
      <c r="G539" s="2"/>
      <c r="H539" s="2"/>
      <c r="I539" s="2"/>
      <c r="J539" s="2"/>
    </row>
    <row r="540" spans="1:10">
      <c r="A540" s="88" t="s">
        <v>0</v>
      </c>
      <c r="B540" s="88" t="s">
        <v>2</v>
      </c>
      <c r="C540" s="88" t="s">
        <v>3</v>
      </c>
      <c r="D540" s="88" t="s">
        <v>4</v>
      </c>
      <c r="E540" s="88" t="s">
        <v>5</v>
      </c>
      <c r="F540" s="88" t="s">
        <v>6</v>
      </c>
      <c r="G540" s="90"/>
      <c r="H540" s="91"/>
      <c r="I540" s="88" t="s">
        <v>7</v>
      </c>
      <c r="J540" s="88" t="s">
        <v>8</v>
      </c>
    </row>
    <row r="541" spans="1:10">
      <c r="A541" s="89"/>
      <c r="B541" s="89"/>
      <c r="C541" s="89"/>
      <c r="D541" s="89"/>
      <c r="E541" s="89"/>
      <c r="F541" s="4" t="s">
        <v>9</v>
      </c>
      <c r="G541" s="4" t="s">
        <v>10</v>
      </c>
      <c r="H541" s="4" t="s">
        <v>11</v>
      </c>
      <c r="I541" s="89"/>
      <c r="J541" s="89"/>
    </row>
    <row r="542" spans="1:10">
      <c r="A542" s="5" t="s">
        <v>349</v>
      </c>
      <c r="B542" s="6">
        <v>44909.750227638891</v>
      </c>
      <c r="C542" s="5" t="s">
        <v>275</v>
      </c>
      <c r="D542" s="7"/>
      <c r="E542" s="10"/>
      <c r="F542" s="8">
        <v>13405.37</v>
      </c>
      <c r="I542" s="11" t="s">
        <v>9</v>
      </c>
      <c r="J542" s="5" t="s">
        <v>275</v>
      </c>
    </row>
    <row r="543" spans="1:10">
      <c r="A543" s="12" t="s">
        <v>21</v>
      </c>
      <c r="B543" s="3"/>
      <c r="C543" s="3"/>
      <c r="D543" s="7"/>
      <c r="E543" s="10"/>
      <c r="H543" s="8"/>
      <c r="I543" s="11"/>
      <c r="J543" s="5"/>
    </row>
    <row r="544" spans="1:10" ht="15.75" customHeight="1">
      <c r="A544" s="13" t="s">
        <v>22</v>
      </c>
      <c r="B544" s="13" t="s">
        <v>23</v>
      </c>
      <c r="C544" s="13" t="s">
        <v>24</v>
      </c>
      <c r="D544" s="21">
        <v>112414774</v>
      </c>
      <c r="E544" s="14">
        <v>112414965</v>
      </c>
      <c r="H544" s="8"/>
      <c r="I544" s="11"/>
      <c r="J544" s="5"/>
    </row>
    <row r="545" spans="1:10">
      <c r="A545" s="5"/>
      <c r="B545" s="6"/>
      <c r="C545" s="5"/>
      <c r="D545" s="7"/>
      <c r="E545" s="10"/>
      <c r="H545" s="8"/>
      <c r="I545" s="11"/>
      <c r="J545" s="5"/>
    </row>
    <row r="546" spans="1:10">
      <c r="A546" s="5"/>
      <c r="B546" s="6"/>
      <c r="C546" s="5"/>
      <c r="D546" s="7"/>
      <c r="E546" s="10"/>
      <c r="H546" s="8"/>
      <c r="I546" s="11"/>
      <c r="J546" s="5"/>
    </row>
    <row r="547" spans="1:10">
      <c r="A547" s="5" t="s">
        <v>350</v>
      </c>
      <c r="B547" s="6">
        <v>44909.798597592591</v>
      </c>
      <c r="C547" s="5" t="s">
        <v>277</v>
      </c>
      <c r="D547" s="7"/>
      <c r="E547" s="10"/>
      <c r="F547" s="8">
        <v>14715.59</v>
      </c>
      <c r="I547" s="11" t="s">
        <v>9</v>
      </c>
      <c r="J547" s="5" t="s">
        <v>277</v>
      </c>
    </row>
    <row r="548" spans="1:10">
      <c r="A548" s="5" t="s">
        <v>350</v>
      </c>
      <c r="B548" s="6">
        <v>44909.798597592591</v>
      </c>
      <c r="C548" s="5" t="s">
        <v>277</v>
      </c>
      <c r="D548" s="7"/>
      <c r="E548" s="10"/>
      <c r="H548" s="8">
        <v>4901.12</v>
      </c>
      <c r="I548" s="5" t="s">
        <v>224</v>
      </c>
      <c r="J548" s="5" t="s">
        <v>277</v>
      </c>
    </row>
    <row r="549" spans="1:10">
      <c r="A549" s="12" t="s">
        <v>21</v>
      </c>
      <c r="B549" s="3"/>
      <c r="C549" s="3"/>
      <c r="D549" s="7"/>
      <c r="E549" s="10"/>
      <c r="H549" s="8"/>
      <c r="I549" s="11"/>
      <c r="J549" s="5"/>
    </row>
    <row r="550" spans="1:10" ht="15.75" customHeight="1">
      <c r="A550" s="13" t="s">
        <v>22</v>
      </c>
      <c r="B550" s="13" t="s">
        <v>23</v>
      </c>
      <c r="C550" s="13" t="s">
        <v>24</v>
      </c>
      <c r="D550" s="21">
        <v>112414775</v>
      </c>
      <c r="E550" s="14">
        <v>112414967</v>
      </c>
      <c r="H550" s="8"/>
      <c r="I550" s="11"/>
      <c r="J550" s="5"/>
    </row>
    <row r="553" spans="1:10">
      <c r="A553" s="1" t="s">
        <v>351</v>
      </c>
      <c r="B553" s="2"/>
      <c r="C553" s="2"/>
      <c r="D553" s="2"/>
      <c r="E553" s="2"/>
      <c r="F553" s="2"/>
      <c r="G553" s="2"/>
      <c r="H553" s="2"/>
      <c r="I553" s="2"/>
      <c r="J553" s="2"/>
    </row>
    <row r="554" spans="1:10">
      <c r="A554" s="3" t="s">
        <v>178</v>
      </c>
      <c r="B554" s="2"/>
      <c r="C554" s="2"/>
      <c r="D554" s="2"/>
      <c r="E554" s="2"/>
      <c r="F554" s="2"/>
      <c r="G554" s="2"/>
      <c r="H554" s="2"/>
      <c r="I554" s="2"/>
      <c r="J554" s="2"/>
    </row>
    <row r="555" spans="1:10">
      <c r="A555" s="88" t="s">
        <v>0</v>
      </c>
      <c r="B555" s="88" t="s">
        <v>2</v>
      </c>
      <c r="C555" s="88" t="s">
        <v>3</v>
      </c>
      <c r="D555" s="88" t="s">
        <v>4</v>
      </c>
      <c r="E555" s="88" t="s">
        <v>5</v>
      </c>
      <c r="F555" s="88" t="s">
        <v>6</v>
      </c>
      <c r="G555" s="90"/>
      <c r="H555" s="91"/>
      <c r="I555" s="88" t="s">
        <v>7</v>
      </c>
      <c r="J555" s="88" t="s">
        <v>8</v>
      </c>
    </row>
    <row r="556" spans="1:10">
      <c r="A556" s="89"/>
      <c r="B556" s="89"/>
      <c r="C556" s="89"/>
      <c r="D556" s="89"/>
      <c r="E556" s="89"/>
      <c r="F556" s="4" t="s">
        <v>9</v>
      </c>
      <c r="G556" s="4" t="s">
        <v>10</v>
      </c>
      <c r="H556" s="4" t="s">
        <v>11</v>
      </c>
      <c r="I556" s="89"/>
      <c r="J556" s="89"/>
    </row>
    <row r="557" spans="1:10">
      <c r="A557" s="5" t="s">
        <v>352</v>
      </c>
      <c r="B557" s="6">
        <v>44910.750944594911</v>
      </c>
      <c r="C557" s="5" t="s">
        <v>275</v>
      </c>
      <c r="D557" s="7"/>
      <c r="E557" s="10"/>
      <c r="F557" s="8">
        <v>15866.8</v>
      </c>
      <c r="I557" s="11" t="s">
        <v>9</v>
      </c>
      <c r="J557" s="5" t="s">
        <v>275</v>
      </c>
    </row>
    <row r="558" spans="1:10">
      <c r="A558" s="12" t="s">
        <v>21</v>
      </c>
      <c r="B558" s="3"/>
      <c r="C558" s="3"/>
      <c r="D558" s="7"/>
      <c r="E558" s="10"/>
      <c r="H558" s="8"/>
      <c r="I558" s="11"/>
      <c r="J558" s="10"/>
    </row>
    <row r="559" spans="1:10" ht="15.75" customHeight="1">
      <c r="A559" s="13" t="s">
        <v>22</v>
      </c>
      <c r="B559" s="13" t="s">
        <v>23</v>
      </c>
      <c r="C559" s="13" t="s">
        <v>24</v>
      </c>
      <c r="D559" s="21">
        <v>112429854</v>
      </c>
      <c r="E559" s="14">
        <v>112433339</v>
      </c>
      <c r="H559" s="8"/>
      <c r="I559" s="11"/>
      <c r="J559" s="10"/>
    </row>
    <row r="560" spans="1:10">
      <c r="A560" s="5"/>
      <c r="B560" s="6"/>
      <c r="C560" s="5"/>
      <c r="D560" s="7"/>
      <c r="E560" s="10"/>
      <c r="H560" s="8"/>
      <c r="I560" s="11"/>
      <c r="J560" s="10"/>
    </row>
    <row r="561" spans="1:10">
      <c r="A561" s="5"/>
      <c r="B561" s="6"/>
      <c r="C561" s="5"/>
      <c r="D561" s="7"/>
      <c r="E561" s="10"/>
      <c r="H561" s="8"/>
      <c r="I561" s="11"/>
      <c r="J561" s="10"/>
    </row>
    <row r="562" spans="1:10">
      <c r="A562" s="5" t="s">
        <v>353</v>
      </c>
      <c r="B562" s="6">
        <v>44910.792485347221</v>
      </c>
      <c r="C562" s="5" t="s">
        <v>277</v>
      </c>
      <c r="D562" s="7"/>
      <c r="E562" s="10"/>
      <c r="F562" s="8">
        <v>10227.209999999999</v>
      </c>
      <c r="I562" s="11" t="s">
        <v>9</v>
      </c>
      <c r="J562" s="5" t="s">
        <v>277</v>
      </c>
    </row>
    <row r="563" spans="1:10">
      <c r="A563" s="5" t="s">
        <v>353</v>
      </c>
      <c r="B563" s="6">
        <v>44910.792485347221</v>
      </c>
      <c r="C563" s="5" t="s">
        <v>277</v>
      </c>
      <c r="D563" s="7"/>
      <c r="E563" s="10"/>
      <c r="H563" s="8">
        <v>608.03</v>
      </c>
      <c r="I563" s="5" t="s">
        <v>224</v>
      </c>
      <c r="J563" s="5" t="s">
        <v>277</v>
      </c>
    </row>
    <row r="564" spans="1:10">
      <c r="A564" s="5" t="s">
        <v>353</v>
      </c>
      <c r="B564" s="6">
        <v>44910.792485347221</v>
      </c>
      <c r="C564" s="5" t="s">
        <v>277</v>
      </c>
      <c r="D564" s="7"/>
      <c r="E564" s="10"/>
      <c r="H564" s="8">
        <v>308.91000000000003</v>
      </c>
      <c r="I564" s="11" t="s">
        <v>226</v>
      </c>
      <c r="J564" s="5" t="s">
        <v>277</v>
      </c>
    </row>
    <row r="565" spans="1:10">
      <c r="A565" s="12" t="s">
        <v>21</v>
      </c>
      <c r="B565" s="3"/>
      <c r="C565" s="3"/>
      <c r="D565" s="7"/>
      <c r="E565" s="10"/>
      <c r="H565" s="8"/>
      <c r="I565" s="11"/>
      <c r="J565" s="10"/>
    </row>
    <row r="566" spans="1:10" ht="15.75" customHeight="1">
      <c r="A566" s="13" t="s">
        <v>22</v>
      </c>
      <c r="B566" s="13" t="s">
        <v>23</v>
      </c>
      <c r="C566" s="13" t="s">
        <v>24</v>
      </c>
      <c r="D566" s="21">
        <v>112430075</v>
      </c>
      <c r="E566" s="14">
        <v>112433340</v>
      </c>
      <c r="H566" s="8"/>
      <c r="I566" s="11"/>
      <c r="J566" s="10"/>
    </row>
    <row r="567" spans="1:10">
      <c r="A567" s="5"/>
      <c r="B567" s="6"/>
      <c r="C567" s="5"/>
      <c r="D567" s="7"/>
      <c r="E567" s="10"/>
      <c r="H567" s="8"/>
      <c r="I567" s="11"/>
      <c r="J567" s="10"/>
    </row>
    <row r="569" spans="1:10">
      <c r="A569" s="1" t="s">
        <v>0</v>
      </c>
      <c r="B569" s="2"/>
      <c r="C569" s="2"/>
      <c r="D569" s="2"/>
      <c r="E569" s="2"/>
      <c r="F569" s="2"/>
      <c r="G569" s="2"/>
      <c r="H569" s="2"/>
      <c r="I569" s="2"/>
      <c r="J569" s="2"/>
    </row>
    <row r="570" spans="1:10">
      <c r="A570" s="3" t="s">
        <v>181</v>
      </c>
      <c r="B570" s="2"/>
      <c r="C570" s="2"/>
      <c r="D570" s="2"/>
      <c r="E570" s="2"/>
      <c r="F570" s="2"/>
      <c r="G570" s="2"/>
      <c r="H570" s="2"/>
      <c r="I570" s="2"/>
      <c r="J570" s="2"/>
    </row>
    <row r="571" spans="1:10">
      <c r="A571" s="88" t="s">
        <v>0</v>
      </c>
      <c r="B571" s="88" t="s">
        <v>2</v>
      </c>
      <c r="C571" s="88" t="s">
        <v>3</v>
      </c>
      <c r="D571" s="88" t="s">
        <v>4</v>
      </c>
      <c r="E571" s="88" t="s">
        <v>5</v>
      </c>
      <c r="F571" s="88" t="s">
        <v>6</v>
      </c>
      <c r="G571" s="90"/>
      <c r="H571" s="91"/>
      <c r="I571" s="88" t="s">
        <v>7</v>
      </c>
      <c r="J571" s="88" t="s">
        <v>8</v>
      </c>
    </row>
    <row r="572" spans="1:10">
      <c r="A572" s="89"/>
      <c r="B572" s="89"/>
      <c r="C572" s="89"/>
      <c r="D572" s="89"/>
      <c r="E572" s="89"/>
      <c r="F572" s="4" t="s">
        <v>9</v>
      </c>
      <c r="G572" s="4" t="s">
        <v>10</v>
      </c>
      <c r="H572" s="4" t="s">
        <v>11</v>
      </c>
      <c r="I572" s="89"/>
      <c r="J572" s="89"/>
    </row>
    <row r="573" spans="1:10">
      <c r="A573" s="5" t="s">
        <v>354</v>
      </c>
      <c r="B573" s="6">
        <v>44911.751026840277</v>
      </c>
      <c r="C573" s="5" t="s">
        <v>275</v>
      </c>
      <c r="D573" s="7"/>
      <c r="E573" s="10"/>
      <c r="F573" s="8">
        <v>9579.39</v>
      </c>
      <c r="I573" s="11" t="s">
        <v>9</v>
      </c>
      <c r="J573" s="5" t="s">
        <v>275</v>
      </c>
    </row>
    <row r="574" spans="1:10">
      <c r="A574" s="12" t="s">
        <v>21</v>
      </c>
      <c r="B574" s="3"/>
      <c r="C574" s="3"/>
      <c r="D574" s="7"/>
      <c r="E574" s="10"/>
      <c r="H574" s="8"/>
      <c r="I574" s="11"/>
      <c r="J574" s="5"/>
    </row>
    <row r="575" spans="1:10" ht="15.75" customHeight="1">
      <c r="A575" s="13" t="s">
        <v>22</v>
      </c>
      <c r="B575" s="13" t="s">
        <v>23</v>
      </c>
      <c r="C575" s="13" t="s">
        <v>24</v>
      </c>
      <c r="D575" s="21">
        <v>112430709</v>
      </c>
      <c r="E575" s="14">
        <v>112433342</v>
      </c>
      <c r="H575" s="8"/>
      <c r="I575" s="11"/>
      <c r="J575" s="5"/>
    </row>
    <row r="576" spans="1:10" ht="15.75" customHeight="1">
      <c r="A576" s="5"/>
      <c r="B576" s="6"/>
      <c r="C576" s="5"/>
      <c r="D576" s="30">
        <v>112430306</v>
      </c>
      <c r="E576" s="45" t="s">
        <v>355</v>
      </c>
      <c r="H576" s="8"/>
      <c r="I576" s="11"/>
      <c r="J576" s="5"/>
    </row>
    <row r="577" spans="1:10">
      <c r="A577" s="5"/>
      <c r="B577" s="6"/>
      <c r="C577" s="5"/>
      <c r="D577" s="7"/>
      <c r="E577" s="10"/>
      <c r="H577" s="8"/>
      <c r="I577" s="11"/>
      <c r="J577" s="5"/>
    </row>
    <row r="578" spans="1:10">
      <c r="A578" s="5" t="s">
        <v>356</v>
      </c>
      <c r="B578" s="6">
        <v>44911.792709560177</v>
      </c>
      <c r="C578" s="5" t="s">
        <v>277</v>
      </c>
      <c r="D578" s="7"/>
      <c r="E578" s="10"/>
      <c r="F578" s="8">
        <v>7759.06</v>
      </c>
      <c r="I578" s="11" t="s">
        <v>9</v>
      </c>
      <c r="J578" s="5" t="s">
        <v>277</v>
      </c>
    </row>
    <row r="579" spans="1:10">
      <c r="A579" s="5" t="s">
        <v>356</v>
      </c>
      <c r="B579" s="6">
        <v>44911.792709560177</v>
      </c>
      <c r="C579" s="5" t="s">
        <v>277</v>
      </c>
      <c r="D579" s="7"/>
      <c r="E579" s="10"/>
      <c r="H579" s="8">
        <v>3008.11</v>
      </c>
      <c r="I579" s="5" t="s">
        <v>224</v>
      </c>
      <c r="J579" s="5" t="s">
        <v>277</v>
      </c>
    </row>
    <row r="580" spans="1:10">
      <c r="A580" s="12" t="s">
        <v>21</v>
      </c>
      <c r="B580" s="3"/>
      <c r="C580" s="3"/>
      <c r="D580" s="7"/>
      <c r="E580" s="10"/>
      <c r="H580" s="8"/>
      <c r="I580" s="11"/>
      <c r="J580" s="5"/>
    </row>
    <row r="581" spans="1:10" ht="15.75" customHeight="1">
      <c r="A581" s="13" t="s">
        <v>22</v>
      </c>
      <c r="B581" s="13" t="s">
        <v>23</v>
      </c>
      <c r="C581" s="13" t="s">
        <v>24</v>
      </c>
      <c r="D581" s="21">
        <v>112431129</v>
      </c>
      <c r="E581" s="14">
        <v>112433343</v>
      </c>
      <c r="H581" s="8"/>
      <c r="I581" s="11"/>
      <c r="J581" s="5"/>
    </row>
    <row r="582" spans="1:10">
      <c r="A582" s="5"/>
      <c r="B582" s="6"/>
      <c r="C582" s="5"/>
      <c r="D582" s="7"/>
      <c r="E582" s="10"/>
      <c r="H582" s="8"/>
      <c r="I582" s="11"/>
      <c r="J582" s="5"/>
    </row>
    <row r="583" spans="1:10">
      <c r="A583" s="5"/>
      <c r="B583" s="6"/>
      <c r="C583" s="5"/>
      <c r="D583" s="7"/>
      <c r="E583" s="10"/>
      <c r="H583" s="8"/>
      <c r="I583" s="11"/>
      <c r="J583" s="5"/>
    </row>
    <row r="584" spans="1:10">
      <c r="A584" s="1" t="s">
        <v>0</v>
      </c>
      <c r="B584" s="2"/>
      <c r="C584" s="2"/>
      <c r="D584" s="2"/>
      <c r="E584" s="2"/>
      <c r="F584" s="2"/>
      <c r="G584" s="2"/>
      <c r="H584" s="2"/>
      <c r="I584" s="2"/>
      <c r="J584" s="2"/>
    </row>
    <row r="585" spans="1:10">
      <c r="A585" s="3" t="s">
        <v>185</v>
      </c>
      <c r="B585" s="2"/>
      <c r="C585" s="2"/>
      <c r="D585" s="2"/>
      <c r="E585" s="2"/>
      <c r="F585" s="2"/>
      <c r="G585" s="2"/>
      <c r="H585" s="2"/>
      <c r="I585" s="2"/>
      <c r="J585" s="2"/>
    </row>
    <row r="586" spans="1:10">
      <c r="A586" s="88" t="s">
        <v>0</v>
      </c>
      <c r="B586" s="88" t="s">
        <v>2</v>
      </c>
      <c r="C586" s="88" t="s">
        <v>3</v>
      </c>
      <c r="D586" s="88" t="s">
        <v>4</v>
      </c>
      <c r="E586" s="88" t="s">
        <v>5</v>
      </c>
      <c r="F586" s="88" t="s">
        <v>6</v>
      </c>
      <c r="G586" s="90"/>
      <c r="H586" s="91"/>
      <c r="I586" s="88" t="s">
        <v>7</v>
      </c>
      <c r="J586" s="88" t="s">
        <v>8</v>
      </c>
    </row>
    <row r="587" spans="1:10">
      <c r="A587" s="89"/>
      <c r="B587" s="89"/>
      <c r="C587" s="89"/>
      <c r="D587" s="89"/>
      <c r="E587" s="89"/>
      <c r="F587" s="4" t="s">
        <v>9</v>
      </c>
      <c r="G587" s="4" t="s">
        <v>10</v>
      </c>
      <c r="H587" s="4" t="s">
        <v>11</v>
      </c>
      <c r="I587" s="89"/>
      <c r="J587" s="89"/>
    </row>
    <row r="588" spans="1:10">
      <c r="A588" s="5" t="s">
        <v>357</v>
      </c>
      <c r="B588" s="6">
        <v>44912.792720752317</v>
      </c>
      <c r="C588" s="5" t="s">
        <v>275</v>
      </c>
      <c r="D588" s="7"/>
      <c r="E588" s="10"/>
      <c r="F588" s="8">
        <v>2454.3200000000002</v>
      </c>
      <c r="I588" s="11" t="s">
        <v>9</v>
      </c>
      <c r="J588" s="5" t="s">
        <v>275</v>
      </c>
    </row>
    <row r="589" spans="1:10">
      <c r="A589" s="5" t="s">
        <v>357</v>
      </c>
      <c r="B589" s="6">
        <v>44912.792720752317</v>
      </c>
      <c r="C589" s="5" t="s">
        <v>275</v>
      </c>
      <c r="D589" s="7"/>
      <c r="E589" s="10"/>
      <c r="H589" s="8">
        <v>876.7</v>
      </c>
      <c r="I589" s="5" t="s">
        <v>224</v>
      </c>
      <c r="J589" s="5" t="s">
        <v>275</v>
      </c>
    </row>
    <row r="590" spans="1:10">
      <c r="A590" s="12" t="s">
        <v>21</v>
      </c>
      <c r="B590" s="3"/>
      <c r="C590" s="3"/>
      <c r="D590" s="7"/>
      <c r="E590" s="10"/>
      <c r="H590" s="8"/>
      <c r="I590" s="11"/>
      <c r="J590" s="5"/>
    </row>
    <row r="591" spans="1:10" ht="15.75" customHeight="1">
      <c r="A591" s="13" t="s">
        <v>22</v>
      </c>
      <c r="B591" s="13" t="s">
        <v>23</v>
      </c>
      <c r="C591" s="13" t="s">
        <v>24</v>
      </c>
      <c r="D591" s="21">
        <v>112435960</v>
      </c>
      <c r="E591" s="14">
        <v>112441842</v>
      </c>
      <c r="H591" s="8"/>
      <c r="I591" s="11"/>
      <c r="J591" s="5"/>
    </row>
    <row r="592" spans="1:10">
      <c r="A592" s="5"/>
      <c r="B592" s="6"/>
      <c r="C592" s="5"/>
      <c r="D592" s="7"/>
      <c r="E592" s="10"/>
      <c r="H592" s="8"/>
      <c r="I592" s="11"/>
      <c r="J592" s="5"/>
    </row>
    <row r="593" spans="1:10">
      <c r="A593" s="5"/>
      <c r="B593" s="6"/>
      <c r="C593" s="5"/>
      <c r="D593" s="7"/>
      <c r="E593" s="10"/>
      <c r="H593" s="8"/>
      <c r="I593" s="11"/>
      <c r="J593" s="5"/>
    </row>
    <row r="594" spans="1:10">
      <c r="A594" s="5" t="s">
        <v>358</v>
      </c>
      <c r="B594" s="6">
        <v>44912.794095381942</v>
      </c>
      <c r="C594" s="5" t="s">
        <v>277</v>
      </c>
      <c r="D594" s="7"/>
      <c r="E594" s="10"/>
      <c r="F594" s="8">
        <v>23287.67</v>
      </c>
      <c r="I594" s="11" t="s">
        <v>9</v>
      </c>
      <c r="J594" s="5" t="s">
        <v>277</v>
      </c>
    </row>
    <row r="595" spans="1:10">
      <c r="A595" s="5" t="s">
        <v>358</v>
      </c>
      <c r="B595" s="6">
        <v>44912.794095381942</v>
      </c>
      <c r="C595" s="5" t="s">
        <v>277</v>
      </c>
      <c r="D595" s="7"/>
      <c r="E595" s="10"/>
      <c r="H595" s="8">
        <v>1082.78</v>
      </c>
      <c r="I595" s="11" t="s">
        <v>226</v>
      </c>
      <c r="J595" s="5" t="s">
        <v>277</v>
      </c>
    </row>
    <row r="596" spans="1:10">
      <c r="A596" s="12" t="s">
        <v>21</v>
      </c>
      <c r="B596" s="3"/>
      <c r="C596" s="3"/>
      <c r="D596" s="7"/>
      <c r="E596" s="10"/>
      <c r="H596" s="8"/>
      <c r="I596" s="11"/>
      <c r="J596" s="5"/>
    </row>
    <row r="597" spans="1:10" ht="15.75" customHeight="1">
      <c r="A597" s="13" t="s">
        <v>22</v>
      </c>
      <c r="B597" s="13" t="s">
        <v>23</v>
      </c>
      <c r="C597" s="13" t="s">
        <v>24</v>
      </c>
      <c r="D597" s="21">
        <v>112436250</v>
      </c>
      <c r="E597" s="14">
        <v>112441843</v>
      </c>
      <c r="H597" s="8"/>
      <c r="I597" s="11"/>
      <c r="J597" s="5"/>
    </row>
    <row r="600" spans="1:10">
      <c r="A600" s="1" t="s">
        <v>0</v>
      </c>
      <c r="B600" s="2"/>
      <c r="C600" s="2"/>
      <c r="D600" s="2"/>
      <c r="E600" s="2"/>
      <c r="F600" s="2"/>
      <c r="G600" s="2"/>
      <c r="H600" s="2"/>
      <c r="I600" s="2"/>
      <c r="J600" s="2"/>
    </row>
    <row r="601" spans="1:10">
      <c r="A601" s="3" t="s">
        <v>188</v>
      </c>
      <c r="B601" s="2"/>
      <c r="C601" s="2"/>
      <c r="D601" s="2"/>
      <c r="E601" s="2"/>
      <c r="F601" s="2"/>
      <c r="G601" s="2"/>
      <c r="H601" s="2"/>
      <c r="I601" s="2"/>
      <c r="J601" s="2"/>
    </row>
    <row r="602" spans="1:10">
      <c r="A602" s="88" t="s">
        <v>0</v>
      </c>
      <c r="B602" s="88" t="s">
        <v>2</v>
      </c>
      <c r="C602" s="88" t="s">
        <v>3</v>
      </c>
      <c r="D602" s="88" t="s">
        <v>4</v>
      </c>
      <c r="E602" s="88" t="s">
        <v>5</v>
      </c>
      <c r="F602" s="88" t="s">
        <v>6</v>
      </c>
      <c r="G602" s="90"/>
      <c r="H602" s="91"/>
      <c r="I602" s="88" t="s">
        <v>7</v>
      </c>
      <c r="J602" s="88" t="s">
        <v>8</v>
      </c>
    </row>
    <row r="603" spans="1:10">
      <c r="A603" s="89"/>
      <c r="B603" s="89"/>
      <c r="C603" s="89"/>
      <c r="D603" s="89"/>
      <c r="E603" s="89"/>
      <c r="F603" s="4" t="s">
        <v>9</v>
      </c>
      <c r="G603" s="4" t="s">
        <v>10</v>
      </c>
      <c r="H603" s="4" t="s">
        <v>11</v>
      </c>
      <c r="I603" s="89"/>
      <c r="J603" s="89"/>
    </row>
    <row r="604" spans="1:10">
      <c r="A604" s="5" t="s">
        <v>359</v>
      </c>
      <c r="B604" s="6">
        <v>44914.757171365738</v>
      </c>
      <c r="C604" s="5" t="s">
        <v>277</v>
      </c>
      <c r="D604" s="7"/>
      <c r="E604" s="10"/>
      <c r="F604" s="8">
        <v>16769.740000000002</v>
      </c>
      <c r="I604" s="11" t="s">
        <v>9</v>
      </c>
      <c r="J604" s="5" t="s">
        <v>277</v>
      </c>
    </row>
    <row r="605" spans="1:10">
      <c r="A605" s="5" t="s">
        <v>359</v>
      </c>
      <c r="B605" s="6">
        <v>44914.757171365738</v>
      </c>
      <c r="C605" s="5" t="s">
        <v>277</v>
      </c>
      <c r="D605" s="7"/>
      <c r="E605" s="10"/>
      <c r="H605" s="8">
        <v>3067.82</v>
      </c>
      <c r="I605" s="5" t="s">
        <v>224</v>
      </c>
      <c r="J605" s="5" t="s">
        <v>277</v>
      </c>
    </row>
    <row r="606" spans="1:10">
      <c r="A606" s="12" t="s">
        <v>21</v>
      </c>
      <c r="B606" s="3"/>
      <c r="C606" s="3"/>
      <c r="D606" s="7"/>
      <c r="E606" s="10"/>
      <c r="H606" s="8"/>
      <c r="I606" s="11"/>
      <c r="J606" s="10"/>
    </row>
    <row r="607" spans="1:10" ht="15.75" customHeight="1">
      <c r="A607" s="13" t="s">
        <v>22</v>
      </c>
      <c r="B607" s="13" t="s">
        <v>23</v>
      </c>
      <c r="C607" s="13" t="s">
        <v>24</v>
      </c>
      <c r="D607" s="21">
        <v>112443528</v>
      </c>
      <c r="E607" s="14">
        <v>112450143</v>
      </c>
      <c r="H607" s="8"/>
      <c r="I607" s="11"/>
      <c r="J607" s="10"/>
    </row>
    <row r="608" spans="1:10">
      <c r="A608" s="5"/>
      <c r="B608" s="6"/>
      <c r="C608" s="5"/>
      <c r="D608" s="7"/>
      <c r="E608" s="10"/>
      <c r="H608" s="8"/>
      <c r="I608" s="11"/>
      <c r="J608" s="10"/>
    </row>
    <row r="609" spans="1:10">
      <c r="A609" s="5"/>
      <c r="B609" s="6"/>
      <c r="C609" s="5"/>
      <c r="D609" s="7"/>
      <c r="E609" s="10"/>
      <c r="H609" s="8"/>
      <c r="I609" s="11"/>
      <c r="J609" s="10"/>
    </row>
    <row r="610" spans="1:10">
      <c r="A610" s="5" t="s">
        <v>360</v>
      </c>
      <c r="B610" s="6">
        <v>44914.7999184375</v>
      </c>
      <c r="C610" s="5" t="s">
        <v>275</v>
      </c>
      <c r="D610" s="7"/>
      <c r="E610" s="10"/>
      <c r="F610" s="8">
        <v>16884.39</v>
      </c>
      <c r="I610" s="11" t="s">
        <v>9</v>
      </c>
      <c r="J610" s="5" t="s">
        <v>275</v>
      </c>
    </row>
    <row r="611" spans="1:10">
      <c r="A611" s="12" t="s">
        <v>21</v>
      </c>
      <c r="B611" s="3"/>
      <c r="C611" s="3"/>
      <c r="D611" s="7"/>
      <c r="E611" s="10"/>
      <c r="H611" s="8"/>
      <c r="I611" s="11"/>
      <c r="J611" s="10"/>
    </row>
    <row r="612" spans="1:10" ht="15.75" customHeight="1">
      <c r="A612" s="13" t="s">
        <v>22</v>
      </c>
      <c r="B612" s="13" t="s">
        <v>23</v>
      </c>
      <c r="C612" s="13" t="s">
        <v>24</v>
      </c>
      <c r="D612" s="21">
        <v>112443973</v>
      </c>
      <c r="E612" s="14">
        <v>112450145</v>
      </c>
      <c r="H612" s="8"/>
      <c r="I612" s="11"/>
      <c r="J612" s="10"/>
    </row>
    <row r="613" spans="1:10">
      <c r="A613" s="5"/>
      <c r="B613" s="6"/>
      <c r="C613" s="5"/>
      <c r="D613" s="7"/>
      <c r="E613" s="10"/>
      <c r="H613" s="8"/>
      <c r="I613" s="11"/>
      <c r="J613" s="10"/>
    </row>
    <row r="615" spans="1:10">
      <c r="A615" s="1" t="s">
        <v>0</v>
      </c>
      <c r="B615" s="2"/>
      <c r="C615" s="2"/>
      <c r="D615" s="2"/>
      <c r="E615" s="2"/>
      <c r="F615" s="2"/>
      <c r="G615" s="2"/>
      <c r="H615" s="2"/>
      <c r="I615" s="2"/>
      <c r="J615" s="2"/>
    </row>
    <row r="616" spans="1:10">
      <c r="A616" s="3" t="s">
        <v>191</v>
      </c>
      <c r="B616" s="2"/>
      <c r="C616" s="2"/>
      <c r="D616" s="2"/>
      <c r="E616" s="2"/>
      <c r="F616" s="2"/>
      <c r="G616" s="2"/>
      <c r="H616" s="2"/>
      <c r="I616" s="2"/>
      <c r="J616" s="2"/>
    </row>
    <row r="617" spans="1:10">
      <c r="A617" s="88" t="s">
        <v>0</v>
      </c>
      <c r="B617" s="88" t="s">
        <v>2</v>
      </c>
      <c r="C617" s="88" t="s">
        <v>3</v>
      </c>
      <c r="D617" s="88" t="s">
        <v>4</v>
      </c>
      <c r="E617" s="88" t="s">
        <v>5</v>
      </c>
      <c r="F617" s="88" t="s">
        <v>6</v>
      </c>
      <c r="G617" s="90"/>
      <c r="H617" s="91"/>
      <c r="I617" s="88" t="s">
        <v>7</v>
      </c>
      <c r="J617" s="88" t="s">
        <v>8</v>
      </c>
    </row>
    <row r="618" spans="1:10">
      <c r="A618" s="89"/>
      <c r="B618" s="89"/>
      <c r="C618" s="89"/>
      <c r="D618" s="89"/>
      <c r="E618" s="89"/>
      <c r="F618" s="4" t="s">
        <v>9</v>
      </c>
      <c r="G618" s="4" t="s">
        <v>10</v>
      </c>
      <c r="H618" s="4" t="s">
        <v>11</v>
      </c>
      <c r="I618" s="89"/>
      <c r="J618" s="89"/>
    </row>
    <row r="619" spans="1:10">
      <c r="A619" s="5" t="s">
        <v>361</v>
      </c>
      <c r="B619" s="6">
        <v>44915.796812905093</v>
      </c>
      <c r="C619" s="5" t="s">
        <v>275</v>
      </c>
      <c r="D619" s="7"/>
      <c r="E619" s="10"/>
      <c r="F619" s="8">
        <v>30835.59</v>
      </c>
      <c r="I619" s="11" t="s">
        <v>9</v>
      </c>
      <c r="J619" s="5" t="s">
        <v>275</v>
      </c>
    </row>
    <row r="620" spans="1:10">
      <c r="A620" s="12" t="s">
        <v>21</v>
      </c>
      <c r="B620" s="3"/>
      <c r="C620" s="3"/>
      <c r="D620" s="7"/>
      <c r="E620" s="10"/>
      <c r="H620" s="8"/>
      <c r="I620" s="11"/>
      <c r="J620" s="10"/>
    </row>
    <row r="621" spans="1:10" ht="15.75" customHeight="1">
      <c r="A621" s="13" t="s">
        <v>22</v>
      </c>
      <c r="B621" s="13" t="s">
        <v>23</v>
      </c>
      <c r="C621" s="13" t="s">
        <v>24</v>
      </c>
      <c r="D621" s="21">
        <v>112458394</v>
      </c>
      <c r="E621" s="14">
        <v>112458625</v>
      </c>
      <c r="H621" s="8"/>
      <c r="I621" s="11"/>
      <c r="J621" s="10"/>
    </row>
    <row r="624" spans="1:10">
      <c r="A624" s="12" t="s">
        <v>21</v>
      </c>
      <c r="B624" s="3"/>
      <c r="C624" s="3"/>
    </row>
    <row r="625" spans="1:10">
      <c r="A625" s="13" t="s">
        <v>22</v>
      </c>
      <c r="B625" s="13" t="s">
        <v>23</v>
      </c>
      <c r="C625" s="13" t="s">
        <v>24</v>
      </c>
    </row>
    <row r="627" spans="1:10">
      <c r="A627" s="23" t="s">
        <v>362</v>
      </c>
      <c r="B627" s="23"/>
      <c r="C627" s="23"/>
    </row>
    <row r="629" spans="1:10">
      <c r="A629" s="1" t="s">
        <v>0</v>
      </c>
      <c r="B629" s="2"/>
      <c r="C629" s="2"/>
      <c r="D629" s="2"/>
      <c r="E629" s="2"/>
      <c r="F629" s="2"/>
      <c r="G629" s="2"/>
      <c r="H629" s="2"/>
      <c r="I629" s="2"/>
      <c r="J629" s="2"/>
    </row>
    <row r="630" spans="1:10">
      <c r="A630" s="3" t="s">
        <v>194</v>
      </c>
      <c r="B630" s="2"/>
      <c r="C630" s="2"/>
      <c r="D630" s="2"/>
      <c r="E630" s="2"/>
      <c r="F630" s="2"/>
      <c r="G630" s="2"/>
      <c r="H630" s="2"/>
      <c r="I630" s="2"/>
      <c r="J630" s="2"/>
    </row>
    <row r="631" spans="1:10">
      <c r="A631" s="88" t="s">
        <v>0</v>
      </c>
      <c r="B631" s="88" t="s">
        <v>2</v>
      </c>
      <c r="C631" s="88" t="s">
        <v>3</v>
      </c>
      <c r="D631" s="88" t="s">
        <v>4</v>
      </c>
      <c r="E631" s="88" t="s">
        <v>5</v>
      </c>
      <c r="F631" s="88" t="s">
        <v>6</v>
      </c>
      <c r="G631" s="90"/>
      <c r="H631" s="91"/>
      <c r="I631" s="88" t="s">
        <v>7</v>
      </c>
      <c r="J631" s="88" t="s">
        <v>8</v>
      </c>
    </row>
    <row r="632" spans="1:10">
      <c r="A632" s="89"/>
      <c r="B632" s="89"/>
      <c r="C632" s="89"/>
      <c r="D632" s="89"/>
      <c r="E632" s="89"/>
      <c r="F632" s="4" t="s">
        <v>9</v>
      </c>
      <c r="G632" s="4" t="s">
        <v>10</v>
      </c>
      <c r="H632" s="4" t="s">
        <v>11</v>
      </c>
      <c r="I632" s="89"/>
      <c r="J632" s="89"/>
    </row>
    <row r="633" spans="1:10">
      <c r="A633" s="5" t="s">
        <v>363</v>
      </c>
      <c r="B633" s="6">
        <v>44916.756418564823</v>
      </c>
      <c r="C633" s="5" t="s">
        <v>277</v>
      </c>
      <c r="D633" s="7"/>
      <c r="E633" s="10"/>
      <c r="F633" s="8">
        <v>14769.81</v>
      </c>
      <c r="I633" s="11" t="s">
        <v>9</v>
      </c>
      <c r="J633" s="5" t="s">
        <v>277</v>
      </c>
    </row>
    <row r="634" spans="1:10">
      <c r="A634" s="5" t="s">
        <v>363</v>
      </c>
      <c r="B634" s="6">
        <v>44916.756418564823</v>
      </c>
      <c r="C634" s="5" t="s">
        <v>277</v>
      </c>
      <c r="D634" s="7"/>
      <c r="E634" s="10"/>
      <c r="H634" s="8">
        <v>398.65</v>
      </c>
      <c r="I634" s="5" t="s">
        <v>224</v>
      </c>
      <c r="J634" s="5" t="s">
        <v>277</v>
      </c>
    </row>
    <row r="635" spans="1:10">
      <c r="A635" s="12" t="s">
        <v>21</v>
      </c>
      <c r="B635" s="3"/>
      <c r="C635" s="3"/>
      <c r="D635" s="7"/>
      <c r="E635" s="10"/>
      <c r="H635" s="8"/>
      <c r="I635" s="11"/>
      <c r="J635" s="5"/>
    </row>
    <row r="636" spans="1:10" ht="15.75" customHeight="1">
      <c r="A636" s="13" t="s">
        <v>22</v>
      </c>
      <c r="B636" s="13" t="s">
        <v>23</v>
      </c>
      <c r="C636" s="13" t="s">
        <v>24</v>
      </c>
      <c r="D636" s="21">
        <v>112459848</v>
      </c>
      <c r="E636" s="14">
        <v>112460048</v>
      </c>
      <c r="H636" s="8"/>
      <c r="I636" s="11"/>
      <c r="J636" s="5"/>
    </row>
    <row r="637" spans="1:10">
      <c r="A637" s="5"/>
      <c r="B637" s="6"/>
      <c r="C637" s="5"/>
      <c r="D637" s="7"/>
      <c r="E637" s="10"/>
      <c r="H637" s="8"/>
      <c r="I637" s="11"/>
      <c r="J637" s="5"/>
    </row>
    <row r="638" spans="1:10">
      <c r="A638" s="5"/>
      <c r="B638" s="6"/>
      <c r="C638" s="5"/>
      <c r="D638" s="7"/>
      <c r="E638" s="10"/>
      <c r="H638" s="8"/>
      <c r="I638" s="11"/>
      <c r="J638" s="5"/>
    </row>
    <row r="639" spans="1:10">
      <c r="A639" s="5" t="s">
        <v>364</v>
      </c>
      <c r="B639" s="6">
        <v>44916.801483611111</v>
      </c>
      <c r="C639" s="5" t="s">
        <v>275</v>
      </c>
      <c r="D639" s="7"/>
      <c r="E639" s="10"/>
      <c r="F639" s="8">
        <v>17091.18</v>
      </c>
      <c r="I639" s="11" t="s">
        <v>9</v>
      </c>
      <c r="J639" s="5" t="s">
        <v>275</v>
      </c>
    </row>
    <row r="640" spans="1:10">
      <c r="A640" s="12" t="s">
        <v>21</v>
      </c>
      <c r="B640" s="3"/>
      <c r="C640" s="3"/>
      <c r="D640" s="7"/>
      <c r="E640" s="10"/>
      <c r="H640" s="8"/>
      <c r="I640" s="11"/>
      <c r="J640" s="5"/>
    </row>
    <row r="641" spans="1:10" ht="15.75" customHeight="1">
      <c r="A641" s="13" t="s">
        <v>22</v>
      </c>
      <c r="B641" s="13" t="s">
        <v>23</v>
      </c>
      <c r="C641" s="13" t="s">
        <v>24</v>
      </c>
      <c r="D641" s="21">
        <v>112459865</v>
      </c>
      <c r="E641" s="14">
        <v>112460049</v>
      </c>
      <c r="H641" s="8"/>
      <c r="I641" s="11"/>
      <c r="J641" s="5"/>
    </row>
    <row r="644" spans="1:10">
      <c r="A644" s="1" t="s">
        <v>0</v>
      </c>
      <c r="B644" s="2"/>
      <c r="C644" s="2"/>
      <c r="D644" s="2"/>
      <c r="E644" s="2"/>
      <c r="F644" s="2"/>
      <c r="G644" s="2"/>
      <c r="H644" s="2"/>
      <c r="I644" s="2"/>
      <c r="J644" s="2"/>
    </row>
    <row r="645" spans="1:10">
      <c r="A645" s="3" t="s">
        <v>197</v>
      </c>
      <c r="B645" s="2"/>
      <c r="C645" s="2"/>
      <c r="D645" s="2"/>
      <c r="E645" s="2"/>
      <c r="F645" s="2"/>
      <c r="G645" s="2"/>
      <c r="H645" s="2"/>
      <c r="I645" s="2"/>
      <c r="J645" s="2"/>
    </row>
    <row r="646" spans="1:10">
      <c r="A646" s="88" t="s">
        <v>0</v>
      </c>
      <c r="B646" s="88" t="s">
        <v>2</v>
      </c>
      <c r="C646" s="88" t="s">
        <v>3</v>
      </c>
      <c r="D646" s="88" t="s">
        <v>4</v>
      </c>
      <c r="E646" s="88" t="s">
        <v>5</v>
      </c>
      <c r="F646" s="88" t="s">
        <v>6</v>
      </c>
      <c r="G646" s="90"/>
      <c r="H646" s="91"/>
      <c r="I646" s="88" t="s">
        <v>7</v>
      </c>
      <c r="J646" s="88" t="s">
        <v>8</v>
      </c>
    </row>
    <row r="647" spans="1:10">
      <c r="A647" s="89"/>
      <c r="B647" s="89"/>
      <c r="C647" s="89"/>
      <c r="D647" s="89"/>
      <c r="E647" s="89"/>
      <c r="F647" s="4" t="s">
        <v>9</v>
      </c>
      <c r="G647" s="4" t="s">
        <v>10</v>
      </c>
      <c r="H647" s="4" t="s">
        <v>11</v>
      </c>
      <c r="I647" s="89"/>
      <c r="J647" s="89"/>
    </row>
    <row r="648" spans="1:10">
      <c r="A648" s="5" t="s">
        <v>365</v>
      </c>
      <c r="B648" s="6">
        <v>44917.755090439823</v>
      </c>
      <c r="C648" s="5" t="s">
        <v>275</v>
      </c>
      <c r="D648" s="7"/>
      <c r="E648" s="10"/>
      <c r="F648" s="8">
        <v>7606.5</v>
      </c>
      <c r="I648" s="11" t="s">
        <v>9</v>
      </c>
      <c r="J648" s="5" t="s">
        <v>275</v>
      </c>
    </row>
    <row r="649" spans="1:10">
      <c r="A649" s="12" t="s">
        <v>21</v>
      </c>
      <c r="B649" s="3"/>
      <c r="C649" s="3"/>
      <c r="D649" s="7"/>
      <c r="E649" s="10"/>
      <c r="H649" s="8"/>
      <c r="I649" s="11"/>
      <c r="J649" s="5"/>
    </row>
    <row r="650" spans="1:10" ht="15.75" customHeight="1">
      <c r="A650" s="13" t="s">
        <v>22</v>
      </c>
      <c r="B650" s="13" t="s">
        <v>23</v>
      </c>
      <c r="C650" s="13" t="s">
        <v>24</v>
      </c>
      <c r="D650" s="21">
        <v>112476641</v>
      </c>
      <c r="E650" s="14">
        <v>112478059</v>
      </c>
      <c r="H650" s="8"/>
      <c r="I650" s="11"/>
      <c r="J650" s="5"/>
    </row>
    <row r="651" spans="1:10">
      <c r="A651" s="5"/>
      <c r="B651" s="6"/>
      <c r="C651" s="5"/>
      <c r="D651" s="7"/>
      <c r="E651" s="10"/>
      <c r="H651" s="8"/>
      <c r="I651" s="11"/>
      <c r="J651" s="5"/>
    </row>
    <row r="652" spans="1:10">
      <c r="A652" s="5"/>
      <c r="B652" s="6"/>
      <c r="C652" s="5"/>
      <c r="D652" s="7"/>
      <c r="E652" s="10"/>
      <c r="H652" s="8"/>
      <c r="I652" s="11"/>
      <c r="J652" s="5"/>
    </row>
    <row r="653" spans="1:10">
      <c r="A653" s="5" t="s">
        <v>366</v>
      </c>
      <c r="B653" s="6">
        <v>44917.793922604164</v>
      </c>
      <c r="C653" s="5" t="s">
        <v>277</v>
      </c>
      <c r="D653" s="7"/>
      <c r="E653" s="10"/>
      <c r="F653" s="8">
        <v>12053.46</v>
      </c>
      <c r="I653" s="11" t="s">
        <v>9</v>
      </c>
      <c r="J653" s="5" t="s">
        <v>277</v>
      </c>
    </row>
    <row r="654" spans="1:10">
      <c r="A654" s="5" t="s">
        <v>366</v>
      </c>
      <c r="B654" s="6">
        <v>44917.793922604164</v>
      </c>
      <c r="C654" s="5" t="s">
        <v>277</v>
      </c>
      <c r="D654" s="7"/>
      <c r="E654" s="10"/>
      <c r="H654" s="8">
        <v>813.86</v>
      </c>
      <c r="I654" s="5" t="s">
        <v>224</v>
      </c>
      <c r="J654" s="5" t="s">
        <v>277</v>
      </c>
    </row>
    <row r="655" spans="1:10">
      <c r="A655" s="12" t="s">
        <v>21</v>
      </c>
      <c r="B655" s="3"/>
      <c r="C655" s="3"/>
      <c r="D655" s="7"/>
      <c r="E655" s="10"/>
      <c r="H655" s="8"/>
      <c r="I655" s="11"/>
      <c r="J655" s="5"/>
    </row>
    <row r="656" spans="1:10" ht="15.75" customHeight="1">
      <c r="A656" s="13" t="s">
        <v>22</v>
      </c>
      <c r="B656" s="13" t="s">
        <v>23</v>
      </c>
      <c r="C656" s="13" t="s">
        <v>24</v>
      </c>
      <c r="D656" s="21">
        <v>112476903</v>
      </c>
      <c r="E656" s="14">
        <v>112478061</v>
      </c>
      <c r="H656" s="8"/>
      <c r="I656" s="11"/>
      <c r="J656" s="5"/>
    </row>
    <row r="659" spans="1:10">
      <c r="A659" s="1" t="s">
        <v>0</v>
      </c>
      <c r="B659" s="2"/>
      <c r="C659" s="2"/>
      <c r="D659" s="2"/>
      <c r="E659" s="2"/>
      <c r="F659" s="2"/>
      <c r="G659" s="2"/>
      <c r="H659" s="2"/>
      <c r="I659" s="2"/>
      <c r="J659" s="2"/>
    </row>
    <row r="660" spans="1:10">
      <c r="A660" s="3" t="s">
        <v>208</v>
      </c>
      <c r="B660" s="2"/>
      <c r="C660" s="2"/>
      <c r="D660" s="2"/>
      <c r="E660" s="2"/>
      <c r="F660" s="2"/>
      <c r="G660" s="2"/>
      <c r="H660" s="2"/>
      <c r="I660" s="2"/>
      <c r="J660" s="2"/>
    </row>
    <row r="661" spans="1:10">
      <c r="A661" s="88" t="s">
        <v>0</v>
      </c>
      <c r="B661" s="88" t="s">
        <v>2</v>
      </c>
      <c r="C661" s="88" t="s">
        <v>3</v>
      </c>
      <c r="D661" s="88" t="s">
        <v>4</v>
      </c>
      <c r="E661" s="88" t="s">
        <v>5</v>
      </c>
      <c r="F661" s="88" t="s">
        <v>6</v>
      </c>
      <c r="G661" s="90"/>
      <c r="H661" s="91"/>
      <c r="I661" s="88" t="s">
        <v>7</v>
      </c>
      <c r="J661" s="88" t="s">
        <v>8</v>
      </c>
    </row>
    <row r="662" spans="1:10">
      <c r="A662" s="89"/>
      <c r="B662" s="89"/>
      <c r="C662" s="89"/>
      <c r="D662" s="89"/>
      <c r="E662" s="89"/>
      <c r="F662" s="4" t="s">
        <v>9</v>
      </c>
      <c r="G662" s="4" t="s">
        <v>10</v>
      </c>
      <c r="H662" s="4" t="s">
        <v>11</v>
      </c>
      <c r="I662" s="89"/>
      <c r="J662" s="89"/>
    </row>
    <row r="663" spans="1:10">
      <c r="A663" s="5" t="s">
        <v>367</v>
      </c>
      <c r="B663" s="6">
        <v>44918.753656898138</v>
      </c>
      <c r="C663" s="5" t="s">
        <v>277</v>
      </c>
      <c r="D663" s="7"/>
      <c r="E663" s="10"/>
      <c r="F663" s="8">
        <v>9580.01</v>
      </c>
      <c r="I663" s="11" t="s">
        <v>9</v>
      </c>
      <c r="J663" s="5" t="s">
        <v>277</v>
      </c>
    </row>
    <row r="664" spans="1:10">
      <c r="A664" s="5" t="s">
        <v>367</v>
      </c>
      <c r="B664" s="6">
        <v>44918.753656898138</v>
      </c>
      <c r="C664" s="5" t="s">
        <v>277</v>
      </c>
      <c r="D664" s="7"/>
      <c r="E664" s="10"/>
      <c r="H664" s="8">
        <v>931.45</v>
      </c>
      <c r="I664" s="5" t="s">
        <v>224</v>
      </c>
      <c r="J664" s="5" t="s">
        <v>277</v>
      </c>
    </row>
    <row r="665" spans="1:10">
      <c r="A665" s="12" t="s">
        <v>21</v>
      </c>
      <c r="B665" s="3"/>
      <c r="C665" s="3"/>
      <c r="D665" s="7"/>
      <c r="E665" s="10"/>
      <c r="F665" s="8"/>
      <c r="I665" s="11"/>
      <c r="J665" s="10"/>
    </row>
    <row r="666" spans="1:10" ht="15.75" customHeight="1">
      <c r="A666" s="13" t="s">
        <v>22</v>
      </c>
      <c r="B666" s="13" t="s">
        <v>23</v>
      </c>
      <c r="C666" s="13" t="s">
        <v>24</v>
      </c>
      <c r="D666" s="21">
        <v>112477336</v>
      </c>
      <c r="E666" s="14">
        <v>112478063</v>
      </c>
      <c r="F666" s="8"/>
      <c r="I666" s="11"/>
      <c r="J666" s="10"/>
    </row>
    <row r="667" spans="1:10">
      <c r="A667" s="5"/>
      <c r="B667" s="6"/>
      <c r="C667" s="5"/>
      <c r="D667" s="7"/>
      <c r="E667" s="10"/>
      <c r="F667" s="8"/>
      <c r="I667" s="11"/>
      <c r="J667" s="10"/>
    </row>
    <row r="668" spans="1:10">
      <c r="A668" s="5"/>
      <c r="B668" s="6"/>
      <c r="C668" s="5"/>
      <c r="D668" s="7"/>
      <c r="E668" s="10"/>
      <c r="F668" s="8"/>
      <c r="I668" s="11"/>
      <c r="J668" s="10"/>
    </row>
    <row r="669" spans="1:10">
      <c r="A669" s="5" t="s">
        <v>368</v>
      </c>
      <c r="B669" s="6">
        <v>44918.791747835647</v>
      </c>
      <c r="C669" s="5" t="s">
        <v>275</v>
      </c>
      <c r="D669" s="7"/>
      <c r="E669" s="10"/>
      <c r="F669" s="8">
        <v>4153.08</v>
      </c>
      <c r="I669" s="11" t="s">
        <v>9</v>
      </c>
      <c r="J669" s="5" t="s">
        <v>275</v>
      </c>
    </row>
    <row r="670" spans="1:10">
      <c r="A670" s="12" t="s">
        <v>21</v>
      </c>
      <c r="B670" s="3"/>
      <c r="C670" s="3"/>
      <c r="D670" s="7"/>
      <c r="E670" s="10"/>
      <c r="H670" s="8"/>
      <c r="I670" s="11"/>
      <c r="J670" s="5"/>
    </row>
    <row r="671" spans="1:10" ht="15.75" customHeight="1">
      <c r="A671" s="13" t="s">
        <v>22</v>
      </c>
      <c r="B671" s="13" t="s">
        <v>23</v>
      </c>
      <c r="C671" s="13" t="s">
        <v>24</v>
      </c>
      <c r="D671" s="21">
        <v>112477560</v>
      </c>
      <c r="E671" s="14">
        <v>112478064</v>
      </c>
      <c r="H671" s="8"/>
      <c r="I671" s="11"/>
      <c r="J671" s="5"/>
    </row>
    <row r="672" spans="1:10">
      <c r="A672" s="5"/>
      <c r="B672" s="6"/>
      <c r="C672" s="5"/>
      <c r="D672" s="7"/>
      <c r="E672" s="10"/>
      <c r="H672" s="8"/>
      <c r="I672" s="11"/>
      <c r="J672" s="5"/>
    </row>
    <row r="673" spans="1:10">
      <c r="A673" s="5"/>
      <c r="B673" s="6"/>
      <c r="C673" s="5"/>
      <c r="D673" s="7"/>
      <c r="E673" s="10"/>
      <c r="H673" s="8"/>
      <c r="I673" s="11"/>
      <c r="J673" s="5"/>
    </row>
    <row r="674" spans="1:10">
      <c r="A674" s="1" t="s">
        <v>0</v>
      </c>
      <c r="B674" s="2"/>
      <c r="C674" s="2"/>
      <c r="D674" s="2"/>
      <c r="E674" s="2"/>
      <c r="F674" s="2"/>
      <c r="G674" s="2"/>
      <c r="H674" s="2"/>
      <c r="I674" s="2"/>
      <c r="J674" s="2"/>
    </row>
    <row r="675" spans="1:10">
      <c r="A675" s="3" t="s">
        <v>211</v>
      </c>
      <c r="B675" s="2"/>
      <c r="C675" s="2"/>
      <c r="D675" s="2"/>
      <c r="E675" s="2"/>
      <c r="F675" s="2"/>
      <c r="G675" s="2"/>
      <c r="H675" s="2"/>
      <c r="I675" s="2"/>
      <c r="J675" s="2"/>
    </row>
    <row r="676" spans="1:10">
      <c r="A676" s="88" t="s">
        <v>0</v>
      </c>
      <c r="B676" s="88" t="s">
        <v>2</v>
      </c>
      <c r="C676" s="88" t="s">
        <v>3</v>
      </c>
      <c r="D676" s="88" t="s">
        <v>4</v>
      </c>
      <c r="E676" s="88" t="s">
        <v>5</v>
      </c>
      <c r="F676" s="88" t="s">
        <v>6</v>
      </c>
      <c r="G676" s="90"/>
      <c r="H676" s="91"/>
      <c r="I676" s="88" t="s">
        <v>7</v>
      </c>
      <c r="J676" s="88" t="s">
        <v>8</v>
      </c>
    </row>
    <row r="677" spans="1:10">
      <c r="A677" s="89"/>
      <c r="B677" s="89"/>
      <c r="C677" s="89"/>
      <c r="D677" s="89"/>
      <c r="E677" s="89"/>
      <c r="F677" s="4" t="s">
        <v>9</v>
      </c>
      <c r="G677" s="4" t="s">
        <v>10</v>
      </c>
      <c r="H677" s="4" t="s">
        <v>11</v>
      </c>
      <c r="I677" s="89"/>
      <c r="J677" s="89"/>
    </row>
    <row r="678" spans="1:10">
      <c r="A678" s="5" t="s">
        <v>369</v>
      </c>
      <c r="B678" s="6">
        <v>44919.582827951388</v>
      </c>
      <c r="C678" s="5" t="s">
        <v>275</v>
      </c>
      <c r="D678" s="7"/>
      <c r="E678" s="10"/>
      <c r="F678" s="8">
        <v>1411.02</v>
      </c>
      <c r="I678" s="11" t="s">
        <v>9</v>
      </c>
      <c r="J678" s="5" t="s">
        <v>275</v>
      </c>
    </row>
    <row r="679" spans="1:10">
      <c r="A679" s="12" t="s">
        <v>21</v>
      </c>
      <c r="B679" s="3"/>
      <c r="C679" s="3"/>
      <c r="D679" s="7"/>
      <c r="E679" s="10"/>
      <c r="F679" s="8"/>
      <c r="I679" s="11"/>
      <c r="J679" s="10"/>
    </row>
    <row r="680" spans="1:10" ht="15.75" customHeight="1">
      <c r="A680" s="13" t="s">
        <v>22</v>
      </c>
      <c r="B680" s="13" t="s">
        <v>23</v>
      </c>
      <c r="C680" s="13" t="s">
        <v>24</v>
      </c>
      <c r="D680" s="21">
        <v>112486734</v>
      </c>
      <c r="E680" s="14">
        <v>112486819</v>
      </c>
      <c r="F680" s="8"/>
      <c r="I680" s="11"/>
      <c r="J680" s="10"/>
    </row>
    <row r="681" spans="1:10">
      <c r="A681" s="5"/>
      <c r="B681" s="6"/>
      <c r="C681" s="5"/>
      <c r="D681" s="7"/>
      <c r="E681" s="10"/>
      <c r="F681" s="8"/>
      <c r="I681" s="11"/>
      <c r="J681" s="10"/>
    </row>
    <row r="682" spans="1:10">
      <c r="A682" s="5"/>
      <c r="B682" s="6"/>
      <c r="C682" s="5"/>
      <c r="D682" s="7"/>
      <c r="E682" s="10"/>
      <c r="F682" s="8"/>
      <c r="I682" s="11"/>
      <c r="J682" s="10"/>
    </row>
    <row r="683" spans="1:10">
      <c r="A683" s="5" t="s">
        <v>370</v>
      </c>
      <c r="B683" s="6">
        <v>44919.583339965277</v>
      </c>
      <c r="C683" s="5" t="s">
        <v>277</v>
      </c>
      <c r="D683" s="7"/>
      <c r="E683" s="10"/>
      <c r="F683" s="8">
        <v>3913.48</v>
      </c>
      <c r="I683" s="11" t="s">
        <v>9</v>
      </c>
      <c r="J683" s="5" t="s">
        <v>277</v>
      </c>
    </row>
    <row r="684" spans="1:10">
      <c r="A684" s="5" t="s">
        <v>370</v>
      </c>
      <c r="B684" s="6">
        <v>44919.583339965277</v>
      </c>
      <c r="C684" s="5" t="s">
        <v>277</v>
      </c>
      <c r="D684" s="7"/>
      <c r="E684" s="10"/>
      <c r="H684" s="8">
        <v>937.62</v>
      </c>
      <c r="I684" s="5" t="s">
        <v>224</v>
      </c>
      <c r="J684" s="5" t="s">
        <v>277</v>
      </c>
    </row>
    <row r="685" spans="1:10">
      <c r="A685" s="12" t="s">
        <v>21</v>
      </c>
      <c r="B685" s="3"/>
      <c r="C685" s="3"/>
      <c r="D685" s="7"/>
      <c r="E685" s="10"/>
      <c r="F685" s="8"/>
      <c r="I685" s="11"/>
      <c r="J685" s="10"/>
    </row>
    <row r="686" spans="1:10" ht="15.75" customHeight="1">
      <c r="A686" s="13" t="s">
        <v>22</v>
      </c>
      <c r="B686" s="13" t="s">
        <v>23</v>
      </c>
      <c r="C686" s="13" t="s">
        <v>24</v>
      </c>
      <c r="D686" s="21">
        <v>112486736</v>
      </c>
      <c r="E686" s="14">
        <v>112486820</v>
      </c>
      <c r="F686" s="8"/>
      <c r="I686" s="11"/>
      <c r="J686" s="10"/>
    </row>
    <row r="689" spans="1:10">
      <c r="A689" s="1" t="s">
        <v>0</v>
      </c>
      <c r="B689" s="2"/>
      <c r="C689" s="2"/>
      <c r="D689" s="2"/>
      <c r="E689" s="2"/>
      <c r="F689" s="2"/>
      <c r="G689" s="2"/>
      <c r="H689" s="2"/>
      <c r="I689" s="2"/>
      <c r="J689" s="2"/>
    </row>
    <row r="690" spans="1:10">
      <c r="A690" s="3" t="s">
        <v>213</v>
      </c>
      <c r="B690" s="2"/>
      <c r="C690" s="2"/>
      <c r="D690" s="2"/>
      <c r="E690" s="2"/>
      <c r="F690" s="2"/>
      <c r="G690" s="2"/>
      <c r="H690" s="2"/>
      <c r="I690" s="2"/>
      <c r="J690" s="2"/>
    </row>
    <row r="691" spans="1:10">
      <c r="A691" s="88" t="s">
        <v>0</v>
      </c>
      <c r="B691" s="88" t="s">
        <v>2</v>
      </c>
      <c r="C691" s="88" t="s">
        <v>3</v>
      </c>
      <c r="D691" s="88" t="s">
        <v>4</v>
      </c>
      <c r="E691" s="88" t="s">
        <v>5</v>
      </c>
      <c r="F691" s="88" t="s">
        <v>6</v>
      </c>
      <c r="G691" s="90"/>
      <c r="H691" s="91"/>
      <c r="I691" s="88" t="s">
        <v>7</v>
      </c>
      <c r="J691" s="88" t="s">
        <v>8</v>
      </c>
    </row>
    <row r="692" spans="1:10">
      <c r="A692" s="89"/>
      <c r="B692" s="89"/>
      <c r="C692" s="89"/>
      <c r="D692" s="89"/>
      <c r="E692" s="89"/>
      <c r="F692" s="4" t="s">
        <v>9</v>
      </c>
      <c r="G692" s="4" t="s">
        <v>10</v>
      </c>
      <c r="H692" s="4" t="s">
        <v>11</v>
      </c>
      <c r="I692" s="89"/>
      <c r="J692" s="89"/>
    </row>
    <row r="693" spans="1:10">
      <c r="A693" s="23" t="s">
        <v>214</v>
      </c>
      <c r="B693" s="23"/>
      <c r="C693" s="23"/>
    </row>
    <row r="694" spans="1:10">
      <c r="A694" s="12" t="s">
        <v>21</v>
      </c>
      <c r="B694" s="3"/>
      <c r="C694" s="3"/>
    </row>
    <row r="695" spans="1:10">
      <c r="A695" s="13" t="s">
        <v>22</v>
      </c>
      <c r="B695" s="13" t="s">
        <v>23</v>
      </c>
      <c r="C695" s="13" t="s">
        <v>24</v>
      </c>
    </row>
    <row r="698" spans="1:10">
      <c r="A698" s="1" t="s">
        <v>0</v>
      </c>
      <c r="B698" s="2"/>
      <c r="C698" s="2"/>
      <c r="D698" s="2"/>
      <c r="E698" s="2"/>
      <c r="F698" s="2"/>
      <c r="G698" s="2"/>
      <c r="H698" s="2"/>
      <c r="I698" s="2"/>
      <c r="J698" s="2"/>
    </row>
    <row r="699" spans="1:10">
      <c r="A699" s="3" t="s">
        <v>215</v>
      </c>
      <c r="B699" s="2"/>
      <c r="C699" s="2"/>
      <c r="D699" s="2"/>
      <c r="E699" s="2"/>
      <c r="F699" s="2"/>
      <c r="G699" s="2"/>
      <c r="H699" s="2"/>
      <c r="I699" s="2"/>
      <c r="J699" s="2"/>
    </row>
    <row r="700" spans="1:10">
      <c r="A700" s="88" t="s">
        <v>0</v>
      </c>
      <c r="B700" s="88" t="s">
        <v>2</v>
      </c>
      <c r="C700" s="88" t="s">
        <v>3</v>
      </c>
      <c r="D700" s="88" t="s">
        <v>4</v>
      </c>
      <c r="E700" s="88" t="s">
        <v>5</v>
      </c>
      <c r="F700" s="88" t="s">
        <v>6</v>
      </c>
      <c r="G700" s="90"/>
      <c r="H700" s="91"/>
      <c r="I700" s="88" t="s">
        <v>7</v>
      </c>
      <c r="J700" s="88" t="s">
        <v>8</v>
      </c>
    </row>
    <row r="701" spans="1:10">
      <c r="A701" s="89"/>
      <c r="B701" s="89"/>
      <c r="C701" s="89"/>
      <c r="D701" s="89"/>
      <c r="E701" s="89"/>
      <c r="F701" s="4" t="s">
        <v>9</v>
      </c>
      <c r="G701" s="4" t="s">
        <v>10</v>
      </c>
      <c r="H701" s="4" t="s">
        <v>11</v>
      </c>
      <c r="I701" s="89"/>
      <c r="J701" s="89"/>
    </row>
    <row r="702" spans="1:10">
      <c r="A702" s="5" t="s">
        <v>371</v>
      </c>
      <c r="B702" s="6">
        <v>44922.750359224527</v>
      </c>
      <c r="C702" s="5" t="s">
        <v>275</v>
      </c>
      <c r="D702" s="7"/>
      <c r="E702" s="10"/>
      <c r="F702" s="8">
        <v>5715.9</v>
      </c>
      <c r="I702" s="11" t="s">
        <v>9</v>
      </c>
      <c r="J702" s="5" t="s">
        <v>275</v>
      </c>
    </row>
    <row r="703" spans="1:10">
      <c r="A703" s="12" t="s">
        <v>21</v>
      </c>
      <c r="B703" s="3"/>
      <c r="C703" s="3"/>
      <c r="D703" s="7"/>
      <c r="E703" s="10"/>
      <c r="H703" s="8"/>
      <c r="I703" s="11"/>
      <c r="J703" s="10"/>
    </row>
    <row r="704" spans="1:10" ht="15.75" customHeight="1">
      <c r="A704" s="13" t="s">
        <v>22</v>
      </c>
      <c r="B704" s="13" t="s">
        <v>23</v>
      </c>
      <c r="C704" s="13" t="s">
        <v>24</v>
      </c>
      <c r="D704" s="21">
        <v>112488371</v>
      </c>
      <c r="E704" s="14">
        <v>112493912</v>
      </c>
      <c r="H704" s="8"/>
      <c r="I704" s="11"/>
      <c r="J704" s="10"/>
    </row>
    <row r="705" spans="1:10">
      <c r="A705" s="5"/>
      <c r="B705" s="6"/>
      <c r="C705" s="5"/>
      <c r="D705" s="7"/>
      <c r="E705" s="10"/>
      <c r="H705" s="8"/>
      <c r="I705" s="11"/>
      <c r="J705" s="10"/>
    </row>
    <row r="706" spans="1:10">
      <c r="A706" s="5"/>
      <c r="B706" s="6"/>
      <c r="C706" s="5"/>
      <c r="D706" s="7"/>
      <c r="E706" s="10"/>
      <c r="H706" s="8"/>
      <c r="I706" s="11"/>
      <c r="J706" s="10"/>
    </row>
    <row r="707" spans="1:10">
      <c r="A707" s="5" t="s">
        <v>372</v>
      </c>
      <c r="B707" s="6">
        <v>44922.792003229173</v>
      </c>
      <c r="C707" s="5" t="s">
        <v>277</v>
      </c>
      <c r="D707" s="7"/>
      <c r="E707" s="10"/>
      <c r="F707" s="8">
        <v>4639.1499999999996</v>
      </c>
      <c r="I707" s="11" t="s">
        <v>9</v>
      </c>
      <c r="J707" s="5" t="s">
        <v>277</v>
      </c>
    </row>
    <row r="708" spans="1:10">
      <c r="A708" s="5" t="s">
        <v>372</v>
      </c>
      <c r="B708" s="6">
        <v>44922.792003229173</v>
      </c>
      <c r="C708" s="5" t="s">
        <v>277</v>
      </c>
      <c r="D708" s="7"/>
      <c r="E708" s="10"/>
      <c r="H708" s="8">
        <v>610.65</v>
      </c>
      <c r="I708" s="5" t="s">
        <v>224</v>
      </c>
      <c r="J708" s="5" t="s">
        <v>277</v>
      </c>
    </row>
    <row r="709" spans="1:10">
      <c r="A709" s="12" t="s">
        <v>21</v>
      </c>
      <c r="B709" s="3"/>
      <c r="C709" s="3"/>
      <c r="D709" s="7"/>
      <c r="E709" s="10"/>
      <c r="H709" s="8"/>
      <c r="I709" s="11"/>
      <c r="J709" s="10"/>
    </row>
    <row r="710" spans="1:10" ht="15.75" customHeight="1">
      <c r="A710" s="13" t="s">
        <v>22</v>
      </c>
      <c r="B710" s="13" t="s">
        <v>23</v>
      </c>
      <c r="C710" s="13" t="s">
        <v>24</v>
      </c>
      <c r="D710" s="21">
        <v>112488986</v>
      </c>
      <c r="E710" s="14">
        <v>112493913</v>
      </c>
      <c r="H710" s="8"/>
      <c r="I710" s="11"/>
      <c r="J710" s="10"/>
    </row>
    <row r="713" spans="1:10">
      <c r="A713" s="1" t="s">
        <v>0</v>
      </c>
      <c r="B713" s="2"/>
      <c r="C713" s="2"/>
      <c r="D713" s="2"/>
      <c r="E713" s="2"/>
      <c r="F713" s="2"/>
      <c r="G713" s="2"/>
      <c r="H713" s="2"/>
      <c r="I713" s="2"/>
      <c r="J713" s="2"/>
    </row>
    <row r="714" spans="1:10">
      <c r="A714" s="3" t="s">
        <v>219</v>
      </c>
      <c r="B714" s="2"/>
      <c r="C714" s="2"/>
      <c r="D714" s="2"/>
      <c r="E714" s="2"/>
      <c r="F714" s="2"/>
      <c r="G714" s="2"/>
      <c r="H714" s="2"/>
      <c r="I714" s="2"/>
      <c r="J714" s="2"/>
    </row>
    <row r="715" spans="1:10">
      <c r="A715" s="88" t="s">
        <v>0</v>
      </c>
      <c r="B715" s="88" t="s">
        <v>2</v>
      </c>
      <c r="C715" s="88" t="s">
        <v>3</v>
      </c>
      <c r="D715" s="88" t="s">
        <v>4</v>
      </c>
      <c r="E715" s="88" t="s">
        <v>5</v>
      </c>
      <c r="F715" s="88" t="s">
        <v>6</v>
      </c>
      <c r="G715" s="90"/>
      <c r="H715" s="91"/>
      <c r="I715" s="88" t="s">
        <v>7</v>
      </c>
      <c r="J715" s="88" t="s">
        <v>8</v>
      </c>
    </row>
    <row r="716" spans="1:10">
      <c r="A716" s="89"/>
      <c r="B716" s="89"/>
      <c r="C716" s="89"/>
      <c r="D716" s="89"/>
      <c r="E716" s="89"/>
      <c r="F716" s="4" t="s">
        <v>9</v>
      </c>
      <c r="G716" s="4" t="s">
        <v>10</v>
      </c>
      <c r="H716" s="4" t="s">
        <v>11</v>
      </c>
      <c r="I716" s="89"/>
      <c r="J716" s="89"/>
    </row>
    <row r="717" spans="1:10">
      <c r="A717" s="5" t="s">
        <v>373</v>
      </c>
      <c r="B717" s="6">
        <v>44923.75189954861</v>
      </c>
      <c r="C717" s="5" t="s">
        <v>275</v>
      </c>
      <c r="D717" s="7"/>
      <c r="E717" s="10"/>
      <c r="F717" s="8">
        <v>4231.07</v>
      </c>
      <c r="I717" s="11" t="s">
        <v>9</v>
      </c>
      <c r="J717" s="5" t="s">
        <v>275</v>
      </c>
    </row>
    <row r="718" spans="1:10">
      <c r="A718" s="12" t="s">
        <v>21</v>
      </c>
      <c r="B718" s="3"/>
      <c r="C718" s="3"/>
      <c r="D718" s="7"/>
      <c r="E718" s="10"/>
      <c r="F718" s="18"/>
      <c r="H718" s="8"/>
      <c r="I718" s="11"/>
      <c r="J718" s="5"/>
    </row>
    <row r="719" spans="1:10">
      <c r="A719" s="13" t="s">
        <v>22</v>
      </c>
      <c r="B719" s="13" t="s">
        <v>23</v>
      </c>
      <c r="C719" s="13" t="s">
        <v>24</v>
      </c>
      <c r="D719" s="7"/>
      <c r="E719" s="10"/>
      <c r="H719" s="8"/>
      <c r="I719" s="11"/>
      <c r="J719" s="5"/>
    </row>
    <row r="720" spans="1:10">
      <c r="A720" s="5"/>
      <c r="B720" s="6"/>
      <c r="C720" s="5"/>
      <c r="D720" s="7"/>
      <c r="E720" s="10"/>
      <c r="H720" s="8"/>
      <c r="I720" s="11"/>
      <c r="J720" s="5"/>
    </row>
    <row r="721" spans="1:10">
      <c r="A721" s="5"/>
      <c r="B721" s="6"/>
      <c r="C721" s="5"/>
      <c r="D721" s="7"/>
      <c r="E721" s="10"/>
      <c r="H721" s="8"/>
      <c r="I721" s="11"/>
      <c r="J721" s="5"/>
    </row>
    <row r="722" spans="1:10">
      <c r="A722" s="5" t="s">
        <v>374</v>
      </c>
      <c r="B722" s="6">
        <v>44923.792730787027</v>
      </c>
      <c r="C722" s="5" t="s">
        <v>277</v>
      </c>
      <c r="D722" s="7"/>
      <c r="E722" s="10"/>
      <c r="F722" s="8">
        <v>5052.4399999999996</v>
      </c>
      <c r="I722" s="11" t="s">
        <v>9</v>
      </c>
      <c r="J722" s="5" t="s">
        <v>277</v>
      </c>
    </row>
    <row r="723" spans="1:10">
      <c r="A723" s="5" t="s">
        <v>374</v>
      </c>
      <c r="B723" s="6">
        <v>44923.792730787027</v>
      </c>
      <c r="C723" s="5" t="s">
        <v>277</v>
      </c>
      <c r="D723" s="7"/>
      <c r="E723" s="10"/>
      <c r="H723" s="8">
        <v>30.8</v>
      </c>
      <c r="I723" s="5" t="s">
        <v>224</v>
      </c>
      <c r="J723" s="5" t="s">
        <v>277</v>
      </c>
    </row>
    <row r="724" spans="1:10">
      <c r="A724" s="12" t="s">
        <v>21</v>
      </c>
      <c r="B724" s="3"/>
      <c r="C724" s="3"/>
      <c r="D724" s="7"/>
      <c r="E724" s="10"/>
      <c r="F724" s="18"/>
      <c r="H724" s="8"/>
      <c r="I724" s="11"/>
      <c r="J724" s="5"/>
    </row>
    <row r="725" spans="1:10">
      <c r="A725" s="13" t="s">
        <v>22</v>
      </c>
      <c r="B725" s="13" t="s">
        <v>23</v>
      </c>
      <c r="C725" s="13" t="s">
        <v>24</v>
      </c>
      <c r="D725" s="7"/>
      <c r="E725" s="10"/>
      <c r="H725" s="8"/>
      <c r="I725" s="11"/>
      <c r="J725" s="5"/>
    </row>
  </sheetData>
  <mergeCells count="392">
    <mergeCell ref="A700:A701"/>
    <mergeCell ref="B700:B701"/>
    <mergeCell ref="C700:C701"/>
    <mergeCell ref="D700:D701"/>
    <mergeCell ref="E700:E701"/>
    <mergeCell ref="F700:H700"/>
    <mergeCell ref="I700:I701"/>
    <mergeCell ref="J700:J701"/>
    <mergeCell ref="A676:A677"/>
    <mergeCell ref="B676:B677"/>
    <mergeCell ref="C676:C677"/>
    <mergeCell ref="D676:D677"/>
    <mergeCell ref="E676:E677"/>
    <mergeCell ref="F676:H676"/>
    <mergeCell ref="I676:I677"/>
    <mergeCell ref="J676:J677"/>
    <mergeCell ref="A691:A692"/>
    <mergeCell ref="B691:B692"/>
    <mergeCell ref="C691:C692"/>
    <mergeCell ref="D691:D692"/>
    <mergeCell ref="E691:E692"/>
    <mergeCell ref="F691:H691"/>
    <mergeCell ref="I691:I692"/>
    <mergeCell ref="J691:J692"/>
    <mergeCell ref="A524:A525"/>
    <mergeCell ref="B524:B525"/>
    <mergeCell ref="C524:C525"/>
    <mergeCell ref="D524:D525"/>
    <mergeCell ref="E524:E525"/>
    <mergeCell ref="F524:H524"/>
    <mergeCell ref="I524:I525"/>
    <mergeCell ref="J524:J525"/>
    <mergeCell ref="A555:A556"/>
    <mergeCell ref="B555:B556"/>
    <mergeCell ref="C555:C556"/>
    <mergeCell ref="D555:D556"/>
    <mergeCell ref="E555:E556"/>
    <mergeCell ref="F555:H555"/>
    <mergeCell ref="I555:I556"/>
    <mergeCell ref="J555:J556"/>
    <mergeCell ref="A380:A381"/>
    <mergeCell ref="B380:B381"/>
    <mergeCell ref="C380:C381"/>
    <mergeCell ref="D380:D381"/>
    <mergeCell ref="E380:E381"/>
    <mergeCell ref="F380:H380"/>
    <mergeCell ref="I380:I381"/>
    <mergeCell ref="J380:J381"/>
    <mergeCell ref="A483:A484"/>
    <mergeCell ref="B483:B484"/>
    <mergeCell ref="C483:C484"/>
    <mergeCell ref="D483:D484"/>
    <mergeCell ref="E483:E484"/>
    <mergeCell ref="F483:H483"/>
    <mergeCell ref="I483:I484"/>
    <mergeCell ref="J483:J484"/>
    <mergeCell ref="A395:A396"/>
    <mergeCell ref="B395:B396"/>
    <mergeCell ref="C395:C396"/>
    <mergeCell ref="D395:D396"/>
    <mergeCell ref="E395:E396"/>
    <mergeCell ref="F395:H395"/>
    <mergeCell ref="I395:I396"/>
    <mergeCell ref="J395:J396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A296:A297"/>
    <mergeCell ref="B296:B297"/>
    <mergeCell ref="C296:C297"/>
    <mergeCell ref="D296:D297"/>
    <mergeCell ref="E296:E297"/>
    <mergeCell ref="F296:H296"/>
    <mergeCell ref="I296:I297"/>
    <mergeCell ref="J296:J297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A251:A252"/>
    <mergeCell ref="B251:B252"/>
    <mergeCell ref="C251:C252"/>
    <mergeCell ref="D251:D252"/>
    <mergeCell ref="E251:E252"/>
    <mergeCell ref="F251:H251"/>
    <mergeCell ref="I251:I252"/>
    <mergeCell ref="J251:J252"/>
    <mergeCell ref="I236:I237"/>
    <mergeCell ref="J236:J237"/>
    <mergeCell ref="A236:A237"/>
    <mergeCell ref="B236:B237"/>
    <mergeCell ref="C236:C237"/>
    <mergeCell ref="D236:D237"/>
    <mergeCell ref="E236:E237"/>
    <mergeCell ref="F236:H236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I131:I132"/>
    <mergeCell ref="J131:J132"/>
    <mergeCell ref="F131:H131"/>
    <mergeCell ref="A131:A132"/>
    <mergeCell ref="B131:B132"/>
    <mergeCell ref="C131:C132"/>
    <mergeCell ref="D131:D132"/>
    <mergeCell ref="E131:E132"/>
    <mergeCell ref="I3:I4"/>
    <mergeCell ref="J3:J4"/>
    <mergeCell ref="A18:A19"/>
    <mergeCell ref="B18:B19"/>
    <mergeCell ref="C18:C19"/>
    <mergeCell ref="D18:D19"/>
    <mergeCell ref="E18:E19"/>
    <mergeCell ref="F18:H18"/>
    <mergeCell ref="I18:I19"/>
    <mergeCell ref="J18:J19"/>
    <mergeCell ref="A3:A4"/>
    <mergeCell ref="B3:B4"/>
    <mergeCell ref="C3:C4"/>
    <mergeCell ref="D3:D4"/>
    <mergeCell ref="E3:E4"/>
    <mergeCell ref="F3:H3"/>
    <mergeCell ref="I27:I28"/>
    <mergeCell ref="J27:J28"/>
    <mergeCell ref="A42:A43"/>
    <mergeCell ref="B42:B43"/>
    <mergeCell ref="C42:C43"/>
    <mergeCell ref="D42:D43"/>
    <mergeCell ref="E42:E43"/>
    <mergeCell ref="F42:H42"/>
    <mergeCell ref="I42:I43"/>
    <mergeCell ref="J42:J43"/>
    <mergeCell ref="A27:A28"/>
    <mergeCell ref="B27:B28"/>
    <mergeCell ref="C27:C28"/>
    <mergeCell ref="D27:D28"/>
    <mergeCell ref="E27:E28"/>
    <mergeCell ref="F27:H27"/>
    <mergeCell ref="I57:I58"/>
    <mergeCell ref="J57:J58"/>
    <mergeCell ref="A57:A58"/>
    <mergeCell ref="B57:B58"/>
    <mergeCell ref="C57:C58"/>
    <mergeCell ref="D57:D58"/>
    <mergeCell ref="E57:E58"/>
    <mergeCell ref="F57:H57"/>
    <mergeCell ref="F72:H72"/>
    <mergeCell ref="I72:I73"/>
    <mergeCell ref="J72:J73"/>
    <mergeCell ref="A72:A73"/>
    <mergeCell ref="B72:B73"/>
    <mergeCell ref="C72:C73"/>
    <mergeCell ref="D72:D73"/>
    <mergeCell ref="E72:E73"/>
    <mergeCell ref="F86:H86"/>
    <mergeCell ref="I86:I87"/>
    <mergeCell ref="J86:J87"/>
    <mergeCell ref="A86:A87"/>
    <mergeCell ref="B86:B87"/>
    <mergeCell ref="C86:C87"/>
    <mergeCell ref="D86:D87"/>
    <mergeCell ref="E86:E87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F176:H176"/>
    <mergeCell ref="I176:I177"/>
    <mergeCell ref="J176:J177"/>
    <mergeCell ref="A176:A177"/>
    <mergeCell ref="B176:B177"/>
    <mergeCell ref="C176:C177"/>
    <mergeCell ref="D176:D177"/>
    <mergeCell ref="E176:E177"/>
    <mergeCell ref="F161:H161"/>
    <mergeCell ref="I161:I162"/>
    <mergeCell ref="J161:J162"/>
    <mergeCell ref="A161:A162"/>
    <mergeCell ref="B161:B162"/>
    <mergeCell ref="C161:C162"/>
    <mergeCell ref="D161:D162"/>
    <mergeCell ref="E161:E162"/>
    <mergeCell ref="A338:A339"/>
    <mergeCell ref="B338:B339"/>
    <mergeCell ref="C338:C339"/>
    <mergeCell ref="D338:D339"/>
    <mergeCell ref="E338:E339"/>
    <mergeCell ref="F338:H338"/>
    <mergeCell ref="I338:I339"/>
    <mergeCell ref="J338:J339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52:A353"/>
    <mergeCell ref="B352:B353"/>
    <mergeCell ref="C352:C353"/>
    <mergeCell ref="D352:D353"/>
    <mergeCell ref="E352:E353"/>
    <mergeCell ref="F352:H352"/>
    <mergeCell ref="I352:I353"/>
    <mergeCell ref="J352:J353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A424:A425"/>
    <mergeCell ref="B424:B425"/>
    <mergeCell ref="C424:C425"/>
    <mergeCell ref="D424:D425"/>
    <mergeCell ref="E424:E425"/>
    <mergeCell ref="F424:H424"/>
    <mergeCell ref="I424:I425"/>
    <mergeCell ref="J424:J425"/>
    <mergeCell ref="A409:A410"/>
    <mergeCell ref="B409:B410"/>
    <mergeCell ref="C409:C410"/>
    <mergeCell ref="D409:D410"/>
    <mergeCell ref="E409:E410"/>
    <mergeCell ref="F409:H409"/>
    <mergeCell ref="I409:I410"/>
    <mergeCell ref="J409:J410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439:A440"/>
    <mergeCell ref="B439:B440"/>
    <mergeCell ref="C439:C440"/>
    <mergeCell ref="D439:D440"/>
    <mergeCell ref="E439:E440"/>
    <mergeCell ref="F439:H439"/>
    <mergeCell ref="I439:I440"/>
    <mergeCell ref="J439:J440"/>
    <mergeCell ref="A453:A454"/>
    <mergeCell ref="B453:B454"/>
    <mergeCell ref="C453:C454"/>
    <mergeCell ref="D453:D454"/>
    <mergeCell ref="E453:E454"/>
    <mergeCell ref="F453:H453"/>
    <mergeCell ref="I453:I454"/>
    <mergeCell ref="J453:J454"/>
    <mergeCell ref="I571:I572"/>
    <mergeCell ref="J571:J572"/>
    <mergeCell ref="A571:A572"/>
    <mergeCell ref="B571:B572"/>
    <mergeCell ref="C571:C572"/>
    <mergeCell ref="D571:D572"/>
    <mergeCell ref="E571:E572"/>
    <mergeCell ref="F571:H571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A540:A541"/>
    <mergeCell ref="B540:B541"/>
    <mergeCell ref="C540:C541"/>
    <mergeCell ref="D540:D541"/>
    <mergeCell ref="E540:E541"/>
    <mergeCell ref="F540:H540"/>
    <mergeCell ref="I540:I541"/>
    <mergeCell ref="J540:J541"/>
    <mergeCell ref="A586:A587"/>
    <mergeCell ref="B586:B587"/>
    <mergeCell ref="C586:C587"/>
    <mergeCell ref="D586:D587"/>
    <mergeCell ref="E586:E587"/>
    <mergeCell ref="F586:H586"/>
    <mergeCell ref="I586:I587"/>
    <mergeCell ref="J586:J587"/>
    <mergeCell ref="A602:A603"/>
    <mergeCell ref="B602:B603"/>
    <mergeCell ref="C602:C603"/>
    <mergeCell ref="D602:D603"/>
    <mergeCell ref="E602:E603"/>
    <mergeCell ref="F602:H602"/>
    <mergeCell ref="I602:I603"/>
    <mergeCell ref="J602:J603"/>
    <mergeCell ref="A617:A618"/>
    <mergeCell ref="B617:B618"/>
    <mergeCell ref="C617:C618"/>
    <mergeCell ref="D617:D618"/>
    <mergeCell ref="E617:E618"/>
    <mergeCell ref="F617:H617"/>
    <mergeCell ref="I617:I618"/>
    <mergeCell ref="J617:J618"/>
    <mergeCell ref="A631:A632"/>
    <mergeCell ref="B631:B632"/>
    <mergeCell ref="C631:C632"/>
    <mergeCell ref="D631:D632"/>
    <mergeCell ref="E631:E632"/>
    <mergeCell ref="F631:H631"/>
    <mergeCell ref="I631:I632"/>
    <mergeCell ref="J631:J632"/>
    <mergeCell ref="A715:A716"/>
    <mergeCell ref="B715:B716"/>
    <mergeCell ref="C715:C716"/>
    <mergeCell ref="D715:D716"/>
    <mergeCell ref="E715:E716"/>
    <mergeCell ref="F715:H715"/>
    <mergeCell ref="I715:I716"/>
    <mergeCell ref="J715:J716"/>
    <mergeCell ref="A646:A647"/>
    <mergeCell ref="B646:B647"/>
    <mergeCell ref="C646:C647"/>
    <mergeCell ref="D646:D647"/>
    <mergeCell ref="E646:E647"/>
    <mergeCell ref="F646:H646"/>
    <mergeCell ref="I646:I647"/>
    <mergeCell ref="J646:J647"/>
    <mergeCell ref="I661:I662"/>
    <mergeCell ref="J661:J662"/>
    <mergeCell ref="A661:A662"/>
    <mergeCell ref="B661:B662"/>
    <mergeCell ref="C661:C662"/>
    <mergeCell ref="D661:D662"/>
    <mergeCell ref="E661:E662"/>
    <mergeCell ref="F661:H66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J504"/>
  <sheetViews>
    <sheetView topLeftCell="A490" zoomScaleNormal="100" workbookViewId="0">
      <selection activeCell="D504" sqref="D504"/>
    </sheetView>
  </sheetViews>
  <sheetFormatPr baseColWidth="10" defaultRowHeight="15"/>
  <cols>
    <col min="1" max="1" width="14" bestFit="1" customWidth="1"/>
    <col min="2" max="2" width="10.85546875" bestFit="1" customWidth="1"/>
    <col min="3" max="3" width="34" customWidth="1"/>
    <col min="4" max="4" width="12.85546875" bestFit="1" customWidth="1"/>
    <col min="5" max="5" width="14.140625" bestFit="1" customWidth="1"/>
    <col min="6" max="6" width="9" bestFit="1" customWidth="1"/>
    <col min="7" max="7" width="6.28515625" bestFit="1" customWidth="1"/>
    <col min="8" max="8" width="11.28515625" bestFit="1" customWidth="1"/>
    <col min="10" max="10" width="28.14062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375</v>
      </c>
      <c r="B5" s="6">
        <v>44866.792459421296</v>
      </c>
      <c r="C5" s="5" t="s">
        <v>376</v>
      </c>
      <c r="D5" s="7"/>
      <c r="E5" s="10"/>
      <c r="F5" s="8">
        <v>5590.76</v>
      </c>
      <c r="I5" s="11" t="s">
        <v>9</v>
      </c>
      <c r="J5" s="5" t="s">
        <v>376</v>
      </c>
    </row>
    <row r="6" spans="1:10">
      <c r="A6" s="5" t="s">
        <v>375</v>
      </c>
      <c r="B6" s="6">
        <v>44866.792459421296</v>
      </c>
      <c r="C6" s="5" t="s">
        <v>376</v>
      </c>
      <c r="D6" s="7"/>
      <c r="E6" s="10"/>
      <c r="H6" s="8">
        <v>271.33</v>
      </c>
      <c r="I6" s="5" t="s">
        <v>224</v>
      </c>
      <c r="J6" s="5" t="s">
        <v>376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 customHeight="1">
      <c r="A8" s="13" t="s">
        <v>22</v>
      </c>
      <c r="B8" s="13" t="s">
        <v>23</v>
      </c>
      <c r="C8" s="13" t="s">
        <v>24</v>
      </c>
      <c r="D8" s="21">
        <v>112113477</v>
      </c>
      <c r="E8" s="14">
        <v>112113553</v>
      </c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88" t="s">
        <v>0</v>
      </c>
      <c r="B13" s="88" t="s">
        <v>2</v>
      </c>
      <c r="C13" s="88" t="s">
        <v>3</v>
      </c>
      <c r="D13" s="88" t="s">
        <v>4</v>
      </c>
      <c r="E13" s="88" t="s">
        <v>5</v>
      </c>
      <c r="F13" s="88" t="s">
        <v>6</v>
      </c>
      <c r="G13" s="90"/>
      <c r="H13" s="91"/>
      <c r="I13" s="88" t="s">
        <v>7</v>
      </c>
      <c r="J13" s="88" t="s">
        <v>8</v>
      </c>
    </row>
    <row r="14" spans="1:10">
      <c r="A14" s="89"/>
      <c r="B14" s="89"/>
      <c r="C14" s="89"/>
      <c r="D14" s="89"/>
      <c r="E14" s="89"/>
      <c r="F14" s="4" t="s">
        <v>9</v>
      </c>
      <c r="G14" s="4" t="s">
        <v>10</v>
      </c>
      <c r="H14" s="4" t="s">
        <v>11</v>
      </c>
      <c r="I14" s="89"/>
      <c r="J14" s="89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 customHeight="1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88" t="s">
        <v>0</v>
      </c>
      <c r="B22" s="88" t="s">
        <v>2</v>
      </c>
      <c r="C22" s="88" t="s">
        <v>3</v>
      </c>
      <c r="D22" s="88" t="s">
        <v>4</v>
      </c>
      <c r="E22" s="88" t="s">
        <v>5</v>
      </c>
      <c r="F22" s="88" t="s">
        <v>6</v>
      </c>
      <c r="G22" s="90"/>
      <c r="H22" s="91"/>
      <c r="I22" s="88" t="s">
        <v>7</v>
      </c>
      <c r="J22" s="88" t="s">
        <v>8</v>
      </c>
    </row>
    <row r="23" spans="1:10">
      <c r="A23" s="89"/>
      <c r="B23" s="89"/>
      <c r="C23" s="89"/>
      <c r="D23" s="89"/>
      <c r="E23" s="89"/>
      <c r="F23" s="4" t="s">
        <v>9</v>
      </c>
      <c r="G23" s="4" t="s">
        <v>10</v>
      </c>
      <c r="H23" s="4" t="s">
        <v>11</v>
      </c>
      <c r="I23" s="89"/>
      <c r="J23" s="89"/>
    </row>
    <row r="24" spans="1:10">
      <c r="A24" s="5" t="s">
        <v>377</v>
      </c>
      <c r="B24" s="6">
        <v>44868.792399120372</v>
      </c>
      <c r="C24" s="5" t="s">
        <v>376</v>
      </c>
      <c r="D24" s="7"/>
      <c r="E24" s="10"/>
      <c r="F24" s="8">
        <v>9748.2199999999993</v>
      </c>
      <c r="I24" s="11" t="s">
        <v>9</v>
      </c>
      <c r="J24" s="5" t="s">
        <v>376</v>
      </c>
    </row>
    <row r="25" spans="1:10">
      <c r="A25" s="5" t="s">
        <v>377</v>
      </c>
      <c r="B25" s="6">
        <v>44868.792399120372</v>
      </c>
      <c r="C25" s="5" t="s">
        <v>376</v>
      </c>
      <c r="D25" s="7"/>
      <c r="E25" s="10"/>
      <c r="H25" s="8">
        <v>13.8</v>
      </c>
      <c r="I25" s="5" t="s">
        <v>224</v>
      </c>
      <c r="J25" s="5" t="s">
        <v>376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 customHeight="1">
      <c r="A27" s="13" t="s">
        <v>22</v>
      </c>
      <c r="B27" s="13" t="s">
        <v>23</v>
      </c>
      <c r="C27" s="13" t="s">
        <v>24</v>
      </c>
      <c r="D27" s="21">
        <v>112128852</v>
      </c>
      <c r="E27" s="14">
        <v>112128863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88" t="s">
        <v>0</v>
      </c>
      <c r="B32" s="88" t="s">
        <v>2</v>
      </c>
      <c r="C32" s="88" t="s">
        <v>3</v>
      </c>
      <c r="D32" s="88" t="s">
        <v>4</v>
      </c>
      <c r="E32" s="88" t="s">
        <v>5</v>
      </c>
      <c r="F32" s="88" t="s">
        <v>6</v>
      </c>
      <c r="G32" s="90"/>
      <c r="H32" s="91"/>
      <c r="I32" s="88" t="s">
        <v>7</v>
      </c>
      <c r="J32" s="88" t="s">
        <v>8</v>
      </c>
    </row>
    <row r="33" spans="1:10">
      <c r="A33" s="89"/>
      <c r="B33" s="89"/>
      <c r="C33" s="89"/>
      <c r="D33" s="89"/>
      <c r="E33" s="89"/>
      <c r="F33" s="4" t="s">
        <v>9</v>
      </c>
      <c r="G33" s="4" t="s">
        <v>10</v>
      </c>
      <c r="H33" s="4" t="s">
        <v>11</v>
      </c>
      <c r="I33" s="89"/>
      <c r="J33" s="89"/>
    </row>
    <row r="34" spans="1:10">
      <c r="A34" s="5" t="s">
        <v>378</v>
      </c>
      <c r="B34" s="6">
        <v>44869.792568159719</v>
      </c>
      <c r="C34" s="5" t="s">
        <v>376</v>
      </c>
      <c r="D34" s="7"/>
      <c r="E34" s="10"/>
      <c r="F34" s="8">
        <v>8392.33</v>
      </c>
      <c r="I34" s="11" t="s">
        <v>9</v>
      </c>
      <c r="J34" s="5" t="s">
        <v>376</v>
      </c>
    </row>
    <row r="35" spans="1:10">
      <c r="A35" s="5" t="s">
        <v>378</v>
      </c>
      <c r="B35" s="6">
        <v>44869.792568159719</v>
      </c>
      <c r="C35" s="5" t="s">
        <v>376</v>
      </c>
      <c r="D35" s="7"/>
      <c r="E35" s="10"/>
      <c r="H35" s="8">
        <v>585.15</v>
      </c>
      <c r="I35" s="5" t="s">
        <v>224</v>
      </c>
      <c r="J35" s="5" t="s">
        <v>376</v>
      </c>
    </row>
    <row r="36" spans="1:10">
      <c r="A36" s="12" t="s">
        <v>21</v>
      </c>
      <c r="B36" s="3"/>
      <c r="C36" s="3"/>
      <c r="D36" s="7"/>
      <c r="E36" s="10"/>
      <c r="H36" s="8"/>
      <c r="I36" s="5"/>
      <c r="J36" s="5"/>
    </row>
    <row r="37" spans="1:10" ht="15.75" customHeight="1">
      <c r="A37" s="13" t="s">
        <v>22</v>
      </c>
      <c r="B37" s="13" t="s">
        <v>23</v>
      </c>
      <c r="C37" s="13" t="s">
        <v>24</v>
      </c>
      <c r="D37" s="21">
        <v>112128853</v>
      </c>
      <c r="E37" s="14">
        <v>112128864</v>
      </c>
      <c r="H37" s="8"/>
      <c r="I37" s="5"/>
      <c r="J37" s="5"/>
    </row>
    <row r="38" spans="1:10">
      <c r="A38" s="5"/>
      <c r="B38" s="6"/>
      <c r="C38" s="5"/>
      <c r="D38" s="7"/>
      <c r="E38" s="10"/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52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88" t="s">
        <v>0</v>
      </c>
      <c r="B42" s="88" t="s">
        <v>2</v>
      </c>
      <c r="C42" s="88" t="s">
        <v>3</v>
      </c>
      <c r="D42" s="88" t="s">
        <v>4</v>
      </c>
      <c r="E42" s="88" t="s">
        <v>5</v>
      </c>
      <c r="F42" s="88" t="s">
        <v>6</v>
      </c>
      <c r="G42" s="90"/>
      <c r="H42" s="91"/>
      <c r="I42" s="88" t="s">
        <v>7</v>
      </c>
      <c r="J42" s="88" t="s">
        <v>8</v>
      </c>
    </row>
    <row r="43" spans="1:10">
      <c r="A43" s="89"/>
      <c r="B43" s="89"/>
      <c r="C43" s="89"/>
      <c r="D43" s="89"/>
      <c r="E43" s="89"/>
      <c r="F43" s="4" t="s">
        <v>9</v>
      </c>
      <c r="G43" s="4" t="s">
        <v>10</v>
      </c>
      <c r="H43" s="4" t="s">
        <v>11</v>
      </c>
      <c r="I43" s="89"/>
      <c r="J43" s="89"/>
    </row>
    <row r="44" spans="1:10">
      <c r="A44" s="5" t="s">
        <v>379</v>
      </c>
      <c r="B44" s="6">
        <v>44870.542875914347</v>
      </c>
      <c r="C44" s="5" t="s">
        <v>376</v>
      </c>
      <c r="D44" s="7"/>
      <c r="E44" s="10"/>
      <c r="F44" s="8">
        <v>6648.04</v>
      </c>
      <c r="I44" s="11" t="s">
        <v>9</v>
      </c>
      <c r="J44" s="5" t="s">
        <v>376</v>
      </c>
    </row>
    <row r="45" spans="1:10">
      <c r="A45" s="5" t="s">
        <v>379</v>
      </c>
      <c r="B45" s="6">
        <v>44870.542875914347</v>
      </c>
      <c r="C45" s="5" t="s">
        <v>376</v>
      </c>
      <c r="D45" s="7"/>
      <c r="E45" s="10"/>
      <c r="H45" s="8">
        <v>448.3</v>
      </c>
      <c r="I45" s="5" t="s">
        <v>224</v>
      </c>
      <c r="J45" s="5" t="s">
        <v>376</v>
      </c>
    </row>
    <row r="46" spans="1:10">
      <c r="A46" s="12" t="s">
        <v>21</v>
      </c>
      <c r="B46" s="3"/>
      <c r="C46" s="3"/>
      <c r="D46" s="7"/>
      <c r="E46" s="10"/>
      <c r="H46" s="8"/>
      <c r="I46" s="5"/>
      <c r="J46" s="5"/>
    </row>
    <row r="47" spans="1:10" ht="15.75" customHeight="1">
      <c r="A47" s="13" t="s">
        <v>22</v>
      </c>
      <c r="B47" s="13" t="s">
        <v>23</v>
      </c>
      <c r="C47" s="13" t="s">
        <v>24</v>
      </c>
      <c r="D47" s="21">
        <v>112129867</v>
      </c>
      <c r="E47" s="14">
        <v>112129901</v>
      </c>
      <c r="H47" s="8"/>
      <c r="I47" s="5"/>
      <c r="J47" s="5"/>
    </row>
    <row r="50" spans="1:10">
      <c r="A50" s="1" t="s">
        <v>0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3" t="s">
        <v>55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88" t="s">
        <v>0</v>
      </c>
      <c r="B52" s="88" t="s">
        <v>2</v>
      </c>
      <c r="C52" s="88" t="s">
        <v>3</v>
      </c>
      <c r="D52" s="88" t="s">
        <v>4</v>
      </c>
      <c r="E52" s="88" t="s">
        <v>5</v>
      </c>
      <c r="F52" s="88" t="s">
        <v>6</v>
      </c>
      <c r="G52" s="90"/>
      <c r="H52" s="91"/>
      <c r="I52" s="88" t="s">
        <v>7</v>
      </c>
      <c r="J52" s="88" t="s">
        <v>8</v>
      </c>
    </row>
    <row r="53" spans="1:10">
      <c r="A53" s="89"/>
      <c r="B53" s="89"/>
      <c r="C53" s="89"/>
      <c r="D53" s="89"/>
      <c r="E53" s="89"/>
      <c r="F53" s="4" t="s">
        <v>9</v>
      </c>
      <c r="G53" s="4" t="s">
        <v>10</v>
      </c>
      <c r="H53" s="4" t="s">
        <v>11</v>
      </c>
      <c r="I53" s="89"/>
      <c r="J53" s="89"/>
    </row>
    <row r="54" spans="1:10">
      <c r="A54" s="5" t="s">
        <v>380</v>
      </c>
      <c r="B54" s="6">
        <v>44872.793708414349</v>
      </c>
      <c r="C54" s="5" t="s">
        <v>376</v>
      </c>
      <c r="D54" s="7"/>
      <c r="E54" s="10"/>
      <c r="F54" s="8">
        <v>10454.25</v>
      </c>
      <c r="I54" s="11" t="s">
        <v>9</v>
      </c>
      <c r="J54" s="5" t="s">
        <v>376</v>
      </c>
    </row>
    <row r="55" spans="1:10">
      <c r="A55" s="5" t="s">
        <v>380</v>
      </c>
      <c r="B55" s="6">
        <v>44872.793708414349</v>
      </c>
      <c r="C55" s="5" t="s">
        <v>376</v>
      </c>
      <c r="D55" s="7"/>
      <c r="E55" s="10"/>
      <c r="H55" s="8">
        <v>426.85</v>
      </c>
      <c r="I55" s="5" t="s">
        <v>224</v>
      </c>
      <c r="J55" s="5" t="s">
        <v>376</v>
      </c>
    </row>
    <row r="56" spans="1:10">
      <c r="A56" s="12" t="s">
        <v>21</v>
      </c>
      <c r="B56" s="3"/>
      <c r="C56" s="3"/>
      <c r="D56" s="7"/>
      <c r="E56" s="10"/>
      <c r="H56" s="8"/>
      <c r="I56" s="11"/>
      <c r="J56" s="10"/>
    </row>
    <row r="57" spans="1:10" ht="15.75" customHeight="1">
      <c r="A57" s="13" t="s">
        <v>22</v>
      </c>
      <c r="B57" s="13" t="s">
        <v>23</v>
      </c>
      <c r="C57" s="13" t="s">
        <v>24</v>
      </c>
      <c r="D57" s="21">
        <v>112135332</v>
      </c>
      <c r="E57" s="14">
        <v>112155933</v>
      </c>
      <c r="H57" s="8"/>
      <c r="I57" s="11"/>
      <c r="J57" s="10"/>
    </row>
    <row r="60" spans="1:10">
      <c r="A60" s="1" t="s">
        <v>0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3" t="s">
        <v>62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88" t="s">
        <v>0</v>
      </c>
      <c r="B62" s="88" t="s">
        <v>2</v>
      </c>
      <c r="C62" s="88" t="s">
        <v>3</v>
      </c>
      <c r="D62" s="88" t="s">
        <v>4</v>
      </c>
      <c r="E62" s="88" t="s">
        <v>5</v>
      </c>
      <c r="F62" s="88" t="s">
        <v>6</v>
      </c>
      <c r="G62" s="90"/>
      <c r="H62" s="91"/>
      <c r="I62" s="88" t="s">
        <v>7</v>
      </c>
      <c r="J62" s="88" t="s">
        <v>8</v>
      </c>
    </row>
    <row r="63" spans="1:10">
      <c r="A63" s="89"/>
      <c r="B63" s="89"/>
      <c r="C63" s="89"/>
      <c r="D63" s="89"/>
      <c r="E63" s="89"/>
      <c r="F63" s="4" t="s">
        <v>9</v>
      </c>
      <c r="G63" s="4" t="s">
        <v>10</v>
      </c>
      <c r="H63" s="4" t="s">
        <v>11</v>
      </c>
      <c r="I63" s="89"/>
      <c r="J63" s="89"/>
    </row>
    <row r="64" spans="1:10">
      <c r="A64" s="5" t="s">
        <v>381</v>
      </c>
      <c r="B64" s="6">
        <v>44873.793536030091</v>
      </c>
      <c r="C64" s="5" t="s">
        <v>376</v>
      </c>
      <c r="D64" s="7"/>
      <c r="E64" s="10"/>
      <c r="F64" s="8">
        <v>8150.5</v>
      </c>
      <c r="I64" s="11" t="s">
        <v>9</v>
      </c>
      <c r="J64" s="5" t="s">
        <v>376</v>
      </c>
    </row>
    <row r="65" spans="1:10">
      <c r="A65" s="5" t="s">
        <v>381</v>
      </c>
      <c r="B65" s="6">
        <v>44873.793536030091</v>
      </c>
      <c r="C65" s="5" t="s">
        <v>376</v>
      </c>
      <c r="D65" s="7"/>
      <c r="E65" s="10"/>
      <c r="H65" s="8">
        <v>558.41999999999996</v>
      </c>
      <c r="I65" s="5" t="s">
        <v>224</v>
      </c>
      <c r="J65" s="5" t="s">
        <v>376</v>
      </c>
    </row>
    <row r="66" spans="1:10">
      <c r="A66" s="12" t="s">
        <v>21</v>
      </c>
      <c r="B66" s="3"/>
      <c r="C66" s="3"/>
      <c r="D66" s="7"/>
      <c r="E66" s="10"/>
      <c r="H66" s="8"/>
      <c r="I66" s="11"/>
      <c r="J66" s="5"/>
    </row>
    <row r="67" spans="1:10" ht="15.75" customHeight="1">
      <c r="A67" s="13" t="s">
        <v>22</v>
      </c>
      <c r="B67" s="13" t="s">
        <v>23</v>
      </c>
      <c r="C67" s="13" t="s">
        <v>24</v>
      </c>
      <c r="D67" s="21">
        <v>112163066</v>
      </c>
      <c r="E67" s="14">
        <v>112163070</v>
      </c>
      <c r="H67" s="8"/>
      <c r="I67" s="11"/>
      <c r="J67" s="5"/>
    </row>
    <row r="70" spans="1:10">
      <c r="A70" s="1" t="s">
        <v>0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3" t="s">
        <v>65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88" t="s">
        <v>0</v>
      </c>
      <c r="B72" s="88" t="s">
        <v>2</v>
      </c>
      <c r="C72" s="88" t="s">
        <v>3</v>
      </c>
      <c r="D72" s="88" t="s">
        <v>4</v>
      </c>
      <c r="E72" s="88" t="s">
        <v>5</v>
      </c>
      <c r="F72" s="88" t="s">
        <v>6</v>
      </c>
      <c r="G72" s="90"/>
      <c r="H72" s="91"/>
      <c r="I72" s="88" t="s">
        <v>7</v>
      </c>
      <c r="J72" s="88" t="s">
        <v>8</v>
      </c>
    </row>
    <row r="73" spans="1:10">
      <c r="A73" s="89"/>
      <c r="B73" s="89"/>
      <c r="C73" s="89"/>
      <c r="D73" s="89"/>
      <c r="E73" s="89"/>
      <c r="F73" s="4" t="s">
        <v>9</v>
      </c>
      <c r="G73" s="4" t="s">
        <v>10</v>
      </c>
      <c r="H73" s="4" t="s">
        <v>11</v>
      </c>
      <c r="I73" s="89"/>
      <c r="J73" s="89"/>
    </row>
    <row r="74" spans="1:10">
      <c r="A74" s="5" t="s">
        <v>382</v>
      </c>
      <c r="B74" s="6">
        <v>44874.792561145827</v>
      </c>
      <c r="C74" s="5" t="s">
        <v>376</v>
      </c>
      <c r="D74" s="7"/>
      <c r="E74" s="10"/>
      <c r="F74" s="8">
        <v>8954.82</v>
      </c>
      <c r="I74" s="11" t="s">
        <v>9</v>
      </c>
      <c r="J74" s="5" t="s">
        <v>376</v>
      </c>
    </row>
    <row r="75" spans="1:10">
      <c r="A75" s="5" t="s">
        <v>382</v>
      </c>
      <c r="B75" s="6">
        <v>44874.792561145827</v>
      </c>
      <c r="C75" s="5" t="s">
        <v>376</v>
      </c>
      <c r="D75" s="7"/>
      <c r="E75" s="10"/>
      <c r="H75" s="8">
        <v>139.4</v>
      </c>
      <c r="I75" s="5" t="s">
        <v>224</v>
      </c>
      <c r="J75" s="5" t="s">
        <v>376</v>
      </c>
    </row>
    <row r="76" spans="1:10">
      <c r="A76" s="12" t="s">
        <v>21</v>
      </c>
      <c r="B76" s="3"/>
      <c r="C76" s="3"/>
      <c r="D76" s="7"/>
      <c r="E76" s="10"/>
      <c r="H76" s="8"/>
      <c r="I76" s="11"/>
      <c r="J76" s="5"/>
    </row>
    <row r="77" spans="1:10" ht="15.75" customHeight="1">
      <c r="A77" s="13" t="s">
        <v>22</v>
      </c>
      <c r="B77" s="13" t="s">
        <v>23</v>
      </c>
      <c r="C77" s="13" t="s">
        <v>24</v>
      </c>
      <c r="D77" s="21">
        <v>112197014</v>
      </c>
      <c r="E77" s="14">
        <v>112197271</v>
      </c>
      <c r="H77" s="8"/>
      <c r="I77" s="11"/>
      <c r="J77" s="5"/>
    </row>
    <row r="80" spans="1:10">
      <c r="A80" s="1" t="s">
        <v>0</v>
      </c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3" t="s">
        <v>68</v>
      </c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88" t="s">
        <v>0</v>
      </c>
      <c r="B82" s="88" t="s">
        <v>2</v>
      </c>
      <c r="C82" s="88" t="s">
        <v>3</v>
      </c>
      <c r="D82" s="88" t="s">
        <v>4</v>
      </c>
      <c r="E82" s="88" t="s">
        <v>5</v>
      </c>
      <c r="F82" s="88" t="s">
        <v>6</v>
      </c>
      <c r="G82" s="90"/>
      <c r="H82" s="91"/>
      <c r="I82" s="88" t="s">
        <v>7</v>
      </c>
      <c r="J82" s="88" t="s">
        <v>8</v>
      </c>
    </row>
    <row r="83" spans="1:10">
      <c r="A83" s="89"/>
      <c r="B83" s="89"/>
      <c r="C83" s="89"/>
      <c r="D83" s="89"/>
      <c r="E83" s="89"/>
      <c r="F83" s="4" t="s">
        <v>9</v>
      </c>
      <c r="G83" s="4" t="s">
        <v>10</v>
      </c>
      <c r="H83" s="4" t="s">
        <v>11</v>
      </c>
      <c r="I83" s="89"/>
      <c r="J83" s="89"/>
    </row>
    <row r="84" spans="1:10">
      <c r="A84" s="5" t="s">
        <v>383</v>
      </c>
      <c r="B84" s="6">
        <v>44875.797392129629</v>
      </c>
      <c r="C84" s="5" t="s">
        <v>376</v>
      </c>
      <c r="D84" s="7"/>
      <c r="E84" s="10"/>
      <c r="F84" s="8">
        <v>15301.68</v>
      </c>
      <c r="I84" s="11" t="s">
        <v>9</v>
      </c>
      <c r="J84" s="5" t="s">
        <v>376</v>
      </c>
    </row>
    <row r="85" spans="1:10">
      <c r="A85" s="5" t="s">
        <v>383</v>
      </c>
      <c r="B85" s="6">
        <v>44875.797392129629</v>
      </c>
      <c r="C85" s="5" t="s">
        <v>376</v>
      </c>
      <c r="D85" s="7"/>
      <c r="E85" s="10"/>
      <c r="H85" s="8">
        <v>32.49</v>
      </c>
      <c r="I85" s="5" t="s">
        <v>224</v>
      </c>
      <c r="J85" s="5" t="s">
        <v>376</v>
      </c>
    </row>
    <row r="86" spans="1:10">
      <c r="A86" s="12" t="s">
        <v>21</v>
      </c>
      <c r="B86" s="3"/>
      <c r="C86" s="3"/>
      <c r="D86" s="7"/>
      <c r="E86" s="10"/>
      <c r="H86" s="8"/>
      <c r="I86" s="11"/>
      <c r="J86" s="5"/>
    </row>
    <row r="87" spans="1:10" ht="15.75" customHeight="1">
      <c r="A87" s="13" t="s">
        <v>22</v>
      </c>
      <c r="B87" s="13" t="s">
        <v>23</v>
      </c>
      <c r="C87" s="13" t="s">
        <v>24</v>
      </c>
      <c r="D87" s="21">
        <v>112206208</v>
      </c>
      <c r="E87" s="14">
        <v>112210116</v>
      </c>
      <c r="H87" s="8"/>
      <c r="I87" s="11"/>
      <c r="J87" s="5"/>
    </row>
    <row r="88" spans="1:10">
      <c r="A88" s="5"/>
      <c r="B88" s="6"/>
      <c r="C88" s="5"/>
      <c r="D88" s="7"/>
      <c r="E88" s="10"/>
      <c r="H88" s="8"/>
      <c r="I88" s="11"/>
      <c r="J88" s="5"/>
    </row>
    <row r="90" spans="1:10">
      <c r="A90" s="1" t="s">
        <v>0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3" t="s">
        <v>72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88" t="s">
        <v>0</v>
      </c>
      <c r="B92" s="88" t="s">
        <v>2</v>
      </c>
      <c r="C92" s="88" t="s">
        <v>3</v>
      </c>
      <c r="D92" s="88" t="s">
        <v>4</v>
      </c>
      <c r="E92" s="88" t="s">
        <v>5</v>
      </c>
      <c r="F92" s="88" t="s">
        <v>6</v>
      </c>
      <c r="G92" s="90"/>
      <c r="H92" s="91"/>
      <c r="I92" s="88" t="s">
        <v>7</v>
      </c>
      <c r="J92" s="88" t="s">
        <v>8</v>
      </c>
    </row>
    <row r="93" spans="1:10">
      <c r="A93" s="89"/>
      <c r="B93" s="89"/>
      <c r="C93" s="89"/>
      <c r="D93" s="89"/>
      <c r="E93" s="89"/>
      <c r="F93" s="4" t="s">
        <v>9</v>
      </c>
      <c r="G93" s="4" t="s">
        <v>10</v>
      </c>
      <c r="H93" s="4" t="s">
        <v>11</v>
      </c>
      <c r="I93" s="89"/>
      <c r="J93" s="89"/>
    </row>
    <row r="94" spans="1:10">
      <c r="A94" s="5" t="s">
        <v>384</v>
      </c>
      <c r="B94" s="6">
        <v>44876.792896018524</v>
      </c>
      <c r="C94" s="5" t="s">
        <v>376</v>
      </c>
      <c r="D94" s="7"/>
      <c r="E94" s="10"/>
      <c r="F94" s="8">
        <v>8976.59</v>
      </c>
      <c r="I94" s="11" t="s">
        <v>9</v>
      </c>
      <c r="J94" s="5" t="s">
        <v>376</v>
      </c>
    </row>
    <row r="95" spans="1:10">
      <c r="A95" s="5" t="s">
        <v>384</v>
      </c>
      <c r="B95" s="6">
        <v>44876.792896018524</v>
      </c>
      <c r="C95" s="5" t="s">
        <v>376</v>
      </c>
      <c r="D95" s="7"/>
      <c r="E95" s="10"/>
      <c r="H95" s="8">
        <v>654.34</v>
      </c>
      <c r="I95" s="5" t="s">
        <v>224</v>
      </c>
      <c r="J95" s="5" t="s">
        <v>376</v>
      </c>
    </row>
    <row r="96" spans="1:10">
      <c r="A96" s="12" t="s">
        <v>21</v>
      </c>
      <c r="B96" s="3"/>
      <c r="C96" s="3"/>
      <c r="D96" s="7"/>
      <c r="E96" s="10"/>
      <c r="H96" s="8"/>
      <c r="I96" s="11"/>
      <c r="J96" s="5"/>
    </row>
    <row r="97" spans="1:10" ht="15.75" customHeight="1">
      <c r="A97" s="13" t="s">
        <v>22</v>
      </c>
      <c r="B97" s="13" t="s">
        <v>23</v>
      </c>
      <c r="C97" s="13" t="s">
        <v>24</v>
      </c>
      <c r="D97" s="21">
        <v>112206210</v>
      </c>
      <c r="E97" s="14">
        <v>112210117</v>
      </c>
      <c r="H97" s="8"/>
      <c r="I97" s="11"/>
      <c r="J97" s="5"/>
    </row>
    <row r="98" spans="1:10">
      <c r="A98" s="5"/>
      <c r="B98" s="6"/>
      <c r="C98" s="5"/>
      <c r="D98" s="7"/>
      <c r="E98" s="10"/>
      <c r="H98" s="8"/>
      <c r="I98" s="11"/>
      <c r="J98" s="5"/>
    </row>
    <row r="99" spans="1:10">
      <c r="A99" s="5"/>
      <c r="B99" s="6"/>
      <c r="C99" s="5"/>
      <c r="D99" s="7"/>
      <c r="E99" s="10"/>
      <c r="H99" s="8"/>
      <c r="I99" s="11"/>
      <c r="J99" s="5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77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88" t="s">
        <v>0</v>
      </c>
      <c r="B102" s="88" t="s">
        <v>2</v>
      </c>
      <c r="C102" s="88" t="s">
        <v>3</v>
      </c>
      <c r="D102" s="88" t="s">
        <v>4</v>
      </c>
      <c r="E102" s="88" t="s">
        <v>5</v>
      </c>
      <c r="F102" s="88" t="s">
        <v>6</v>
      </c>
      <c r="G102" s="90"/>
      <c r="H102" s="91"/>
      <c r="I102" s="88" t="s">
        <v>7</v>
      </c>
      <c r="J102" s="88" t="s">
        <v>8</v>
      </c>
    </row>
    <row r="103" spans="1:10">
      <c r="A103" s="89"/>
      <c r="B103" s="89"/>
      <c r="C103" s="89"/>
      <c r="D103" s="89"/>
      <c r="E103" s="89"/>
      <c r="F103" s="4" t="s">
        <v>9</v>
      </c>
      <c r="G103" s="4" t="s">
        <v>10</v>
      </c>
      <c r="H103" s="4" t="s">
        <v>11</v>
      </c>
      <c r="I103" s="89"/>
      <c r="J103" s="89"/>
    </row>
    <row r="104" spans="1:10">
      <c r="A104" s="5" t="s">
        <v>385</v>
      </c>
      <c r="B104" s="6">
        <v>44877.543141192131</v>
      </c>
      <c r="C104" s="5" t="s">
        <v>376</v>
      </c>
      <c r="D104" s="7"/>
      <c r="E104" s="10"/>
      <c r="F104" s="8">
        <v>5513.91</v>
      </c>
      <c r="I104" s="11" t="s">
        <v>9</v>
      </c>
      <c r="J104" s="5" t="s">
        <v>376</v>
      </c>
    </row>
    <row r="105" spans="1:10">
      <c r="A105" s="5" t="s">
        <v>385</v>
      </c>
      <c r="B105" s="6">
        <v>44877.543141192131</v>
      </c>
      <c r="C105" s="5" t="s">
        <v>376</v>
      </c>
      <c r="D105" s="7"/>
      <c r="E105" s="10"/>
      <c r="H105" s="8">
        <v>229.31</v>
      </c>
      <c r="I105" s="5" t="s">
        <v>224</v>
      </c>
      <c r="J105" s="5" t="s">
        <v>376</v>
      </c>
    </row>
    <row r="106" spans="1:10">
      <c r="A106" s="5" t="s">
        <v>385</v>
      </c>
      <c r="B106" s="6">
        <v>44877.543141192131</v>
      </c>
      <c r="C106" s="5" t="s">
        <v>376</v>
      </c>
      <c r="D106" s="7"/>
      <c r="E106" s="10"/>
      <c r="H106" s="8">
        <v>64.239999999999995</v>
      </c>
      <c r="I106" s="11" t="s">
        <v>226</v>
      </c>
      <c r="J106" s="5" t="s">
        <v>376</v>
      </c>
    </row>
    <row r="107" spans="1:10">
      <c r="A107" s="12" t="s">
        <v>21</v>
      </c>
      <c r="B107" s="3"/>
      <c r="C107" s="3"/>
      <c r="D107" s="7"/>
      <c r="E107" s="10"/>
      <c r="H107" s="8"/>
      <c r="I107" s="11"/>
      <c r="J107" s="5"/>
    </row>
    <row r="108" spans="1:10" ht="15.75" customHeight="1">
      <c r="A108" s="13" t="s">
        <v>22</v>
      </c>
      <c r="B108" s="13" t="s">
        <v>23</v>
      </c>
      <c r="C108" s="13" t="s">
        <v>24</v>
      </c>
      <c r="D108" s="21">
        <v>112216473</v>
      </c>
      <c r="E108" s="14">
        <v>112217513</v>
      </c>
      <c r="H108" s="8"/>
      <c r="I108" s="11"/>
      <c r="J108" s="5"/>
    </row>
    <row r="111" spans="1:10">
      <c r="A111" s="1" t="s">
        <v>0</v>
      </c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3" t="s">
        <v>80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10">
      <c r="A113" s="88" t="s">
        <v>0</v>
      </c>
      <c r="B113" s="88" t="s">
        <v>2</v>
      </c>
      <c r="C113" s="88" t="s">
        <v>3</v>
      </c>
      <c r="D113" s="88" t="s">
        <v>4</v>
      </c>
      <c r="E113" s="88" t="s">
        <v>5</v>
      </c>
      <c r="F113" s="88" t="s">
        <v>6</v>
      </c>
      <c r="G113" s="90"/>
      <c r="H113" s="91"/>
      <c r="I113" s="88" t="s">
        <v>7</v>
      </c>
      <c r="J113" s="88" t="s">
        <v>8</v>
      </c>
    </row>
    <row r="114" spans="1:10">
      <c r="A114" s="89"/>
      <c r="B114" s="89"/>
      <c r="C114" s="89"/>
      <c r="D114" s="89"/>
      <c r="E114" s="89"/>
      <c r="F114" s="4" t="s">
        <v>9</v>
      </c>
      <c r="G114" s="4" t="s">
        <v>10</v>
      </c>
      <c r="H114" s="4" t="s">
        <v>11</v>
      </c>
      <c r="I114" s="89"/>
      <c r="J114" s="89"/>
    </row>
    <row r="115" spans="1:10">
      <c r="A115" s="5" t="s">
        <v>386</v>
      </c>
      <c r="B115" s="6">
        <v>44879.804058726862</v>
      </c>
      <c r="C115" s="5" t="s">
        <v>376</v>
      </c>
      <c r="D115" s="7"/>
      <c r="E115" s="10"/>
      <c r="F115" s="8">
        <v>7748.39</v>
      </c>
      <c r="I115" s="11" t="s">
        <v>9</v>
      </c>
      <c r="J115" s="5" t="s">
        <v>376</v>
      </c>
    </row>
    <row r="116" spans="1:10">
      <c r="A116" s="5" t="s">
        <v>386</v>
      </c>
      <c r="B116" s="6">
        <v>44879.804058726862</v>
      </c>
      <c r="C116" s="5" t="s">
        <v>376</v>
      </c>
      <c r="D116" s="7"/>
      <c r="E116" s="10"/>
      <c r="H116" s="8">
        <v>102.2</v>
      </c>
      <c r="I116" s="5" t="s">
        <v>224</v>
      </c>
      <c r="J116" s="5" t="s">
        <v>376</v>
      </c>
    </row>
    <row r="117" spans="1:10">
      <c r="A117" s="12" t="s">
        <v>21</v>
      </c>
      <c r="B117" s="3"/>
      <c r="C117" s="3"/>
      <c r="D117" s="7"/>
      <c r="E117" s="10"/>
      <c r="H117" s="8"/>
      <c r="I117" s="11"/>
      <c r="J117" s="5"/>
    </row>
    <row r="118" spans="1:10" ht="15.75" customHeight="1">
      <c r="A118" s="13" t="s">
        <v>22</v>
      </c>
      <c r="B118" s="13" t="s">
        <v>23</v>
      </c>
      <c r="C118" s="13" t="s">
        <v>24</v>
      </c>
      <c r="D118" s="21">
        <v>112224980</v>
      </c>
      <c r="E118" s="14">
        <v>112225179</v>
      </c>
      <c r="H118" s="8"/>
      <c r="I118" s="11"/>
      <c r="J118" s="5"/>
    </row>
    <row r="119" spans="1:10">
      <c r="A119" s="5"/>
      <c r="B119" s="6"/>
      <c r="C119" s="5"/>
      <c r="D119" s="7"/>
      <c r="E119" s="10"/>
      <c r="H119" s="8"/>
      <c r="I119" s="11"/>
      <c r="J119" s="5"/>
    </row>
    <row r="121" spans="1:10">
      <c r="A121" s="1" t="s">
        <v>0</v>
      </c>
      <c r="B121" s="2"/>
      <c r="C121" s="2"/>
      <c r="D121" s="2"/>
      <c r="E121" s="2"/>
      <c r="F121" s="2"/>
      <c r="G121" s="2"/>
      <c r="H121" s="2"/>
      <c r="I121" s="2"/>
      <c r="J121" s="2"/>
    </row>
    <row r="122" spans="1:10">
      <c r="A122" s="3" t="s">
        <v>83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88" t="s">
        <v>0</v>
      </c>
      <c r="B123" s="88" t="s">
        <v>2</v>
      </c>
      <c r="C123" s="88" t="s">
        <v>3</v>
      </c>
      <c r="D123" s="88" t="s">
        <v>4</v>
      </c>
      <c r="E123" s="88" t="s">
        <v>5</v>
      </c>
      <c r="F123" s="88" t="s">
        <v>6</v>
      </c>
      <c r="G123" s="90"/>
      <c r="H123" s="91"/>
      <c r="I123" s="88" t="s">
        <v>7</v>
      </c>
      <c r="J123" s="88" t="s">
        <v>8</v>
      </c>
    </row>
    <row r="124" spans="1:10">
      <c r="A124" s="89"/>
      <c r="B124" s="89"/>
      <c r="C124" s="89"/>
      <c r="D124" s="89"/>
      <c r="E124" s="89"/>
      <c r="F124" s="4" t="s">
        <v>9</v>
      </c>
      <c r="G124" s="4" t="s">
        <v>10</v>
      </c>
      <c r="H124" s="4" t="s">
        <v>11</v>
      </c>
      <c r="I124" s="89"/>
      <c r="J124" s="89"/>
    </row>
    <row r="125" spans="1:10">
      <c r="A125" s="5" t="s">
        <v>387</v>
      </c>
      <c r="B125" s="6">
        <v>44880.792816562498</v>
      </c>
      <c r="C125" s="5" t="s">
        <v>376</v>
      </c>
      <c r="D125" s="7"/>
      <c r="E125" s="10"/>
      <c r="F125" s="8">
        <v>10983.83</v>
      </c>
      <c r="I125" s="11" t="s">
        <v>9</v>
      </c>
      <c r="J125" s="5" t="s">
        <v>376</v>
      </c>
    </row>
    <row r="126" spans="1:10">
      <c r="A126" s="5" t="s">
        <v>387</v>
      </c>
      <c r="B126" s="6">
        <v>44880.792816562498</v>
      </c>
      <c r="C126" s="5" t="s">
        <v>376</v>
      </c>
      <c r="D126" s="7"/>
      <c r="E126" s="10"/>
      <c r="H126" s="8">
        <v>841.22</v>
      </c>
      <c r="I126" s="5" t="s">
        <v>224</v>
      </c>
      <c r="J126" s="5" t="s">
        <v>376</v>
      </c>
    </row>
    <row r="127" spans="1:10">
      <c r="A127" s="12" t="s">
        <v>21</v>
      </c>
      <c r="B127" s="3"/>
      <c r="C127" s="3"/>
      <c r="D127" s="7"/>
      <c r="E127" s="10"/>
      <c r="H127" s="8"/>
      <c r="I127" s="11"/>
      <c r="J127" s="10"/>
    </row>
    <row r="128" spans="1:10" ht="15.75" customHeight="1">
      <c r="A128" s="13" t="s">
        <v>22</v>
      </c>
      <c r="B128" s="13" t="s">
        <v>23</v>
      </c>
      <c r="C128" s="13" t="s">
        <v>24</v>
      </c>
      <c r="D128" s="21">
        <v>112226918</v>
      </c>
      <c r="E128" s="14">
        <v>112232698</v>
      </c>
      <c r="H128" s="8"/>
      <c r="I128" s="11"/>
      <c r="J128" s="10"/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86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88" t="s">
        <v>0</v>
      </c>
      <c r="B133" s="88" t="s">
        <v>2</v>
      </c>
      <c r="C133" s="88" t="s">
        <v>3</v>
      </c>
      <c r="D133" s="88" t="s">
        <v>4</v>
      </c>
      <c r="E133" s="88" t="s">
        <v>5</v>
      </c>
      <c r="F133" s="88" t="s">
        <v>6</v>
      </c>
      <c r="G133" s="90"/>
      <c r="H133" s="91"/>
      <c r="I133" s="88" t="s">
        <v>7</v>
      </c>
      <c r="J133" s="88" t="s">
        <v>8</v>
      </c>
    </row>
    <row r="134" spans="1:10">
      <c r="A134" s="89"/>
      <c r="B134" s="89"/>
      <c r="C134" s="89"/>
      <c r="D134" s="89"/>
      <c r="E134" s="89"/>
      <c r="F134" s="4" t="s">
        <v>9</v>
      </c>
      <c r="G134" s="4" t="s">
        <v>10</v>
      </c>
      <c r="H134" s="4" t="s">
        <v>11</v>
      </c>
      <c r="I134" s="89"/>
      <c r="J134" s="89"/>
    </row>
    <row r="135" spans="1:10">
      <c r="A135" s="5" t="s">
        <v>388</v>
      </c>
      <c r="B135" s="6">
        <v>44881.792501550917</v>
      </c>
      <c r="C135" s="5" t="s">
        <v>376</v>
      </c>
      <c r="D135" s="7"/>
      <c r="E135" s="10"/>
      <c r="F135" s="8">
        <v>7818.55</v>
      </c>
      <c r="I135" s="11" t="s">
        <v>9</v>
      </c>
      <c r="J135" s="5" t="s">
        <v>376</v>
      </c>
    </row>
    <row r="136" spans="1:10">
      <c r="A136" s="5" t="s">
        <v>388</v>
      </c>
      <c r="B136" s="6">
        <v>44881.792501550917</v>
      </c>
      <c r="C136" s="5" t="s">
        <v>376</v>
      </c>
      <c r="D136" s="7"/>
      <c r="E136" s="10"/>
      <c r="H136" s="8">
        <v>328.23</v>
      </c>
      <c r="I136" s="5" t="s">
        <v>224</v>
      </c>
      <c r="J136" s="5" t="s">
        <v>376</v>
      </c>
    </row>
    <row r="137" spans="1:10">
      <c r="A137" s="5" t="s">
        <v>388</v>
      </c>
      <c r="B137" s="6">
        <v>44881.792501550917</v>
      </c>
      <c r="C137" s="5" t="s">
        <v>376</v>
      </c>
      <c r="D137" s="7"/>
      <c r="E137" s="10"/>
      <c r="H137" s="8">
        <v>72.3</v>
      </c>
      <c r="I137" s="11" t="s">
        <v>226</v>
      </c>
      <c r="J137" s="5" t="s">
        <v>376</v>
      </c>
    </row>
    <row r="138" spans="1:10">
      <c r="A138" s="12" t="s">
        <v>21</v>
      </c>
      <c r="B138" s="3"/>
      <c r="C138" s="3"/>
      <c r="D138" s="7"/>
      <c r="E138" s="10"/>
      <c r="H138" s="8"/>
      <c r="I138" s="11"/>
      <c r="J138" s="5"/>
    </row>
    <row r="139" spans="1:10" ht="15.75" customHeight="1">
      <c r="A139" s="13" t="s">
        <v>22</v>
      </c>
      <c r="B139" s="13" t="s">
        <v>23</v>
      </c>
      <c r="C139" s="13" t="s">
        <v>24</v>
      </c>
      <c r="D139" s="21">
        <v>112240530</v>
      </c>
      <c r="E139" s="14">
        <v>112240563</v>
      </c>
      <c r="H139" s="8"/>
      <c r="I139" s="11"/>
      <c r="J139" s="5"/>
    </row>
    <row r="142" spans="1:10">
      <c r="A142" s="1" t="s">
        <v>0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3" t="s">
        <v>90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88" t="s">
        <v>0</v>
      </c>
      <c r="B144" s="88" t="s">
        <v>2</v>
      </c>
      <c r="C144" s="88" t="s">
        <v>3</v>
      </c>
      <c r="D144" s="88" t="s">
        <v>4</v>
      </c>
      <c r="E144" s="88" t="s">
        <v>5</v>
      </c>
      <c r="F144" s="88" t="s">
        <v>6</v>
      </c>
      <c r="G144" s="90"/>
      <c r="H144" s="91"/>
      <c r="I144" s="88" t="s">
        <v>7</v>
      </c>
      <c r="J144" s="88" t="s">
        <v>8</v>
      </c>
    </row>
    <row r="145" spans="1:10">
      <c r="A145" s="89"/>
      <c r="B145" s="89"/>
      <c r="C145" s="89"/>
      <c r="D145" s="89"/>
      <c r="E145" s="89"/>
      <c r="F145" s="4" t="s">
        <v>9</v>
      </c>
      <c r="G145" s="4" t="s">
        <v>10</v>
      </c>
      <c r="H145" s="4" t="s">
        <v>11</v>
      </c>
      <c r="I145" s="89"/>
      <c r="J145" s="89"/>
    </row>
    <row r="146" spans="1:10">
      <c r="A146" s="5" t="s">
        <v>389</v>
      </c>
      <c r="B146" s="6">
        <v>44882.79375034722</v>
      </c>
      <c r="C146" s="5" t="s">
        <v>376</v>
      </c>
      <c r="D146" s="7"/>
      <c r="E146" s="10"/>
      <c r="F146" s="8">
        <v>11060.59</v>
      </c>
      <c r="I146" s="11" t="s">
        <v>9</v>
      </c>
      <c r="J146" s="5" t="s">
        <v>376</v>
      </c>
    </row>
    <row r="147" spans="1:10">
      <c r="A147" s="5" t="s">
        <v>389</v>
      </c>
      <c r="B147" s="6">
        <v>44882.79375034722</v>
      </c>
      <c r="C147" s="5" t="s">
        <v>376</v>
      </c>
      <c r="D147" s="7"/>
      <c r="E147" s="10"/>
      <c r="H147" s="8">
        <v>477.85</v>
      </c>
      <c r="I147" s="5" t="s">
        <v>224</v>
      </c>
      <c r="J147" s="5" t="s">
        <v>376</v>
      </c>
    </row>
    <row r="148" spans="1:10">
      <c r="A148" s="5" t="s">
        <v>389</v>
      </c>
      <c r="B148" s="6">
        <v>44882.79375034722</v>
      </c>
      <c r="C148" s="5" t="s">
        <v>390</v>
      </c>
      <c r="D148" s="7"/>
      <c r="E148" s="10"/>
      <c r="H148" s="8">
        <v>67</v>
      </c>
      <c r="I148" s="11" t="s">
        <v>226</v>
      </c>
      <c r="J148" s="5" t="s">
        <v>376</v>
      </c>
    </row>
    <row r="149" spans="1:10">
      <c r="A149" s="12" t="s">
        <v>21</v>
      </c>
      <c r="B149" s="3"/>
      <c r="C149" s="3"/>
      <c r="D149" s="7"/>
      <c r="E149" s="10"/>
      <c r="H149" s="8"/>
      <c r="I149" s="11"/>
      <c r="J149" s="5"/>
    </row>
    <row r="150" spans="1:10" ht="15.75" customHeight="1">
      <c r="A150" s="13" t="s">
        <v>22</v>
      </c>
      <c r="B150" s="13" t="s">
        <v>23</v>
      </c>
      <c r="C150" s="13" t="s">
        <v>24</v>
      </c>
      <c r="D150" s="21">
        <v>112252661</v>
      </c>
      <c r="E150" s="14">
        <v>112252766</v>
      </c>
      <c r="H150" s="8"/>
      <c r="I150" s="11"/>
      <c r="J150" s="5"/>
    </row>
    <row r="153" spans="1:10">
      <c r="A153" s="1" t="s">
        <v>0</v>
      </c>
      <c r="B153" s="2"/>
      <c r="C153" s="2"/>
      <c r="D153" s="2"/>
      <c r="E153" s="2"/>
      <c r="F153" s="2"/>
      <c r="G153" s="2"/>
      <c r="H153" s="2"/>
      <c r="I153" s="2"/>
      <c r="J153" s="2"/>
    </row>
    <row r="154" spans="1:10">
      <c r="A154" s="3" t="s">
        <v>94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88" t="s">
        <v>0</v>
      </c>
      <c r="B155" s="88" t="s">
        <v>2</v>
      </c>
      <c r="C155" s="88" t="s">
        <v>3</v>
      </c>
      <c r="D155" s="88" t="s">
        <v>4</v>
      </c>
      <c r="E155" s="88" t="s">
        <v>5</v>
      </c>
      <c r="F155" s="88" t="s">
        <v>6</v>
      </c>
      <c r="G155" s="90"/>
      <c r="H155" s="91"/>
      <c r="I155" s="88" t="s">
        <v>7</v>
      </c>
      <c r="J155" s="88" t="s">
        <v>8</v>
      </c>
    </row>
    <row r="156" spans="1:10">
      <c r="A156" s="89"/>
      <c r="B156" s="89"/>
      <c r="C156" s="89"/>
      <c r="D156" s="89"/>
      <c r="E156" s="89"/>
      <c r="F156" s="4" t="s">
        <v>9</v>
      </c>
      <c r="G156" s="4" t="s">
        <v>10</v>
      </c>
      <c r="H156" s="4" t="s">
        <v>11</v>
      </c>
      <c r="I156" s="89"/>
      <c r="J156" s="89"/>
    </row>
    <row r="157" spans="1:10">
      <c r="A157" s="5" t="s">
        <v>391</v>
      </c>
      <c r="B157" s="6">
        <v>44883.801030763891</v>
      </c>
      <c r="C157" s="5" t="s">
        <v>376</v>
      </c>
      <c r="D157" s="7"/>
      <c r="E157" s="10"/>
      <c r="F157" s="8">
        <v>7826.28</v>
      </c>
      <c r="I157" s="11" t="s">
        <v>9</v>
      </c>
      <c r="J157" s="5" t="s">
        <v>376</v>
      </c>
    </row>
    <row r="158" spans="1:10">
      <c r="A158" s="5" t="s">
        <v>391</v>
      </c>
      <c r="B158" s="6">
        <v>44883.801030763891</v>
      </c>
      <c r="C158" s="5" t="s">
        <v>376</v>
      </c>
      <c r="D158" s="7"/>
      <c r="E158" s="10"/>
      <c r="H158" s="8">
        <v>43.65</v>
      </c>
      <c r="I158" s="5" t="s">
        <v>224</v>
      </c>
      <c r="J158" s="5" t="s">
        <v>376</v>
      </c>
    </row>
    <row r="159" spans="1:10">
      <c r="A159" s="12" t="s">
        <v>21</v>
      </c>
      <c r="B159" s="3"/>
      <c r="C159" s="3"/>
      <c r="D159" s="7"/>
      <c r="E159" s="10"/>
      <c r="F159" s="47"/>
      <c r="G159" s="8"/>
      <c r="I159" s="11"/>
      <c r="J159" s="5"/>
    </row>
    <row r="160" spans="1:10" ht="15.75" customHeight="1">
      <c r="A160" s="13" t="s">
        <v>22</v>
      </c>
      <c r="B160" s="13" t="s">
        <v>23</v>
      </c>
      <c r="C160" s="13" t="s">
        <v>24</v>
      </c>
      <c r="D160" s="21">
        <v>112252663</v>
      </c>
      <c r="E160" s="14">
        <v>112252767</v>
      </c>
      <c r="G160" s="8"/>
      <c r="I160" s="11"/>
      <c r="J160" s="5"/>
    </row>
    <row r="161" spans="1:10">
      <c r="A161" s="5"/>
      <c r="B161" s="6"/>
      <c r="C161" s="5"/>
      <c r="D161" s="7"/>
      <c r="E161" s="10"/>
      <c r="G161" s="8"/>
      <c r="I161" s="11"/>
      <c r="J161" s="5"/>
    </row>
    <row r="162" spans="1:10">
      <c r="A162" s="5"/>
      <c r="B162" s="6"/>
      <c r="C162" s="5"/>
      <c r="D162" s="7"/>
      <c r="E162" s="10"/>
      <c r="G162" s="8"/>
      <c r="I162" s="11"/>
      <c r="J162" s="5"/>
    </row>
    <row r="163" spans="1:10">
      <c r="A163" s="1" t="s">
        <v>0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3" t="s">
        <v>98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88" t="s">
        <v>0</v>
      </c>
      <c r="B165" s="88" t="s">
        <v>2</v>
      </c>
      <c r="C165" s="88" t="s">
        <v>3</v>
      </c>
      <c r="D165" s="88" t="s">
        <v>4</v>
      </c>
      <c r="E165" s="88" t="s">
        <v>5</v>
      </c>
      <c r="F165" s="88" t="s">
        <v>6</v>
      </c>
      <c r="G165" s="90"/>
      <c r="H165" s="91"/>
      <c r="I165" s="88" t="s">
        <v>7</v>
      </c>
      <c r="J165" s="88" t="s">
        <v>8</v>
      </c>
    </row>
    <row r="166" spans="1:10">
      <c r="A166" s="89"/>
      <c r="B166" s="89"/>
      <c r="C166" s="89"/>
      <c r="D166" s="89"/>
      <c r="E166" s="89"/>
      <c r="F166" s="4" t="s">
        <v>9</v>
      </c>
      <c r="G166" s="4" t="s">
        <v>10</v>
      </c>
      <c r="H166" s="4" t="s">
        <v>11</v>
      </c>
      <c r="I166" s="89"/>
      <c r="J166" s="89"/>
    </row>
    <row r="167" spans="1:10">
      <c r="A167" s="5" t="s">
        <v>392</v>
      </c>
      <c r="B167" s="6">
        <v>44884.542920717591</v>
      </c>
      <c r="C167" s="5" t="s">
        <v>376</v>
      </c>
      <c r="D167" s="7"/>
      <c r="E167" s="10"/>
      <c r="F167" s="8">
        <v>4412.2299999999996</v>
      </c>
      <c r="I167" s="11" t="s">
        <v>9</v>
      </c>
      <c r="J167" s="5" t="s">
        <v>376</v>
      </c>
    </row>
    <row r="168" spans="1:10">
      <c r="A168" s="5" t="s">
        <v>392</v>
      </c>
      <c r="B168" s="6">
        <v>44884.542920717591</v>
      </c>
      <c r="C168" s="5" t="s">
        <v>376</v>
      </c>
      <c r="D168" s="7"/>
      <c r="E168" s="10"/>
      <c r="H168" s="8">
        <v>45</v>
      </c>
      <c r="I168" s="5" t="s">
        <v>224</v>
      </c>
      <c r="J168" s="5" t="s">
        <v>376</v>
      </c>
    </row>
    <row r="169" spans="1:10">
      <c r="A169" s="12" t="s">
        <v>21</v>
      </c>
      <c r="B169" s="3"/>
      <c r="C169" s="3"/>
      <c r="D169" s="7"/>
      <c r="E169" s="10"/>
      <c r="F169" s="47"/>
      <c r="G169" s="8"/>
      <c r="I169" s="11"/>
      <c r="J169" s="5"/>
    </row>
    <row r="170" spans="1:10" ht="15.75" customHeight="1">
      <c r="A170" s="13" t="s">
        <v>22</v>
      </c>
      <c r="B170" s="13" t="s">
        <v>23</v>
      </c>
      <c r="C170" s="13" t="s">
        <v>24</v>
      </c>
      <c r="D170" s="21">
        <v>112260374</v>
      </c>
      <c r="E170" s="14">
        <v>112260396</v>
      </c>
      <c r="G170" s="8"/>
      <c r="I170" s="11"/>
      <c r="J170" s="5"/>
    </row>
    <row r="173" spans="1:10">
      <c r="A173" s="1" t="s">
        <v>0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3" t="s">
        <v>100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88" t="s">
        <v>0</v>
      </c>
      <c r="B175" s="88" t="s">
        <v>2</v>
      </c>
      <c r="C175" s="88" t="s">
        <v>3</v>
      </c>
      <c r="D175" s="88" t="s">
        <v>4</v>
      </c>
      <c r="E175" s="88" t="s">
        <v>5</v>
      </c>
      <c r="F175" s="88" t="s">
        <v>6</v>
      </c>
      <c r="G175" s="90"/>
      <c r="H175" s="91"/>
      <c r="I175" s="88" t="s">
        <v>7</v>
      </c>
      <c r="J175" s="88" t="s">
        <v>8</v>
      </c>
    </row>
    <row r="176" spans="1:10">
      <c r="A176" s="89"/>
      <c r="B176" s="89"/>
      <c r="C176" s="89"/>
      <c r="D176" s="89"/>
      <c r="E176" s="89"/>
      <c r="F176" s="4" t="s">
        <v>9</v>
      </c>
      <c r="G176" s="4" t="s">
        <v>10</v>
      </c>
      <c r="H176" s="4" t="s">
        <v>11</v>
      </c>
      <c r="I176" s="89"/>
      <c r="J176" s="89"/>
    </row>
    <row r="177" spans="1:10">
      <c r="A177" s="5" t="s">
        <v>393</v>
      </c>
      <c r="B177" s="6">
        <v>44886.80183232639</v>
      </c>
      <c r="C177" s="5" t="s">
        <v>376</v>
      </c>
      <c r="D177" s="7"/>
      <c r="E177" s="10"/>
      <c r="F177" s="8">
        <v>4582.57</v>
      </c>
      <c r="I177" s="11" t="s">
        <v>9</v>
      </c>
      <c r="J177" s="5" t="s">
        <v>376</v>
      </c>
    </row>
    <row r="178" spans="1:10">
      <c r="A178" s="5" t="s">
        <v>393</v>
      </c>
      <c r="B178" s="6">
        <v>44886.80183232639</v>
      </c>
      <c r="C178" s="5" t="s">
        <v>376</v>
      </c>
      <c r="D178" s="7"/>
      <c r="E178" s="10"/>
      <c r="H178" s="8">
        <v>227.21</v>
      </c>
      <c r="I178" s="5" t="s">
        <v>224</v>
      </c>
      <c r="J178" s="5" t="s">
        <v>376</v>
      </c>
    </row>
    <row r="179" spans="1:10">
      <c r="A179" s="5" t="s">
        <v>393</v>
      </c>
      <c r="B179" s="6">
        <v>44886.80183232639</v>
      </c>
      <c r="C179" s="5" t="s">
        <v>376</v>
      </c>
      <c r="D179" s="7"/>
      <c r="E179" s="10"/>
      <c r="H179" s="8">
        <v>58.6</v>
      </c>
      <c r="I179" s="11" t="s">
        <v>226</v>
      </c>
      <c r="J179" s="5" t="s">
        <v>376</v>
      </c>
    </row>
    <row r="180" spans="1:10">
      <c r="A180" s="12" t="s">
        <v>21</v>
      </c>
      <c r="B180" s="3"/>
      <c r="C180" s="3"/>
      <c r="D180" s="7"/>
      <c r="E180" s="10"/>
      <c r="H180" s="8"/>
      <c r="I180" s="11"/>
      <c r="J180" s="5"/>
    </row>
    <row r="181" spans="1:10" ht="15.75" customHeight="1">
      <c r="A181" s="13" t="s">
        <v>22</v>
      </c>
      <c r="B181" s="13" t="s">
        <v>23</v>
      </c>
      <c r="C181" s="13" t="s">
        <v>24</v>
      </c>
      <c r="D181" s="21">
        <v>112266581</v>
      </c>
      <c r="E181" s="14">
        <v>112266625</v>
      </c>
      <c r="H181" s="8"/>
      <c r="I181" s="11"/>
      <c r="J181" s="5"/>
    </row>
    <row r="184" spans="1:10">
      <c r="A184" s="1" t="s">
        <v>0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3" t="s">
        <v>104</v>
      </c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88" t="s">
        <v>0</v>
      </c>
      <c r="B186" s="88" t="s">
        <v>2</v>
      </c>
      <c r="C186" s="88" t="s">
        <v>3</v>
      </c>
      <c r="D186" s="88" t="s">
        <v>4</v>
      </c>
      <c r="E186" s="88" t="s">
        <v>5</v>
      </c>
      <c r="F186" s="88" t="s">
        <v>6</v>
      </c>
      <c r="G186" s="90"/>
      <c r="H186" s="91"/>
      <c r="I186" s="88" t="s">
        <v>7</v>
      </c>
      <c r="J186" s="88" t="s">
        <v>8</v>
      </c>
    </row>
    <row r="187" spans="1:10">
      <c r="A187" s="89"/>
      <c r="B187" s="89"/>
      <c r="C187" s="89"/>
      <c r="D187" s="89"/>
      <c r="E187" s="89"/>
      <c r="F187" s="4" t="s">
        <v>9</v>
      </c>
      <c r="G187" s="4" t="s">
        <v>10</v>
      </c>
      <c r="H187" s="4" t="s">
        <v>11</v>
      </c>
      <c r="I187" s="89"/>
      <c r="J187" s="89"/>
    </row>
    <row r="188" spans="1:10">
      <c r="A188" s="5" t="s">
        <v>394</v>
      </c>
      <c r="B188" s="6">
        <v>44887.653613993047</v>
      </c>
      <c r="C188" s="5" t="s">
        <v>376</v>
      </c>
      <c r="D188" s="7"/>
      <c r="E188" s="10"/>
      <c r="F188" s="8">
        <v>3952.5</v>
      </c>
      <c r="I188" s="11" t="s">
        <v>9</v>
      </c>
      <c r="J188" s="5" t="s">
        <v>376</v>
      </c>
    </row>
    <row r="189" spans="1:10">
      <c r="A189" s="12" t="s">
        <v>21</v>
      </c>
      <c r="B189" s="3"/>
      <c r="C189" s="3"/>
      <c r="D189" s="7"/>
      <c r="E189" s="10"/>
      <c r="H189" s="8"/>
      <c r="I189" s="11"/>
      <c r="J189" s="5"/>
    </row>
    <row r="190" spans="1:10" ht="15.75" customHeight="1">
      <c r="A190" s="13" t="s">
        <v>22</v>
      </c>
      <c r="B190" s="13" t="s">
        <v>23</v>
      </c>
      <c r="C190" s="13" t="s">
        <v>24</v>
      </c>
      <c r="D190" s="21">
        <v>112268536</v>
      </c>
      <c r="E190" s="14">
        <v>112273949</v>
      </c>
      <c r="H190" s="8"/>
      <c r="I190" s="11"/>
      <c r="J190" s="5"/>
    </row>
    <row r="193" spans="1:10">
      <c r="A193" s="1" t="s">
        <v>0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3" t="s">
        <v>107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88" t="s">
        <v>0</v>
      </c>
      <c r="B195" s="88" t="s">
        <v>2</v>
      </c>
      <c r="C195" s="88" t="s">
        <v>3</v>
      </c>
      <c r="D195" s="88" t="s">
        <v>4</v>
      </c>
      <c r="E195" s="88" t="s">
        <v>5</v>
      </c>
      <c r="F195" s="88" t="s">
        <v>6</v>
      </c>
      <c r="G195" s="90"/>
      <c r="H195" s="91"/>
      <c r="I195" s="88" t="s">
        <v>7</v>
      </c>
      <c r="J195" s="88" t="s">
        <v>8</v>
      </c>
    </row>
    <row r="196" spans="1:10">
      <c r="A196" s="89"/>
      <c r="B196" s="89"/>
      <c r="C196" s="89"/>
      <c r="D196" s="89"/>
      <c r="E196" s="89"/>
      <c r="F196" s="4" t="s">
        <v>9</v>
      </c>
      <c r="G196" s="4" t="s">
        <v>10</v>
      </c>
      <c r="H196" s="4" t="s">
        <v>11</v>
      </c>
      <c r="I196" s="89"/>
      <c r="J196" s="89"/>
    </row>
    <row r="197" spans="1:10">
      <c r="A197" s="5" t="s">
        <v>395</v>
      </c>
      <c r="B197" s="6">
        <v>44888.793549317132</v>
      </c>
      <c r="C197" s="5" t="s">
        <v>376</v>
      </c>
      <c r="D197" s="7"/>
      <c r="E197" s="10"/>
      <c r="F197" s="8">
        <v>10843.62</v>
      </c>
      <c r="I197" s="11" t="s">
        <v>9</v>
      </c>
      <c r="J197" s="5" t="s">
        <v>376</v>
      </c>
    </row>
    <row r="198" spans="1:10">
      <c r="A198" s="5" t="s">
        <v>395</v>
      </c>
      <c r="B198" s="6">
        <v>44888.793549317132</v>
      </c>
      <c r="C198" s="5" t="s">
        <v>376</v>
      </c>
      <c r="D198" s="7"/>
      <c r="E198" s="10"/>
      <c r="H198" s="8">
        <v>398.82</v>
      </c>
      <c r="I198" s="5" t="s">
        <v>224</v>
      </c>
      <c r="J198" s="5" t="s">
        <v>376</v>
      </c>
    </row>
    <row r="199" spans="1:10">
      <c r="A199" s="12" t="s">
        <v>21</v>
      </c>
      <c r="B199" s="3"/>
      <c r="C199" s="3"/>
      <c r="D199" s="7"/>
      <c r="E199" s="10"/>
      <c r="H199" s="8"/>
      <c r="I199" s="11"/>
      <c r="J199" s="10"/>
    </row>
    <row r="200" spans="1:10" ht="15.75" customHeight="1">
      <c r="A200" s="13" t="s">
        <v>22</v>
      </c>
      <c r="B200" s="13" t="s">
        <v>23</v>
      </c>
      <c r="C200" s="13" t="s">
        <v>24</v>
      </c>
      <c r="D200" s="21">
        <v>112275595</v>
      </c>
      <c r="E200" s="14">
        <v>112281122</v>
      </c>
      <c r="H200" s="8"/>
      <c r="I200" s="11"/>
      <c r="J200" s="10"/>
    </row>
    <row r="203" spans="1:10">
      <c r="A203" s="1" t="s">
        <v>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3" t="s">
        <v>110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88" t="s">
        <v>0</v>
      </c>
      <c r="B205" s="88" t="s">
        <v>2</v>
      </c>
      <c r="C205" s="88" t="s">
        <v>3</v>
      </c>
      <c r="D205" s="88" t="s">
        <v>4</v>
      </c>
      <c r="E205" s="88" t="s">
        <v>5</v>
      </c>
      <c r="F205" s="88" t="s">
        <v>6</v>
      </c>
      <c r="G205" s="90"/>
      <c r="H205" s="91"/>
      <c r="I205" s="88" t="s">
        <v>7</v>
      </c>
      <c r="J205" s="88" t="s">
        <v>8</v>
      </c>
    </row>
    <row r="206" spans="1:10">
      <c r="A206" s="89"/>
      <c r="B206" s="89"/>
      <c r="C206" s="89"/>
      <c r="D206" s="89"/>
      <c r="E206" s="89"/>
      <c r="F206" s="4" t="s">
        <v>9</v>
      </c>
      <c r="G206" s="4" t="s">
        <v>10</v>
      </c>
      <c r="H206" s="4" t="s">
        <v>11</v>
      </c>
      <c r="I206" s="89"/>
      <c r="J206" s="89"/>
    </row>
    <row r="207" spans="1:10">
      <c r="A207" s="5" t="s">
        <v>396</v>
      </c>
      <c r="B207" s="6">
        <v>44889.794414629629</v>
      </c>
      <c r="C207" s="5" t="s">
        <v>376</v>
      </c>
      <c r="D207" s="7"/>
      <c r="E207" s="10"/>
      <c r="F207" s="8">
        <v>7218.55</v>
      </c>
      <c r="I207" s="11" t="s">
        <v>9</v>
      </c>
      <c r="J207" s="5" t="s">
        <v>376</v>
      </c>
    </row>
    <row r="208" spans="1:10">
      <c r="A208" s="5" t="s">
        <v>396</v>
      </c>
      <c r="B208" s="6">
        <v>44889.794414629629</v>
      </c>
      <c r="C208" s="5" t="s">
        <v>376</v>
      </c>
      <c r="D208" s="7"/>
      <c r="E208" s="10"/>
      <c r="H208" s="8">
        <v>226.1</v>
      </c>
      <c r="I208" s="5" t="s">
        <v>224</v>
      </c>
      <c r="J208" s="5" t="s">
        <v>376</v>
      </c>
    </row>
    <row r="209" spans="1:10">
      <c r="A209" s="12" t="s">
        <v>21</v>
      </c>
      <c r="B209" s="3"/>
      <c r="C209" s="3"/>
      <c r="D209" s="7"/>
      <c r="E209" s="10"/>
      <c r="H209" s="8"/>
      <c r="I209" s="11"/>
      <c r="J209" s="5"/>
    </row>
    <row r="210" spans="1:10" ht="15.75" customHeight="1">
      <c r="A210" s="13" t="s">
        <v>22</v>
      </c>
      <c r="B210" s="13" t="s">
        <v>23</v>
      </c>
      <c r="C210" s="13" t="s">
        <v>24</v>
      </c>
      <c r="D210" s="21">
        <v>112284460</v>
      </c>
      <c r="E210" s="14">
        <v>112292073</v>
      </c>
      <c r="H210" s="8"/>
      <c r="I210" s="11"/>
      <c r="J210" s="5"/>
    </row>
    <row r="213" spans="1:10">
      <c r="A213" s="1" t="s">
        <v>0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3" t="s">
        <v>115</v>
      </c>
      <c r="B214" s="2"/>
      <c r="C214" s="2"/>
      <c r="D214" s="2"/>
      <c r="E214" s="2"/>
      <c r="F214" s="2"/>
      <c r="G214" s="2"/>
      <c r="H214" s="2"/>
      <c r="I214" s="2"/>
      <c r="J214" s="2"/>
    </row>
    <row r="215" spans="1:10">
      <c r="A215" s="88" t="s">
        <v>0</v>
      </c>
      <c r="B215" s="88" t="s">
        <v>2</v>
      </c>
      <c r="C215" s="88" t="s">
        <v>3</v>
      </c>
      <c r="D215" s="88" t="s">
        <v>4</v>
      </c>
      <c r="E215" s="88" t="s">
        <v>5</v>
      </c>
      <c r="F215" s="88" t="s">
        <v>6</v>
      </c>
      <c r="G215" s="90"/>
      <c r="H215" s="91"/>
      <c r="I215" s="88" t="s">
        <v>7</v>
      </c>
      <c r="J215" s="88" t="s">
        <v>8</v>
      </c>
    </row>
    <row r="216" spans="1:10">
      <c r="A216" s="89"/>
      <c r="B216" s="89"/>
      <c r="C216" s="89"/>
      <c r="D216" s="89"/>
      <c r="E216" s="89"/>
      <c r="F216" s="4" t="s">
        <v>9</v>
      </c>
      <c r="G216" s="4" t="s">
        <v>10</v>
      </c>
      <c r="H216" s="4" t="s">
        <v>11</v>
      </c>
      <c r="I216" s="89"/>
      <c r="J216" s="89"/>
    </row>
    <row r="217" spans="1:10">
      <c r="A217" s="5" t="s">
        <v>397</v>
      </c>
      <c r="B217" s="6">
        <v>44890.752845810188</v>
      </c>
      <c r="C217" s="5" t="s">
        <v>376</v>
      </c>
      <c r="D217" s="7"/>
      <c r="E217" s="10"/>
      <c r="F217" s="8">
        <v>9284.83</v>
      </c>
      <c r="I217" s="11" t="s">
        <v>9</v>
      </c>
      <c r="J217" s="5" t="s">
        <v>376</v>
      </c>
    </row>
    <row r="218" spans="1:10">
      <c r="A218" s="5" t="s">
        <v>397</v>
      </c>
      <c r="B218" s="6">
        <v>44890.752845810188</v>
      </c>
      <c r="C218" s="5" t="s">
        <v>376</v>
      </c>
      <c r="D218" s="7"/>
      <c r="E218" s="10"/>
      <c r="H218" s="8">
        <v>45</v>
      </c>
      <c r="I218" s="5" t="s">
        <v>224</v>
      </c>
      <c r="J218" s="5" t="s">
        <v>376</v>
      </c>
    </row>
    <row r="219" spans="1:10">
      <c r="A219" s="12" t="s">
        <v>21</v>
      </c>
      <c r="B219" s="3"/>
      <c r="C219" s="3"/>
      <c r="D219" s="7"/>
      <c r="E219" s="10"/>
      <c r="H219" s="8"/>
      <c r="I219" s="11"/>
      <c r="J219" s="5"/>
    </row>
    <row r="220" spans="1:10" ht="15.75" customHeight="1">
      <c r="A220" s="13" t="s">
        <v>22</v>
      </c>
      <c r="B220" s="13" t="s">
        <v>23</v>
      </c>
      <c r="C220" s="13" t="s">
        <v>24</v>
      </c>
      <c r="D220" s="21">
        <v>112284698</v>
      </c>
      <c r="E220" s="14">
        <v>112292074</v>
      </c>
      <c r="H220" s="8"/>
      <c r="I220" s="11"/>
      <c r="J220" s="5"/>
    </row>
    <row r="221" spans="1:10">
      <c r="A221" s="5"/>
      <c r="B221" s="6"/>
      <c r="C221" s="5"/>
      <c r="D221" s="7"/>
      <c r="E221" s="10"/>
      <c r="H221" s="8"/>
      <c r="I221" s="11"/>
      <c r="J221" s="5"/>
    </row>
    <row r="222" spans="1:10">
      <c r="A222" s="5"/>
      <c r="B222" s="6"/>
      <c r="C222" s="5"/>
      <c r="D222" s="7"/>
      <c r="E222" s="10"/>
      <c r="H222" s="8"/>
      <c r="I222" s="11"/>
      <c r="J222" s="5"/>
    </row>
    <row r="223" spans="1:10">
      <c r="A223" s="1" t="s">
        <v>0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3" t="s">
        <v>119</v>
      </c>
      <c r="B224" s="2"/>
      <c r="C224" s="2"/>
      <c r="D224" s="2"/>
      <c r="E224" s="2"/>
      <c r="F224" s="2"/>
      <c r="G224" s="2"/>
      <c r="H224" s="2"/>
      <c r="I224" s="2"/>
      <c r="J224" s="2"/>
    </row>
    <row r="225" spans="1:10">
      <c r="A225" s="88" t="s">
        <v>0</v>
      </c>
      <c r="B225" s="88" t="s">
        <v>2</v>
      </c>
      <c r="C225" s="88" t="s">
        <v>3</v>
      </c>
      <c r="D225" s="88" t="s">
        <v>4</v>
      </c>
      <c r="E225" s="88" t="s">
        <v>5</v>
      </c>
      <c r="F225" s="88" t="s">
        <v>6</v>
      </c>
      <c r="G225" s="90"/>
      <c r="H225" s="91"/>
      <c r="I225" s="88" t="s">
        <v>7</v>
      </c>
      <c r="J225" s="88" t="s">
        <v>8</v>
      </c>
    </row>
    <row r="226" spans="1:10">
      <c r="A226" s="89"/>
      <c r="B226" s="89"/>
      <c r="C226" s="89"/>
      <c r="D226" s="89"/>
      <c r="E226" s="89"/>
      <c r="F226" s="4" t="s">
        <v>9</v>
      </c>
      <c r="G226" s="4" t="s">
        <v>10</v>
      </c>
      <c r="H226" s="4" t="s">
        <v>11</v>
      </c>
      <c r="I226" s="89"/>
      <c r="J226" s="89"/>
    </row>
    <row r="227" spans="1:10">
      <c r="A227" s="5" t="s">
        <v>398</v>
      </c>
      <c r="B227" s="6">
        <v>44891.542460428238</v>
      </c>
      <c r="C227" s="5" t="s">
        <v>376</v>
      </c>
      <c r="D227" s="7"/>
      <c r="E227" s="10"/>
      <c r="F227" s="8">
        <v>5115.07</v>
      </c>
      <c r="I227" s="11" t="s">
        <v>9</v>
      </c>
      <c r="J227" s="5" t="s">
        <v>376</v>
      </c>
    </row>
    <row r="228" spans="1:10">
      <c r="A228" s="12" t="s">
        <v>21</v>
      </c>
      <c r="B228" s="3"/>
      <c r="C228" s="3"/>
      <c r="D228" s="7"/>
      <c r="E228" s="10"/>
      <c r="H228" s="8"/>
      <c r="I228" s="11"/>
      <c r="J228" s="5"/>
    </row>
    <row r="229" spans="1:10" ht="15.75" customHeight="1">
      <c r="A229" s="13" t="s">
        <v>22</v>
      </c>
      <c r="B229" s="13" t="s">
        <v>23</v>
      </c>
      <c r="C229" s="13" t="s">
        <v>24</v>
      </c>
      <c r="D229" s="21">
        <v>112300150</v>
      </c>
      <c r="E229" s="14">
        <v>112300526</v>
      </c>
      <c r="H229" s="8"/>
      <c r="I229" s="11"/>
      <c r="J229" s="5"/>
    </row>
    <row r="232" spans="1:10">
      <c r="A232" s="1" t="s">
        <v>0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3" t="s">
        <v>122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88" t="s">
        <v>0</v>
      </c>
      <c r="B234" s="88" t="s">
        <v>2</v>
      </c>
      <c r="C234" s="88" t="s">
        <v>3</v>
      </c>
      <c r="D234" s="88" t="s">
        <v>4</v>
      </c>
      <c r="E234" s="88" t="s">
        <v>5</v>
      </c>
      <c r="F234" s="88" t="s">
        <v>6</v>
      </c>
      <c r="G234" s="90"/>
      <c r="H234" s="91"/>
      <c r="I234" s="88" t="s">
        <v>7</v>
      </c>
      <c r="J234" s="88" t="s">
        <v>8</v>
      </c>
    </row>
    <row r="235" spans="1:10">
      <c r="A235" s="89"/>
      <c r="B235" s="89"/>
      <c r="C235" s="89"/>
      <c r="D235" s="89"/>
      <c r="E235" s="89"/>
      <c r="F235" s="4" t="s">
        <v>9</v>
      </c>
      <c r="G235" s="4" t="s">
        <v>10</v>
      </c>
      <c r="H235" s="4" t="s">
        <v>11</v>
      </c>
      <c r="I235" s="89"/>
      <c r="J235" s="89"/>
    </row>
    <row r="236" spans="1:10">
      <c r="A236" s="5" t="s">
        <v>399</v>
      </c>
      <c r="B236" s="6">
        <v>44893.793893043992</v>
      </c>
      <c r="C236" s="5" t="s">
        <v>376</v>
      </c>
      <c r="D236" s="7"/>
      <c r="E236" s="10"/>
      <c r="F236" s="8">
        <v>7533.67</v>
      </c>
      <c r="I236" s="11" t="s">
        <v>9</v>
      </c>
      <c r="J236" s="5" t="s">
        <v>376</v>
      </c>
    </row>
    <row r="237" spans="1:10">
      <c r="A237" s="5" t="s">
        <v>399</v>
      </c>
      <c r="B237" s="6">
        <v>44893.793893043992</v>
      </c>
      <c r="C237" s="5" t="s">
        <v>376</v>
      </c>
      <c r="D237" s="7"/>
      <c r="E237" s="10"/>
      <c r="H237" s="8">
        <v>145.37</v>
      </c>
      <c r="I237" s="5" t="s">
        <v>224</v>
      </c>
      <c r="J237" s="5" t="s">
        <v>376</v>
      </c>
    </row>
    <row r="238" spans="1:10">
      <c r="A238" s="12" t="s">
        <v>21</v>
      </c>
      <c r="B238" s="3"/>
      <c r="C238" s="3"/>
      <c r="D238" s="7"/>
      <c r="E238" s="10"/>
      <c r="F238" s="8"/>
      <c r="I238" s="11"/>
      <c r="J238" s="5"/>
    </row>
    <row r="239" spans="1:10" ht="15.75" customHeight="1">
      <c r="A239" s="13" t="s">
        <v>22</v>
      </c>
      <c r="B239" s="13" t="s">
        <v>23</v>
      </c>
      <c r="C239" s="13" t="s">
        <v>24</v>
      </c>
      <c r="D239" s="21">
        <v>112302845</v>
      </c>
      <c r="E239" s="14">
        <v>112308599</v>
      </c>
      <c r="F239" s="8"/>
      <c r="I239" s="11"/>
      <c r="J239" s="5"/>
    </row>
    <row r="242" spans="1:10">
      <c r="A242" s="1" t="s">
        <v>0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3" t="s">
        <v>126</v>
      </c>
      <c r="B243" s="2"/>
      <c r="C243" s="2"/>
      <c r="D243" s="2"/>
      <c r="E243" s="2"/>
      <c r="F243" s="2"/>
      <c r="G243" s="2"/>
      <c r="H243" s="2"/>
      <c r="I243" s="2"/>
      <c r="J243" s="2"/>
    </row>
    <row r="244" spans="1:10">
      <c r="A244" s="88" t="s">
        <v>0</v>
      </c>
      <c r="B244" s="88" t="s">
        <v>2</v>
      </c>
      <c r="C244" s="88" t="s">
        <v>3</v>
      </c>
      <c r="D244" s="88" t="s">
        <v>4</v>
      </c>
      <c r="E244" s="88" t="s">
        <v>5</v>
      </c>
      <c r="F244" s="88" t="s">
        <v>6</v>
      </c>
      <c r="G244" s="90"/>
      <c r="H244" s="91"/>
      <c r="I244" s="88" t="s">
        <v>7</v>
      </c>
      <c r="J244" s="88" t="s">
        <v>8</v>
      </c>
    </row>
    <row r="245" spans="1:10">
      <c r="A245" s="89"/>
      <c r="B245" s="89"/>
      <c r="C245" s="89"/>
      <c r="D245" s="89"/>
      <c r="E245" s="89"/>
      <c r="F245" s="4" t="s">
        <v>9</v>
      </c>
      <c r="G245" s="4" t="s">
        <v>10</v>
      </c>
      <c r="H245" s="4" t="s">
        <v>11</v>
      </c>
      <c r="I245" s="89"/>
      <c r="J245" s="89"/>
    </row>
    <row r="246" spans="1:10">
      <c r="A246" s="5" t="s">
        <v>400</v>
      </c>
      <c r="B246" s="6">
        <v>44894.796473101851</v>
      </c>
      <c r="C246" s="5" t="s">
        <v>376</v>
      </c>
      <c r="D246" s="7"/>
      <c r="E246" s="10"/>
      <c r="F246" s="8">
        <v>7231.57</v>
      </c>
      <c r="I246" s="11" t="s">
        <v>9</v>
      </c>
      <c r="J246" s="5" t="s">
        <v>376</v>
      </c>
    </row>
    <row r="247" spans="1:10">
      <c r="A247" s="5" t="s">
        <v>400</v>
      </c>
      <c r="B247" s="6">
        <v>44894.796473101851</v>
      </c>
      <c r="C247" s="5" t="s">
        <v>376</v>
      </c>
      <c r="D247" s="7"/>
      <c r="E247" s="10"/>
      <c r="H247" s="8">
        <v>139.11000000000001</v>
      </c>
      <c r="I247" s="5" t="s">
        <v>224</v>
      </c>
      <c r="J247" s="5" t="s">
        <v>376</v>
      </c>
    </row>
    <row r="248" spans="1:10">
      <c r="A248" s="12" t="s">
        <v>21</v>
      </c>
      <c r="B248" s="3"/>
      <c r="C248" s="3"/>
      <c r="D248" s="7"/>
      <c r="E248" s="10"/>
      <c r="H248" s="8"/>
      <c r="I248" s="11"/>
      <c r="J248" s="5"/>
    </row>
    <row r="249" spans="1:10" ht="15.75" customHeight="1">
      <c r="A249" s="13" t="s">
        <v>22</v>
      </c>
      <c r="B249" s="13" t="s">
        <v>23</v>
      </c>
      <c r="C249" s="13" t="s">
        <v>24</v>
      </c>
      <c r="D249" s="21">
        <v>112320630</v>
      </c>
      <c r="E249" s="14">
        <v>112320765</v>
      </c>
      <c r="H249" s="8"/>
      <c r="I249" s="11"/>
      <c r="J249" s="5"/>
    </row>
    <row r="252" spans="1:10">
      <c r="A252" s="1" t="s">
        <v>0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3" t="s">
        <v>131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88" t="s">
        <v>0</v>
      </c>
      <c r="B254" s="88" t="s">
        <v>2</v>
      </c>
      <c r="C254" s="88" t="s">
        <v>3</v>
      </c>
      <c r="D254" s="88" t="s">
        <v>4</v>
      </c>
      <c r="E254" s="88" t="s">
        <v>5</v>
      </c>
      <c r="F254" s="88" t="s">
        <v>6</v>
      </c>
      <c r="G254" s="90"/>
      <c r="H254" s="91"/>
      <c r="I254" s="88" t="s">
        <v>7</v>
      </c>
      <c r="J254" s="88" t="s">
        <v>8</v>
      </c>
    </row>
    <row r="255" spans="1:10">
      <c r="A255" s="89"/>
      <c r="B255" s="89"/>
      <c r="C255" s="89"/>
      <c r="D255" s="89"/>
      <c r="E255" s="89"/>
      <c r="F255" s="4" t="s">
        <v>9</v>
      </c>
      <c r="G255" s="4" t="s">
        <v>10</v>
      </c>
      <c r="H255" s="4" t="s">
        <v>11</v>
      </c>
      <c r="I255" s="89"/>
      <c r="J255" s="89"/>
    </row>
    <row r="256" spans="1:10">
      <c r="A256" s="5" t="s">
        <v>401</v>
      </c>
      <c r="B256" s="6">
        <v>44895.798377662039</v>
      </c>
      <c r="C256" s="5" t="s">
        <v>376</v>
      </c>
      <c r="D256" s="7"/>
      <c r="E256" s="10"/>
      <c r="F256" s="8">
        <v>7770.39</v>
      </c>
      <c r="I256" s="11" t="s">
        <v>9</v>
      </c>
      <c r="J256" s="5" t="s">
        <v>376</v>
      </c>
    </row>
    <row r="257" spans="1:10">
      <c r="A257" s="5" t="s">
        <v>401</v>
      </c>
      <c r="B257" s="6">
        <v>44895.798377662039</v>
      </c>
      <c r="C257" s="5" t="s">
        <v>376</v>
      </c>
      <c r="D257" s="7"/>
      <c r="E257" s="10"/>
      <c r="H257" s="8">
        <v>150</v>
      </c>
      <c r="I257" s="5" t="s">
        <v>224</v>
      </c>
      <c r="J257" s="5" t="s">
        <v>376</v>
      </c>
    </row>
    <row r="258" spans="1:10">
      <c r="A258" s="12" t="s">
        <v>21</v>
      </c>
      <c r="B258" s="3"/>
      <c r="C258" s="3"/>
      <c r="D258" s="7"/>
      <c r="E258" s="10"/>
      <c r="H258" s="8"/>
      <c r="I258" s="11"/>
      <c r="J258" s="5"/>
    </row>
    <row r="259" spans="1:10" ht="15.75" customHeight="1">
      <c r="A259" s="13" t="s">
        <v>22</v>
      </c>
      <c r="B259" s="13" t="s">
        <v>23</v>
      </c>
      <c r="C259" s="13" t="s">
        <v>24</v>
      </c>
      <c r="D259" s="21">
        <v>112321266</v>
      </c>
      <c r="E259" s="14">
        <v>112321338</v>
      </c>
      <c r="H259" s="8"/>
      <c r="I259" s="11"/>
      <c r="J259" s="5"/>
    </row>
    <row r="262" spans="1:10">
      <c r="A262" s="1" t="s">
        <v>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3" t="s">
        <v>136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88" t="s">
        <v>0</v>
      </c>
      <c r="B264" s="88" t="s">
        <v>2</v>
      </c>
      <c r="C264" s="88" t="s">
        <v>3</v>
      </c>
      <c r="D264" s="88" t="s">
        <v>4</v>
      </c>
      <c r="E264" s="88" t="s">
        <v>5</v>
      </c>
      <c r="F264" s="88" t="s">
        <v>6</v>
      </c>
      <c r="G264" s="90"/>
      <c r="H264" s="91"/>
      <c r="I264" s="88" t="s">
        <v>7</v>
      </c>
      <c r="J264" s="88" t="s">
        <v>8</v>
      </c>
    </row>
    <row r="265" spans="1:10">
      <c r="A265" s="89"/>
      <c r="B265" s="89"/>
      <c r="C265" s="89"/>
      <c r="D265" s="89"/>
      <c r="E265" s="89"/>
      <c r="F265" s="4" t="s">
        <v>9</v>
      </c>
      <c r="G265" s="4" t="s">
        <v>10</v>
      </c>
      <c r="H265" s="4" t="s">
        <v>11</v>
      </c>
      <c r="I265" s="89"/>
      <c r="J265" s="89"/>
    </row>
    <row r="266" spans="1:10">
      <c r="A266" s="15" t="s">
        <v>402</v>
      </c>
      <c r="B266" s="16"/>
      <c r="C266" s="17"/>
      <c r="D266" s="38"/>
      <c r="E266" s="60"/>
      <c r="F266" s="8"/>
      <c r="I266" s="11"/>
      <c r="J266" s="10"/>
    </row>
    <row r="267" spans="1:10">
      <c r="A267" s="12" t="s">
        <v>21</v>
      </c>
      <c r="B267" s="3"/>
      <c r="C267" s="3"/>
      <c r="D267" s="7"/>
      <c r="E267" s="10"/>
      <c r="G267" s="8"/>
      <c r="I267" s="11"/>
      <c r="J267" s="5"/>
    </row>
    <row r="268" spans="1:10">
      <c r="A268" s="13" t="s">
        <v>22</v>
      </c>
      <c r="B268" s="13" t="s">
        <v>23</v>
      </c>
      <c r="C268" s="13" t="s">
        <v>24</v>
      </c>
      <c r="D268" s="7"/>
      <c r="E268" s="10"/>
      <c r="G268" s="8"/>
      <c r="I268" s="11"/>
      <c r="J268" s="5"/>
    </row>
    <row r="271" spans="1:10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3" t="s">
        <v>139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88" t="s">
        <v>0</v>
      </c>
      <c r="B273" s="88" t="s">
        <v>2</v>
      </c>
      <c r="C273" s="88" t="s">
        <v>3</v>
      </c>
      <c r="D273" s="88" t="s">
        <v>4</v>
      </c>
      <c r="E273" s="88" t="s">
        <v>5</v>
      </c>
      <c r="F273" s="88" t="s">
        <v>6</v>
      </c>
      <c r="G273" s="90"/>
      <c r="H273" s="91"/>
      <c r="I273" s="88" t="s">
        <v>7</v>
      </c>
      <c r="J273" s="88" t="s">
        <v>8</v>
      </c>
    </row>
    <row r="274" spans="1:10">
      <c r="A274" s="89"/>
      <c r="B274" s="89"/>
      <c r="C274" s="89"/>
      <c r="D274" s="89"/>
      <c r="E274" s="89"/>
      <c r="F274" s="4" t="s">
        <v>9</v>
      </c>
      <c r="G274" s="4" t="s">
        <v>10</v>
      </c>
      <c r="H274" s="4" t="s">
        <v>11</v>
      </c>
      <c r="I274" s="89"/>
      <c r="J274" s="89"/>
    </row>
    <row r="275" spans="1:10">
      <c r="A275" s="5" t="s">
        <v>403</v>
      </c>
      <c r="B275" s="6">
        <v>44897.302115891202</v>
      </c>
      <c r="C275" s="5" t="s">
        <v>376</v>
      </c>
      <c r="D275" s="11"/>
      <c r="E275" s="10"/>
      <c r="H275" s="8">
        <v>384.16</v>
      </c>
      <c r="I275" s="11" t="s">
        <v>226</v>
      </c>
      <c r="J275" s="5" t="s">
        <v>376</v>
      </c>
    </row>
    <row r="276" spans="1:10">
      <c r="A276" s="5" t="s">
        <v>403</v>
      </c>
      <c r="B276" s="6">
        <v>44897.302115891202</v>
      </c>
      <c r="C276" s="5" t="s">
        <v>376</v>
      </c>
      <c r="D276" s="11"/>
      <c r="E276" s="10"/>
      <c r="F276" s="8">
        <v>8805.42</v>
      </c>
      <c r="I276" s="11" t="s">
        <v>9</v>
      </c>
      <c r="J276" s="5" t="s">
        <v>376</v>
      </c>
    </row>
    <row r="277" spans="1:10">
      <c r="A277" s="5" t="s">
        <v>403</v>
      </c>
      <c r="B277" s="6">
        <v>44897.302115891202</v>
      </c>
      <c r="C277" s="5" t="s">
        <v>376</v>
      </c>
      <c r="D277" s="11"/>
      <c r="E277" s="10"/>
      <c r="H277" s="8">
        <v>498.24</v>
      </c>
      <c r="I277" s="5" t="s">
        <v>224</v>
      </c>
      <c r="J277" s="5" t="s">
        <v>376</v>
      </c>
    </row>
    <row r="278" spans="1:10">
      <c r="A278" s="12" t="s">
        <v>21</v>
      </c>
      <c r="B278" s="3"/>
      <c r="C278" s="3"/>
      <c r="D278" s="7"/>
      <c r="E278" s="10"/>
      <c r="H278" s="8"/>
      <c r="I278" s="11"/>
      <c r="J278" s="10"/>
    </row>
    <row r="279" spans="1:10" ht="15.75" customHeight="1">
      <c r="A279" s="13" t="s">
        <v>22</v>
      </c>
      <c r="B279" s="13" t="s">
        <v>23</v>
      </c>
      <c r="C279" s="13" t="s">
        <v>24</v>
      </c>
      <c r="D279" s="21">
        <v>112325150</v>
      </c>
      <c r="E279" s="14">
        <v>112325616</v>
      </c>
      <c r="H279" s="8"/>
      <c r="I279" s="11"/>
      <c r="J279" s="10"/>
    </row>
    <row r="280" spans="1:10">
      <c r="A280" s="5"/>
      <c r="B280" s="6"/>
      <c r="C280" s="5"/>
      <c r="D280" s="7"/>
      <c r="E280" s="10"/>
      <c r="H280" s="8"/>
      <c r="I280" s="11"/>
      <c r="J280" s="10"/>
    </row>
    <row r="281" spans="1:10">
      <c r="A281" s="5"/>
      <c r="B281" s="6"/>
      <c r="C281" s="5"/>
      <c r="D281" s="7"/>
      <c r="E281" s="10"/>
      <c r="H281" s="8"/>
      <c r="I281" s="11"/>
      <c r="J281" s="10"/>
    </row>
    <row r="282" spans="1:10">
      <c r="A282" s="5" t="s">
        <v>404</v>
      </c>
      <c r="B282" s="6">
        <v>44897.793277314813</v>
      </c>
      <c r="C282" s="5" t="s">
        <v>376</v>
      </c>
      <c r="D282" s="7"/>
      <c r="E282" s="10"/>
      <c r="F282" s="8">
        <v>7183.34</v>
      </c>
      <c r="I282" s="11" t="s">
        <v>9</v>
      </c>
      <c r="J282" s="5" t="s">
        <v>376</v>
      </c>
    </row>
    <row r="283" spans="1:10">
      <c r="A283" s="5" t="s">
        <v>404</v>
      </c>
      <c r="B283" s="6">
        <v>44897.793277314813</v>
      </c>
      <c r="C283" s="5" t="s">
        <v>376</v>
      </c>
      <c r="D283" s="7"/>
      <c r="E283" s="10"/>
      <c r="H283" s="8">
        <v>192.47</v>
      </c>
      <c r="I283" s="5" t="s">
        <v>224</v>
      </c>
      <c r="J283" s="5" t="s">
        <v>376</v>
      </c>
    </row>
    <row r="284" spans="1:10">
      <c r="A284" s="12" t="s">
        <v>21</v>
      </c>
      <c r="B284" s="3"/>
      <c r="C284" s="3"/>
      <c r="D284" s="7"/>
      <c r="E284" s="10"/>
      <c r="H284" s="8"/>
      <c r="I284" s="11"/>
      <c r="J284" s="10"/>
    </row>
    <row r="285" spans="1:10" ht="15.75" customHeight="1">
      <c r="A285" s="13" t="s">
        <v>22</v>
      </c>
      <c r="B285" s="13" t="s">
        <v>23</v>
      </c>
      <c r="C285" s="13" t="s">
        <v>24</v>
      </c>
      <c r="D285" s="21">
        <v>112325152</v>
      </c>
      <c r="E285" s="14">
        <v>112325617</v>
      </c>
      <c r="H285" s="8"/>
      <c r="I285" s="11"/>
      <c r="J285" s="10"/>
    </row>
    <row r="288" spans="1:10">
      <c r="A288" s="1" t="s">
        <v>0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3" t="s">
        <v>143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88" t="s">
        <v>0</v>
      </c>
      <c r="B290" s="88" t="s">
        <v>2</v>
      </c>
      <c r="C290" s="88" t="s">
        <v>3</v>
      </c>
      <c r="D290" s="88" t="s">
        <v>4</v>
      </c>
      <c r="E290" s="88" t="s">
        <v>5</v>
      </c>
      <c r="F290" s="88" t="s">
        <v>6</v>
      </c>
      <c r="G290" s="90"/>
      <c r="H290" s="91"/>
      <c r="I290" s="88" t="s">
        <v>7</v>
      </c>
      <c r="J290" s="88" t="s">
        <v>8</v>
      </c>
    </row>
    <row r="291" spans="1:10">
      <c r="A291" s="89"/>
      <c r="B291" s="89"/>
      <c r="C291" s="89"/>
      <c r="D291" s="89"/>
      <c r="E291" s="89"/>
      <c r="F291" s="4" t="s">
        <v>9</v>
      </c>
      <c r="G291" s="4" t="s">
        <v>10</v>
      </c>
      <c r="H291" s="4" t="s">
        <v>11</v>
      </c>
      <c r="I291" s="89"/>
      <c r="J291" s="89"/>
    </row>
    <row r="292" spans="1:10">
      <c r="A292" s="5" t="s">
        <v>405</v>
      </c>
      <c r="B292" s="6">
        <v>44898.550384641203</v>
      </c>
      <c r="C292" s="5" t="s">
        <v>376</v>
      </c>
      <c r="D292" s="7"/>
      <c r="E292" s="10"/>
      <c r="F292" s="8">
        <v>6835.42</v>
      </c>
      <c r="I292" s="11" t="s">
        <v>9</v>
      </c>
      <c r="J292" s="5" t="s">
        <v>376</v>
      </c>
    </row>
    <row r="293" spans="1:10">
      <c r="A293" s="5" t="s">
        <v>405</v>
      </c>
      <c r="B293" s="6">
        <v>44898.550384641203</v>
      </c>
      <c r="C293" s="5" t="s">
        <v>376</v>
      </c>
      <c r="D293" s="7"/>
      <c r="E293" s="10"/>
      <c r="H293" s="8">
        <v>189.8</v>
      </c>
      <c r="I293" s="5" t="s">
        <v>224</v>
      </c>
      <c r="J293" s="5" t="s">
        <v>376</v>
      </c>
    </row>
    <row r="294" spans="1:10">
      <c r="A294" s="12" t="s">
        <v>21</v>
      </c>
      <c r="B294" s="3"/>
      <c r="C294" s="3"/>
      <c r="D294" s="7"/>
      <c r="E294" s="10"/>
      <c r="H294" s="8"/>
      <c r="I294" s="11"/>
      <c r="J294" s="10"/>
    </row>
    <row r="295" spans="1:10" ht="15.75" customHeight="1">
      <c r="A295" s="13" t="s">
        <v>22</v>
      </c>
      <c r="B295" s="13" t="s">
        <v>23</v>
      </c>
      <c r="C295" s="13" t="s">
        <v>24</v>
      </c>
      <c r="D295" s="21">
        <v>112349986</v>
      </c>
      <c r="E295" s="14">
        <v>112356166</v>
      </c>
      <c r="H295" s="8"/>
      <c r="I295" s="11"/>
      <c r="J295" s="10"/>
    </row>
    <row r="298" spans="1:10">
      <c r="A298" s="1" t="s">
        <v>0</v>
      </c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3" t="s">
        <v>146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88" t="s">
        <v>0</v>
      </c>
      <c r="B300" s="88" t="s">
        <v>2</v>
      </c>
      <c r="C300" s="88" t="s">
        <v>3</v>
      </c>
      <c r="D300" s="88" t="s">
        <v>4</v>
      </c>
      <c r="E300" s="88" t="s">
        <v>5</v>
      </c>
      <c r="F300" s="88" t="s">
        <v>6</v>
      </c>
      <c r="G300" s="90"/>
      <c r="H300" s="91"/>
      <c r="I300" s="88" t="s">
        <v>7</v>
      </c>
      <c r="J300" s="88" t="s">
        <v>8</v>
      </c>
    </row>
    <row r="301" spans="1:10">
      <c r="A301" s="89"/>
      <c r="B301" s="89"/>
      <c r="C301" s="89"/>
      <c r="D301" s="89"/>
      <c r="E301" s="89"/>
      <c r="F301" s="4" t="s">
        <v>9</v>
      </c>
      <c r="G301" s="4" t="s">
        <v>10</v>
      </c>
      <c r="H301" s="4" t="s">
        <v>11</v>
      </c>
      <c r="I301" s="89"/>
      <c r="J301" s="89"/>
    </row>
    <row r="302" spans="1:10">
      <c r="A302" s="5" t="s">
        <v>406</v>
      </c>
      <c r="B302" s="6">
        <v>44900.805078854173</v>
      </c>
      <c r="C302" s="5" t="s">
        <v>376</v>
      </c>
      <c r="D302" s="7"/>
      <c r="E302" s="10"/>
      <c r="F302" s="8">
        <v>9345.85</v>
      </c>
      <c r="I302" s="11" t="s">
        <v>9</v>
      </c>
      <c r="J302" s="5" t="s">
        <v>376</v>
      </c>
    </row>
    <row r="303" spans="1:10">
      <c r="A303" s="5" t="s">
        <v>406</v>
      </c>
      <c r="B303" s="6">
        <v>44900.805078854173</v>
      </c>
      <c r="C303" s="5" t="s">
        <v>376</v>
      </c>
      <c r="D303" s="7"/>
      <c r="E303" s="10"/>
      <c r="H303" s="8">
        <v>241.3</v>
      </c>
      <c r="I303" s="5" t="s">
        <v>224</v>
      </c>
      <c r="J303" s="5" t="s">
        <v>376</v>
      </c>
    </row>
    <row r="304" spans="1:10">
      <c r="A304" s="12" t="s">
        <v>21</v>
      </c>
      <c r="B304" s="3"/>
      <c r="C304" s="3"/>
      <c r="D304" s="7"/>
      <c r="E304" s="10"/>
      <c r="H304" s="8"/>
      <c r="I304" s="11"/>
      <c r="J304" s="5"/>
    </row>
    <row r="305" spans="1:10" ht="15.75" customHeight="1">
      <c r="A305" s="13" t="s">
        <v>22</v>
      </c>
      <c r="B305" s="13" t="s">
        <v>23</v>
      </c>
      <c r="C305" s="13" t="s">
        <v>24</v>
      </c>
      <c r="D305" s="21">
        <v>112357897</v>
      </c>
      <c r="E305" s="14">
        <v>112362727</v>
      </c>
      <c r="H305" s="8"/>
      <c r="I305" s="11"/>
      <c r="J305" s="5"/>
    </row>
    <row r="308" spans="1:10">
      <c r="A308" s="1" t="s">
        <v>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3" t="s">
        <v>152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88" t="s">
        <v>0</v>
      </c>
      <c r="B310" s="88" t="s">
        <v>2</v>
      </c>
      <c r="C310" s="88" t="s">
        <v>3</v>
      </c>
      <c r="D310" s="88" t="s">
        <v>4</v>
      </c>
      <c r="E310" s="88" t="s">
        <v>5</v>
      </c>
      <c r="F310" s="88" t="s">
        <v>6</v>
      </c>
      <c r="G310" s="90"/>
      <c r="H310" s="91"/>
      <c r="I310" s="88" t="s">
        <v>7</v>
      </c>
      <c r="J310" s="88" t="s">
        <v>8</v>
      </c>
    </row>
    <row r="311" spans="1:10">
      <c r="A311" s="89"/>
      <c r="B311" s="89"/>
      <c r="C311" s="89"/>
      <c r="D311" s="89"/>
      <c r="E311" s="89"/>
      <c r="F311" s="4" t="s">
        <v>9</v>
      </c>
      <c r="G311" s="4" t="s">
        <v>10</v>
      </c>
      <c r="H311" s="4" t="s">
        <v>11</v>
      </c>
      <c r="I311" s="89"/>
      <c r="J311" s="89"/>
    </row>
    <row r="312" spans="1:10">
      <c r="A312" s="5" t="s">
        <v>407</v>
      </c>
      <c r="B312" s="6">
        <v>44901.793120717593</v>
      </c>
      <c r="C312" s="5" t="s">
        <v>376</v>
      </c>
      <c r="D312" s="7"/>
      <c r="E312" s="10"/>
      <c r="F312" s="8">
        <v>13358.75</v>
      </c>
      <c r="I312" s="11" t="s">
        <v>9</v>
      </c>
      <c r="J312" s="5" t="s">
        <v>376</v>
      </c>
    </row>
    <row r="313" spans="1:10">
      <c r="A313" s="5" t="s">
        <v>407</v>
      </c>
      <c r="B313" s="6">
        <v>44901.793120717593</v>
      </c>
      <c r="C313" s="5" t="s">
        <v>376</v>
      </c>
      <c r="D313" s="7"/>
      <c r="E313" s="10"/>
      <c r="H313" s="8">
        <v>739.81</v>
      </c>
      <c r="I313" s="5" t="s">
        <v>224</v>
      </c>
      <c r="J313" s="5" t="s">
        <v>376</v>
      </c>
    </row>
    <row r="314" spans="1:10">
      <c r="A314" s="12" t="s">
        <v>21</v>
      </c>
      <c r="B314" s="3"/>
      <c r="C314" s="3"/>
      <c r="D314" s="7"/>
      <c r="E314" s="10"/>
      <c r="H314" s="8"/>
      <c r="I314" s="11"/>
      <c r="J314" s="10"/>
    </row>
    <row r="315" spans="1:10" ht="15.75" customHeight="1">
      <c r="A315" s="13" t="s">
        <v>22</v>
      </c>
      <c r="B315" s="13" t="s">
        <v>23</v>
      </c>
      <c r="C315" s="13" t="s">
        <v>24</v>
      </c>
      <c r="D315" s="21">
        <v>112370677</v>
      </c>
      <c r="E315" s="14">
        <v>112370694</v>
      </c>
      <c r="H315" s="8"/>
      <c r="I315" s="11"/>
      <c r="J315" s="10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155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88" t="s">
        <v>0</v>
      </c>
      <c r="B320" s="88" t="s">
        <v>2</v>
      </c>
      <c r="C320" s="88" t="s">
        <v>3</v>
      </c>
      <c r="D320" s="88" t="s">
        <v>4</v>
      </c>
      <c r="E320" s="88" t="s">
        <v>5</v>
      </c>
      <c r="F320" s="88" t="s">
        <v>6</v>
      </c>
      <c r="G320" s="90"/>
      <c r="H320" s="91"/>
      <c r="I320" s="88" t="s">
        <v>7</v>
      </c>
      <c r="J320" s="88" t="s">
        <v>8</v>
      </c>
    </row>
    <row r="321" spans="1:10">
      <c r="A321" s="89"/>
      <c r="B321" s="89"/>
      <c r="C321" s="89"/>
      <c r="D321" s="89"/>
      <c r="E321" s="89"/>
      <c r="F321" s="4" t="s">
        <v>9</v>
      </c>
      <c r="G321" s="4" t="s">
        <v>10</v>
      </c>
      <c r="H321" s="4" t="s">
        <v>11</v>
      </c>
      <c r="I321" s="89"/>
      <c r="J321" s="89"/>
    </row>
    <row r="322" spans="1:10">
      <c r="A322" s="5" t="s">
        <v>408</v>
      </c>
      <c r="B322" s="6">
        <v>44902.79633931713</v>
      </c>
      <c r="C322" s="5" t="s">
        <v>376</v>
      </c>
      <c r="D322" s="7"/>
      <c r="E322" s="10"/>
      <c r="F322" s="8">
        <v>21549.63</v>
      </c>
      <c r="I322" s="11" t="s">
        <v>9</v>
      </c>
      <c r="J322" s="5" t="s">
        <v>376</v>
      </c>
    </row>
    <row r="323" spans="1:10">
      <c r="A323" s="5" t="s">
        <v>408</v>
      </c>
      <c r="B323" s="6">
        <v>44902.79633931713</v>
      </c>
      <c r="C323" s="5" t="s">
        <v>376</v>
      </c>
      <c r="D323" s="7"/>
      <c r="E323" s="10"/>
      <c r="H323" s="8">
        <v>1467.58</v>
      </c>
      <c r="I323" s="5" t="s">
        <v>224</v>
      </c>
      <c r="J323" s="5" t="s">
        <v>376</v>
      </c>
    </row>
    <row r="324" spans="1:10">
      <c r="A324" s="12" t="s">
        <v>21</v>
      </c>
      <c r="B324" s="3"/>
      <c r="C324" s="3"/>
      <c r="D324" s="7"/>
      <c r="E324" s="10"/>
      <c r="H324" s="8"/>
      <c r="I324" s="11"/>
      <c r="J324" s="5"/>
    </row>
    <row r="325" spans="1:10" ht="15.75" customHeight="1">
      <c r="A325" s="13" t="s">
        <v>22</v>
      </c>
      <c r="B325" s="13" t="s">
        <v>23</v>
      </c>
      <c r="C325" s="13" t="s">
        <v>24</v>
      </c>
      <c r="D325" s="21">
        <v>112372304</v>
      </c>
      <c r="E325" s="14">
        <v>112378633</v>
      </c>
      <c r="H325" s="8"/>
      <c r="I325" s="11"/>
      <c r="J325" s="5"/>
    </row>
    <row r="328" spans="1:10">
      <c r="A328" s="1" t="s">
        <v>0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3" t="s">
        <v>159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88" t="s">
        <v>0</v>
      </c>
      <c r="B330" s="88" t="s">
        <v>2</v>
      </c>
      <c r="C330" s="88" t="s">
        <v>3</v>
      </c>
      <c r="D330" s="88" t="s">
        <v>4</v>
      </c>
      <c r="E330" s="88" t="s">
        <v>5</v>
      </c>
      <c r="F330" s="88" t="s">
        <v>6</v>
      </c>
      <c r="G330" s="90"/>
      <c r="H330" s="91"/>
      <c r="I330" s="88" t="s">
        <v>7</v>
      </c>
      <c r="J330" s="88" t="s">
        <v>8</v>
      </c>
    </row>
    <row r="331" spans="1:10">
      <c r="A331" s="89"/>
      <c r="B331" s="89"/>
      <c r="C331" s="89"/>
      <c r="D331" s="89"/>
      <c r="E331" s="89"/>
      <c r="F331" s="4" t="s">
        <v>9</v>
      </c>
      <c r="G331" s="4" t="s">
        <v>10</v>
      </c>
      <c r="H331" s="4" t="s">
        <v>11</v>
      </c>
      <c r="I331" s="89"/>
      <c r="J331" s="89"/>
    </row>
    <row r="332" spans="1:10">
      <c r="A332" s="5" t="s">
        <v>409</v>
      </c>
      <c r="B332" s="6">
        <v>44903.796490636567</v>
      </c>
      <c r="C332" s="5" t="s">
        <v>376</v>
      </c>
      <c r="D332" s="7"/>
      <c r="E332" s="10"/>
      <c r="F332" s="8">
        <v>10025.540000000001</v>
      </c>
      <c r="I332" s="11" t="s">
        <v>9</v>
      </c>
      <c r="J332" s="5" t="s">
        <v>376</v>
      </c>
    </row>
    <row r="333" spans="1:10">
      <c r="A333" s="5" t="s">
        <v>409</v>
      </c>
      <c r="B333" s="6">
        <v>44903.796490636567</v>
      </c>
      <c r="C333" s="5" t="s">
        <v>376</v>
      </c>
      <c r="D333" s="7"/>
      <c r="E333" s="10"/>
      <c r="H333" s="8">
        <v>144.34</v>
      </c>
      <c r="I333" s="5" t="s">
        <v>224</v>
      </c>
      <c r="J333" s="5" t="s">
        <v>376</v>
      </c>
    </row>
    <row r="334" spans="1:10">
      <c r="A334" s="12" t="s">
        <v>21</v>
      </c>
      <c r="B334" s="3"/>
      <c r="C334" s="3"/>
      <c r="D334" s="7"/>
      <c r="E334" s="10"/>
      <c r="H334" s="8"/>
      <c r="I334" s="11"/>
      <c r="J334" s="10"/>
    </row>
    <row r="335" spans="1:10" ht="15.75" customHeight="1">
      <c r="A335" s="13" t="s">
        <v>22</v>
      </c>
      <c r="B335" s="13" t="s">
        <v>23</v>
      </c>
      <c r="C335" s="13" t="s">
        <v>24</v>
      </c>
      <c r="D335" s="79">
        <v>112385546</v>
      </c>
      <c r="E335" s="14">
        <v>112387850</v>
      </c>
      <c r="H335" s="8"/>
      <c r="I335" s="11"/>
      <c r="J335" s="10"/>
    </row>
    <row r="338" spans="1:10">
      <c r="A338" s="1" t="s">
        <v>0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3" t="s">
        <v>162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88" t="s">
        <v>0</v>
      </c>
      <c r="B340" s="88" t="s">
        <v>2</v>
      </c>
      <c r="C340" s="88" t="s">
        <v>3</v>
      </c>
      <c r="D340" s="88" t="s">
        <v>4</v>
      </c>
      <c r="E340" s="88" t="s">
        <v>5</v>
      </c>
      <c r="F340" s="88" t="s">
        <v>6</v>
      </c>
      <c r="G340" s="90"/>
      <c r="H340" s="91"/>
      <c r="I340" s="88" t="s">
        <v>7</v>
      </c>
      <c r="J340" s="88" t="s">
        <v>8</v>
      </c>
    </row>
    <row r="341" spans="1:10">
      <c r="A341" s="89"/>
      <c r="B341" s="89"/>
      <c r="C341" s="89"/>
      <c r="D341" s="89"/>
      <c r="E341" s="89"/>
      <c r="F341" s="4" t="s">
        <v>9</v>
      </c>
      <c r="G341" s="4" t="s">
        <v>10</v>
      </c>
      <c r="H341" s="4" t="s">
        <v>11</v>
      </c>
      <c r="I341" s="89"/>
      <c r="J341" s="89"/>
    </row>
    <row r="342" spans="1:10">
      <c r="A342" s="5" t="s">
        <v>410</v>
      </c>
      <c r="B342" s="6">
        <v>44904.794611874997</v>
      </c>
      <c r="C342" s="5" t="s">
        <v>376</v>
      </c>
      <c r="F342" s="8">
        <v>14985.29</v>
      </c>
      <c r="I342" s="11" t="s">
        <v>9</v>
      </c>
      <c r="J342" s="5" t="s">
        <v>376</v>
      </c>
    </row>
    <row r="343" spans="1:10">
      <c r="A343" s="5" t="s">
        <v>410</v>
      </c>
      <c r="B343" s="6">
        <v>44904.794611874997</v>
      </c>
      <c r="C343" s="5" t="s">
        <v>376</v>
      </c>
      <c r="H343" s="8">
        <v>221</v>
      </c>
      <c r="I343" s="5" t="s">
        <v>224</v>
      </c>
      <c r="J343" s="5" t="s">
        <v>376</v>
      </c>
    </row>
    <row r="344" spans="1:10">
      <c r="A344" s="12" t="s">
        <v>21</v>
      </c>
      <c r="B344" s="3"/>
      <c r="C344" s="3"/>
    </row>
    <row r="345" spans="1:10" ht="15.75" customHeight="1">
      <c r="A345" s="13" t="s">
        <v>22</v>
      </c>
      <c r="B345" s="13" t="s">
        <v>23</v>
      </c>
      <c r="C345" s="13" t="s">
        <v>24</v>
      </c>
      <c r="D345" s="79">
        <v>112385550</v>
      </c>
      <c r="E345" s="14">
        <v>112387852</v>
      </c>
    </row>
    <row r="347" spans="1:10">
      <c r="A347" s="5"/>
      <c r="B347" s="6"/>
      <c r="C347" s="5"/>
      <c r="F347" s="8"/>
      <c r="I347" s="5"/>
      <c r="J347" s="5"/>
    </row>
    <row r="348" spans="1:10">
      <c r="A348" s="5" t="s">
        <v>411</v>
      </c>
      <c r="B348" s="6">
        <v>44905.546026562501</v>
      </c>
      <c r="C348" s="5" t="s">
        <v>376</v>
      </c>
      <c r="F348" s="8">
        <v>9282.5300000000007</v>
      </c>
      <c r="I348" s="11" t="s">
        <v>9</v>
      </c>
      <c r="J348" s="5" t="s">
        <v>376</v>
      </c>
    </row>
    <row r="349" spans="1:10">
      <c r="A349" s="12" t="s">
        <v>21</v>
      </c>
      <c r="B349" s="3"/>
      <c r="C349" s="3"/>
    </row>
    <row r="350" spans="1:10" ht="15.75" customHeight="1">
      <c r="A350" s="13" t="s">
        <v>22</v>
      </c>
      <c r="B350" s="13" t="s">
        <v>23</v>
      </c>
      <c r="C350" s="13" t="s">
        <v>24</v>
      </c>
      <c r="D350" s="79">
        <v>112389040</v>
      </c>
      <c r="E350" s="14">
        <v>112399576</v>
      </c>
    </row>
    <row r="353" spans="1:10">
      <c r="A353" s="1" t="s">
        <v>0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3" t="s">
        <v>167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88" t="s">
        <v>0</v>
      </c>
      <c r="B355" s="88" t="s">
        <v>2</v>
      </c>
      <c r="C355" s="88" t="s">
        <v>3</v>
      </c>
      <c r="D355" s="88" t="s">
        <v>4</v>
      </c>
      <c r="E355" s="88" t="s">
        <v>5</v>
      </c>
      <c r="F355" s="88" t="s">
        <v>6</v>
      </c>
      <c r="G355" s="90"/>
      <c r="H355" s="91"/>
      <c r="I355" s="88" t="s">
        <v>7</v>
      </c>
      <c r="J355" s="88" t="s">
        <v>8</v>
      </c>
    </row>
    <row r="356" spans="1:10">
      <c r="A356" s="89"/>
      <c r="B356" s="89"/>
      <c r="C356" s="89"/>
      <c r="D356" s="89"/>
      <c r="E356" s="89"/>
      <c r="F356" s="4" t="s">
        <v>9</v>
      </c>
      <c r="G356" s="4" t="s">
        <v>10</v>
      </c>
      <c r="H356" s="4" t="s">
        <v>11</v>
      </c>
      <c r="I356" s="89"/>
      <c r="J356" s="89"/>
    </row>
    <row r="357" spans="1:10">
      <c r="A357" s="5" t="s">
        <v>412</v>
      </c>
      <c r="B357" s="6">
        <v>44907.793677766203</v>
      </c>
      <c r="C357" s="5" t="s">
        <v>376</v>
      </c>
      <c r="F357" s="8">
        <v>13869.29</v>
      </c>
      <c r="I357" s="11" t="s">
        <v>9</v>
      </c>
      <c r="J357" s="5" t="s">
        <v>376</v>
      </c>
    </row>
    <row r="358" spans="1:10">
      <c r="A358" s="12" t="s">
        <v>21</v>
      </c>
      <c r="B358" s="3"/>
      <c r="C358" s="3"/>
      <c r="I358" s="11"/>
      <c r="J358" s="5"/>
    </row>
    <row r="359" spans="1:10" ht="15.75" customHeight="1">
      <c r="A359" s="13" t="s">
        <v>22</v>
      </c>
      <c r="B359" s="13" t="s">
        <v>23</v>
      </c>
      <c r="C359" s="13" t="s">
        <v>24</v>
      </c>
      <c r="D359" s="79">
        <v>112404098</v>
      </c>
      <c r="E359" s="14">
        <v>112405659</v>
      </c>
    </row>
    <row r="362" spans="1:10">
      <c r="A362" s="1" t="s">
        <v>0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3" t="s">
        <v>171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88" t="s">
        <v>0</v>
      </c>
      <c r="B364" s="88" t="s">
        <v>2</v>
      </c>
      <c r="C364" s="88" t="s">
        <v>3</v>
      </c>
      <c r="D364" s="88" t="s">
        <v>4</v>
      </c>
      <c r="E364" s="88" t="s">
        <v>5</v>
      </c>
      <c r="F364" s="88" t="s">
        <v>6</v>
      </c>
      <c r="G364" s="90"/>
      <c r="H364" s="91"/>
      <c r="I364" s="88" t="s">
        <v>7</v>
      </c>
      <c r="J364" s="88" t="s">
        <v>8</v>
      </c>
    </row>
    <row r="365" spans="1:10">
      <c r="A365" s="89"/>
      <c r="B365" s="89"/>
      <c r="C365" s="89"/>
      <c r="D365" s="89"/>
      <c r="E365" s="89"/>
      <c r="F365" s="4" t="s">
        <v>9</v>
      </c>
      <c r="G365" s="4" t="s">
        <v>10</v>
      </c>
      <c r="H365" s="4" t="s">
        <v>11</v>
      </c>
      <c r="I365" s="89"/>
      <c r="J365" s="89"/>
    </row>
    <row r="366" spans="1:10">
      <c r="A366" s="45" t="s">
        <v>413</v>
      </c>
    </row>
    <row r="372" spans="1:10">
      <c r="A372" s="1" t="s">
        <v>0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3" t="s">
        <v>174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88" t="s">
        <v>0</v>
      </c>
      <c r="B374" s="88" t="s">
        <v>2</v>
      </c>
      <c r="C374" s="88" t="s">
        <v>3</v>
      </c>
      <c r="D374" s="88" t="s">
        <v>4</v>
      </c>
      <c r="E374" s="88" t="s">
        <v>5</v>
      </c>
      <c r="F374" s="88" t="s">
        <v>6</v>
      </c>
      <c r="G374" s="90"/>
      <c r="H374" s="91"/>
      <c r="I374" s="88" t="s">
        <v>7</v>
      </c>
      <c r="J374" s="88" t="s">
        <v>8</v>
      </c>
    </row>
    <row r="375" spans="1:10">
      <c r="A375" s="89"/>
      <c r="B375" s="89"/>
      <c r="C375" s="89"/>
      <c r="D375" s="89"/>
      <c r="E375" s="89"/>
      <c r="F375" s="4" t="s">
        <v>9</v>
      </c>
      <c r="G375" s="4" t="s">
        <v>10</v>
      </c>
      <c r="H375" s="4" t="s">
        <v>11</v>
      </c>
      <c r="I375" s="89"/>
      <c r="J375" s="89"/>
    </row>
    <row r="376" spans="1:10">
      <c r="A376" s="5" t="s">
        <v>414</v>
      </c>
      <c r="B376" s="6">
        <v>44909.450985729163</v>
      </c>
      <c r="C376" s="5" t="s">
        <v>376</v>
      </c>
      <c r="D376" s="11"/>
      <c r="E376" s="10"/>
      <c r="F376" s="8">
        <v>14108</v>
      </c>
      <c r="I376" s="11" t="s">
        <v>9</v>
      </c>
      <c r="J376" s="5" t="s">
        <v>376</v>
      </c>
    </row>
    <row r="377" spans="1:10">
      <c r="A377" s="5" t="s">
        <v>414</v>
      </c>
      <c r="B377" s="6">
        <v>44909.450985729163</v>
      </c>
      <c r="C377" s="5" t="s">
        <v>376</v>
      </c>
      <c r="D377" s="11"/>
      <c r="E377" s="10"/>
      <c r="H377" s="8">
        <v>258.72000000000003</v>
      </c>
      <c r="I377" s="5" t="s">
        <v>224</v>
      </c>
      <c r="J377" s="5" t="s">
        <v>376</v>
      </c>
    </row>
    <row r="378" spans="1:10">
      <c r="A378" s="12" t="s">
        <v>21</v>
      </c>
      <c r="B378" s="3"/>
      <c r="C378" s="3"/>
      <c r="D378" s="7"/>
      <c r="E378" s="10"/>
      <c r="H378" s="8"/>
      <c r="I378" s="11"/>
      <c r="J378" s="5"/>
    </row>
    <row r="379" spans="1:10" ht="15.75" customHeight="1">
      <c r="A379" s="13" t="s">
        <v>22</v>
      </c>
      <c r="B379" s="13" t="s">
        <v>23</v>
      </c>
      <c r="C379" s="13" t="s">
        <v>24</v>
      </c>
      <c r="D379" s="21">
        <v>112413109</v>
      </c>
      <c r="E379" s="14">
        <v>112413219</v>
      </c>
      <c r="H379" s="8"/>
      <c r="I379" s="11"/>
      <c r="J379" s="5"/>
    </row>
    <row r="380" spans="1:10">
      <c r="A380" s="5"/>
      <c r="B380" s="6"/>
      <c r="C380" s="5"/>
      <c r="D380" s="7"/>
      <c r="E380" s="10"/>
      <c r="H380" s="8"/>
      <c r="I380" s="11"/>
      <c r="J380" s="5"/>
    </row>
    <row r="381" spans="1:10">
      <c r="A381" s="5"/>
      <c r="B381" s="6"/>
      <c r="C381" s="5"/>
      <c r="D381" s="7"/>
      <c r="E381" s="10"/>
      <c r="H381" s="8"/>
      <c r="I381" s="11"/>
      <c r="J381" s="5"/>
    </row>
    <row r="382" spans="1:10">
      <c r="A382" s="5" t="s">
        <v>415</v>
      </c>
      <c r="B382" s="6">
        <v>44909.79247547454</v>
      </c>
      <c r="C382" s="5" t="s">
        <v>376</v>
      </c>
      <c r="D382" s="7"/>
      <c r="E382" s="10"/>
      <c r="F382" s="8">
        <v>13983.03</v>
      </c>
      <c r="I382" s="11" t="s">
        <v>9</v>
      </c>
      <c r="J382" s="5" t="s">
        <v>376</v>
      </c>
    </row>
    <row r="383" spans="1:10">
      <c r="A383" s="5" t="s">
        <v>415</v>
      </c>
      <c r="B383" s="6">
        <v>44909.79247547454</v>
      </c>
      <c r="C383" s="5" t="s">
        <v>376</v>
      </c>
      <c r="D383" s="7"/>
      <c r="E383" s="10"/>
      <c r="H383" s="8">
        <v>729.75</v>
      </c>
      <c r="I383" s="5" t="s">
        <v>224</v>
      </c>
      <c r="J383" s="5" t="s">
        <v>376</v>
      </c>
    </row>
    <row r="384" spans="1:10">
      <c r="A384" s="12" t="s">
        <v>21</v>
      </c>
      <c r="B384" s="3"/>
      <c r="C384" s="3"/>
      <c r="D384" s="7"/>
      <c r="E384" s="10"/>
      <c r="H384" s="8"/>
      <c r="I384" s="11"/>
      <c r="J384" s="5"/>
    </row>
    <row r="385" spans="1:10" ht="15.75" customHeight="1">
      <c r="A385" s="13" t="s">
        <v>22</v>
      </c>
      <c r="B385" s="13" t="s">
        <v>23</v>
      </c>
      <c r="C385" s="13" t="s">
        <v>24</v>
      </c>
      <c r="D385" s="21">
        <v>112414776</v>
      </c>
      <c r="E385" s="14">
        <v>112414970</v>
      </c>
      <c r="H385" s="8"/>
      <c r="I385" s="11"/>
      <c r="J385" s="5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178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88" t="s">
        <v>0</v>
      </c>
      <c r="B390" s="88" t="s">
        <v>2</v>
      </c>
      <c r="C390" s="88" t="s">
        <v>3</v>
      </c>
      <c r="D390" s="88" t="s">
        <v>4</v>
      </c>
      <c r="E390" s="88" t="s">
        <v>5</v>
      </c>
      <c r="F390" s="88" t="s">
        <v>6</v>
      </c>
      <c r="G390" s="90"/>
      <c r="H390" s="91"/>
      <c r="I390" s="88" t="s">
        <v>7</v>
      </c>
      <c r="J390" s="88" t="s">
        <v>8</v>
      </c>
    </row>
    <row r="391" spans="1:10">
      <c r="A391" s="89"/>
      <c r="B391" s="89"/>
      <c r="C391" s="89"/>
      <c r="D391" s="89"/>
      <c r="E391" s="89"/>
      <c r="F391" s="4" t="s">
        <v>9</v>
      </c>
      <c r="G391" s="4" t="s">
        <v>10</v>
      </c>
      <c r="H391" s="4" t="s">
        <v>11</v>
      </c>
      <c r="I391" s="89"/>
      <c r="J391" s="89"/>
    </row>
    <row r="392" spans="1:10">
      <c r="A392" s="5" t="s">
        <v>416</v>
      </c>
      <c r="B392" s="6">
        <v>44910.801218032408</v>
      </c>
      <c r="C392" s="5" t="s">
        <v>376</v>
      </c>
      <c r="D392" s="7"/>
      <c r="E392" s="10"/>
      <c r="F392" s="8">
        <v>13269.85</v>
      </c>
      <c r="I392" s="11" t="s">
        <v>9</v>
      </c>
      <c r="J392" s="5" t="s">
        <v>376</v>
      </c>
    </row>
    <row r="393" spans="1:10">
      <c r="A393" s="5" t="s">
        <v>416</v>
      </c>
      <c r="B393" s="6">
        <v>44910.801218032408</v>
      </c>
      <c r="C393" s="5" t="s">
        <v>376</v>
      </c>
      <c r="D393" s="7"/>
      <c r="E393" s="10"/>
      <c r="H393" s="8">
        <v>721.53</v>
      </c>
      <c r="I393" s="5" t="s">
        <v>224</v>
      </c>
      <c r="J393" s="5" t="s">
        <v>376</v>
      </c>
    </row>
    <row r="394" spans="1:10">
      <c r="A394" s="12" t="s">
        <v>21</v>
      </c>
      <c r="B394" s="3"/>
      <c r="C394" s="3"/>
      <c r="D394" s="7"/>
      <c r="E394" s="10"/>
      <c r="H394" s="8"/>
      <c r="I394" s="11"/>
      <c r="J394" s="10"/>
    </row>
    <row r="395" spans="1:10" ht="15.75" customHeight="1">
      <c r="A395" s="13" t="s">
        <v>22</v>
      </c>
      <c r="B395" s="13" t="s">
        <v>23</v>
      </c>
      <c r="C395" s="13" t="s">
        <v>24</v>
      </c>
      <c r="D395" s="21">
        <v>112431746</v>
      </c>
      <c r="E395" s="14">
        <v>112433349</v>
      </c>
      <c r="H395" s="8"/>
      <c r="I395" s="11"/>
      <c r="J395" s="10"/>
    </row>
    <row r="398" spans="1:10">
      <c r="A398" s="1" t="s">
        <v>0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3" t="s">
        <v>181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88" t="s">
        <v>0</v>
      </c>
      <c r="B400" s="88" t="s">
        <v>2</v>
      </c>
      <c r="C400" s="88" t="s">
        <v>3</v>
      </c>
      <c r="D400" s="88" t="s">
        <v>4</v>
      </c>
      <c r="E400" s="88" t="s">
        <v>5</v>
      </c>
      <c r="F400" s="88" t="s">
        <v>6</v>
      </c>
      <c r="G400" s="90"/>
      <c r="H400" s="91"/>
      <c r="I400" s="88" t="s">
        <v>7</v>
      </c>
      <c r="J400" s="88" t="s">
        <v>8</v>
      </c>
    </row>
    <row r="401" spans="1:10">
      <c r="A401" s="89"/>
      <c r="B401" s="89"/>
      <c r="C401" s="89"/>
      <c r="D401" s="89"/>
      <c r="E401" s="89"/>
      <c r="F401" s="4" t="s">
        <v>9</v>
      </c>
      <c r="G401" s="4" t="s">
        <v>10</v>
      </c>
      <c r="H401" s="4" t="s">
        <v>11</v>
      </c>
      <c r="I401" s="89"/>
      <c r="J401" s="89"/>
    </row>
    <row r="402" spans="1:10">
      <c r="A402" s="5" t="s">
        <v>417</v>
      </c>
      <c r="B402" s="6">
        <v>44911.792394583332</v>
      </c>
      <c r="C402" s="5" t="s">
        <v>376</v>
      </c>
      <c r="D402" s="7"/>
      <c r="E402" s="10"/>
      <c r="F402" s="8">
        <v>12637.14</v>
      </c>
      <c r="I402" s="11" t="s">
        <v>9</v>
      </c>
      <c r="J402" s="5" t="s">
        <v>376</v>
      </c>
    </row>
    <row r="403" spans="1:10">
      <c r="A403" s="5" t="s">
        <v>417</v>
      </c>
      <c r="B403" s="6">
        <v>44911.792394583332</v>
      </c>
      <c r="C403" s="5" t="s">
        <v>376</v>
      </c>
      <c r="D403" s="7"/>
      <c r="E403" s="10"/>
      <c r="H403" s="8">
        <v>537.55999999999995</v>
      </c>
      <c r="I403" s="5" t="s">
        <v>224</v>
      </c>
      <c r="J403" s="5" t="s">
        <v>376</v>
      </c>
    </row>
    <row r="404" spans="1:10">
      <c r="A404" s="12" t="s">
        <v>21</v>
      </c>
      <c r="B404" s="3"/>
      <c r="C404" s="3"/>
      <c r="D404" s="7"/>
      <c r="E404" s="10"/>
      <c r="H404" s="8"/>
      <c r="I404" s="11"/>
      <c r="J404" s="5"/>
    </row>
    <row r="405" spans="1:10" ht="15.75" customHeight="1">
      <c r="A405" s="13" t="s">
        <v>22</v>
      </c>
      <c r="B405" s="13" t="s">
        <v>23</v>
      </c>
      <c r="C405" s="13" t="s">
        <v>24</v>
      </c>
      <c r="D405" s="21">
        <v>112432320</v>
      </c>
      <c r="E405" s="14">
        <v>112433350</v>
      </c>
      <c r="H405" s="8"/>
      <c r="I405" s="11"/>
      <c r="J405" s="5"/>
    </row>
    <row r="406" spans="1:10">
      <c r="A406" s="5"/>
      <c r="B406" s="6"/>
      <c r="C406" s="5"/>
      <c r="D406" s="7"/>
      <c r="E406" s="10"/>
      <c r="H406" s="8"/>
      <c r="I406" s="11"/>
      <c r="J406" s="5"/>
    </row>
    <row r="407" spans="1:10">
      <c r="A407" s="5"/>
      <c r="B407" s="6"/>
      <c r="C407" s="5"/>
      <c r="D407" s="7"/>
      <c r="E407" s="10"/>
      <c r="H407" s="8"/>
      <c r="I407" s="11"/>
      <c r="J407" s="5"/>
    </row>
    <row r="408" spans="1:10">
      <c r="A408" s="1" t="s">
        <v>0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3" t="s">
        <v>185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88" t="s">
        <v>0</v>
      </c>
      <c r="B410" s="88" t="s">
        <v>2</v>
      </c>
      <c r="C410" s="88" t="s">
        <v>3</v>
      </c>
      <c r="D410" s="88" t="s">
        <v>4</v>
      </c>
      <c r="E410" s="88" t="s">
        <v>5</v>
      </c>
      <c r="F410" s="88" t="s">
        <v>6</v>
      </c>
      <c r="G410" s="90"/>
      <c r="H410" s="91"/>
      <c r="I410" s="88" t="s">
        <v>7</v>
      </c>
      <c r="J410" s="88" t="s">
        <v>8</v>
      </c>
    </row>
    <row r="411" spans="1:10">
      <c r="A411" s="89"/>
      <c r="B411" s="89"/>
      <c r="C411" s="89"/>
      <c r="D411" s="89"/>
      <c r="E411" s="89"/>
      <c r="F411" s="4" t="s">
        <v>9</v>
      </c>
      <c r="G411" s="4" t="s">
        <v>10</v>
      </c>
      <c r="H411" s="4" t="s">
        <v>11</v>
      </c>
      <c r="I411" s="89"/>
      <c r="J411" s="89"/>
    </row>
    <row r="412" spans="1:10">
      <c r="A412" s="5" t="s">
        <v>418</v>
      </c>
      <c r="B412" s="6">
        <v>44912.755573912043</v>
      </c>
      <c r="C412" s="5" t="s">
        <v>376</v>
      </c>
      <c r="D412" s="7"/>
      <c r="E412" s="10"/>
      <c r="F412" s="8">
        <v>9949.91</v>
      </c>
      <c r="I412" s="11" t="s">
        <v>9</v>
      </c>
      <c r="J412" s="5" t="s">
        <v>376</v>
      </c>
    </row>
    <row r="413" spans="1:10">
      <c r="A413" s="5" t="s">
        <v>418</v>
      </c>
      <c r="B413" s="6">
        <v>44912.755573912043</v>
      </c>
      <c r="C413" s="5" t="s">
        <v>376</v>
      </c>
      <c r="D413" s="7"/>
      <c r="E413" s="10"/>
      <c r="H413" s="8">
        <v>323.75</v>
      </c>
      <c r="I413" s="5" t="s">
        <v>224</v>
      </c>
      <c r="J413" s="5" t="s">
        <v>376</v>
      </c>
    </row>
    <row r="414" spans="1:10">
      <c r="A414" s="12" t="s">
        <v>21</v>
      </c>
      <c r="B414" s="3"/>
      <c r="C414" s="3"/>
      <c r="D414" s="7"/>
      <c r="E414" s="10"/>
      <c r="H414" s="8"/>
      <c r="I414" s="11"/>
      <c r="J414" s="5"/>
    </row>
    <row r="415" spans="1:10" ht="15.75" customHeight="1">
      <c r="A415" s="13" t="s">
        <v>22</v>
      </c>
      <c r="B415" s="13" t="s">
        <v>23</v>
      </c>
      <c r="C415" s="13" t="s">
        <v>24</v>
      </c>
      <c r="D415" s="21">
        <v>112437408</v>
      </c>
      <c r="E415" s="14">
        <v>112441844</v>
      </c>
      <c r="H415" s="8"/>
      <c r="I415" s="11"/>
      <c r="J415" s="5"/>
    </row>
    <row r="418" spans="1:10">
      <c r="A418" s="1" t="s">
        <v>0</v>
      </c>
      <c r="B418" s="2"/>
      <c r="C418" s="2"/>
      <c r="D418" s="2"/>
      <c r="E418" s="2"/>
      <c r="F418" s="2"/>
      <c r="G418" s="2"/>
      <c r="H418" s="2"/>
      <c r="I418" s="2"/>
      <c r="J418" s="2"/>
    </row>
    <row r="419" spans="1:10">
      <c r="A419" s="3" t="s">
        <v>188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88" t="s">
        <v>0</v>
      </c>
      <c r="B420" s="88" t="s">
        <v>2</v>
      </c>
      <c r="C420" s="88" t="s">
        <v>3</v>
      </c>
      <c r="D420" s="88" t="s">
        <v>4</v>
      </c>
      <c r="E420" s="88" t="s">
        <v>5</v>
      </c>
      <c r="F420" s="88" t="s">
        <v>6</v>
      </c>
      <c r="G420" s="90"/>
      <c r="H420" s="91"/>
      <c r="I420" s="88" t="s">
        <v>7</v>
      </c>
      <c r="J420" s="88" t="s">
        <v>8</v>
      </c>
    </row>
    <row r="421" spans="1:10">
      <c r="A421" s="89"/>
      <c r="B421" s="89"/>
      <c r="C421" s="89"/>
      <c r="D421" s="89"/>
      <c r="E421" s="89"/>
      <c r="F421" s="4" t="s">
        <v>9</v>
      </c>
      <c r="G421" s="4" t="s">
        <v>10</v>
      </c>
      <c r="H421" s="4" t="s">
        <v>11</v>
      </c>
      <c r="I421" s="89"/>
      <c r="J421" s="89"/>
    </row>
    <row r="422" spans="1:10">
      <c r="A422" s="5" t="s">
        <v>419</v>
      </c>
      <c r="B422" s="6">
        <v>44914.802374178238</v>
      </c>
      <c r="C422" s="5" t="s">
        <v>376</v>
      </c>
      <c r="D422" s="7"/>
      <c r="E422" s="10"/>
      <c r="F422" s="8">
        <v>11282.74</v>
      </c>
      <c r="I422" s="11" t="s">
        <v>9</v>
      </c>
      <c r="J422" s="5" t="s">
        <v>376</v>
      </c>
    </row>
    <row r="423" spans="1:10">
      <c r="A423" s="5" t="s">
        <v>419</v>
      </c>
      <c r="B423" s="6">
        <v>44914.802374178238</v>
      </c>
      <c r="C423" s="5" t="s">
        <v>376</v>
      </c>
      <c r="D423" s="7"/>
      <c r="E423" s="10"/>
      <c r="H423" s="8">
        <v>186.6</v>
      </c>
      <c r="I423" s="5" t="s">
        <v>224</v>
      </c>
      <c r="J423" s="5" t="s">
        <v>376</v>
      </c>
    </row>
    <row r="424" spans="1:10">
      <c r="A424" s="12" t="s">
        <v>21</v>
      </c>
      <c r="B424" s="3"/>
      <c r="C424" s="3"/>
      <c r="D424" s="7"/>
      <c r="E424" s="10"/>
      <c r="H424" s="8"/>
      <c r="I424" s="11"/>
      <c r="J424" s="10"/>
    </row>
    <row r="425" spans="1:10" ht="15.75" customHeight="1">
      <c r="A425" s="13" t="s">
        <v>22</v>
      </c>
      <c r="B425" s="13" t="s">
        <v>23</v>
      </c>
      <c r="C425" s="13" t="s">
        <v>24</v>
      </c>
      <c r="D425" s="21">
        <v>112444165</v>
      </c>
      <c r="E425" s="14">
        <v>112450149</v>
      </c>
      <c r="H425" s="8"/>
      <c r="I425" s="11"/>
      <c r="J425" s="10"/>
    </row>
    <row r="428" spans="1:10">
      <c r="A428" s="1" t="s">
        <v>0</v>
      </c>
      <c r="B428" s="2"/>
      <c r="C428" s="2"/>
      <c r="D428" s="2"/>
      <c r="E428" s="2"/>
      <c r="F428" s="2"/>
      <c r="G428" s="2"/>
      <c r="H428" s="2"/>
      <c r="I428" s="2"/>
      <c r="J428" s="2"/>
    </row>
    <row r="429" spans="1:10">
      <c r="A429" s="3" t="s">
        <v>191</v>
      </c>
      <c r="B429" s="2"/>
      <c r="C429" s="2"/>
      <c r="D429" s="2"/>
      <c r="E429" s="2"/>
      <c r="F429" s="2"/>
      <c r="G429" s="2"/>
      <c r="H429" s="2"/>
      <c r="I429" s="2"/>
      <c r="J429" s="2"/>
    </row>
    <row r="430" spans="1:10">
      <c r="A430" s="88" t="s">
        <v>0</v>
      </c>
      <c r="B430" s="88" t="s">
        <v>2</v>
      </c>
      <c r="C430" s="88" t="s">
        <v>3</v>
      </c>
      <c r="D430" s="88" t="s">
        <v>4</v>
      </c>
      <c r="E430" s="88" t="s">
        <v>5</v>
      </c>
      <c r="F430" s="88" t="s">
        <v>6</v>
      </c>
      <c r="G430" s="90"/>
      <c r="H430" s="91"/>
      <c r="I430" s="88" t="s">
        <v>7</v>
      </c>
      <c r="J430" s="88" t="s">
        <v>8</v>
      </c>
    </row>
    <row r="431" spans="1:10">
      <c r="A431" s="89"/>
      <c r="B431" s="89"/>
      <c r="C431" s="89"/>
      <c r="D431" s="89"/>
      <c r="E431" s="89"/>
      <c r="F431" s="4" t="s">
        <v>9</v>
      </c>
      <c r="G431" s="4" t="s">
        <v>10</v>
      </c>
      <c r="H431" s="4" t="s">
        <v>11</v>
      </c>
      <c r="I431" s="89"/>
      <c r="J431" s="89"/>
    </row>
    <row r="432" spans="1:10">
      <c r="A432" s="5" t="s">
        <v>420</v>
      </c>
      <c r="B432" s="6">
        <v>44915.797301192128</v>
      </c>
      <c r="C432" s="5" t="s">
        <v>376</v>
      </c>
      <c r="D432" s="7"/>
      <c r="E432" s="10"/>
      <c r="F432" s="8">
        <v>14909.52</v>
      </c>
      <c r="I432" s="11" t="s">
        <v>9</v>
      </c>
      <c r="J432" s="5" t="s">
        <v>376</v>
      </c>
    </row>
    <row r="433" spans="1:10">
      <c r="A433" s="5" t="s">
        <v>420</v>
      </c>
      <c r="B433" s="6">
        <v>44915.797301192128</v>
      </c>
      <c r="C433" s="5" t="s">
        <v>376</v>
      </c>
      <c r="D433" s="7"/>
      <c r="E433" s="10"/>
      <c r="H433" s="8">
        <v>530.1</v>
      </c>
      <c r="I433" s="5" t="s">
        <v>224</v>
      </c>
      <c r="J433" s="5" t="s">
        <v>376</v>
      </c>
    </row>
    <row r="434" spans="1:10">
      <c r="A434" s="12" t="s">
        <v>21</v>
      </c>
      <c r="B434" s="3"/>
      <c r="C434" s="3"/>
      <c r="D434" s="7"/>
      <c r="E434" s="10"/>
      <c r="H434" s="8"/>
      <c r="I434" s="11"/>
      <c r="J434" s="10"/>
    </row>
    <row r="435" spans="1:10" ht="15.75" customHeight="1">
      <c r="A435" s="13" t="s">
        <v>22</v>
      </c>
      <c r="B435" s="13" t="s">
        <v>23</v>
      </c>
      <c r="C435" s="13" t="s">
        <v>24</v>
      </c>
      <c r="D435" s="21">
        <v>112458406</v>
      </c>
      <c r="E435" s="14">
        <v>112458627</v>
      </c>
      <c r="H435" s="8"/>
      <c r="I435" s="11"/>
      <c r="J435" s="10"/>
    </row>
    <row r="438" spans="1:10">
      <c r="A438" s="1" t="s">
        <v>0</v>
      </c>
      <c r="B438" s="2"/>
      <c r="C438" s="2"/>
      <c r="D438" s="2"/>
      <c r="E438" s="2"/>
      <c r="F438" s="2"/>
      <c r="G438" s="2"/>
      <c r="H438" s="2"/>
      <c r="I438" s="2"/>
      <c r="J438" s="2"/>
    </row>
    <row r="439" spans="1:10">
      <c r="A439" s="3" t="s">
        <v>194</v>
      </c>
      <c r="B439" s="2"/>
      <c r="C439" s="2"/>
      <c r="D439" s="2"/>
      <c r="E439" s="2"/>
      <c r="F439" s="2"/>
      <c r="G439" s="2"/>
      <c r="H439" s="2"/>
      <c r="I439" s="2"/>
      <c r="J439" s="2"/>
    </row>
    <row r="440" spans="1:10">
      <c r="A440" s="88" t="s">
        <v>0</v>
      </c>
      <c r="B440" s="88" t="s">
        <v>2</v>
      </c>
      <c r="C440" s="88" t="s">
        <v>3</v>
      </c>
      <c r="D440" s="88" t="s">
        <v>4</v>
      </c>
      <c r="E440" s="88" t="s">
        <v>5</v>
      </c>
      <c r="F440" s="88" t="s">
        <v>6</v>
      </c>
      <c r="G440" s="90"/>
      <c r="H440" s="91"/>
      <c r="I440" s="88" t="s">
        <v>7</v>
      </c>
      <c r="J440" s="88" t="s">
        <v>8</v>
      </c>
    </row>
    <row r="441" spans="1:10">
      <c r="A441" s="89"/>
      <c r="B441" s="89"/>
      <c r="C441" s="89"/>
      <c r="D441" s="89"/>
      <c r="E441" s="89"/>
      <c r="F441" s="4" t="s">
        <v>9</v>
      </c>
      <c r="G441" s="4" t="s">
        <v>10</v>
      </c>
      <c r="H441" s="4" t="s">
        <v>11</v>
      </c>
      <c r="I441" s="89"/>
      <c r="J441" s="89"/>
    </row>
    <row r="442" spans="1:10">
      <c r="A442" s="5" t="s">
        <v>421</v>
      </c>
      <c r="B442" s="6">
        <v>44916.792680185194</v>
      </c>
      <c r="C442" s="5" t="s">
        <v>376</v>
      </c>
      <c r="D442" s="7"/>
      <c r="E442" s="10"/>
      <c r="F442" s="8">
        <v>14650.45</v>
      </c>
      <c r="I442" s="11" t="s">
        <v>9</v>
      </c>
      <c r="J442" s="5" t="s">
        <v>376</v>
      </c>
    </row>
    <row r="443" spans="1:10">
      <c r="A443" s="5" t="s">
        <v>421</v>
      </c>
      <c r="B443" s="6">
        <v>44916.792680185194</v>
      </c>
      <c r="C443" s="5" t="s">
        <v>376</v>
      </c>
      <c r="D443" s="7"/>
      <c r="E443" s="10"/>
      <c r="H443" s="8">
        <v>186.6</v>
      </c>
      <c r="I443" s="5" t="s">
        <v>224</v>
      </c>
      <c r="J443" s="5" t="s">
        <v>376</v>
      </c>
    </row>
    <row r="444" spans="1:10">
      <c r="A444" s="12" t="s">
        <v>21</v>
      </c>
      <c r="B444" s="3"/>
      <c r="C444" s="3"/>
      <c r="D444" s="7"/>
      <c r="E444" s="10"/>
      <c r="H444" s="8"/>
      <c r="I444" s="11"/>
      <c r="J444" s="5"/>
    </row>
    <row r="445" spans="1:10" ht="15.75" customHeight="1">
      <c r="A445" s="13" t="s">
        <v>22</v>
      </c>
      <c r="B445" s="13" t="s">
        <v>23</v>
      </c>
      <c r="C445" s="13" t="s">
        <v>24</v>
      </c>
      <c r="D445" s="21">
        <v>112459873</v>
      </c>
      <c r="E445" s="14">
        <v>112460050</v>
      </c>
      <c r="H445" s="8"/>
      <c r="I445" s="11"/>
      <c r="J445" s="5"/>
    </row>
    <row r="448" spans="1:10">
      <c r="A448" s="1" t="s">
        <v>0</v>
      </c>
      <c r="B448" s="2"/>
      <c r="C448" s="2"/>
      <c r="D448" s="2"/>
      <c r="E448" s="2"/>
      <c r="F448" s="2"/>
      <c r="G448" s="2"/>
      <c r="H448" s="2"/>
      <c r="I448" s="2"/>
      <c r="J448" s="2"/>
    </row>
    <row r="449" spans="1:10">
      <c r="A449" s="3" t="s">
        <v>197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88" t="s">
        <v>0</v>
      </c>
      <c r="B450" s="88" t="s">
        <v>2</v>
      </c>
      <c r="C450" s="88" t="s">
        <v>3</v>
      </c>
      <c r="D450" s="88" t="s">
        <v>4</v>
      </c>
      <c r="E450" s="88" t="s">
        <v>5</v>
      </c>
      <c r="F450" s="88" t="s">
        <v>6</v>
      </c>
      <c r="G450" s="90"/>
      <c r="H450" s="91"/>
      <c r="I450" s="88" t="s">
        <v>7</v>
      </c>
      <c r="J450" s="88" t="s">
        <v>8</v>
      </c>
    </row>
    <row r="451" spans="1:10">
      <c r="A451" s="89"/>
      <c r="B451" s="89"/>
      <c r="C451" s="89"/>
      <c r="D451" s="89"/>
      <c r="E451" s="89"/>
      <c r="F451" s="4" t="s">
        <v>9</v>
      </c>
      <c r="G451" s="4" t="s">
        <v>10</v>
      </c>
      <c r="H451" s="4" t="s">
        <v>11</v>
      </c>
      <c r="I451" s="89"/>
      <c r="J451" s="89"/>
    </row>
    <row r="452" spans="1:10">
      <c r="A452" s="5" t="s">
        <v>422</v>
      </c>
      <c r="B452" s="6">
        <v>44917.792719074067</v>
      </c>
      <c r="C452" s="5" t="s">
        <v>376</v>
      </c>
      <c r="D452" s="7"/>
      <c r="E452" s="10"/>
      <c r="F452" s="8">
        <v>12052.86</v>
      </c>
      <c r="I452" s="11" t="s">
        <v>9</v>
      </c>
      <c r="J452" s="5" t="s">
        <v>376</v>
      </c>
    </row>
    <row r="453" spans="1:10">
      <c r="A453" s="5" t="s">
        <v>422</v>
      </c>
      <c r="B453" s="6">
        <v>44917.792719074067</v>
      </c>
      <c r="C453" s="5" t="s">
        <v>376</v>
      </c>
      <c r="D453" s="7"/>
      <c r="E453" s="10"/>
      <c r="H453" s="8">
        <v>40</v>
      </c>
      <c r="I453" s="5" t="s">
        <v>224</v>
      </c>
      <c r="J453" s="5" t="s">
        <v>376</v>
      </c>
    </row>
    <row r="454" spans="1:10">
      <c r="A454" s="5" t="s">
        <v>422</v>
      </c>
      <c r="B454" s="6">
        <v>44917.792719074067</v>
      </c>
      <c r="C454" s="5" t="s">
        <v>376</v>
      </c>
      <c r="D454" s="7"/>
      <c r="E454" s="10"/>
      <c r="H454" s="8">
        <v>203.71</v>
      </c>
      <c r="I454" s="11" t="s">
        <v>226</v>
      </c>
      <c r="J454" s="5" t="s">
        <v>376</v>
      </c>
    </row>
    <row r="455" spans="1:10">
      <c r="A455" s="12" t="s">
        <v>21</v>
      </c>
      <c r="B455" s="3"/>
      <c r="C455" s="3"/>
      <c r="D455" s="7"/>
      <c r="E455" s="10"/>
      <c r="H455" s="8"/>
      <c r="I455" s="11"/>
      <c r="J455" s="5"/>
    </row>
    <row r="456" spans="1:10" ht="15.75" customHeight="1">
      <c r="A456" s="13" t="s">
        <v>22</v>
      </c>
      <c r="B456" s="13" t="s">
        <v>23</v>
      </c>
      <c r="C456" s="13" t="s">
        <v>24</v>
      </c>
      <c r="D456" s="21">
        <v>112477889</v>
      </c>
      <c r="E456" s="14">
        <v>112478069</v>
      </c>
      <c r="H456" s="8"/>
      <c r="I456" s="11"/>
      <c r="J456" s="5"/>
    </row>
    <row r="459" spans="1:10">
      <c r="A459" s="1" t="s">
        <v>0</v>
      </c>
      <c r="B459" s="2"/>
      <c r="C459" s="2"/>
      <c r="D459" s="2"/>
      <c r="E459" s="2"/>
      <c r="F459" s="2"/>
      <c r="G459" s="2"/>
      <c r="H459" s="2"/>
      <c r="I459" s="2"/>
      <c r="J459" s="2"/>
    </row>
    <row r="460" spans="1:10">
      <c r="A460" s="3" t="s">
        <v>208</v>
      </c>
      <c r="B460" s="2"/>
      <c r="C460" s="2"/>
      <c r="D460" s="2"/>
      <c r="E460" s="2"/>
      <c r="F460" s="2"/>
      <c r="G460" s="2"/>
      <c r="H460" s="2"/>
      <c r="I460" s="2"/>
      <c r="J460" s="2"/>
    </row>
    <row r="461" spans="1:10">
      <c r="A461" s="88" t="s">
        <v>0</v>
      </c>
      <c r="B461" s="88" t="s">
        <v>2</v>
      </c>
      <c r="C461" s="88" t="s">
        <v>3</v>
      </c>
      <c r="D461" s="88" t="s">
        <v>4</v>
      </c>
      <c r="E461" s="88" t="s">
        <v>5</v>
      </c>
      <c r="F461" s="88" t="s">
        <v>6</v>
      </c>
      <c r="G461" s="90"/>
      <c r="H461" s="91"/>
      <c r="I461" s="88" t="s">
        <v>7</v>
      </c>
      <c r="J461" s="88" t="s">
        <v>8</v>
      </c>
    </row>
    <row r="462" spans="1:10">
      <c r="A462" s="89"/>
      <c r="B462" s="89"/>
      <c r="C462" s="89"/>
      <c r="D462" s="89"/>
      <c r="E462" s="89"/>
      <c r="F462" s="4" t="s">
        <v>9</v>
      </c>
      <c r="G462" s="4" t="s">
        <v>10</v>
      </c>
      <c r="H462" s="4" t="s">
        <v>11</v>
      </c>
      <c r="I462" s="89"/>
      <c r="J462" s="89"/>
    </row>
    <row r="463" spans="1:10">
      <c r="A463" s="5" t="s">
        <v>423</v>
      </c>
      <c r="B463" s="6">
        <v>44918.806333495369</v>
      </c>
      <c r="C463" s="5" t="s">
        <v>376</v>
      </c>
      <c r="D463" s="7"/>
      <c r="E463" s="10"/>
      <c r="F463" s="8">
        <v>7412.03</v>
      </c>
      <c r="I463" s="11" t="s">
        <v>9</v>
      </c>
      <c r="J463" s="5" t="s">
        <v>376</v>
      </c>
    </row>
    <row r="464" spans="1:10">
      <c r="A464" s="5" t="s">
        <v>423</v>
      </c>
      <c r="B464" s="6">
        <v>44918.806333495369</v>
      </c>
      <c r="C464" s="5" t="s">
        <v>376</v>
      </c>
      <c r="D464" s="7"/>
      <c r="E464" s="10"/>
      <c r="H464" s="8">
        <v>906.46</v>
      </c>
      <c r="I464" s="5" t="s">
        <v>224</v>
      </c>
      <c r="J464" s="5" t="s">
        <v>376</v>
      </c>
    </row>
    <row r="465" spans="1:10">
      <c r="A465" s="12" t="s">
        <v>21</v>
      </c>
      <c r="B465" s="3"/>
      <c r="C465" s="3"/>
      <c r="D465" s="7"/>
      <c r="E465" s="10"/>
      <c r="H465" s="8"/>
      <c r="I465" s="11"/>
      <c r="J465" s="5"/>
    </row>
    <row r="466" spans="1:10" ht="15.75" customHeight="1">
      <c r="A466" s="13" t="s">
        <v>22</v>
      </c>
      <c r="B466" s="13" t="s">
        <v>23</v>
      </c>
      <c r="C466" s="13" t="s">
        <v>24</v>
      </c>
      <c r="D466" s="21">
        <v>112477944</v>
      </c>
      <c r="E466" s="14">
        <v>112478071</v>
      </c>
      <c r="H466" s="8"/>
      <c r="I466" s="11"/>
      <c r="J466" s="5"/>
    </row>
    <row r="467" spans="1:10">
      <c r="A467" s="5"/>
      <c r="B467" s="6"/>
      <c r="C467" s="5"/>
      <c r="D467" s="7"/>
      <c r="E467" s="10"/>
      <c r="H467" s="8"/>
      <c r="I467" s="11"/>
      <c r="J467" s="5"/>
    </row>
    <row r="468" spans="1:10">
      <c r="A468" s="5"/>
      <c r="B468" s="6"/>
      <c r="C468" s="5"/>
      <c r="D468" s="7"/>
      <c r="E468" s="10"/>
      <c r="H468" s="8"/>
      <c r="I468" s="11"/>
      <c r="J468" s="5"/>
    </row>
    <row r="469" spans="1:10">
      <c r="A469" s="1" t="s">
        <v>0</v>
      </c>
      <c r="B469" s="2"/>
      <c r="C469" s="2"/>
      <c r="D469" s="2"/>
      <c r="E469" s="2"/>
      <c r="F469" s="2"/>
      <c r="G469" s="2"/>
      <c r="H469" s="2"/>
      <c r="I469" s="2"/>
      <c r="J469" s="2"/>
    </row>
    <row r="470" spans="1:10">
      <c r="A470" s="3" t="s">
        <v>211</v>
      </c>
      <c r="B470" s="2"/>
      <c r="C470" s="2"/>
      <c r="D470" s="2"/>
      <c r="E470" s="2"/>
      <c r="F470" s="2"/>
      <c r="G470" s="2"/>
      <c r="H470" s="2"/>
      <c r="I470" s="2"/>
      <c r="J470" s="2"/>
    </row>
    <row r="471" spans="1:10">
      <c r="A471" s="88" t="s">
        <v>0</v>
      </c>
      <c r="B471" s="88" t="s">
        <v>2</v>
      </c>
      <c r="C471" s="88" t="s">
        <v>3</v>
      </c>
      <c r="D471" s="88" t="s">
        <v>4</v>
      </c>
      <c r="E471" s="88" t="s">
        <v>5</v>
      </c>
      <c r="F471" s="88" t="s">
        <v>6</v>
      </c>
      <c r="G471" s="90"/>
      <c r="H471" s="91"/>
      <c r="I471" s="88" t="s">
        <v>7</v>
      </c>
      <c r="J471" s="88" t="s">
        <v>8</v>
      </c>
    </row>
    <row r="472" spans="1:10">
      <c r="A472" s="89"/>
      <c r="B472" s="89"/>
      <c r="C472" s="89"/>
      <c r="D472" s="89"/>
      <c r="E472" s="89"/>
      <c r="F472" s="4" t="s">
        <v>9</v>
      </c>
      <c r="G472" s="4" t="s">
        <v>10</v>
      </c>
      <c r="H472" s="4" t="s">
        <v>11</v>
      </c>
      <c r="I472" s="89"/>
      <c r="J472" s="89"/>
    </row>
    <row r="473" spans="1:10">
      <c r="A473" s="5" t="s">
        <v>424</v>
      </c>
      <c r="B473" s="6">
        <v>44919.543513460652</v>
      </c>
      <c r="C473" s="5" t="s">
        <v>376</v>
      </c>
      <c r="D473" s="7"/>
      <c r="E473" s="10"/>
      <c r="F473" s="8">
        <v>5581.57</v>
      </c>
      <c r="I473" s="11" t="s">
        <v>9</v>
      </c>
      <c r="J473" s="5" t="s">
        <v>376</v>
      </c>
    </row>
    <row r="474" spans="1:10">
      <c r="A474" s="12" t="s">
        <v>21</v>
      </c>
      <c r="B474" s="3"/>
      <c r="C474" s="3"/>
      <c r="D474" s="7"/>
      <c r="E474" s="10"/>
      <c r="F474" s="8"/>
      <c r="I474" s="11"/>
      <c r="J474" s="10"/>
    </row>
    <row r="475" spans="1:10" ht="15.75" customHeight="1">
      <c r="A475" s="13" t="s">
        <v>22</v>
      </c>
      <c r="B475" s="13" t="s">
        <v>23</v>
      </c>
      <c r="C475" s="13" t="s">
        <v>24</v>
      </c>
      <c r="D475" s="21">
        <v>112486739</v>
      </c>
      <c r="E475" s="14">
        <v>112486821</v>
      </c>
      <c r="F475" s="8"/>
      <c r="I475" s="11"/>
      <c r="J475" s="10"/>
    </row>
    <row r="478" spans="1:10">
      <c r="A478" s="1" t="s">
        <v>0</v>
      </c>
      <c r="B478" s="2"/>
      <c r="C478" s="2"/>
      <c r="D478" s="2"/>
      <c r="E478" s="2"/>
      <c r="F478" s="2"/>
      <c r="G478" s="2"/>
      <c r="H478" s="2"/>
      <c r="I478" s="2"/>
      <c r="J478" s="2"/>
    </row>
    <row r="479" spans="1:10">
      <c r="A479" s="3" t="s">
        <v>213</v>
      </c>
      <c r="B479" s="2"/>
      <c r="C479" s="2"/>
      <c r="D479" s="2"/>
      <c r="E479" s="2"/>
      <c r="F479" s="2"/>
      <c r="G479" s="2"/>
      <c r="H479" s="2"/>
      <c r="I479" s="2"/>
      <c r="J479" s="2"/>
    </row>
    <row r="480" spans="1:10">
      <c r="A480" s="88" t="s">
        <v>0</v>
      </c>
      <c r="B480" s="88" t="s">
        <v>2</v>
      </c>
      <c r="C480" s="88" t="s">
        <v>3</v>
      </c>
      <c r="D480" s="88" t="s">
        <v>4</v>
      </c>
      <c r="E480" s="88" t="s">
        <v>5</v>
      </c>
      <c r="F480" s="88" t="s">
        <v>6</v>
      </c>
      <c r="G480" s="90"/>
      <c r="H480" s="91"/>
      <c r="I480" s="88" t="s">
        <v>7</v>
      </c>
      <c r="J480" s="88" t="s">
        <v>8</v>
      </c>
    </row>
    <row r="481" spans="1:10">
      <c r="A481" s="89"/>
      <c r="B481" s="89"/>
      <c r="C481" s="89"/>
      <c r="D481" s="89"/>
      <c r="E481" s="89"/>
      <c r="F481" s="4" t="s">
        <v>9</v>
      </c>
      <c r="G481" s="4" t="s">
        <v>10</v>
      </c>
      <c r="H481" s="4" t="s">
        <v>11</v>
      </c>
      <c r="I481" s="89"/>
      <c r="J481" s="89"/>
    </row>
    <row r="482" spans="1:10">
      <c r="A482" s="23" t="s">
        <v>214</v>
      </c>
      <c r="B482" s="23"/>
      <c r="C482" s="23"/>
    </row>
    <row r="483" spans="1:10">
      <c r="A483" s="12" t="s">
        <v>21</v>
      </c>
      <c r="B483" s="3"/>
      <c r="C483" s="3"/>
    </row>
    <row r="484" spans="1:10">
      <c r="A484" s="13" t="s">
        <v>22</v>
      </c>
      <c r="B484" s="13" t="s">
        <v>23</v>
      </c>
      <c r="C484" s="13" t="s">
        <v>24</v>
      </c>
    </row>
    <row r="487" spans="1:10">
      <c r="A487" s="1" t="s">
        <v>0</v>
      </c>
      <c r="B487" s="2"/>
      <c r="C487" s="2"/>
      <c r="D487" s="2"/>
      <c r="E487" s="2"/>
      <c r="F487" s="2"/>
      <c r="G487" s="2"/>
      <c r="H487" s="2"/>
      <c r="I487" s="2"/>
      <c r="J487" s="2"/>
    </row>
    <row r="488" spans="1:10">
      <c r="A488" s="3" t="s">
        <v>215</v>
      </c>
      <c r="B488" s="2"/>
      <c r="C488" s="2"/>
      <c r="D488" s="2"/>
      <c r="E488" s="2"/>
      <c r="F488" s="2"/>
      <c r="G488" s="2"/>
      <c r="H488" s="2"/>
      <c r="I488" s="2"/>
      <c r="J488" s="2"/>
    </row>
    <row r="489" spans="1:10">
      <c r="A489" s="88" t="s">
        <v>0</v>
      </c>
      <c r="B489" s="88" t="s">
        <v>2</v>
      </c>
      <c r="C489" s="88" t="s">
        <v>3</v>
      </c>
      <c r="D489" s="88" t="s">
        <v>4</v>
      </c>
      <c r="E489" s="88" t="s">
        <v>5</v>
      </c>
      <c r="F489" s="88" t="s">
        <v>6</v>
      </c>
      <c r="G489" s="90"/>
      <c r="H489" s="91"/>
      <c r="I489" s="88" t="s">
        <v>7</v>
      </c>
      <c r="J489" s="88" t="s">
        <v>8</v>
      </c>
    </row>
    <row r="490" spans="1:10">
      <c r="A490" s="89"/>
      <c r="B490" s="89"/>
      <c r="C490" s="89"/>
      <c r="D490" s="89"/>
      <c r="E490" s="89"/>
      <c r="F490" s="4" t="s">
        <v>9</v>
      </c>
      <c r="G490" s="4" t="s">
        <v>10</v>
      </c>
      <c r="H490" s="4" t="s">
        <v>11</v>
      </c>
      <c r="I490" s="89"/>
      <c r="J490" s="89"/>
    </row>
    <row r="491" spans="1:10">
      <c r="A491" s="5" t="s">
        <v>425</v>
      </c>
      <c r="B491" s="6">
        <v>44922.795171076388</v>
      </c>
      <c r="C491" s="5" t="s">
        <v>376</v>
      </c>
      <c r="D491" s="7"/>
      <c r="E491" s="10"/>
      <c r="F491" s="8">
        <v>14355.39</v>
      </c>
      <c r="I491" s="11" t="s">
        <v>9</v>
      </c>
      <c r="J491" s="5" t="s">
        <v>376</v>
      </c>
    </row>
    <row r="492" spans="1:10">
      <c r="A492" s="5" t="s">
        <v>425</v>
      </c>
      <c r="B492" s="6">
        <v>44922.795171076388</v>
      </c>
      <c r="C492" s="5" t="s">
        <v>376</v>
      </c>
      <c r="D492" s="7"/>
      <c r="E492" s="10"/>
      <c r="H492" s="8">
        <v>265.27</v>
      </c>
      <c r="I492" s="5" t="s">
        <v>224</v>
      </c>
      <c r="J492" s="5" t="s">
        <v>376</v>
      </c>
    </row>
    <row r="493" spans="1:10">
      <c r="A493" s="12" t="s">
        <v>21</v>
      </c>
      <c r="B493" s="3"/>
      <c r="C493" s="3"/>
      <c r="D493" s="7"/>
      <c r="E493" s="10"/>
      <c r="H493" s="8"/>
      <c r="I493" s="11"/>
      <c r="J493" s="10"/>
    </row>
    <row r="494" spans="1:10" ht="15.75" customHeight="1">
      <c r="A494" s="13" t="s">
        <v>22</v>
      </c>
      <c r="B494" s="13" t="s">
        <v>23</v>
      </c>
      <c r="C494" s="13" t="s">
        <v>24</v>
      </c>
      <c r="D494" s="21">
        <v>112489658</v>
      </c>
      <c r="E494" s="14">
        <v>112493915</v>
      </c>
      <c r="H494" s="8"/>
      <c r="I494" s="11"/>
      <c r="J494" s="10"/>
    </row>
    <row r="497" spans="1:10">
      <c r="A497" s="1" t="s">
        <v>0</v>
      </c>
      <c r="B497" s="2"/>
      <c r="C497" s="2"/>
      <c r="D497" s="2"/>
      <c r="E497" s="2"/>
      <c r="F497" s="2"/>
      <c r="G497" s="2"/>
      <c r="H497" s="2"/>
      <c r="I497" s="2"/>
      <c r="J497" s="2"/>
    </row>
    <row r="498" spans="1:10">
      <c r="A498" s="3" t="s">
        <v>219</v>
      </c>
      <c r="B498" s="2"/>
      <c r="C498" s="2"/>
      <c r="D498" s="2"/>
      <c r="E498" s="2"/>
      <c r="F498" s="2"/>
      <c r="G498" s="2"/>
      <c r="H498" s="2"/>
      <c r="I498" s="2"/>
      <c r="J498" s="2"/>
    </row>
    <row r="499" spans="1:10">
      <c r="A499" s="88" t="s">
        <v>0</v>
      </c>
      <c r="B499" s="88" t="s">
        <v>2</v>
      </c>
      <c r="C499" s="88" t="s">
        <v>3</v>
      </c>
      <c r="D499" s="88" t="s">
        <v>4</v>
      </c>
      <c r="E499" s="88" t="s">
        <v>5</v>
      </c>
      <c r="F499" s="88" t="s">
        <v>6</v>
      </c>
      <c r="G499" s="90"/>
      <c r="H499" s="91"/>
      <c r="I499" s="88" t="s">
        <v>7</v>
      </c>
      <c r="J499" s="88" t="s">
        <v>8</v>
      </c>
    </row>
    <row r="500" spans="1:10">
      <c r="A500" s="89"/>
      <c r="B500" s="89"/>
      <c r="C500" s="89"/>
      <c r="D500" s="89"/>
      <c r="E500" s="89"/>
      <c r="F500" s="4" t="s">
        <v>9</v>
      </c>
      <c r="G500" s="4" t="s">
        <v>10</v>
      </c>
      <c r="H500" s="4" t="s">
        <v>11</v>
      </c>
      <c r="I500" s="89"/>
      <c r="J500" s="89"/>
    </row>
    <row r="501" spans="1:10">
      <c r="A501" s="5" t="s">
        <v>426</v>
      </c>
      <c r="B501" s="6">
        <v>44923.792460891207</v>
      </c>
      <c r="C501" s="5" t="s">
        <v>376</v>
      </c>
      <c r="D501" s="7"/>
      <c r="E501" s="10"/>
      <c r="F501" s="8">
        <v>8773.7000000000007</v>
      </c>
      <c r="I501" s="11" t="s">
        <v>9</v>
      </c>
      <c r="J501" s="5" t="s">
        <v>376</v>
      </c>
    </row>
    <row r="502" spans="1:10">
      <c r="A502" s="5" t="s">
        <v>426</v>
      </c>
      <c r="B502" s="6">
        <v>44923.792460891207</v>
      </c>
      <c r="C502" s="5" t="s">
        <v>376</v>
      </c>
      <c r="D502" s="7"/>
      <c r="E502" s="10"/>
      <c r="H502" s="8">
        <v>257.3</v>
      </c>
      <c r="I502" s="5" t="s">
        <v>224</v>
      </c>
      <c r="J502" s="5" t="s">
        <v>376</v>
      </c>
    </row>
    <row r="503" spans="1:10">
      <c r="A503" s="12" t="s">
        <v>21</v>
      </c>
      <c r="B503" s="3"/>
      <c r="C503" s="3"/>
      <c r="D503" s="7"/>
      <c r="E503" s="10"/>
      <c r="H503" s="8"/>
      <c r="I503" s="11"/>
      <c r="J503" s="5"/>
    </row>
    <row r="504" spans="1:10">
      <c r="A504" s="13" t="s">
        <v>22</v>
      </c>
      <c r="B504" s="13" t="s">
        <v>23</v>
      </c>
      <c r="C504" s="13" t="s">
        <v>24</v>
      </c>
      <c r="D504" s="7"/>
      <c r="E504" s="10"/>
      <c r="H504" s="8"/>
      <c r="I504" s="11"/>
      <c r="J504" s="5"/>
    </row>
  </sheetData>
  <mergeCells count="392">
    <mergeCell ref="A489:A490"/>
    <mergeCell ref="B489:B490"/>
    <mergeCell ref="C489:C490"/>
    <mergeCell ref="D489:D490"/>
    <mergeCell ref="E489:E490"/>
    <mergeCell ref="F489:H489"/>
    <mergeCell ref="I489:I490"/>
    <mergeCell ref="J489:J490"/>
    <mergeCell ref="A471:A472"/>
    <mergeCell ref="B471:B472"/>
    <mergeCell ref="C471:C472"/>
    <mergeCell ref="D471:D472"/>
    <mergeCell ref="E471:E472"/>
    <mergeCell ref="F471:H471"/>
    <mergeCell ref="I471:I472"/>
    <mergeCell ref="J471:J472"/>
    <mergeCell ref="A480:A481"/>
    <mergeCell ref="B480:B481"/>
    <mergeCell ref="C480:C481"/>
    <mergeCell ref="D480:D481"/>
    <mergeCell ref="E480:E481"/>
    <mergeCell ref="F480:H480"/>
    <mergeCell ref="I480:I481"/>
    <mergeCell ref="J480:J481"/>
    <mergeCell ref="A440:A441"/>
    <mergeCell ref="B440:B441"/>
    <mergeCell ref="C440:C441"/>
    <mergeCell ref="D440:D441"/>
    <mergeCell ref="E440:E441"/>
    <mergeCell ref="F440:H440"/>
    <mergeCell ref="I440:I441"/>
    <mergeCell ref="J440:J441"/>
    <mergeCell ref="A450:A451"/>
    <mergeCell ref="B450:B451"/>
    <mergeCell ref="C450:C451"/>
    <mergeCell ref="D450:D451"/>
    <mergeCell ref="E450:E451"/>
    <mergeCell ref="F450:H450"/>
    <mergeCell ref="I450:I451"/>
    <mergeCell ref="J450:J451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I400:I401"/>
    <mergeCell ref="J400:J401"/>
    <mergeCell ref="A400:A401"/>
    <mergeCell ref="B400:B401"/>
    <mergeCell ref="C400:C401"/>
    <mergeCell ref="D400:D401"/>
    <mergeCell ref="E400:E401"/>
    <mergeCell ref="F400:H400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300:A301"/>
    <mergeCell ref="B300:B301"/>
    <mergeCell ref="C300:C301"/>
    <mergeCell ref="D300:D301"/>
    <mergeCell ref="E300:E301"/>
    <mergeCell ref="F300:H300"/>
    <mergeCell ref="I300:I301"/>
    <mergeCell ref="J300:J301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A205:A206"/>
    <mergeCell ref="B205:B206"/>
    <mergeCell ref="C205:C206"/>
    <mergeCell ref="D205:D206"/>
    <mergeCell ref="E205:E206"/>
    <mergeCell ref="F205:H205"/>
    <mergeCell ref="I205:I206"/>
    <mergeCell ref="J205:J206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A144:A145"/>
    <mergeCell ref="B144:B145"/>
    <mergeCell ref="C144:C145"/>
    <mergeCell ref="D144:D145"/>
    <mergeCell ref="E144:E145"/>
    <mergeCell ref="F144:H144"/>
    <mergeCell ref="I144:I145"/>
    <mergeCell ref="J144:J145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F82:H82"/>
    <mergeCell ref="I82:I83"/>
    <mergeCell ref="J82:J83"/>
    <mergeCell ref="A82:A83"/>
    <mergeCell ref="B82:B83"/>
    <mergeCell ref="C82:C83"/>
    <mergeCell ref="D82:D83"/>
    <mergeCell ref="E82:E83"/>
    <mergeCell ref="I92:I93"/>
    <mergeCell ref="J92:J93"/>
    <mergeCell ref="A92:A93"/>
    <mergeCell ref="B92:B93"/>
    <mergeCell ref="C92:C93"/>
    <mergeCell ref="D92:D93"/>
    <mergeCell ref="E92:E93"/>
    <mergeCell ref="F92:H9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F52:H52"/>
    <mergeCell ref="I52:I53"/>
    <mergeCell ref="J52:J53"/>
    <mergeCell ref="A52:A53"/>
    <mergeCell ref="B52:B53"/>
    <mergeCell ref="C52:C53"/>
    <mergeCell ref="D52:D53"/>
    <mergeCell ref="E52:E53"/>
    <mergeCell ref="F113:H113"/>
    <mergeCell ref="I113:I114"/>
    <mergeCell ref="J113:J114"/>
    <mergeCell ref="A113:A114"/>
    <mergeCell ref="B113:B114"/>
    <mergeCell ref="C113:C114"/>
    <mergeCell ref="D113:D114"/>
    <mergeCell ref="E113:E114"/>
    <mergeCell ref="F62:H62"/>
    <mergeCell ref="I62:I63"/>
    <mergeCell ref="J62:J63"/>
    <mergeCell ref="A62:A63"/>
    <mergeCell ref="B62:B63"/>
    <mergeCell ref="C62:C63"/>
    <mergeCell ref="D62:D63"/>
    <mergeCell ref="E62:E63"/>
    <mergeCell ref="F72:H72"/>
    <mergeCell ref="I72:I73"/>
    <mergeCell ref="J72:J73"/>
    <mergeCell ref="A72:A73"/>
    <mergeCell ref="B72:B73"/>
    <mergeCell ref="C72:C73"/>
    <mergeCell ref="D72:D73"/>
    <mergeCell ref="E72:E73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F123:H123"/>
    <mergeCell ref="I123:I124"/>
    <mergeCell ref="J123:J124"/>
    <mergeCell ref="A123:A124"/>
    <mergeCell ref="B123:B124"/>
    <mergeCell ref="C123:C124"/>
    <mergeCell ref="D123:D124"/>
    <mergeCell ref="E123:E124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I244:I245"/>
    <mergeCell ref="J244:J245"/>
    <mergeCell ref="A244:A245"/>
    <mergeCell ref="B244:B245"/>
    <mergeCell ref="C244:C245"/>
    <mergeCell ref="D244:D245"/>
    <mergeCell ref="E244:E245"/>
    <mergeCell ref="F244:H244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A330:A331"/>
    <mergeCell ref="B330:B331"/>
    <mergeCell ref="C330:C331"/>
    <mergeCell ref="D330:D331"/>
    <mergeCell ref="E330:E331"/>
    <mergeCell ref="F330:H330"/>
    <mergeCell ref="I330:I331"/>
    <mergeCell ref="J330:J331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A420:A421"/>
    <mergeCell ref="B420:B421"/>
    <mergeCell ref="C420:C421"/>
    <mergeCell ref="D420:D421"/>
    <mergeCell ref="E420:E421"/>
    <mergeCell ref="F420:H420"/>
    <mergeCell ref="I420:I421"/>
    <mergeCell ref="J420:J421"/>
    <mergeCell ref="A340:A341"/>
    <mergeCell ref="B340:B341"/>
    <mergeCell ref="C340:C341"/>
    <mergeCell ref="D340:D341"/>
    <mergeCell ref="E340:E341"/>
    <mergeCell ref="F340:H340"/>
    <mergeCell ref="I340:I341"/>
    <mergeCell ref="J340:J341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A499:A500"/>
    <mergeCell ref="B499:B500"/>
    <mergeCell ref="C499:C500"/>
    <mergeCell ref="D499:D500"/>
    <mergeCell ref="E499:E500"/>
    <mergeCell ref="F499:H499"/>
    <mergeCell ref="I499:I500"/>
    <mergeCell ref="J499:J500"/>
    <mergeCell ref="A430:A431"/>
    <mergeCell ref="B430:B431"/>
    <mergeCell ref="C430:C431"/>
    <mergeCell ref="D430:D431"/>
    <mergeCell ref="E430:E431"/>
    <mergeCell ref="F430:H430"/>
    <mergeCell ref="I430:I431"/>
    <mergeCell ref="J430:J431"/>
    <mergeCell ref="I461:I462"/>
    <mergeCell ref="J461:J462"/>
    <mergeCell ref="A461:A462"/>
    <mergeCell ref="B461:B462"/>
    <mergeCell ref="C461:C462"/>
    <mergeCell ref="D461:D462"/>
    <mergeCell ref="E461:E462"/>
    <mergeCell ref="F461:H46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A1:J1553"/>
  <sheetViews>
    <sheetView topLeftCell="A1551" workbookViewId="0">
      <selection activeCell="D1553" sqref="D1553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3" customWidth="1"/>
    <col min="5" max="5" width="22.85546875" customWidth="1"/>
    <col min="6" max="6" width="10.140625" bestFit="1" customWidth="1"/>
    <col min="7" max="7" width="7.85546875" bestFit="1" customWidth="1"/>
    <col min="8" max="8" width="11.28515625" bestFit="1" customWidth="1"/>
    <col min="9" max="9" width="16.425781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427</v>
      </c>
      <c r="B5" s="6">
        <v>44866.690062442132</v>
      </c>
      <c r="C5" s="5" t="s">
        <v>428</v>
      </c>
      <c r="D5" s="9">
        <v>19130597955</v>
      </c>
      <c r="E5" s="10" t="s">
        <v>17</v>
      </c>
      <c r="H5" s="8">
        <v>4000</v>
      </c>
      <c r="I5" s="5" t="s">
        <v>15</v>
      </c>
      <c r="J5" s="5" t="s">
        <v>429</v>
      </c>
    </row>
    <row r="6" spans="1:10">
      <c r="A6" s="5" t="s">
        <v>427</v>
      </c>
      <c r="B6" s="6">
        <v>44866.690062442132</v>
      </c>
      <c r="C6" s="5" t="s">
        <v>428</v>
      </c>
      <c r="D6" s="9">
        <v>45163016910</v>
      </c>
      <c r="E6" s="10" t="s">
        <v>17</v>
      </c>
      <c r="H6" s="8">
        <v>8350</v>
      </c>
      <c r="I6" s="5" t="s">
        <v>15</v>
      </c>
      <c r="J6" s="5" t="s">
        <v>429</v>
      </c>
    </row>
    <row r="7" spans="1:10">
      <c r="A7" s="5" t="s">
        <v>427</v>
      </c>
      <c r="B7" s="6">
        <v>44866.690062442132</v>
      </c>
      <c r="C7" s="5" t="s">
        <v>428</v>
      </c>
      <c r="D7" s="7">
        <v>568203</v>
      </c>
      <c r="E7" s="10" t="s">
        <v>17</v>
      </c>
      <c r="H7" s="8">
        <v>24380.400000000001</v>
      </c>
      <c r="I7" s="5" t="s">
        <v>15</v>
      </c>
      <c r="J7" s="5" t="s">
        <v>429</v>
      </c>
    </row>
    <row r="8" spans="1:10">
      <c r="A8" s="5" t="s">
        <v>427</v>
      </c>
      <c r="B8" s="6">
        <v>44866.690062442132</v>
      </c>
      <c r="C8" s="5" t="s">
        <v>428</v>
      </c>
      <c r="D8" s="7">
        <v>461755</v>
      </c>
      <c r="E8" s="10" t="s">
        <v>17</v>
      </c>
      <c r="H8" s="8">
        <v>4400</v>
      </c>
      <c r="I8" s="5" t="s">
        <v>15</v>
      </c>
      <c r="J8" s="5" t="s">
        <v>429</v>
      </c>
    </row>
    <row r="9" spans="1:10">
      <c r="A9" s="5" t="s">
        <v>427</v>
      </c>
      <c r="B9" s="6">
        <v>44866.690062442132</v>
      </c>
      <c r="C9" s="5" t="s">
        <v>428</v>
      </c>
      <c r="D9" s="7">
        <v>422706</v>
      </c>
      <c r="E9" s="10" t="s">
        <v>17</v>
      </c>
      <c r="H9" s="8">
        <v>16370</v>
      </c>
      <c r="I9" s="5" t="s">
        <v>15</v>
      </c>
      <c r="J9" s="5" t="s">
        <v>430</v>
      </c>
    </row>
    <row r="10" spans="1:10">
      <c r="A10" s="5" t="s">
        <v>427</v>
      </c>
      <c r="B10" s="6">
        <v>44866.690062442132</v>
      </c>
      <c r="C10" s="5" t="s">
        <v>428</v>
      </c>
      <c r="D10" s="7">
        <v>533345</v>
      </c>
      <c r="E10" s="10" t="s">
        <v>17</v>
      </c>
      <c r="H10" s="8">
        <v>39276.6</v>
      </c>
      <c r="I10" s="5" t="s">
        <v>15</v>
      </c>
      <c r="J10" s="5" t="s">
        <v>431</v>
      </c>
    </row>
    <row r="11" spans="1:10">
      <c r="A11" s="12" t="s">
        <v>21</v>
      </c>
      <c r="B11" s="3"/>
      <c r="C11" s="3"/>
      <c r="D11" s="7"/>
      <c r="E11" s="10"/>
      <c r="H11" s="8"/>
      <c r="I11" s="11"/>
      <c r="J11" s="5"/>
    </row>
    <row r="12" spans="1:10">
      <c r="A12" s="13" t="s">
        <v>22</v>
      </c>
      <c r="B12" s="13" t="s">
        <v>23</v>
      </c>
      <c r="C12" s="13" t="s">
        <v>24</v>
      </c>
      <c r="D12" s="7"/>
      <c r="E12" s="10"/>
      <c r="H12" s="8"/>
      <c r="I12" s="11"/>
      <c r="J12" s="5"/>
    </row>
    <row r="13" spans="1:10">
      <c r="A13" s="22" t="s">
        <v>432</v>
      </c>
      <c r="B13" s="23"/>
      <c r="C13" s="23"/>
    </row>
    <row r="14" spans="1:10">
      <c r="A14" s="24" t="s">
        <v>433</v>
      </c>
      <c r="B14" s="23"/>
      <c r="C14" s="23"/>
    </row>
    <row r="16" spans="1:10">
      <c r="A16" s="1" t="s">
        <v>0</v>
      </c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3" t="s">
        <v>25</v>
      </c>
      <c r="B17" s="2"/>
      <c r="C17" s="2"/>
      <c r="D17" s="2"/>
      <c r="E17" s="2"/>
      <c r="F17" s="2"/>
      <c r="G17" s="2"/>
      <c r="H17" s="2"/>
      <c r="I17" s="2"/>
      <c r="J17" s="2"/>
    </row>
    <row r="18" spans="1:10">
      <c r="A18" s="88" t="s">
        <v>0</v>
      </c>
      <c r="B18" s="88" t="s">
        <v>2</v>
      </c>
      <c r="C18" s="88" t="s">
        <v>3</v>
      </c>
      <c r="D18" s="88" t="s">
        <v>4</v>
      </c>
      <c r="E18" s="88" t="s">
        <v>5</v>
      </c>
      <c r="F18" s="88" t="s">
        <v>6</v>
      </c>
      <c r="G18" s="90"/>
      <c r="H18" s="91"/>
      <c r="I18" s="88" t="s">
        <v>7</v>
      </c>
      <c r="J18" s="88" t="s">
        <v>8</v>
      </c>
    </row>
    <row r="19" spans="1:10">
      <c r="A19" s="89"/>
      <c r="B19" s="89"/>
      <c r="C19" s="89"/>
      <c r="D19" s="89"/>
      <c r="E19" s="89"/>
      <c r="F19" s="4" t="s">
        <v>9</v>
      </c>
      <c r="G19" s="4" t="s">
        <v>10</v>
      </c>
      <c r="H19" s="4" t="s">
        <v>11</v>
      </c>
      <c r="I19" s="89"/>
      <c r="J19" s="89"/>
    </row>
    <row r="20" spans="1:10">
      <c r="A20" s="15" t="s">
        <v>26</v>
      </c>
      <c r="B20" s="16"/>
      <c r="C20" s="17"/>
      <c r="D20" s="7"/>
      <c r="E20" s="10"/>
      <c r="F20" s="8"/>
      <c r="I20" s="11"/>
      <c r="J20" s="10"/>
    </row>
    <row r="21" spans="1:10">
      <c r="A21" s="12" t="s">
        <v>21</v>
      </c>
      <c r="B21" s="3"/>
      <c r="C21" s="3"/>
      <c r="D21" s="7"/>
      <c r="E21" s="10"/>
      <c r="F21" s="18"/>
      <c r="H21" s="8"/>
      <c r="I21" s="11"/>
      <c r="J21" s="10"/>
    </row>
    <row r="22" spans="1:10" ht="15.75" customHeight="1">
      <c r="A22" s="13" t="s">
        <v>22</v>
      </c>
      <c r="B22" s="13" t="s">
        <v>23</v>
      </c>
      <c r="C22" s="13" t="s">
        <v>24</v>
      </c>
      <c r="D22" s="14"/>
      <c r="E22" s="10"/>
      <c r="H22" s="8"/>
      <c r="I22" s="11"/>
      <c r="J22" s="10"/>
    </row>
    <row r="23" spans="1:10">
      <c r="A23" s="5"/>
      <c r="B23" s="6"/>
      <c r="C23" s="5"/>
      <c r="D23" s="7"/>
      <c r="E23" s="10"/>
      <c r="H23" s="8"/>
      <c r="I23" s="11"/>
      <c r="J23" s="10"/>
    </row>
    <row r="25" spans="1:10">
      <c r="A25" s="1" t="s">
        <v>0</v>
      </c>
      <c r="B25" s="2"/>
      <c r="C25" s="2"/>
      <c r="D25" s="2"/>
      <c r="E25" s="2"/>
      <c r="F25" s="2"/>
      <c r="G25" s="2"/>
      <c r="H25" s="2"/>
      <c r="I25" s="2"/>
      <c r="J25" s="2"/>
    </row>
    <row r="26" spans="1:10">
      <c r="A26" s="3" t="s">
        <v>27</v>
      </c>
      <c r="B26" s="2"/>
      <c r="C26" s="2"/>
      <c r="D26" s="2"/>
      <c r="E26" s="2"/>
      <c r="F26" s="2"/>
      <c r="G26" s="2"/>
      <c r="H26" s="2"/>
      <c r="I26" s="2"/>
      <c r="J26" s="2"/>
    </row>
    <row r="27" spans="1:10">
      <c r="A27" s="88" t="s">
        <v>0</v>
      </c>
      <c r="B27" s="88" t="s">
        <v>2</v>
      </c>
      <c r="C27" s="88" t="s">
        <v>3</v>
      </c>
      <c r="D27" s="88" t="s">
        <v>4</v>
      </c>
      <c r="E27" s="88" t="s">
        <v>5</v>
      </c>
      <c r="F27" s="88" t="s">
        <v>6</v>
      </c>
      <c r="G27" s="90"/>
      <c r="H27" s="91"/>
      <c r="I27" s="88" t="s">
        <v>7</v>
      </c>
      <c r="J27" s="88" t="s">
        <v>8</v>
      </c>
    </row>
    <row r="28" spans="1:10">
      <c r="A28" s="89"/>
      <c r="B28" s="89"/>
      <c r="C28" s="89"/>
      <c r="D28" s="89"/>
      <c r="E28" s="89"/>
      <c r="F28" s="4" t="s">
        <v>9</v>
      </c>
      <c r="G28" s="4" t="s">
        <v>10</v>
      </c>
      <c r="H28" s="4" t="s">
        <v>11</v>
      </c>
      <c r="I28" s="89"/>
      <c r="J28" s="89"/>
    </row>
    <row r="29" spans="1:10">
      <c r="A29" s="5" t="s">
        <v>434</v>
      </c>
      <c r="B29" s="6">
        <v>44868.473039652781</v>
      </c>
      <c r="C29" s="5" t="s">
        <v>428</v>
      </c>
      <c r="D29" s="11"/>
      <c r="E29" s="10"/>
      <c r="F29" s="8">
        <v>9036.4</v>
      </c>
      <c r="I29" s="11" t="s">
        <v>9</v>
      </c>
      <c r="J29" s="10" t="s">
        <v>435</v>
      </c>
    </row>
    <row r="30" spans="1:10">
      <c r="A30" s="5" t="s">
        <v>434</v>
      </c>
      <c r="B30" s="6">
        <v>44868.473039652781</v>
      </c>
      <c r="C30" s="5" t="s">
        <v>428</v>
      </c>
      <c r="D30" s="11"/>
      <c r="E30" s="10"/>
      <c r="F30" s="8">
        <v>8031.7</v>
      </c>
      <c r="I30" s="11" t="s">
        <v>9</v>
      </c>
      <c r="J30" s="5" t="s">
        <v>436</v>
      </c>
    </row>
    <row r="31" spans="1:10">
      <c r="A31" s="5" t="s">
        <v>434</v>
      </c>
      <c r="B31" s="6">
        <v>44868.473039652781</v>
      </c>
      <c r="C31" s="5" t="s">
        <v>428</v>
      </c>
      <c r="D31" s="11"/>
      <c r="E31" s="10"/>
      <c r="F31" s="8">
        <v>4188.2</v>
      </c>
      <c r="I31" s="11" t="s">
        <v>9</v>
      </c>
      <c r="J31" s="10" t="s">
        <v>437</v>
      </c>
    </row>
    <row r="32" spans="1:10">
      <c r="A32" s="5" t="s">
        <v>434</v>
      </c>
      <c r="B32" s="6">
        <v>44868.473039652781</v>
      </c>
      <c r="C32" s="5" t="s">
        <v>428</v>
      </c>
      <c r="D32" s="11"/>
      <c r="E32" s="10"/>
      <c r="F32" s="8">
        <v>30016.400000000001</v>
      </c>
      <c r="I32" s="11" t="s">
        <v>9</v>
      </c>
      <c r="J32" s="5" t="s">
        <v>438</v>
      </c>
    </row>
    <row r="33" spans="1:10">
      <c r="A33" s="5" t="s">
        <v>434</v>
      </c>
      <c r="B33" s="6">
        <v>44868.473039652781</v>
      </c>
      <c r="C33" s="5" t="s">
        <v>428</v>
      </c>
      <c r="D33" s="11"/>
      <c r="E33" s="10"/>
      <c r="F33" s="8">
        <v>8399.7000000000007</v>
      </c>
      <c r="I33" s="11" t="s">
        <v>9</v>
      </c>
      <c r="J33" s="10" t="s">
        <v>439</v>
      </c>
    </row>
    <row r="34" spans="1:10">
      <c r="A34" s="5" t="s">
        <v>434</v>
      </c>
      <c r="B34" s="6">
        <v>44868.473039652781</v>
      </c>
      <c r="C34" s="5" t="s">
        <v>428</v>
      </c>
      <c r="D34" s="11"/>
      <c r="E34" s="10"/>
      <c r="F34" s="8">
        <v>26079</v>
      </c>
      <c r="I34" s="11" t="s">
        <v>9</v>
      </c>
      <c r="J34" s="10" t="s">
        <v>440</v>
      </c>
    </row>
    <row r="35" spans="1:10">
      <c r="A35" s="5" t="s">
        <v>434</v>
      </c>
      <c r="B35" s="6">
        <v>44868.473039652781</v>
      </c>
      <c r="C35" s="5" t="s">
        <v>428</v>
      </c>
      <c r="D35" s="11"/>
      <c r="E35" s="10"/>
      <c r="F35" s="8">
        <v>2605.8000000000002</v>
      </c>
      <c r="I35" s="11" t="s">
        <v>9</v>
      </c>
      <c r="J35" s="5" t="s">
        <v>441</v>
      </c>
    </row>
    <row r="36" spans="1:10">
      <c r="A36" s="5" t="s">
        <v>434</v>
      </c>
      <c r="B36" s="6">
        <v>44868.473039652781</v>
      </c>
      <c r="C36" s="5" t="s">
        <v>428</v>
      </c>
      <c r="D36" s="11"/>
      <c r="E36" s="10"/>
      <c r="F36" s="8">
        <v>7637.3</v>
      </c>
      <c r="I36" s="11" t="s">
        <v>9</v>
      </c>
      <c r="J36" s="10" t="s">
        <v>442</v>
      </c>
    </row>
    <row r="37" spans="1:10">
      <c r="A37" s="5" t="s">
        <v>434</v>
      </c>
      <c r="B37" s="6">
        <v>44868.473039652781</v>
      </c>
      <c r="C37" s="5" t="s">
        <v>428</v>
      </c>
      <c r="D37" s="11"/>
      <c r="E37" s="10"/>
      <c r="F37" s="8">
        <v>3341</v>
      </c>
      <c r="I37" s="11" t="s">
        <v>9</v>
      </c>
      <c r="J37" s="10" t="s">
        <v>443</v>
      </c>
    </row>
    <row r="38" spans="1:10">
      <c r="A38" s="5" t="s">
        <v>434</v>
      </c>
      <c r="B38" s="6">
        <v>44868.473039652781</v>
      </c>
      <c r="C38" s="5" t="s">
        <v>428</v>
      </c>
      <c r="D38" s="11"/>
      <c r="E38" s="10"/>
      <c r="F38" s="8">
        <v>11543.7</v>
      </c>
      <c r="I38" s="11" t="s">
        <v>9</v>
      </c>
      <c r="J38" s="10" t="s">
        <v>444</v>
      </c>
    </row>
    <row r="39" spans="1:10">
      <c r="A39" s="5" t="s">
        <v>434</v>
      </c>
      <c r="B39" s="6">
        <v>44868.473039652781</v>
      </c>
      <c r="C39" s="5" t="s">
        <v>428</v>
      </c>
      <c r="D39" s="11"/>
      <c r="E39" s="10"/>
      <c r="F39" s="8">
        <v>7751.5</v>
      </c>
      <c r="I39" s="11" t="s">
        <v>9</v>
      </c>
      <c r="J39" s="10" t="s">
        <v>445</v>
      </c>
    </row>
    <row r="40" spans="1:10">
      <c r="A40" s="12" t="s">
        <v>21</v>
      </c>
      <c r="B40" s="3"/>
      <c r="C40" s="3"/>
      <c r="D40" s="7"/>
      <c r="E40" s="10"/>
      <c r="F40" s="19">
        <f>SUM(F29:G39)</f>
        <v>118630.7</v>
      </c>
      <c r="H40" s="8"/>
      <c r="I40" s="11"/>
      <c r="J40" s="10"/>
    </row>
    <row r="41" spans="1:10" ht="15.75" customHeight="1">
      <c r="A41" s="13" t="s">
        <v>22</v>
      </c>
      <c r="B41" s="13" t="s">
        <v>23</v>
      </c>
      <c r="C41" s="13" t="s">
        <v>24</v>
      </c>
      <c r="D41" s="14">
        <v>112113558</v>
      </c>
      <c r="E41" s="10"/>
      <c r="H41" s="8"/>
      <c r="I41" s="11"/>
      <c r="J41" s="10"/>
    </row>
    <row r="42" spans="1:10">
      <c r="A42" s="5"/>
      <c r="B42" s="6"/>
      <c r="C42" s="5"/>
      <c r="D42" s="7"/>
      <c r="E42" s="10"/>
      <c r="H42" s="8"/>
      <c r="I42" s="11"/>
      <c r="J42" s="10"/>
    </row>
    <row r="43" spans="1:10">
      <c r="A43" s="5"/>
      <c r="B43" s="6"/>
      <c r="C43" s="5"/>
      <c r="D43" s="7"/>
      <c r="E43" s="10"/>
      <c r="H43" s="8"/>
      <c r="I43" s="11"/>
      <c r="J43" s="10"/>
    </row>
    <row r="44" spans="1:10">
      <c r="A44" s="5" t="s">
        <v>446</v>
      </c>
      <c r="B44" s="6">
        <v>44868.697564780086</v>
      </c>
      <c r="C44" s="5" t="s">
        <v>428</v>
      </c>
      <c r="D44" s="7">
        <v>568417</v>
      </c>
      <c r="E44" s="10" t="s">
        <v>17</v>
      </c>
      <c r="H44" s="8">
        <v>18391.7</v>
      </c>
      <c r="I44" s="5" t="s">
        <v>15</v>
      </c>
      <c r="J44" s="5" t="s">
        <v>431</v>
      </c>
    </row>
    <row r="45" spans="1:10">
      <c r="A45" s="5" t="s">
        <v>446</v>
      </c>
      <c r="B45" s="6">
        <v>44868.697564780086</v>
      </c>
      <c r="C45" s="5" t="s">
        <v>428</v>
      </c>
      <c r="D45" s="7">
        <v>26904624</v>
      </c>
      <c r="E45" s="5" t="s">
        <v>14</v>
      </c>
      <c r="H45" s="8">
        <v>7009</v>
      </c>
      <c r="I45" s="5" t="s">
        <v>15</v>
      </c>
      <c r="J45" s="10" t="s">
        <v>447</v>
      </c>
    </row>
    <row r="46" spans="1:10">
      <c r="A46" s="5" t="s">
        <v>446</v>
      </c>
      <c r="B46" s="6">
        <v>44868.697564780086</v>
      </c>
      <c r="C46" s="5" t="s">
        <v>428</v>
      </c>
      <c r="D46" s="7">
        <v>26931449</v>
      </c>
      <c r="E46" s="5" t="s">
        <v>14</v>
      </c>
      <c r="H46" s="8">
        <v>3268.02</v>
      </c>
      <c r="I46" s="5" t="s">
        <v>15</v>
      </c>
      <c r="J46" s="10" t="s">
        <v>447</v>
      </c>
    </row>
    <row r="47" spans="1:10">
      <c r="A47" s="5" t="s">
        <v>446</v>
      </c>
      <c r="B47" s="6">
        <v>44868.697564780086</v>
      </c>
      <c r="C47" s="5" t="s">
        <v>428</v>
      </c>
      <c r="D47" s="7">
        <v>422875</v>
      </c>
      <c r="E47" s="10" t="s">
        <v>130</v>
      </c>
      <c r="H47" s="8">
        <v>4872</v>
      </c>
      <c r="I47" s="5" t="s">
        <v>15</v>
      </c>
      <c r="J47" s="5" t="s">
        <v>429</v>
      </c>
    </row>
    <row r="48" spans="1:10">
      <c r="A48" s="5" t="s">
        <v>446</v>
      </c>
      <c r="B48" s="6">
        <v>44868.697564780086</v>
      </c>
      <c r="C48" s="5" t="s">
        <v>428</v>
      </c>
      <c r="D48" s="7">
        <v>422874</v>
      </c>
      <c r="E48" s="10" t="s">
        <v>17</v>
      </c>
      <c r="H48" s="8">
        <v>46629.599999999999</v>
      </c>
      <c r="I48" s="5" t="s">
        <v>15</v>
      </c>
      <c r="J48" s="5" t="s">
        <v>429</v>
      </c>
    </row>
    <row r="49" spans="1:10">
      <c r="A49" s="5" t="s">
        <v>446</v>
      </c>
      <c r="B49" s="6">
        <v>44868.697564780086</v>
      </c>
      <c r="C49" s="5" t="s">
        <v>428</v>
      </c>
      <c r="D49" s="7">
        <v>461910</v>
      </c>
      <c r="E49" s="10" t="s">
        <v>17</v>
      </c>
      <c r="H49" s="8">
        <v>89503.4</v>
      </c>
      <c r="I49" s="5" t="s">
        <v>15</v>
      </c>
      <c r="J49" s="5" t="s">
        <v>430</v>
      </c>
    </row>
    <row r="50" spans="1:10">
      <c r="A50" s="5" t="s">
        <v>446</v>
      </c>
      <c r="B50" s="6">
        <v>44868.697564780086</v>
      </c>
      <c r="C50" s="5" t="s">
        <v>428</v>
      </c>
      <c r="D50" s="9">
        <v>45123052131</v>
      </c>
      <c r="E50" s="10" t="s">
        <v>17</v>
      </c>
      <c r="H50" s="8">
        <v>2042</v>
      </c>
      <c r="I50" s="5" t="s">
        <v>15</v>
      </c>
      <c r="J50" s="5" t="s">
        <v>431</v>
      </c>
    </row>
    <row r="51" spans="1:10">
      <c r="A51" s="5" t="s">
        <v>446</v>
      </c>
      <c r="B51" s="6">
        <v>44868.697564780086</v>
      </c>
      <c r="C51" s="5" t="s">
        <v>428</v>
      </c>
      <c r="D51" s="7"/>
      <c r="E51" s="10"/>
      <c r="F51" s="8">
        <v>8933.5</v>
      </c>
      <c r="I51" s="11" t="s">
        <v>9</v>
      </c>
      <c r="J51" s="10" t="s">
        <v>435</v>
      </c>
    </row>
    <row r="52" spans="1:10">
      <c r="A52" s="5" t="s">
        <v>446</v>
      </c>
      <c r="B52" s="6">
        <v>44868.697564780086</v>
      </c>
      <c r="C52" s="5" t="s">
        <v>428</v>
      </c>
      <c r="D52" s="7"/>
      <c r="E52" s="10"/>
      <c r="F52" s="8">
        <v>5152.7</v>
      </c>
      <c r="I52" s="11" t="s">
        <v>9</v>
      </c>
      <c r="J52" s="5" t="s">
        <v>436</v>
      </c>
    </row>
    <row r="53" spans="1:10">
      <c r="A53" s="5" t="s">
        <v>446</v>
      </c>
      <c r="B53" s="6">
        <v>44868.697564780086</v>
      </c>
      <c r="C53" s="5" t="s">
        <v>428</v>
      </c>
      <c r="D53" s="7"/>
      <c r="E53" s="10"/>
      <c r="F53" s="8">
        <v>4358.3999999999996</v>
      </c>
      <c r="I53" s="11" t="s">
        <v>9</v>
      </c>
      <c r="J53" s="10" t="s">
        <v>448</v>
      </c>
    </row>
    <row r="54" spans="1:10">
      <c r="A54" s="5" t="s">
        <v>446</v>
      </c>
      <c r="B54" s="6">
        <v>44868.697564780086</v>
      </c>
      <c r="C54" s="5" t="s">
        <v>428</v>
      </c>
      <c r="D54" s="7"/>
      <c r="E54" s="10"/>
      <c r="F54" s="8">
        <v>1206.5999999999999</v>
      </c>
      <c r="I54" s="11" t="s">
        <v>9</v>
      </c>
      <c r="J54" s="10" t="s">
        <v>439</v>
      </c>
    </row>
    <row r="55" spans="1:10">
      <c r="A55" s="5" t="s">
        <v>446</v>
      </c>
      <c r="B55" s="6">
        <v>44868.697564780086</v>
      </c>
      <c r="C55" s="5" t="s">
        <v>428</v>
      </c>
      <c r="D55" s="7"/>
      <c r="E55" s="10"/>
      <c r="F55" s="8">
        <v>0.2</v>
      </c>
      <c r="I55" s="11" t="s">
        <v>9</v>
      </c>
      <c r="J55" s="10" t="s">
        <v>447</v>
      </c>
    </row>
    <row r="56" spans="1:10">
      <c r="A56" s="5" t="s">
        <v>446</v>
      </c>
      <c r="B56" s="6">
        <v>44868.697564780086</v>
      </c>
      <c r="C56" s="5" t="s">
        <v>428</v>
      </c>
      <c r="D56" s="7"/>
      <c r="E56" s="10"/>
      <c r="F56" s="8">
        <v>0.3</v>
      </c>
      <c r="I56" s="11" t="s">
        <v>9</v>
      </c>
      <c r="J56" s="5" t="s">
        <v>431</v>
      </c>
    </row>
    <row r="57" spans="1:10">
      <c r="A57" s="12" t="s">
        <v>21</v>
      </c>
      <c r="B57" s="3"/>
      <c r="C57" s="3"/>
      <c r="D57" s="7"/>
      <c r="E57" s="10"/>
      <c r="F57" s="19">
        <f>SUM(F44:G56)</f>
        <v>19651.699999999997</v>
      </c>
      <c r="H57" s="8"/>
      <c r="I57" s="11"/>
      <c r="J57" s="10"/>
    </row>
    <row r="58" spans="1:10" ht="15.75" customHeight="1">
      <c r="A58" s="13" t="s">
        <v>22</v>
      </c>
      <c r="B58" s="13" t="s">
        <v>23</v>
      </c>
      <c r="C58" s="13" t="s">
        <v>24</v>
      </c>
      <c r="D58" s="14">
        <v>112128856</v>
      </c>
      <c r="E58" s="10"/>
      <c r="H58" s="8"/>
      <c r="I58" s="11"/>
      <c r="J58" s="10"/>
    </row>
    <row r="59" spans="1:10">
      <c r="A59" s="5"/>
      <c r="B59" s="6"/>
      <c r="C59" s="5"/>
      <c r="D59" s="7"/>
      <c r="E59" s="10"/>
      <c r="H59" s="8"/>
      <c r="I59" s="11"/>
      <c r="J59" s="10"/>
    </row>
    <row r="61" spans="1:10">
      <c r="A61" s="1" t="s">
        <v>0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3" t="s">
        <v>47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88" t="s">
        <v>0</v>
      </c>
      <c r="B63" s="88" t="s">
        <v>2</v>
      </c>
      <c r="C63" s="88" t="s">
        <v>3</v>
      </c>
      <c r="D63" s="88" t="s">
        <v>4</v>
      </c>
      <c r="E63" s="88" t="s">
        <v>5</v>
      </c>
      <c r="F63" s="88" t="s">
        <v>6</v>
      </c>
      <c r="G63" s="90"/>
      <c r="H63" s="91"/>
      <c r="I63" s="88" t="s">
        <v>7</v>
      </c>
      <c r="J63" s="88" t="s">
        <v>8</v>
      </c>
    </row>
    <row r="64" spans="1:10">
      <c r="A64" s="89"/>
      <c r="B64" s="89"/>
      <c r="C64" s="89"/>
      <c r="D64" s="89"/>
      <c r="E64" s="89"/>
      <c r="F64" s="4" t="s">
        <v>9</v>
      </c>
      <c r="G64" s="4" t="s">
        <v>10</v>
      </c>
      <c r="H64" s="4" t="s">
        <v>11</v>
      </c>
      <c r="I64" s="89"/>
      <c r="J64" s="89"/>
    </row>
    <row r="65" spans="1:10">
      <c r="A65" s="5" t="s">
        <v>449</v>
      </c>
      <c r="B65" s="6">
        <v>44869.460629201392</v>
      </c>
      <c r="C65" s="5" t="s">
        <v>428</v>
      </c>
      <c r="D65" s="11"/>
      <c r="E65" s="10"/>
      <c r="G65" s="8">
        <v>17481.580000000002</v>
      </c>
      <c r="I65" s="11" t="s">
        <v>10</v>
      </c>
      <c r="J65" s="10" t="s">
        <v>447</v>
      </c>
    </row>
    <row r="66" spans="1:10">
      <c r="A66" s="5" t="s">
        <v>449</v>
      </c>
      <c r="B66" s="6">
        <v>44869.460629201392</v>
      </c>
      <c r="C66" s="5" t="s">
        <v>428</v>
      </c>
      <c r="D66" s="11"/>
      <c r="E66" s="10"/>
      <c r="F66" s="8">
        <v>401.8</v>
      </c>
      <c r="I66" s="11" t="s">
        <v>9</v>
      </c>
      <c r="J66" s="5" t="s">
        <v>438</v>
      </c>
    </row>
    <row r="67" spans="1:10">
      <c r="A67" s="5" t="s">
        <v>449</v>
      </c>
      <c r="B67" s="6">
        <v>44869.460629201392</v>
      </c>
      <c r="C67" s="5" t="s">
        <v>428</v>
      </c>
      <c r="D67" s="11"/>
      <c r="E67" s="10"/>
      <c r="F67" s="8">
        <v>21221.7</v>
      </c>
      <c r="I67" s="11" t="s">
        <v>9</v>
      </c>
      <c r="J67" s="10" t="s">
        <v>440</v>
      </c>
    </row>
    <row r="68" spans="1:10">
      <c r="A68" s="5" t="s">
        <v>449</v>
      </c>
      <c r="B68" s="6">
        <v>44869.460629201392</v>
      </c>
      <c r="C68" s="5" t="s">
        <v>428</v>
      </c>
      <c r="D68" s="11"/>
      <c r="E68" s="10"/>
      <c r="F68" s="8">
        <v>3030.8</v>
      </c>
      <c r="I68" s="11" t="s">
        <v>9</v>
      </c>
      <c r="J68" s="10" t="s">
        <v>442</v>
      </c>
    </row>
    <row r="69" spans="1:10">
      <c r="A69" s="5" t="s">
        <v>449</v>
      </c>
      <c r="B69" s="6">
        <v>44869.460629201392</v>
      </c>
      <c r="C69" s="5" t="s">
        <v>428</v>
      </c>
      <c r="D69" s="11"/>
      <c r="E69" s="10"/>
      <c r="F69" s="8">
        <v>4367.8999999999996</v>
      </c>
      <c r="I69" s="11" t="s">
        <v>9</v>
      </c>
      <c r="J69" s="10" t="s">
        <v>444</v>
      </c>
    </row>
    <row r="70" spans="1:10">
      <c r="A70" s="5" t="s">
        <v>449</v>
      </c>
      <c r="B70" s="6">
        <v>44869.460629201392</v>
      </c>
      <c r="C70" s="5" t="s">
        <v>428</v>
      </c>
      <c r="D70" s="11"/>
      <c r="E70" s="10"/>
      <c r="F70" s="8">
        <v>40.700000000000003</v>
      </c>
      <c r="I70" s="11" t="s">
        <v>9</v>
      </c>
      <c r="J70" s="10" t="s">
        <v>445</v>
      </c>
    </row>
    <row r="71" spans="1:10">
      <c r="A71" s="12" t="s">
        <v>21</v>
      </c>
      <c r="B71" s="3"/>
      <c r="C71" s="3"/>
      <c r="D71" s="7"/>
      <c r="E71" s="10"/>
      <c r="F71" s="25">
        <f>SUM(F65:G70)</f>
        <v>46544.480000000003</v>
      </c>
      <c r="H71" s="8"/>
      <c r="I71" s="5"/>
      <c r="J71" s="5"/>
    </row>
    <row r="72" spans="1:10" ht="15.75" customHeight="1">
      <c r="A72" s="13" t="s">
        <v>22</v>
      </c>
      <c r="B72" s="13" t="s">
        <v>23</v>
      </c>
      <c r="C72" s="13" t="s">
        <v>24</v>
      </c>
      <c r="D72" s="14">
        <v>112128859</v>
      </c>
      <c r="E72" s="10"/>
      <c r="H72" s="8"/>
      <c r="I72" s="5"/>
      <c r="J72" s="5"/>
    </row>
    <row r="73" spans="1:10">
      <c r="A73" s="5"/>
      <c r="B73" s="6"/>
      <c r="C73" s="5"/>
      <c r="D73" s="7"/>
      <c r="E73" s="10"/>
      <c r="H73" s="8"/>
      <c r="I73" s="5"/>
      <c r="J73" s="5"/>
    </row>
    <row r="74" spans="1:10">
      <c r="A74" s="5"/>
      <c r="B74" s="6"/>
      <c r="C74" s="5"/>
      <c r="D74" s="7"/>
      <c r="E74" s="10"/>
      <c r="H74" s="8"/>
      <c r="I74" s="5"/>
      <c r="J74" s="5"/>
    </row>
    <row r="75" spans="1:10">
      <c r="A75" s="5" t="s">
        <v>450</v>
      </c>
      <c r="B75" s="6">
        <v>44869.704499918982</v>
      </c>
      <c r="C75" s="5" t="s">
        <v>428</v>
      </c>
      <c r="D75" s="9">
        <v>45152921149</v>
      </c>
      <c r="E75" s="10" t="s">
        <v>17</v>
      </c>
      <c r="H75" s="8">
        <v>2340</v>
      </c>
      <c r="I75" s="5" t="s">
        <v>15</v>
      </c>
      <c r="J75" s="10" t="s">
        <v>447</v>
      </c>
    </row>
    <row r="76" spans="1:10">
      <c r="A76" s="5" t="s">
        <v>450</v>
      </c>
      <c r="B76" s="6">
        <v>44869.704499918982</v>
      </c>
      <c r="C76" s="5" t="s">
        <v>428</v>
      </c>
      <c r="D76" s="9">
        <v>45163021702</v>
      </c>
      <c r="E76" s="10" t="s">
        <v>17</v>
      </c>
      <c r="H76" s="8">
        <v>335.38</v>
      </c>
      <c r="I76" s="5" t="s">
        <v>15</v>
      </c>
      <c r="J76" s="10" t="s">
        <v>447</v>
      </c>
    </row>
    <row r="77" spans="1:10">
      <c r="A77" s="5" t="s">
        <v>450</v>
      </c>
      <c r="B77" s="6">
        <v>44869.704499918982</v>
      </c>
      <c r="C77" s="5" t="s">
        <v>428</v>
      </c>
      <c r="D77" s="7">
        <v>568667</v>
      </c>
      <c r="E77" s="10" t="s">
        <v>17</v>
      </c>
      <c r="H77" s="8">
        <v>48338.8</v>
      </c>
      <c r="I77" s="5" t="s">
        <v>15</v>
      </c>
      <c r="J77" s="5" t="s">
        <v>429</v>
      </c>
    </row>
    <row r="78" spans="1:10">
      <c r="A78" s="5" t="s">
        <v>450</v>
      </c>
      <c r="B78" s="6">
        <v>44869.704499918982</v>
      </c>
      <c r="C78" s="5" t="s">
        <v>428</v>
      </c>
      <c r="D78" s="7">
        <v>423051</v>
      </c>
      <c r="E78" s="10" t="s">
        <v>17</v>
      </c>
      <c r="H78" s="8">
        <v>10627.3</v>
      </c>
      <c r="I78" s="5" t="s">
        <v>15</v>
      </c>
      <c r="J78" s="5" t="s">
        <v>431</v>
      </c>
    </row>
    <row r="79" spans="1:10">
      <c r="A79" s="5" t="s">
        <v>450</v>
      </c>
      <c r="B79" s="6">
        <v>44869.704499918982</v>
      </c>
      <c r="C79" s="5" t="s">
        <v>428</v>
      </c>
      <c r="D79" s="7">
        <v>423063</v>
      </c>
      <c r="E79" s="10" t="s">
        <v>17</v>
      </c>
      <c r="H79" s="8">
        <v>58085.8</v>
      </c>
      <c r="I79" s="5" t="s">
        <v>15</v>
      </c>
      <c r="J79" s="5" t="s">
        <v>430</v>
      </c>
    </row>
    <row r="80" spans="1:10">
      <c r="A80" s="5" t="s">
        <v>450</v>
      </c>
      <c r="B80" s="6">
        <v>44869.704499918982</v>
      </c>
      <c r="C80" s="5" t="s">
        <v>428</v>
      </c>
      <c r="D80" s="9">
        <v>27660811576</v>
      </c>
      <c r="E80" s="10" t="s">
        <v>17</v>
      </c>
      <c r="H80" s="8">
        <v>470</v>
      </c>
      <c r="I80" s="5" t="s">
        <v>15</v>
      </c>
      <c r="J80" s="5" t="s">
        <v>430</v>
      </c>
    </row>
    <row r="81" spans="1:10">
      <c r="A81" s="5" t="s">
        <v>450</v>
      </c>
      <c r="B81" s="6">
        <v>44869.704499918982</v>
      </c>
      <c r="C81" s="5" t="s">
        <v>428</v>
      </c>
      <c r="D81" s="9">
        <v>27660811575</v>
      </c>
      <c r="E81" s="10" t="s">
        <v>17</v>
      </c>
      <c r="H81" s="8">
        <v>2160</v>
      </c>
      <c r="I81" s="5" t="s">
        <v>15</v>
      </c>
      <c r="J81" s="5" t="s">
        <v>430</v>
      </c>
    </row>
    <row r="82" spans="1:10">
      <c r="A82" s="5" t="s">
        <v>450</v>
      </c>
      <c r="B82" s="6">
        <v>44869.704499918982</v>
      </c>
      <c r="C82" s="5" t="s">
        <v>428</v>
      </c>
      <c r="D82" s="7"/>
      <c r="E82" s="10"/>
      <c r="F82" s="8">
        <v>7078.6</v>
      </c>
      <c r="I82" s="11" t="s">
        <v>9</v>
      </c>
      <c r="J82" s="10" t="s">
        <v>435</v>
      </c>
    </row>
    <row r="83" spans="1:10">
      <c r="A83" s="5" t="s">
        <v>450</v>
      </c>
      <c r="B83" s="6">
        <v>44869.704499918982</v>
      </c>
      <c r="C83" s="5" t="s">
        <v>428</v>
      </c>
      <c r="D83" s="7"/>
      <c r="E83" s="10"/>
      <c r="F83" s="8">
        <v>1235.4000000000001</v>
      </c>
      <c r="I83" s="11" t="s">
        <v>9</v>
      </c>
      <c r="J83" s="10" t="s">
        <v>448</v>
      </c>
    </row>
    <row r="84" spans="1:10">
      <c r="A84" s="5" t="s">
        <v>450</v>
      </c>
      <c r="B84" s="6">
        <v>44869.704499918982</v>
      </c>
      <c r="C84" s="5" t="s">
        <v>428</v>
      </c>
      <c r="D84" s="7"/>
      <c r="E84" s="10"/>
      <c r="F84" s="8">
        <v>285.10000000000002</v>
      </c>
      <c r="I84" s="11" t="s">
        <v>9</v>
      </c>
      <c r="J84" s="10" t="s">
        <v>437</v>
      </c>
    </row>
    <row r="85" spans="1:10">
      <c r="A85" s="5" t="s">
        <v>450</v>
      </c>
      <c r="B85" s="6">
        <v>44869.704499918982</v>
      </c>
      <c r="C85" s="5" t="s">
        <v>428</v>
      </c>
      <c r="D85" s="7"/>
      <c r="E85" s="10"/>
      <c r="F85" s="8">
        <v>0.1</v>
      </c>
      <c r="I85" s="11" t="s">
        <v>9</v>
      </c>
      <c r="J85" s="5" t="s">
        <v>451</v>
      </c>
    </row>
    <row r="86" spans="1:10">
      <c r="A86" s="5" t="s">
        <v>450</v>
      </c>
      <c r="B86" s="6">
        <v>44869.704499918982</v>
      </c>
      <c r="C86" s="5" t="s">
        <v>428</v>
      </c>
      <c r="D86" s="7"/>
      <c r="E86" s="10"/>
      <c r="F86" s="8">
        <v>5540.5</v>
      </c>
      <c r="I86" s="11" t="s">
        <v>9</v>
      </c>
      <c r="J86" s="10" t="s">
        <v>439</v>
      </c>
    </row>
    <row r="87" spans="1:10">
      <c r="A87" s="5" t="s">
        <v>450</v>
      </c>
      <c r="B87" s="6">
        <v>44869.704499918982</v>
      </c>
      <c r="C87" s="5" t="s">
        <v>428</v>
      </c>
      <c r="D87" s="7"/>
      <c r="E87" s="10"/>
      <c r="F87" s="8">
        <v>2096</v>
      </c>
      <c r="I87" s="11" t="s">
        <v>9</v>
      </c>
      <c r="J87" s="5" t="s">
        <v>441</v>
      </c>
    </row>
    <row r="88" spans="1:10">
      <c r="A88" s="5" t="s">
        <v>450</v>
      </c>
      <c r="B88" s="6">
        <v>44869.704499918982</v>
      </c>
      <c r="C88" s="5" t="s">
        <v>428</v>
      </c>
      <c r="D88" s="7"/>
      <c r="E88" s="10"/>
      <c r="F88" s="8">
        <v>1869.3</v>
      </c>
      <c r="I88" s="11" t="s">
        <v>9</v>
      </c>
      <c r="J88" s="10" t="s">
        <v>452</v>
      </c>
    </row>
    <row r="89" spans="1:10">
      <c r="A89" s="5" t="s">
        <v>450</v>
      </c>
      <c r="B89" s="6">
        <v>44869.704499918982</v>
      </c>
      <c r="C89" s="5" t="s">
        <v>428</v>
      </c>
      <c r="D89" s="7"/>
      <c r="E89" s="10"/>
      <c r="F89" s="8">
        <v>4630.3</v>
      </c>
      <c r="I89" s="11" t="s">
        <v>9</v>
      </c>
      <c r="J89" s="10" t="s">
        <v>445</v>
      </c>
    </row>
    <row r="90" spans="1:10">
      <c r="A90" s="5" t="s">
        <v>450</v>
      </c>
      <c r="B90" s="6">
        <v>44869.704499918982</v>
      </c>
      <c r="C90" s="5" t="s">
        <v>428</v>
      </c>
      <c r="D90" s="7"/>
      <c r="E90" s="10"/>
      <c r="F90" s="8">
        <v>7.5</v>
      </c>
      <c r="I90" s="11" t="s">
        <v>9</v>
      </c>
      <c r="J90" s="5" t="s">
        <v>430</v>
      </c>
    </row>
    <row r="91" spans="1:10">
      <c r="A91" s="12" t="s">
        <v>21</v>
      </c>
      <c r="B91" s="3"/>
      <c r="C91" s="3"/>
      <c r="D91" s="7"/>
      <c r="E91" s="10"/>
      <c r="F91" s="20">
        <f>SUM(F75:G90)</f>
        <v>22742.799999999999</v>
      </c>
      <c r="H91" s="8"/>
      <c r="I91" s="5"/>
      <c r="J91" s="5"/>
    </row>
    <row r="92" spans="1:10" ht="15.75" customHeight="1">
      <c r="A92" s="13" t="s">
        <v>22</v>
      </c>
      <c r="B92" s="13" t="s">
        <v>23</v>
      </c>
      <c r="C92" s="13" t="s">
        <v>24</v>
      </c>
      <c r="D92" s="14">
        <v>112129902</v>
      </c>
      <c r="E92" s="10"/>
      <c r="H92" s="8"/>
      <c r="I92" s="5"/>
      <c r="J92" s="5"/>
    </row>
    <row r="93" spans="1:10">
      <c r="A93" s="5"/>
      <c r="B93" s="6"/>
      <c r="C93" s="5"/>
      <c r="D93" s="7"/>
      <c r="E93" s="10"/>
      <c r="H93" s="8"/>
      <c r="I93" s="5"/>
      <c r="J93" s="5"/>
    </row>
    <row r="94" spans="1:10">
      <c r="A94" s="5"/>
      <c r="B94" s="6"/>
      <c r="C94" s="5"/>
      <c r="D94" s="7"/>
      <c r="E94" s="10"/>
      <c r="H94" s="8"/>
      <c r="I94" s="5"/>
      <c r="J94" s="5"/>
    </row>
    <row r="95" spans="1:10">
      <c r="A95" s="1" t="s">
        <v>0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3" t="s">
        <v>52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88" t="s">
        <v>0</v>
      </c>
      <c r="B97" s="88" t="s">
        <v>2</v>
      </c>
      <c r="C97" s="88" t="s">
        <v>3</v>
      </c>
      <c r="D97" s="88" t="s">
        <v>4</v>
      </c>
      <c r="E97" s="88" t="s">
        <v>5</v>
      </c>
      <c r="F97" s="88" t="s">
        <v>6</v>
      </c>
      <c r="G97" s="90"/>
      <c r="H97" s="91"/>
      <c r="I97" s="88" t="s">
        <v>7</v>
      </c>
      <c r="J97" s="88" t="s">
        <v>8</v>
      </c>
    </row>
    <row r="98" spans="1:10">
      <c r="A98" s="89"/>
      <c r="B98" s="89"/>
      <c r="C98" s="89"/>
      <c r="D98" s="89"/>
      <c r="E98" s="89"/>
      <c r="F98" s="4" t="s">
        <v>9</v>
      </c>
      <c r="G98" s="4" t="s">
        <v>10</v>
      </c>
      <c r="H98" s="4" t="s">
        <v>11</v>
      </c>
      <c r="I98" s="89"/>
      <c r="J98" s="89"/>
    </row>
    <row r="99" spans="1:10">
      <c r="A99" s="5" t="s">
        <v>453</v>
      </c>
      <c r="B99" s="6">
        <v>44870.56427145833</v>
      </c>
      <c r="C99" s="5" t="s">
        <v>428</v>
      </c>
      <c r="D99" s="7">
        <v>533858</v>
      </c>
      <c r="E99" s="10" t="s">
        <v>17</v>
      </c>
      <c r="H99" s="8">
        <v>28037.5</v>
      </c>
      <c r="I99" s="5" t="s">
        <v>15</v>
      </c>
      <c r="J99" s="5" t="s">
        <v>429</v>
      </c>
    </row>
    <row r="100" spans="1:10">
      <c r="A100" s="5" t="s">
        <v>454</v>
      </c>
      <c r="B100" s="6">
        <v>44870.56427145833</v>
      </c>
      <c r="C100" s="5" t="s">
        <v>428</v>
      </c>
      <c r="D100" s="9">
        <v>45123057215</v>
      </c>
      <c r="E100" s="10" t="s">
        <v>17</v>
      </c>
      <c r="H100" s="8">
        <v>900</v>
      </c>
      <c r="I100" s="5" t="s">
        <v>15</v>
      </c>
      <c r="J100" s="5" t="s">
        <v>430</v>
      </c>
    </row>
    <row r="101" spans="1:10">
      <c r="A101" s="5" t="s">
        <v>454</v>
      </c>
      <c r="B101" s="6">
        <v>44870.56427145833</v>
      </c>
      <c r="C101" s="5" t="s">
        <v>428</v>
      </c>
      <c r="D101" s="7">
        <v>423164</v>
      </c>
      <c r="E101" s="10" t="s">
        <v>17</v>
      </c>
      <c r="H101" s="8">
        <v>11904.4</v>
      </c>
      <c r="I101" s="5" t="s">
        <v>15</v>
      </c>
      <c r="J101" s="5" t="s">
        <v>430</v>
      </c>
    </row>
    <row r="102" spans="1:10">
      <c r="A102" s="5" t="s">
        <v>454</v>
      </c>
      <c r="B102" s="6">
        <v>44870.56427145833</v>
      </c>
      <c r="C102" s="5" t="s">
        <v>428</v>
      </c>
      <c r="D102" s="7">
        <v>423180</v>
      </c>
      <c r="E102" s="10" t="s">
        <v>17</v>
      </c>
      <c r="H102" s="8">
        <v>25657.7</v>
      </c>
      <c r="I102" s="5" t="s">
        <v>15</v>
      </c>
      <c r="J102" s="5" t="s">
        <v>431</v>
      </c>
    </row>
    <row r="103" spans="1:10">
      <c r="A103" s="5" t="s">
        <v>454</v>
      </c>
      <c r="B103" s="6">
        <v>44870.56427145833</v>
      </c>
      <c r="C103" s="5" t="s">
        <v>428</v>
      </c>
      <c r="D103" s="7"/>
      <c r="E103" s="10"/>
      <c r="F103" s="8">
        <v>12908.4</v>
      </c>
      <c r="I103" s="11" t="s">
        <v>9</v>
      </c>
      <c r="J103" s="5" t="s">
        <v>436</v>
      </c>
    </row>
    <row r="104" spans="1:10">
      <c r="A104" s="5" t="s">
        <v>454</v>
      </c>
      <c r="B104" s="6">
        <v>44870.56427145833</v>
      </c>
      <c r="C104" s="5" t="s">
        <v>428</v>
      </c>
      <c r="D104" s="7"/>
      <c r="E104" s="10"/>
      <c r="F104" s="8">
        <v>618.1</v>
      </c>
      <c r="I104" s="11" t="s">
        <v>9</v>
      </c>
      <c r="J104" s="5" t="s">
        <v>438</v>
      </c>
    </row>
    <row r="105" spans="1:10">
      <c r="A105" s="5" t="s">
        <v>454</v>
      </c>
      <c r="B105" s="6">
        <v>44870.56427145833</v>
      </c>
      <c r="C105" s="5" t="s">
        <v>428</v>
      </c>
      <c r="D105" s="7"/>
      <c r="E105" s="10"/>
      <c r="F105" s="8">
        <v>129.4</v>
      </c>
      <c r="I105" s="11" t="s">
        <v>9</v>
      </c>
      <c r="J105" s="5" t="s">
        <v>451</v>
      </c>
    </row>
    <row r="106" spans="1:10">
      <c r="A106" s="5" t="s">
        <v>454</v>
      </c>
      <c r="B106" s="6">
        <v>44870.56427145833</v>
      </c>
      <c r="C106" s="5" t="s">
        <v>428</v>
      </c>
      <c r="D106" s="7"/>
      <c r="E106" s="10"/>
      <c r="F106" s="8">
        <v>41076.199999999997</v>
      </c>
      <c r="I106" s="11" t="s">
        <v>9</v>
      </c>
      <c r="J106" s="10" t="s">
        <v>440</v>
      </c>
    </row>
    <row r="107" spans="1:10">
      <c r="A107" s="5" t="s">
        <v>454</v>
      </c>
      <c r="B107" s="6">
        <v>44870.56427145833</v>
      </c>
      <c r="C107" s="5" t="s">
        <v>428</v>
      </c>
      <c r="D107" s="7"/>
      <c r="E107" s="10"/>
      <c r="F107" s="8">
        <v>567.1</v>
      </c>
      <c r="I107" s="11" t="s">
        <v>9</v>
      </c>
      <c r="J107" s="10" t="s">
        <v>442</v>
      </c>
    </row>
    <row r="108" spans="1:10">
      <c r="A108" s="5" t="s">
        <v>454</v>
      </c>
      <c r="B108" s="6">
        <v>44870.56427145833</v>
      </c>
      <c r="C108" s="5" t="s">
        <v>428</v>
      </c>
      <c r="D108" s="7"/>
      <c r="E108" s="10"/>
      <c r="F108" s="8">
        <v>11062.2</v>
      </c>
      <c r="I108" s="11" t="s">
        <v>9</v>
      </c>
      <c r="J108" s="10" t="s">
        <v>443</v>
      </c>
    </row>
    <row r="109" spans="1:10">
      <c r="A109" s="5" t="s">
        <v>454</v>
      </c>
      <c r="B109" s="6">
        <v>44870.56427145833</v>
      </c>
      <c r="C109" s="5" t="s">
        <v>428</v>
      </c>
      <c r="D109" s="7"/>
      <c r="E109" s="10"/>
      <c r="F109" s="8">
        <v>5383.6</v>
      </c>
      <c r="I109" s="11" t="s">
        <v>9</v>
      </c>
      <c r="J109" s="10" t="s">
        <v>444</v>
      </c>
    </row>
    <row r="110" spans="1:10">
      <c r="A110" s="12" t="s">
        <v>21</v>
      </c>
      <c r="B110" s="3"/>
      <c r="C110" s="3"/>
      <c r="D110" s="7"/>
      <c r="E110" s="10"/>
      <c r="F110" s="20">
        <f>SUM(F99:G109)</f>
        <v>71745</v>
      </c>
      <c r="H110" s="8"/>
      <c r="I110" s="5"/>
      <c r="J110" s="5"/>
    </row>
    <row r="111" spans="1:10" ht="15.75" customHeight="1">
      <c r="A111" s="13" t="s">
        <v>22</v>
      </c>
      <c r="B111" s="13" t="s">
        <v>23</v>
      </c>
      <c r="C111" s="13" t="s">
        <v>24</v>
      </c>
      <c r="D111" s="14">
        <v>112129903</v>
      </c>
      <c r="E111" s="10"/>
      <c r="H111" s="8"/>
      <c r="I111" s="5"/>
      <c r="J111" s="5"/>
    </row>
    <row r="114" spans="1:10">
      <c r="A114" s="1" t="s">
        <v>0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3" t="s">
        <v>55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88" t="s">
        <v>0</v>
      </c>
      <c r="B116" s="88" t="s">
        <v>2</v>
      </c>
      <c r="C116" s="88" t="s">
        <v>3</v>
      </c>
      <c r="D116" s="88" t="s">
        <v>4</v>
      </c>
      <c r="E116" s="88" t="s">
        <v>5</v>
      </c>
      <c r="F116" s="88" t="s">
        <v>6</v>
      </c>
      <c r="G116" s="90"/>
      <c r="H116" s="91"/>
      <c r="I116" s="88" t="s">
        <v>7</v>
      </c>
      <c r="J116" s="88" t="s">
        <v>8</v>
      </c>
    </row>
    <row r="117" spans="1:10">
      <c r="A117" s="89"/>
      <c r="B117" s="89"/>
      <c r="C117" s="89"/>
      <c r="D117" s="89"/>
      <c r="E117" s="89"/>
      <c r="F117" s="4" t="s">
        <v>9</v>
      </c>
      <c r="G117" s="4" t="s">
        <v>10</v>
      </c>
      <c r="H117" s="4" t="s">
        <v>11</v>
      </c>
      <c r="I117" s="89"/>
      <c r="J117" s="89"/>
    </row>
    <row r="118" spans="1:10">
      <c r="A118" s="5" t="s">
        <v>455</v>
      </c>
      <c r="B118" s="6">
        <v>44872.472768900458</v>
      </c>
      <c r="C118" s="5" t="s">
        <v>428</v>
      </c>
      <c r="D118" s="11"/>
      <c r="E118" s="10"/>
      <c r="F118" s="8">
        <v>8192.5</v>
      </c>
      <c r="I118" s="11" t="s">
        <v>9</v>
      </c>
      <c r="J118" s="10" t="s">
        <v>435</v>
      </c>
    </row>
    <row r="119" spans="1:10">
      <c r="A119" s="5" t="s">
        <v>455</v>
      </c>
      <c r="B119" s="6">
        <v>44872.472768900458</v>
      </c>
      <c r="C119" s="5" t="s">
        <v>428</v>
      </c>
      <c r="D119" s="11"/>
      <c r="E119" s="10"/>
      <c r="F119" s="8">
        <v>7813.7</v>
      </c>
      <c r="I119" s="11" t="s">
        <v>9</v>
      </c>
      <c r="J119" s="5" t="s">
        <v>436</v>
      </c>
    </row>
    <row r="120" spans="1:10">
      <c r="A120" s="5" t="s">
        <v>455</v>
      </c>
      <c r="B120" s="6">
        <v>44872.472768900458</v>
      </c>
      <c r="C120" s="5" t="s">
        <v>428</v>
      </c>
      <c r="D120" s="11"/>
      <c r="E120" s="10"/>
      <c r="F120" s="8">
        <v>6994.7</v>
      </c>
      <c r="I120" s="11" t="s">
        <v>9</v>
      </c>
      <c r="J120" s="10" t="s">
        <v>448</v>
      </c>
    </row>
    <row r="121" spans="1:10">
      <c r="A121" s="5" t="s">
        <v>455</v>
      </c>
      <c r="B121" s="6">
        <v>44872.472768900458</v>
      </c>
      <c r="C121" s="5" t="s">
        <v>428</v>
      </c>
      <c r="D121" s="11"/>
      <c r="E121" s="10"/>
      <c r="F121" s="8">
        <v>2360.1999999999998</v>
      </c>
      <c r="I121" s="11" t="s">
        <v>9</v>
      </c>
      <c r="J121" s="10" t="s">
        <v>437</v>
      </c>
    </row>
    <row r="122" spans="1:10">
      <c r="A122" s="5" t="s">
        <v>455</v>
      </c>
      <c r="B122" s="6">
        <v>44872.472768900458</v>
      </c>
      <c r="C122" s="5" t="s">
        <v>428</v>
      </c>
      <c r="D122" s="11"/>
      <c r="E122" s="10"/>
      <c r="F122" s="8">
        <v>4007.9</v>
      </c>
      <c r="I122" s="11" t="s">
        <v>9</v>
      </c>
      <c r="J122" s="5" t="s">
        <v>438</v>
      </c>
    </row>
    <row r="123" spans="1:10">
      <c r="A123" s="5" t="s">
        <v>455</v>
      </c>
      <c r="B123" s="6">
        <v>44872.472768900458</v>
      </c>
      <c r="C123" s="5" t="s">
        <v>428</v>
      </c>
      <c r="D123" s="11"/>
      <c r="E123" s="10"/>
      <c r="F123" s="8">
        <v>9876.2999999999993</v>
      </c>
      <c r="I123" s="11" t="s">
        <v>9</v>
      </c>
      <c r="J123" s="10" t="s">
        <v>439</v>
      </c>
    </row>
    <row r="124" spans="1:10">
      <c r="A124" s="5" t="s">
        <v>455</v>
      </c>
      <c r="B124" s="6">
        <v>44872.472768900458</v>
      </c>
      <c r="C124" s="5" t="s">
        <v>428</v>
      </c>
      <c r="D124" s="11"/>
      <c r="E124" s="10"/>
      <c r="F124" s="8">
        <v>10803.5</v>
      </c>
      <c r="I124" s="11" t="s">
        <v>9</v>
      </c>
      <c r="J124" s="10" t="s">
        <v>440</v>
      </c>
    </row>
    <row r="125" spans="1:10">
      <c r="A125" s="5" t="s">
        <v>455</v>
      </c>
      <c r="B125" s="6">
        <v>44872.472768900458</v>
      </c>
      <c r="C125" s="5" t="s">
        <v>428</v>
      </c>
      <c r="D125" s="11"/>
      <c r="E125" s="10"/>
      <c r="F125" s="8">
        <v>1428.1</v>
      </c>
      <c r="I125" s="11" t="s">
        <v>9</v>
      </c>
      <c r="J125" s="10" t="s">
        <v>442</v>
      </c>
    </row>
    <row r="126" spans="1:10">
      <c r="A126" s="5" t="s">
        <v>455</v>
      </c>
      <c r="B126" s="6">
        <v>44872.472768900458</v>
      </c>
      <c r="C126" s="5" t="s">
        <v>428</v>
      </c>
      <c r="D126" s="11"/>
      <c r="E126" s="10"/>
      <c r="F126" s="8">
        <v>5738</v>
      </c>
      <c r="I126" s="11" t="s">
        <v>9</v>
      </c>
      <c r="J126" s="10" t="s">
        <v>443</v>
      </c>
    </row>
    <row r="127" spans="1:10">
      <c r="A127" s="5" t="s">
        <v>455</v>
      </c>
      <c r="B127" s="6">
        <v>44872.472768900458</v>
      </c>
      <c r="C127" s="5" t="s">
        <v>428</v>
      </c>
      <c r="D127" s="11"/>
      <c r="E127" s="10"/>
      <c r="F127" s="8">
        <v>6307.2</v>
      </c>
      <c r="I127" s="11" t="s">
        <v>9</v>
      </c>
      <c r="J127" s="10" t="s">
        <v>444</v>
      </c>
    </row>
    <row r="128" spans="1:10">
      <c r="A128" s="5" t="s">
        <v>455</v>
      </c>
      <c r="B128" s="6">
        <v>44872.472768900458</v>
      </c>
      <c r="C128" s="5" t="s">
        <v>428</v>
      </c>
      <c r="D128" s="11"/>
      <c r="E128" s="10"/>
      <c r="F128" s="8">
        <v>2092</v>
      </c>
      <c r="I128" s="11" t="s">
        <v>9</v>
      </c>
      <c r="J128" s="10" t="s">
        <v>445</v>
      </c>
    </row>
    <row r="129" spans="1:10">
      <c r="A129" s="12" t="s">
        <v>21</v>
      </c>
      <c r="B129" s="3"/>
      <c r="C129" s="3"/>
      <c r="D129" s="7"/>
      <c r="E129" s="10"/>
      <c r="F129" s="19">
        <f>SUM(F118:G128)</f>
        <v>65614.100000000006</v>
      </c>
      <c r="H129" s="8"/>
      <c r="I129" s="11"/>
      <c r="J129" s="10"/>
    </row>
    <row r="130" spans="1:10" ht="15.75" customHeight="1">
      <c r="A130" s="13" t="s">
        <v>22</v>
      </c>
      <c r="B130" s="13" t="s">
        <v>23</v>
      </c>
      <c r="C130" s="13" t="s">
        <v>24</v>
      </c>
      <c r="D130" s="14">
        <v>112129904</v>
      </c>
      <c r="E130" s="10"/>
      <c r="H130" s="8"/>
      <c r="I130" s="11"/>
      <c r="J130" s="10"/>
    </row>
    <row r="131" spans="1:10">
      <c r="A131" s="5"/>
      <c r="B131" s="6"/>
      <c r="C131" s="5"/>
      <c r="D131" s="7"/>
      <c r="E131" s="10"/>
      <c r="H131" s="8"/>
      <c r="I131" s="11"/>
      <c r="J131" s="10"/>
    </row>
    <row r="132" spans="1:10">
      <c r="A132" s="5"/>
      <c r="B132" s="6"/>
      <c r="C132" s="5"/>
      <c r="D132" s="7"/>
      <c r="E132" s="10"/>
      <c r="H132" s="8"/>
      <c r="I132" s="11"/>
      <c r="J132" s="10"/>
    </row>
    <row r="133" spans="1:10">
      <c r="A133" s="5" t="s">
        <v>456</v>
      </c>
      <c r="B133" s="6">
        <v>44872.77494891204</v>
      </c>
      <c r="C133" s="5" t="s">
        <v>428</v>
      </c>
      <c r="D133" s="7">
        <v>2996605793</v>
      </c>
      <c r="E133" s="5" t="s">
        <v>14</v>
      </c>
      <c r="H133" s="8">
        <v>10570</v>
      </c>
      <c r="I133" s="5" t="s">
        <v>15</v>
      </c>
      <c r="J133" s="10" t="s">
        <v>447</v>
      </c>
    </row>
    <row r="134" spans="1:10">
      <c r="A134" s="5" t="s">
        <v>456</v>
      </c>
      <c r="B134" s="6">
        <v>44872.77494891204</v>
      </c>
      <c r="C134" s="5" t="s">
        <v>428</v>
      </c>
      <c r="D134" s="9">
        <v>45132935416</v>
      </c>
      <c r="E134" s="10" t="s">
        <v>17</v>
      </c>
      <c r="H134" s="8">
        <v>3000</v>
      </c>
      <c r="I134" s="5" t="s">
        <v>15</v>
      </c>
      <c r="J134" s="5" t="s">
        <v>430</v>
      </c>
    </row>
    <row r="135" spans="1:10">
      <c r="A135" s="5" t="s">
        <v>456</v>
      </c>
      <c r="B135" s="6">
        <v>44872.77494891204</v>
      </c>
      <c r="C135" s="5" t="s">
        <v>428</v>
      </c>
      <c r="D135" s="7">
        <v>462328</v>
      </c>
      <c r="E135" s="10" t="s">
        <v>17</v>
      </c>
      <c r="H135" s="8">
        <v>22534.799999999999</v>
      </c>
      <c r="I135" s="5" t="s">
        <v>15</v>
      </c>
      <c r="J135" s="5" t="s">
        <v>430</v>
      </c>
    </row>
    <row r="136" spans="1:10">
      <c r="A136" s="5" t="s">
        <v>456</v>
      </c>
      <c r="B136" s="6">
        <v>44872.77494891204</v>
      </c>
      <c r="C136" s="5" t="s">
        <v>428</v>
      </c>
      <c r="D136" s="7">
        <v>27352013</v>
      </c>
      <c r="E136" s="5" t="s">
        <v>14</v>
      </c>
      <c r="H136" s="8">
        <v>4360.5</v>
      </c>
      <c r="I136" s="5" t="s">
        <v>15</v>
      </c>
      <c r="J136" s="10" t="s">
        <v>447</v>
      </c>
    </row>
    <row r="137" spans="1:10">
      <c r="A137" s="5" t="s">
        <v>456</v>
      </c>
      <c r="B137" s="6">
        <v>44872.77494891204</v>
      </c>
      <c r="C137" s="5" t="s">
        <v>428</v>
      </c>
      <c r="D137" s="7">
        <v>2999349611</v>
      </c>
      <c r="E137" s="5" t="s">
        <v>14</v>
      </c>
      <c r="H137" s="8">
        <v>8005.41</v>
      </c>
      <c r="I137" s="5" t="s">
        <v>15</v>
      </c>
      <c r="J137" s="10" t="s">
        <v>447</v>
      </c>
    </row>
    <row r="138" spans="1:10">
      <c r="A138" s="5" t="s">
        <v>456</v>
      </c>
      <c r="B138" s="6">
        <v>44872.77494891204</v>
      </c>
      <c r="C138" s="5" t="s">
        <v>428</v>
      </c>
      <c r="D138" s="7">
        <v>462370</v>
      </c>
      <c r="E138" s="10" t="s">
        <v>17</v>
      </c>
      <c r="H138" s="8">
        <v>31110.400000000001</v>
      </c>
      <c r="I138" s="5" t="s">
        <v>15</v>
      </c>
      <c r="J138" s="5" t="s">
        <v>431</v>
      </c>
    </row>
    <row r="139" spans="1:10">
      <c r="A139" s="5" t="s">
        <v>456</v>
      </c>
      <c r="B139" s="6">
        <v>44872.77494891204</v>
      </c>
      <c r="C139" s="5" t="s">
        <v>428</v>
      </c>
      <c r="D139" s="9">
        <v>51517023184</v>
      </c>
      <c r="E139" s="10" t="s">
        <v>17</v>
      </c>
      <c r="H139" s="8">
        <v>207350.89</v>
      </c>
      <c r="I139" s="5" t="s">
        <v>15</v>
      </c>
      <c r="J139" s="10" t="s">
        <v>447</v>
      </c>
    </row>
    <row r="140" spans="1:10">
      <c r="A140" s="5" t="s">
        <v>457</v>
      </c>
      <c r="B140" s="6">
        <v>44872.77494891204</v>
      </c>
      <c r="C140" s="5" t="s">
        <v>428</v>
      </c>
      <c r="D140" s="7"/>
      <c r="E140" s="10"/>
      <c r="F140" s="8">
        <v>4748.1000000000004</v>
      </c>
      <c r="I140" s="11" t="s">
        <v>9</v>
      </c>
      <c r="J140" s="10" t="s">
        <v>444</v>
      </c>
    </row>
    <row r="141" spans="1:10">
      <c r="A141" s="5" t="s">
        <v>456</v>
      </c>
      <c r="B141" s="6">
        <v>44872.77494891204</v>
      </c>
      <c r="C141" s="5" t="s">
        <v>428</v>
      </c>
      <c r="D141" s="7"/>
      <c r="E141" s="10"/>
      <c r="F141" s="8">
        <v>1835</v>
      </c>
      <c r="I141" s="11" t="s">
        <v>9</v>
      </c>
      <c r="J141" s="10" t="s">
        <v>448</v>
      </c>
    </row>
    <row r="142" spans="1:10">
      <c r="A142" s="5" t="s">
        <v>456</v>
      </c>
      <c r="B142" s="6">
        <v>44872.77494891204</v>
      </c>
      <c r="C142" s="5" t="s">
        <v>428</v>
      </c>
      <c r="D142" s="7"/>
      <c r="E142" s="10"/>
      <c r="F142" s="8">
        <v>2543.3000000000002</v>
      </c>
      <c r="I142" s="11" t="s">
        <v>9</v>
      </c>
      <c r="J142" s="10" t="s">
        <v>437</v>
      </c>
    </row>
    <row r="143" spans="1:10">
      <c r="A143" s="5" t="s">
        <v>456</v>
      </c>
      <c r="B143" s="6">
        <v>44872.77494891204</v>
      </c>
      <c r="C143" s="5" t="s">
        <v>428</v>
      </c>
      <c r="D143" s="7"/>
      <c r="E143" s="10"/>
      <c r="F143" s="8">
        <v>51532.7</v>
      </c>
      <c r="I143" s="11" t="s">
        <v>9</v>
      </c>
      <c r="J143" s="5" t="s">
        <v>429</v>
      </c>
    </row>
    <row r="144" spans="1:10">
      <c r="A144" s="5" t="s">
        <v>456</v>
      </c>
      <c r="B144" s="6">
        <v>44872.77494891204</v>
      </c>
      <c r="C144" s="5" t="s">
        <v>428</v>
      </c>
      <c r="D144" s="7"/>
      <c r="E144" s="10"/>
      <c r="F144" s="8">
        <v>3500</v>
      </c>
      <c r="I144" s="11" t="s">
        <v>9</v>
      </c>
      <c r="J144" s="5" t="s">
        <v>431</v>
      </c>
    </row>
    <row r="145" spans="1:10">
      <c r="A145" s="5" t="s">
        <v>456</v>
      </c>
      <c r="B145" s="6">
        <v>44872.77494891204</v>
      </c>
      <c r="C145" s="5" t="s">
        <v>428</v>
      </c>
      <c r="D145" s="7"/>
      <c r="E145" s="10"/>
      <c r="F145" s="8">
        <v>2914.5</v>
      </c>
      <c r="I145" s="11" t="s">
        <v>9</v>
      </c>
      <c r="J145" s="10" t="s">
        <v>452</v>
      </c>
    </row>
    <row r="146" spans="1:10">
      <c r="A146" s="12" t="s">
        <v>21</v>
      </c>
      <c r="B146" s="3"/>
      <c r="C146" s="3"/>
      <c r="D146" s="7"/>
      <c r="E146" s="10"/>
      <c r="F146" s="19">
        <f>SUM(F133:G145)</f>
        <v>67073.600000000006</v>
      </c>
      <c r="H146" s="8"/>
      <c r="I146" s="11"/>
      <c r="J146" s="10"/>
    </row>
    <row r="147" spans="1:10" ht="15.75" customHeight="1">
      <c r="A147" s="13" t="s">
        <v>22</v>
      </c>
      <c r="B147" s="13" t="s">
        <v>23</v>
      </c>
      <c r="C147" s="13" t="s">
        <v>24</v>
      </c>
      <c r="D147" s="14">
        <v>112155944</v>
      </c>
      <c r="E147" s="10"/>
      <c r="H147" s="8"/>
      <c r="I147" s="11"/>
      <c r="J147" s="10"/>
    </row>
    <row r="150" spans="1:10">
      <c r="A150" s="1" t="s">
        <v>0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3" t="s">
        <v>62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88" t="s">
        <v>0</v>
      </c>
      <c r="B152" s="88" t="s">
        <v>2</v>
      </c>
      <c r="C152" s="88" t="s">
        <v>3</v>
      </c>
      <c r="D152" s="88" t="s">
        <v>4</v>
      </c>
      <c r="E152" s="88" t="s">
        <v>5</v>
      </c>
      <c r="F152" s="88" t="s">
        <v>6</v>
      </c>
      <c r="G152" s="90"/>
      <c r="H152" s="91"/>
      <c r="I152" s="88" t="s">
        <v>7</v>
      </c>
      <c r="J152" s="88" t="s">
        <v>8</v>
      </c>
    </row>
    <row r="153" spans="1:10">
      <c r="A153" s="89"/>
      <c r="B153" s="89"/>
      <c r="C153" s="89"/>
      <c r="D153" s="89"/>
      <c r="E153" s="89"/>
      <c r="F153" s="4" t="s">
        <v>9</v>
      </c>
      <c r="G153" s="4" t="s">
        <v>10</v>
      </c>
      <c r="H153" s="4" t="s">
        <v>11</v>
      </c>
      <c r="I153" s="89"/>
      <c r="J153" s="89"/>
    </row>
    <row r="154" spans="1:10">
      <c r="A154" s="5" t="s">
        <v>458</v>
      </c>
      <c r="B154" s="6">
        <v>44873.481278530089</v>
      </c>
      <c r="C154" s="5" t="s">
        <v>428</v>
      </c>
      <c r="D154" s="11"/>
      <c r="E154" s="10"/>
      <c r="F154" s="8">
        <v>11688.8</v>
      </c>
      <c r="I154" s="11" t="s">
        <v>9</v>
      </c>
      <c r="J154" s="10" t="s">
        <v>435</v>
      </c>
    </row>
    <row r="155" spans="1:10">
      <c r="A155" s="5" t="s">
        <v>458</v>
      </c>
      <c r="B155" s="6">
        <v>44873.481278530089</v>
      </c>
      <c r="C155" s="5" t="s">
        <v>428</v>
      </c>
      <c r="D155" s="11"/>
      <c r="E155" s="10"/>
      <c r="F155" s="8">
        <v>13382.1</v>
      </c>
      <c r="I155" s="11" t="s">
        <v>9</v>
      </c>
      <c r="J155" s="5" t="s">
        <v>436</v>
      </c>
    </row>
    <row r="156" spans="1:10">
      <c r="A156" s="5" t="s">
        <v>458</v>
      </c>
      <c r="B156" s="6">
        <v>44873.481278530089</v>
      </c>
      <c r="C156" s="5" t="s">
        <v>428</v>
      </c>
      <c r="D156" s="11"/>
      <c r="E156" s="10"/>
      <c r="F156" s="8">
        <v>356.5</v>
      </c>
      <c r="I156" s="11" t="s">
        <v>9</v>
      </c>
      <c r="J156" s="5" t="s">
        <v>438</v>
      </c>
    </row>
    <row r="157" spans="1:10">
      <c r="A157" s="5" t="s">
        <v>458</v>
      </c>
      <c r="B157" s="6">
        <v>44873.481278530089</v>
      </c>
      <c r="C157" s="5" t="s">
        <v>428</v>
      </c>
      <c r="D157" s="11"/>
      <c r="E157" s="10"/>
      <c r="F157" s="8">
        <v>9100</v>
      </c>
      <c r="I157" s="11" t="s">
        <v>9</v>
      </c>
      <c r="J157" s="10" t="s">
        <v>439</v>
      </c>
    </row>
    <row r="158" spans="1:10">
      <c r="A158" s="5" t="s">
        <v>458</v>
      </c>
      <c r="B158" s="6">
        <v>44873.481278530089</v>
      </c>
      <c r="C158" s="5" t="s">
        <v>428</v>
      </c>
      <c r="D158" s="11"/>
      <c r="E158" s="10"/>
      <c r="F158" s="8">
        <v>13831</v>
      </c>
      <c r="I158" s="11" t="s">
        <v>9</v>
      </c>
      <c r="J158" s="10" t="s">
        <v>440</v>
      </c>
    </row>
    <row r="159" spans="1:10">
      <c r="A159" s="5" t="s">
        <v>458</v>
      </c>
      <c r="B159" s="6">
        <v>44873.481278530089</v>
      </c>
      <c r="C159" s="5" t="s">
        <v>428</v>
      </c>
      <c r="D159" s="11"/>
      <c r="E159" s="10"/>
      <c r="F159" s="8">
        <v>413.7</v>
      </c>
      <c r="I159" s="11" t="s">
        <v>9</v>
      </c>
      <c r="J159" s="5" t="s">
        <v>441</v>
      </c>
    </row>
    <row r="160" spans="1:10">
      <c r="A160" s="5" t="s">
        <v>458</v>
      </c>
      <c r="B160" s="6">
        <v>44873.481278530089</v>
      </c>
      <c r="C160" s="5" t="s">
        <v>428</v>
      </c>
      <c r="D160" s="11"/>
      <c r="E160" s="10"/>
      <c r="F160" s="8">
        <v>5079.1000000000004</v>
      </c>
      <c r="I160" s="11" t="s">
        <v>9</v>
      </c>
      <c r="J160" s="10" t="s">
        <v>442</v>
      </c>
    </row>
    <row r="161" spans="1:10">
      <c r="A161" s="5" t="s">
        <v>458</v>
      </c>
      <c r="B161" s="6">
        <v>44873.481278530089</v>
      </c>
      <c r="C161" s="5" t="s">
        <v>428</v>
      </c>
      <c r="D161" s="11"/>
      <c r="E161" s="10"/>
      <c r="F161" s="8">
        <v>1390</v>
      </c>
      <c r="I161" s="11" t="s">
        <v>9</v>
      </c>
      <c r="J161" s="10" t="s">
        <v>443</v>
      </c>
    </row>
    <row r="162" spans="1:10">
      <c r="A162" s="5" t="s">
        <v>458</v>
      </c>
      <c r="B162" s="6">
        <v>44873.481278530089</v>
      </c>
      <c r="C162" s="5" t="s">
        <v>428</v>
      </c>
      <c r="D162" s="11"/>
      <c r="E162" s="10"/>
      <c r="F162" s="8">
        <v>2663.5</v>
      </c>
      <c r="I162" s="11" t="s">
        <v>9</v>
      </c>
      <c r="J162" s="10" t="s">
        <v>445</v>
      </c>
    </row>
    <row r="163" spans="1:10">
      <c r="A163" s="12" t="s">
        <v>21</v>
      </c>
      <c r="B163" s="3"/>
      <c r="C163" s="3"/>
      <c r="D163" s="7"/>
      <c r="E163" s="10"/>
      <c r="F163" s="19">
        <f>SUM(F154:G162)</f>
        <v>57904.7</v>
      </c>
      <c r="H163" s="8"/>
      <c r="I163" s="11"/>
      <c r="J163" s="5"/>
    </row>
    <row r="164" spans="1:10" ht="15.75" customHeight="1">
      <c r="A164" s="13" t="s">
        <v>22</v>
      </c>
      <c r="B164" s="13" t="s">
        <v>23</v>
      </c>
      <c r="C164" s="13" t="s">
        <v>24</v>
      </c>
      <c r="D164" s="14">
        <v>112155949</v>
      </c>
      <c r="E164" s="10"/>
      <c r="H164" s="8"/>
      <c r="I164" s="11"/>
      <c r="J164" s="5"/>
    </row>
    <row r="165" spans="1:10">
      <c r="A165" s="5"/>
      <c r="B165" s="6"/>
      <c r="C165" s="5"/>
      <c r="D165" s="7"/>
      <c r="E165" s="10"/>
      <c r="H165" s="8"/>
      <c r="I165" s="11"/>
      <c r="J165" s="5"/>
    </row>
    <row r="166" spans="1:10">
      <c r="A166" s="5"/>
      <c r="B166" s="6"/>
      <c r="C166" s="5"/>
      <c r="D166" s="7"/>
      <c r="E166" s="10"/>
      <c r="H166" s="8"/>
      <c r="I166" s="11"/>
      <c r="J166" s="5"/>
    </row>
    <row r="167" spans="1:10">
      <c r="A167" s="5" t="s">
        <v>459</v>
      </c>
      <c r="B167" s="6">
        <v>44873.742050358793</v>
      </c>
      <c r="C167" s="5" t="s">
        <v>428</v>
      </c>
      <c r="D167" s="9">
        <v>45113075177</v>
      </c>
      <c r="E167" s="10" t="s">
        <v>17</v>
      </c>
      <c r="H167" s="8">
        <v>1888</v>
      </c>
      <c r="I167" s="5" t="s">
        <v>15</v>
      </c>
      <c r="J167" s="10" t="s">
        <v>447</v>
      </c>
    </row>
    <row r="168" spans="1:10">
      <c r="A168" s="5" t="s">
        <v>459</v>
      </c>
      <c r="B168" s="6">
        <v>44873.742050358793</v>
      </c>
      <c r="C168" s="5" t="s">
        <v>428</v>
      </c>
      <c r="D168" s="7">
        <v>423507</v>
      </c>
      <c r="E168" s="10" t="s">
        <v>17</v>
      </c>
      <c r="H168" s="8">
        <v>79556.100000000006</v>
      </c>
      <c r="I168" s="5" t="s">
        <v>15</v>
      </c>
      <c r="J168" s="5" t="s">
        <v>429</v>
      </c>
    </row>
    <row r="169" spans="1:10">
      <c r="A169" s="5" t="s">
        <v>459</v>
      </c>
      <c r="B169" s="6">
        <v>44873.742050358793</v>
      </c>
      <c r="C169" s="5" t="s">
        <v>428</v>
      </c>
      <c r="D169" s="7">
        <v>569127</v>
      </c>
      <c r="E169" s="10" t="s">
        <v>17</v>
      </c>
      <c r="H169" s="8">
        <v>42138.8</v>
      </c>
      <c r="I169" s="5" t="s">
        <v>15</v>
      </c>
      <c r="J169" s="5" t="s">
        <v>430</v>
      </c>
    </row>
    <row r="170" spans="1:10">
      <c r="A170" s="5" t="s">
        <v>459</v>
      </c>
      <c r="B170" s="6">
        <v>44873.742050358793</v>
      </c>
      <c r="C170" s="5" t="s">
        <v>428</v>
      </c>
      <c r="D170" s="7">
        <v>569126</v>
      </c>
      <c r="E170" s="10" t="s">
        <v>17</v>
      </c>
      <c r="H170" s="8">
        <v>24227.599999999999</v>
      </c>
      <c r="I170" s="5" t="s">
        <v>15</v>
      </c>
      <c r="J170" s="5" t="s">
        <v>431</v>
      </c>
    </row>
    <row r="171" spans="1:10">
      <c r="A171" s="5" t="s">
        <v>459</v>
      </c>
      <c r="B171" s="6">
        <v>44873.742050358793</v>
      </c>
      <c r="C171" s="5" t="s">
        <v>428</v>
      </c>
      <c r="D171" s="7"/>
      <c r="E171" s="10"/>
      <c r="F171" s="8">
        <v>2340</v>
      </c>
      <c r="I171" s="11" t="s">
        <v>9</v>
      </c>
      <c r="J171" s="10" t="s">
        <v>447</v>
      </c>
    </row>
    <row r="172" spans="1:10">
      <c r="A172" s="5" t="s">
        <v>459</v>
      </c>
      <c r="B172" s="6">
        <v>44873.742050358793</v>
      </c>
      <c r="C172" s="5" t="s">
        <v>428</v>
      </c>
      <c r="D172" s="7"/>
      <c r="E172" s="10"/>
      <c r="F172" s="8">
        <v>3818</v>
      </c>
      <c r="I172" s="11" t="s">
        <v>9</v>
      </c>
      <c r="J172" s="5" t="s">
        <v>431</v>
      </c>
    </row>
    <row r="173" spans="1:10">
      <c r="A173" s="12" t="s">
        <v>21</v>
      </c>
      <c r="B173" s="3"/>
      <c r="C173" s="3"/>
      <c r="D173" s="7"/>
      <c r="E173" s="10"/>
      <c r="F173" s="19">
        <f>SUM(F167:G172)</f>
        <v>6158</v>
      </c>
      <c r="H173" s="8"/>
      <c r="I173" s="11"/>
      <c r="J173" s="5"/>
    </row>
    <row r="174" spans="1:10" ht="15.75" customHeight="1">
      <c r="A174" s="13" t="s">
        <v>22</v>
      </c>
      <c r="B174" s="13" t="s">
        <v>23</v>
      </c>
      <c r="C174" s="13" t="s">
        <v>24</v>
      </c>
      <c r="D174" s="14">
        <v>112163073</v>
      </c>
      <c r="E174" s="10"/>
      <c r="H174" s="8"/>
      <c r="I174" s="11"/>
      <c r="J174" s="5"/>
    </row>
    <row r="177" spans="1:10">
      <c r="A177" s="1" t="s">
        <v>0</v>
      </c>
      <c r="B177" s="2"/>
      <c r="C177" s="2"/>
      <c r="D177" s="2"/>
      <c r="E177" s="2"/>
      <c r="F177" s="2"/>
      <c r="G177" s="2"/>
      <c r="H177" s="2"/>
      <c r="I177" s="2"/>
      <c r="J177" s="2"/>
    </row>
    <row r="178" spans="1:10">
      <c r="A178" s="3" t="s">
        <v>65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88" t="s">
        <v>0</v>
      </c>
      <c r="B179" s="88" t="s">
        <v>2</v>
      </c>
      <c r="C179" s="88" t="s">
        <v>3</v>
      </c>
      <c r="D179" s="88" t="s">
        <v>4</v>
      </c>
      <c r="E179" s="88" t="s">
        <v>5</v>
      </c>
      <c r="F179" s="88" t="s">
        <v>6</v>
      </c>
      <c r="G179" s="90"/>
      <c r="H179" s="91"/>
      <c r="I179" s="88" t="s">
        <v>7</v>
      </c>
      <c r="J179" s="88" t="s">
        <v>8</v>
      </c>
    </row>
    <row r="180" spans="1:10">
      <c r="A180" s="89"/>
      <c r="B180" s="89"/>
      <c r="C180" s="89"/>
      <c r="D180" s="89"/>
      <c r="E180" s="89"/>
      <c r="F180" s="4" t="s">
        <v>9</v>
      </c>
      <c r="G180" s="4" t="s">
        <v>10</v>
      </c>
      <c r="H180" s="4" t="s">
        <v>11</v>
      </c>
      <c r="I180" s="89"/>
      <c r="J180" s="89"/>
    </row>
    <row r="181" spans="1:10">
      <c r="A181" s="5" t="s">
        <v>460</v>
      </c>
      <c r="B181" s="6">
        <v>44874.494826921298</v>
      </c>
      <c r="C181" s="5" t="s">
        <v>428</v>
      </c>
      <c r="D181" s="11"/>
      <c r="E181" s="10"/>
      <c r="F181" s="8">
        <v>9093.1</v>
      </c>
      <c r="I181" s="11" t="s">
        <v>9</v>
      </c>
      <c r="J181" s="10" t="s">
        <v>435</v>
      </c>
    </row>
    <row r="182" spans="1:10">
      <c r="A182" s="5" t="s">
        <v>460</v>
      </c>
      <c r="B182" s="6">
        <v>44874.494826921298</v>
      </c>
      <c r="C182" s="5" t="s">
        <v>428</v>
      </c>
      <c r="D182" s="11"/>
      <c r="E182" s="10"/>
      <c r="F182" s="8">
        <v>13387.5</v>
      </c>
      <c r="I182" s="11" t="s">
        <v>9</v>
      </c>
      <c r="J182" s="5" t="s">
        <v>436</v>
      </c>
    </row>
    <row r="183" spans="1:10">
      <c r="A183" s="5" t="s">
        <v>460</v>
      </c>
      <c r="B183" s="6">
        <v>44874.494826921298</v>
      </c>
      <c r="C183" s="5" t="s">
        <v>428</v>
      </c>
      <c r="D183" s="11"/>
      <c r="E183" s="10"/>
      <c r="F183" s="8">
        <v>14744.8</v>
      </c>
      <c r="I183" s="11" t="s">
        <v>9</v>
      </c>
      <c r="J183" s="10" t="s">
        <v>448</v>
      </c>
    </row>
    <row r="184" spans="1:10">
      <c r="A184" s="5" t="s">
        <v>460</v>
      </c>
      <c r="B184" s="6">
        <v>44874.494826921298</v>
      </c>
      <c r="C184" s="5" t="s">
        <v>428</v>
      </c>
      <c r="D184" s="11"/>
      <c r="E184" s="10"/>
      <c r="F184" s="8">
        <v>2472.6999999999998</v>
      </c>
      <c r="I184" s="11" t="s">
        <v>9</v>
      </c>
      <c r="J184" s="10" t="s">
        <v>437</v>
      </c>
    </row>
    <row r="185" spans="1:10">
      <c r="A185" s="5" t="s">
        <v>460</v>
      </c>
      <c r="B185" s="6">
        <v>44874.494826921298</v>
      </c>
      <c r="C185" s="5" t="s">
        <v>428</v>
      </c>
      <c r="D185" s="11"/>
      <c r="E185" s="10"/>
      <c r="F185" s="8">
        <v>14697.9</v>
      </c>
      <c r="I185" s="11" t="s">
        <v>9</v>
      </c>
      <c r="J185" s="5" t="s">
        <v>438</v>
      </c>
    </row>
    <row r="186" spans="1:10">
      <c r="A186" s="5" t="s">
        <v>460</v>
      </c>
      <c r="B186" s="6">
        <v>44874.494826921298</v>
      </c>
      <c r="C186" s="5" t="s">
        <v>428</v>
      </c>
      <c r="D186" s="11"/>
      <c r="E186" s="10"/>
      <c r="F186" s="8">
        <v>13556.9</v>
      </c>
      <c r="I186" s="11" t="s">
        <v>9</v>
      </c>
      <c r="J186" s="10" t="s">
        <v>439</v>
      </c>
    </row>
    <row r="187" spans="1:10">
      <c r="A187" s="5" t="s">
        <v>460</v>
      </c>
      <c r="B187" s="6">
        <v>44874.494826921298</v>
      </c>
      <c r="C187" s="5" t="s">
        <v>428</v>
      </c>
      <c r="D187" s="11"/>
      <c r="E187" s="10"/>
      <c r="F187" s="8">
        <v>40704.5</v>
      </c>
      <c r="I187" s="11" t="s">
        <v>9</v>
      </c>
      <c r="J187" s="10" t="s">
        <v>440</v>
      </c>
    </row>
    <row r="188" spans="1:10">
      <c r="A188" s="5" t="s">
        <v>460</v>
      </c>
      <c r="B188" s="6">
        <v>44874.494826921298</v>
      </c>
      <c r="C188" s="5" t="s">
        <v>428</v>
      </c>
      <c r="D188" s="11"/>
      <c r="E188" s="10"/>
      <c r="F188" s="8">
        <v>720</v>
      </c>
      <c r="I188" s="11" t="s">
        <v>9</v>
      </c>
      <c r="J188" s="5" t="s">
        <v>441</v>
      </c>
    </row>
    <row r="189" spans="1:10">
      <c r="A189" s="5" t="s">
        <v>460</v>
      </c>
      <c r="B189" s="6">
        <v>44874.494826921298</v>
      </c>
      <c r="C189" s="5" t="s">
        <v>428</v>
      </c>
      <c r="D189" s="11"/>
      <c r="E189" s="10"/>
      <c r="F189" s="8">
        <v>15691.8</v>
      </c>
      <c r="I189" s="11" t="s">
        <v>9</v>
      </c>
      <c r="J189" s="10" t="s">
        <v>442</v>
      </c>
    </row>
    <row r="190" spans="1:10">
      <c r="A190" s="5" t="s">
        <v>460</v>
      </c>
      <c r="B190" s="6">
        <v>44874.494826921298</v>
      </c>
      <c r="C190" s="5" t="s">
        <v>428</v>
      </c>
      <c r="D190" s="11"/>
      <c r="E190" s="10"/>
      <c r="F190" s="8">
        <v>13185.2</v>
      </c>
      <c r="I190" s="11" t="s">
        <v>9</v>
      </c>
      <c r="J190" s="10" t="s">
        <v>452</v>
      </c>
    </row>
    <row r="191" spans="1:10">
      <c r="A191" s="5" t="s">
        <v>460</v>
      </c>
      <c r="B191" s="6">
        <v>44874.494826921298</v>
      </c>
      <c r="C191" s="5" t="s">
        <v>428</v>
      </c>
      <c r="D191" s="11"/>
      <c r="E191" s="10"/>
      <c r="F191" s="8">
        <v>8917.2000000000007</v>
      </c>
      <c r="I191" s="11" t="s">
        <v>9</v>
      </c>
      <c r="J191" s="10" t="s">
        <v>444</v>
      </c>
    </row>
    <row r="192" spans="1:10">
      <c r="A192" s="5" t="s">
        <v>460</v>
      </c>
      <c r="B192" s="6">
        <v>44874.494826921298</v>
      </c>
      <c r="C192" s="5" t="s">
        <v>428</v>
      </c>
      <c r="D192" s="11"/>
      <c r="E192" s="10"/>
      <c r="F192" s="8">
        <v>10416.799999999999</v>
      </c>
      <c r="I192" s="11" t="s">
        <v>9</v>
      </c>
      <c r="J192" s="10" t="s">
        <v>445</v>
      </c>
    </row>
    <row r="193" spans="1:10">
      <c r="A193" s="12" t="s">
        <v>21</v>
      </c>
      <c r="B193" s="3"/>
      <c r="C193" s="3"/>
      <c r="D193" s="7"/>
      <c r="E193" s="10"/>
      <c r="F193" s="19">
        <f>SUM(F181:G192)</f>
        <v>157588.4</v>
      </c>
      <c r="H193" s="8"/>
      <c r="I193" s="11"/>
      <c r="J193" s="5"/>
    </row>
    <row r="194" spans="1:10" ht="15.75" customHeight="1">
      <c r="A194" s="13" t="s">
        <v>22</v>
      </c>
      <c r="B194" s="13" t="s">
        <v>23</v>
      </c>
      <c r="C194" s="13" t="s">
        <v>24</v>
      </c>
      <c r="D194" s="14">
        <v>112163076</v>
      </c>
      <c r="E194" s="10"/>
      <c r="H194" s="8"/>
      <c r="I194" s="11"/>
      <c r="J194" s="5"/>
    </row>
    <row r="195" spans="1:10">
      <c r="A195" s="5"/>
      <c r="B195" s="6"/>
      <c r="C195" s="5"/>
      <c r="D195" s="7"/>
      <c r="E195" s="10"/>
      <c r="H195" s="8"/>
      <c r="I195" s="11"/>
      <c r="J195" s="5"/>
    </row>
    <row r="196" spans="1:10">
      <c r="A196" s="5"/>
      <c r="B196" s="6"/>
      <c r="C196" s="5"/>
      <c r="D196" s="7"/>
      <c r="E196" s="10"/>
      <c r="H196" s="8"/>
      <c r="I196" s="11"/>
      <c r="J196" s="5"/>
    </row>
    <row r="197" spans="1:10">
      <c r="A197" s="5" t="s">
        <v>461</v>
      </c>
      <c r="B197" s="6">
        <v>44874.795343333331</v>
      </c>
      <c r="C197" s="5" t="s">
        <v>428</v>
      </c>
      <c r="D197" s="9">
        <v>45113079580</v>
      </c>
      <c r="E197" s="10" t="s">
        <v>17</v>
      </c>
      <c r="H197" s="8">
        <v>2500</v>
      </c>
      <c r="I197" s="5" t="s">
        <v>15</v>
      </c>
      <c r="J197" s="5" t="s">
        <v>430</v>
      </c>
    </row>
    <row r="198" spans="1:10">
      <c r="A198" s="5" t="s">
        <v>461</v>
      </c>
      <c r="B198" s="6">
        <v>44874.795343333331</v>
      </c>
      <c r="C198" s="5" t="s">
        <v>428</v>
      </c>
      <c r="D198" s="9">
        <v>71848123588</v>
      </c>
      <c r="E198" s="5" t="s">
        <v>462</v>
      </c>
      <c r="H198" s="8">
        <v>3921.92</v>
      </c>
      <c r="I198" s="5" t="s">
        <v>15</v>
      </c>
      <c r="J198" s="10" t="s">
        <v>447</v>
      </c>
    </row>
    <row r="199" spans="1:10">
      <c r="A199" s="5" t="s">
        <v>461</v>
      </c>
      <c r="B199" s="6">
        <v>44874.795343333331</v>
      </c>
      <c r="C199" s="5" t="s">
        <v>428</v>
      </c>
      <c r="D199" s="9">
        <v>71848123589</v>
      </c>
      <c r="E199" s="5" t="s">
        <v>462</v>
      </c>
      <c r="H199" s="8">
        <v>745.2</v>
      </c>
      <c r="I199" s="5" t="s">
        <v>15</v>
      </c>
      <c r="J199" s="10" t="s">
        <v>447</v>
      </c>
    </row>
    <row r="200" spans="1:10">
      <c r="A200" s="5" t="s">
        <v>461</v>
      </c>
      <c r="B200" s="6">
        <v>44874.795343333331</v>
      </c>
      <c r="C200" s="5" t="s">
        <v>428</v>
      </c>
      <c r="D200" s="7">
        <v>337032</v>
      </c>
      <c r="E200" s="10" t="s">
        <v>17</v>
      </c>
      <c r="H200" s="8">
        <v>25267.7</v>
      </c>
      <c r="I200" s="5" t="s">
        <v>15</v>
      </c>
      <c r="J200" s="5" t="s">
        <v>430</v>
      </c>
    </row>
    <row r="201" spans="1:10">
      <c r="A201" s="5" t="s">
        <v>461</v>
      </c>
      <c r="B201" s="6">
        <v>44874.795343333331</v>
      </c>
      <c r="C201" s="5" t="s">
        <v>428</v>
      </c>
      <c r="D201" s="7">
        <v>569272</v>
      </c>
      <c r="E201" s="10" t="s">
        <v>17</v>
      </c>
      <c r="H201" s="8">
        <v>15534.6</v>
      </c>
      <c r="I201" s="5" t="s">
        <v>15</v>
      </c>
      <c r="J201" s="5" t="s">
        <v>429</v>
      </c>
    </row>
    <row r="202" spans="1:10">
      <c r="A202" s="5" t="s">
        <v>461</v>
      </c>
      <c r="B202" s="6">
        <v>44874.795343333331</v>
      </c>
      <c r="C202" s="5" t="s">
        <v>428</v>
      </c>
      <c r="D202" s="7">
        <v>276058761</v>
      </c>
      <c r="E202" s="5" t="s">
        <v>14</v>
      </c>
      <c r="H202" s="8">
        <v>41173</v>
      </c>
      <c r="I202" s="5" t="s">
        <v>15</v>
      </c>
      <c r="J202" s="10" t="s">
        <v>447</v>
      </c>
    </row>
    <row r="203" spans="1:10">
      <c r="A203" s="5" t="s">
        <v>461</v>
      </c>
      <c r="B203" s="6">
        <v>44874.795343333331</v>
      </c>
      <c r="C203" s="5" t="s">
        <v>428</v>
      </c>
      <c r="D203" s="7">
        <v>276058762</v>
      </c>
      <c r="E203" s="5" t="s">
        <v>14</v>
      </c>
      <c r="H203" s="8">
        <v>6853.1</v>
      </c>
      <c r="I203" s="5" t="s">
        <v>15</v>
      </c>
      <c r="J203" s="10" t="s">
        <v>447</v>
      </c>
    </row>
    <row r="204" spans="1:10">
      <c r="A204" s="5" t="s">
        <v>461</v>
      </c>
      <c r="B204" s="6">
        <v>44874.795343333331</v>
      </c>
      <c r="C204" s="5" t="s">
        <v>428</v>
      </c>
      <c r="D204" s="7">
        <v>276058763</v>
      </c>
      <c r="E204" s="5" t="s">
        <v>14</v>
      </c>
      <c r="H204" s="8">
        <v>13973.9</v>
      </c>
      <c r="I204" s="5" t="s">
        <v>15</v>
      </c>
      <c r="J204" s="10" t="s">
        <v>447</v>
      </c>
    </row>
    <row r="205" spans="1:10">
      <c r="A205" s="5" t="s">
        <v>461</v>
      </c>
      <c r="B205" s="6">
        <v>44874.795343333331</v>
      </c>
      <c r="C205" s="5" t="s">
        <v>428</v>
      </c>
      <c r="D205" s="7">
        <v>423684</v>
      </c>
      <c r="E205" s="10" t="s">
        <v>17</v>
      </c>
      <c r="H205" s="8">
        <v>60503.5</v>
      </c>
      <c r="I205" s="5" t="s">
        <v>15</v>
      </c>
      <c r="J205" s="5" t="s">
        <v>431</v>
      </c>
    </row>
    <row r="206" spans="1:10">
      <c r="A206" s="5" t="s">
        <v>461</v>
      </c>
      <c r="B206" s="6">
        <v>44874.795343333331</v>
      </c>
      <c r="C206" s="5" t="s">
        <v>428</v>
      </c>
      <c r="D206" s="9">
        <v>45132937705</v>
      </c>
      <c r="E206" s="10" t="s">
        <v>17</v>
      </c>
      <c r="H206" s="8">
        <v>5346.96</v>
      </c>
      <c r="I206" s="5" t="s">
        <v>15</v>
      </c>
      <c r="J206" s="10" t="s">
        <v>447</v>
      </c>
    </row>
    <row r="207" spans="1:10">
      <c r="A207" s="5" t="s">
        <v>461</v>
      </c>
      <c r="B207" s="6">
        <v>44874.795343333331</v>
      </c>
      <c r="C207" s="5" t="s">
        <v>428</v>
      </c>
      <c r="D207" s="7"/>
      <c r="E207" s="10"/>
      <c r="F207" s="8">
        <v>2707</v>
      </c>
      <c r="I207" s="11" t="s">
        <v>9</v>
      </c>
      <c r="J207" s="5" t="s">
        <v>431</v>
      </c>
    </row>
    <row r="208" spans="1:10">
      <c r="A208" s="12" t="s">
        <v>21</v>
      </c>
      <c r="B208" s="3"/>
      <c r="C208" s="3"/>
      <c r="D208" s="7"/>
      <c r="E208" s="10"/>
      <c r="H208" s="8"/>
      <c r="I208" s="11"/>
      <c r="J208" s="5"/>
    </row>
    <row r="209" spans="1:10" ht="15.75" customHeight="1">
      <c r="A209" s="13" t="s">
        <v>22</v>
      </c>
      <c r="B209" s="13" t="s">
        <v>23</v>
      </c>
      <c r="C209" s="13" t="s">
        <v>24</v>
      </c>
      <c r="D209" s="14">
        <v>112197275</v>
      </c>
      <c r="E209" s="10"/>
      <c r="H209" s="8"/>
      <c r="I209" s="11"/>
      <c r="J209" s="5"/>
    </row>
    <row r="212" spans="1:10">
      <c r="A212" s="1" t="s">
        <v>0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3" t="s">
        <v>68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88" t="s">
        <v>0</v>
      </c>
      <c r="B214" s="88" t="s">
        <v>2</v>
      </c>
      <c r="C214" s="88" t="s">
        <v>3</v>
      </c>
      <c r="D214" s="88" t="s">
        <v>4</v>
      </c>
      <c r="E214" s="88" t="s">
        <v>5</v>
      </c>
      <c r="F214" s="88" t="s">
        <v>6</v>
      </c>
      <c r="G214" s="90"/>
      <c r="H214" s="91"/>
      <c r="I214" s="88" t="s">
        <v>7</v>
      </c>
      <c r="J214" s="88" t="s">
        <v>8</v>
      </c>
    </row>
    <row r="215" spans="1:10">
      <c r="A215" s="89"/>
      <c r="B215" s="89"/>
      <c r="C215" s="89"/>
      <c r="D215" s="89"/>
      <c r="E215" s="89"/>
      <c r="F215" s="4" t="s">
        <v>9</v>
      </c>
      <c r="G215" s="4" t="s">
        <v>10</v>
      </c>
      <c r="H215" s="4" t="s">
        <v>11</v>
      </c>
      <c r="I215" s="89"/>
      <c r="J215" s="89"/>
    </row>
    <row r="216" spans="1:10">
      <c r="A216" s="5" t="s">
        <v>463</v>
      </c>
      <c r="B216" s="6">
        <v>44875.505156446758</v>
      </c>
      <c r="C216" s="5" t="s">
        <v>428</v>
      </c>
      <c r="D216" s="11"/>
      <c r="E216" s="10"/>
      <c r="F216" s="8">
        <v>14433.9</v>
      </c>
      <c r="I216" s="11" t="s">
        <v>9</v>
      </c>
      <c r="J216" s="10" t="s">
        <v>435</v>
      </c>
    </row>
    <row r="217" spans="1:10">
      <c r="A217" s="5" t="s">
        <v>463</v>
      </c>
      <c r="B217" s="6">
        <v>44875.505156446758</v>
      </c>
      <c r="C217" s="5" t="s">
        <v>428</v>
      </c>
      <c r="D217" s="11"/>
      <c r="E217" s="10"/>
      <c r="F217" s="8">
        <v>23875.599999999999</v>
      </c>
      <c r="I217" s="11" t="s">
        <v>9</v>
      </c>
      <c r="J217" s="5" t="s">
        <v>436</v>
      </c>
    </row>
    <row r="218" spans="1:10">
      <c r="A218" s="5" t="s">
        <v>463</v>
      </c>
      <c r="B218" s="6">
        <v>44875.505156446758</v>
      </c>
      <c r="C218" s="5" t="s">
        <v>428</v>
      </c>
      <c r="D218" s="11"/>
      <c r="E218" s="10"/>
      <c r="F218" s="8">
        <v>8868</v>
      </c>
      <c r="I218" s="11" t="s">
        <v>9</v>
      </c>
      <c r="J218" s="10" t="s">
        <v>448</v>
      </c>
    </row>
    <row r="219" spans="1:10">
      <c r="A219" s="5" t="s">
        <v>463</v>
      </c>
      <c r="B219" s="6">
        <v>44875.505156446758</v>
      </c>
      <c r="C219" s="5" t="s">
        <v>428</v>
      </c>
      <c r="D219" s="11"/>
      <c r="E219" s="10"/>
      <c r="F219" s="8">
        <v>6883.4</v>
      </c>
      <c r="I219" s="11" t="s">
        <v>9</v>
      </c>
      <c r="J219" s="10" t="s">
        <v>437</v>
      </c>
    </row>
    <row r="220" spans="1:10">
      <c r="A220" s="5" t="s">
        <v>463</v>
      </c>
      <c r="B220" s="6">
        <v>44875.505156446758</v>
      </c>
      <c r="C220" s="5" t="s">
        <v>428</v>
      </c>
      <c r="D220" s="11"/>
      <c r="E220" s="10"/>
      <c r="F220" s="8">
        <v>15026.5</v>
      </c>
      <c r="I220" s="11" t="s">
        <v>9</v>
      </c>
      <c r="J220" s="5" t="s">
        <v>438</v>
      </c>
    </row>
    <row r="221" spans="1:10">
      <c r="A221" s="5" t="s">
        <v>463</v>
      </c>
      <c r="B221" s="6">
        <v>44875.505156446758</v>
      </c>
      <c r="C221" s="5" t="s">
        <v>428</v>
      </c>
      <c r="D221" s="11"/>
      <c r="E221" s="10"/>
      <c r="F221" s="8">
        <v>14547.4</v>
      </c>
      <c r="I221" s="11" t="s">
        <v>9</v>
      </c>
      <c r="J221" s="10" t="s">
        <v>439</v>
      </c>
    </row>
    <row r="222" spans="1:10">
      <c r="A222" s="5" t="s">
        <v>463</v>
      </c>
      <c r="B222" s="6">
        <v>44875.505156446758</v>
      </c>
      <c r="C222" s="5" t="s">
        <v>428</v>
      </c>
      <c r="D222" s="11"/>
      <c r="E222" s="10"/>
      <c r="F222" s="8">
        <v>35855.800000000003</v>
      </c>
      <c r="I222" s="11" t="s">
        <v>9</v>
      </c>
      <c r="J222" s="10" t="s">
        <v>440</v>
      </c>
    </row>
    <row r="223" spans="1:10">
      <c r="A223" s="5" t="s">
        <v>463</v>
      </c>
      <c r="B223" s="6">
        <v>44875.505156446758</v>
      </c>
      <c r="C223" s="5" t="s">
        <v>428</v>
      </c>
      <c r="D223" s="11"/>
      <c r="E223" s="10"/>
      <c r="F223" s="8">
        <v>918.5</v>
      </c>
      <c r="I223" s="11" t="s">
        <v>9</v>
      </c>
      <c r="J223" s="5" t="s">
        <v>441</v>
      </c>
    </row>
    <row r="224" spans="1:10">
      <c r="A224" s="5" t="s">
        <v>463</v>
      </c>
      <c r="B224" s="6">
        <v>44875.505156446758</v>
      </c>
      <c r="C224" s="5" t="s">
        <v>428</v>
      </c>
      <c r="D224" s="11"/>
      <c r="E224" s="10"/>
      <c r="F224" s="8">
        <v>15258.4</v>
      </c>
      <c r="I224" s="11" t="s">
        <v>9</v>
      </c>
      <c r="J224" s="10" t="s">
        <v>442</v>
      </c>
    </row>
    <row r="225" spans="1:10">
      <c r="A225" s="5" t="s">
        <v>463</v>
      </c>
      <c r="B225" s="6">
        <v>44875.505156446758</v>
      </c>
      <c r="C225" s="5" t="s">
        <v>428</v>
      </c>
      <c r="D225" s="11"/>
      <c r="E225" s="10"/>
      <c r="F225" s="8">
        <v>35216.400000000001</v>
      </c>
      <c r="I225" s="11" t="s">
        <v>9</v>
      </c>
      <c r="J225" s="10" t="s">
        <v>452</v>
      </c>
    </row>
    <row r="226" spans="1:10">
      <c r="A226" s="5" t="s">
        <v>463</v>
      </c>
      <c r="B226" s="6">
        <v>44875.505156446758</v>
      </c>
      <c r="C226" s="5" t="s">
        <v>428</v>
      </c>
      <c r="D226" s="11"/>
      <c r="E226" s="10"/>
      <c r="F226" s="8">
        <v>7779.8</v>
      </c>
      <c r="I226" s="11" t="s">
        <v>9</v>
      </c>
      <c r="J226" s="10" t="s">
        <v>444</v>
      </c>
    </row>
    <row r="227" spans="1:10">
      <c r="A227" s="5" t="s">
        <v>463</v>
      </c>
      <c r="B227" s="6">
        <v>44875.505156446758</v>
      </c>
      <c r="C227" s="5" t="s">
        <v>428</v>
      </c>
      <c r="D227" s="11"/>
      <c r="E227" s="10"/>
      <c r="F227" s="8">
        <v>4373.3</v>
      </c>
      <c r="I227" s="11" t="s">
        <v>9</v>
      </c>
      <c r="J227" s="10" t="s">
        <v>445</v>
      </c>
    </row>
    <row r="228" spans="1:10">
      <c r="A228" s="12" t="s">
        <v>21</v>
      </c>
      <c r="B228" s="3"/>
      <c r="C228" s="3"/>
      <c r="D228" s="7"/>
      <c r="E228" s="10"/>
      <c r="F228" s="19">
        <f>SUM(F216:G227)</f>
        <v>183036.99999999997</v>
      </c>
      <c r="H228" s="8"/>
      <c r="I228" s="11"/>
      <c r="J228" s="5"/>
    </row>
    <row r="229" spans="1:10" ht="15.75" customHeight="1">
      <c r="A229" s="13" t="s">
        <v>22</v>
      </c>
      <c r="B229" s="13" t="s">
        <v>23</v>
      </c>
      <c r="C229" s="13" t="s">
        <v>24</v>
      </c>
      <c r="D229" s="14">
        <v>112197277</v>
      </c>
      <c r="E229" s="10"/>
      <c r="H229" s="8"/>
      <c r="I229" s="11"/>
      <c r="J229" s="5"/>
    </row>
    <row r="230" spans="1:10">
      <c r="A230" s="5"/>
      <c r="B230" s="6"/>
      <c r="C230" s="5"/>
      <c r="D230" s="7"/>
      <c r="E230" s="10"/>
      <c r="H230" s="8"/>
      <c r="I230" s="11"/>
      <c r="J230" s="5"/>
    </row>
    <row r="231" spans="1:10">
      <c r="A231" s="5"/>
      <c r="B231" s="6"/>
      <c r="C231" s="5"/>
      <c r="D231" s="7"/>
      <c r="E231" s="10"/>
      <c r="H231" s="8"/>
      <c r="I231" s="11"/>
      <c r="J231" s="5"/>
    </row>
    <row r="232" spans="1:10">
      <c r="A232" s="5" t="s">
        <v>464</v>
      </c>
      <c r="B232" s="6">
        <v>44875.741085208327</v>
      </c>
      <c r="C232" s="5" t="s">
        <v>428</v>
      </c>
      <c r="D232" s="7">
        <v>301984</v>
      </c>
      <c r="E232" s="10" t="s">
        <v>17</v>
      </c>
      <c r="H232" s="8">
        <v>19652.8</v>
      </c>
      <c r="I232" s="5" t="s">
        <v>15</v>
      </c>
      <c r="J232" s="5" t="s">
        <v>430</v>
      </c>
    </row>
    <row r="233" spans="1:10">
      <c r="A233" s="5" t="s">
        <v>464</v>
      </c>
      <c r="B233" s="6">
        <v>44875.741085208327</v>
      </c>
      <c r="C233" s="5" t="s">
        <v>428</v>
      </c>
      <c r="D233" s="7">
        <v>27790864</v>
      </c>
      <c r="E233" s="5" t="s">
        <v>14</v>
      </c>
      <c r="H233" s="8">
        <v>3114</v>
      </c>
      <c r="I233" s="5" t="s">
        <v>15</v>
      </c>
      <c r="J233" s="10" t="s">
        <v>447</v>
      </c>
    </row>
    <row r="234" spans="1:10">
      <c r="A234" s="5" t="s">
        <v>464</v>
      </c>
      <c r="B234" s="6">
        <v>44875.741085208327</v>
      </c>
      <c r="C234" s="5" t="s">
        <v>428</v>
      </c>
      <c r="D234" s="9">
        <v>45143313782</v>
      </c>
      <c r="E234" s="10" t="s">
        <v>17</v>
      </c>
      <c r="H234" s="8">
        <v>5000</v>
      </c>
      <c r="I234" s="5" t="s">
        <v>15</v>
      </c>
      <c r="J234" s="5" t="s">
        <v>431</v>
      </c>
    </row>
    <row r="235" spans="1:10">
      <c r="A235" s="5" t="s">
        <v>464</v>
      </c>
      <c r="B235" s="6">
        <v>44875.741085208327</v>
      </c>
      <c r="C235" s="5" t="s">
        <v>428</v>
      </c>
      <c r="D235" s="9">
        <v>45152936309</v>
      </c>
      <c r="E235" s="10" t="s">
        <v>17</v>
      </c>
      <c r="H235" s="8">
        <v>5000</v>
      </c>
      <c r="I235" s="5" t="s">
        <v>15</v>
      </c>
      <c r="J235" s="5" t="s">
        <v>431</v>
      </c>
    </row>
    <row r="236" spans="1:10">
      <c r="A236" s="5" t="s">
        <v>464</v>
      </c>
      <c r="B236" s="6">
        <v>44875.741085208327</v>
      </c>
      <c r="C236" s="5" t="s">
        <v>428</v>
      </c>
      <c r="D236" s="9">
        <v>45173004243</v>
      </c>
      <c r="E236" s="10" t="s">
        <v>17</v>
      </c>
      <c r="H236" s="8">
        <v>5000</v>
      </c>
      <c r="I236" s="5" t="s">
        <v>15</v>
      </c>
      <c r="J236" s="5" t="s">
        <v>431</v>
      </c>
    </row>
    <row r="237" spans="1:10">
      <c r="A237" s="5" t="s">
        <v>464</v>
      </c>
      <c r="B237" s="6">
        <v>44875.741085208327</v>
      </c>
      <c r="C237" s="5" t="s">
        <v>428</v>
      </c>
      <c r="D237" s="9">
        <v>45173004248</v>
      </c>
      <c r="E237" s="10" t="s">
        <v>17</v>
      </c>
      <c r="H237" s="8">
        <v>5000</v>
      </c>
      <c r="I237" s="5" t="s">
        <v>15</v>
      </c>
      <c r="J237" s="5" t="s">
        <v>431</v>
      </c>
    </row>
    <row r="238" spans="1:10">
      <c r="A238" s="5" t="s">
        <v>464</v>
      </c>
      <c r="B238" s="6">
        <v>44875.741085208327</v>
      </c>
      <c r="C238" s="5" t="s">
        <v>428</v>
      </c>
      <c r="D238" s="9">
        <v>45173004253</v>
      </c>
      <c r="E238" s="10" t="s">
        <v>17</v>
      </c>
      <c r="H238" s="8">
        <v>2300</v>
      </c>
      <c r="I238" s="5" t="s">
        <v>15</v>
      </c>
      <c r="J238" s="5" t="s">
        <v>431</v>
      </c>
    </row>
    <row r="239" spans="1:10">
      <c r="A239" s="5" t="s">
        <v>464</v>
      </c>
      <c r="B239" s="6">
        <v>44875.741085208327</v>
      </c>
      <c r="C239" s="5" t="s">
        <v>428</v>
      </c>
      <c r="D239" s="7"/>
      <c r="E239" s="10"/>
      <c r="F239" s="8">
        <v>7467.8</v>
      </c>
      <c r="I239" s="11" t="s">
        <v>9</v>
      </c>
      <c r="J239" s="10" t="s">
        <v>448</v>
      </c>
    </row>
    <row r="240" spans="1:10">
      <c r="A240" s="5" t="s">
        <v>464</v>
      </c>
      <c r="B240" s="6">
        <v>44875.741085208327</v>
      </c>
      <c r="C240" s="5" t="s">
        <v>428</v>
      </c>
      <c r="D240" s="7"/>
      <c r="E240" s="10"/>
      <c r="F240" s="8">
        <v>2172.1</v>
      </c>
      <c r="I240" s="11" t="s">
        <v>9</v>
      </c>
      <c r="J240" s="5" t="s">
        <v>441</v>
      </c>
    </row>
    <row r="241" spans="1:10">
      <c r="A241" s="5" t="s">
        <v>464</v>
      </c>
      <c r="B241" s="6">
        <v>44875.741085208327</v>
      </c>
      <c r="C241" s="5" t="s">
        <v>428</v>
      </c>
      <c r="D241" s="7"/>
      <c r="E241" s="10"/>
      <c r="F241" s="8">
        <v>71772.100000000006</v>
      </c>
      <c r="I241" s="11" t="s">
        <v>9</v>
      </c>
      <c r="J241" s="5" t="s">
        <v>429</v>
      </c>
    </row>
    <row r="242" spans="1:10">
      <c r="A242" s="5" t="s">
        <v>464</v>
      </c>
      <c r="B242" s="6">
        <v>44875.741085208327</v>
      </c>
      <c r="C242" s="5" t="s">
        <v>428</v>
      </c>
      <c r="D242" s="7"/>
      <c r="E242" s="10"/>
      <c r="F242" s="8">
        <v>38972.800000000003</v>
      </c>
      <c r="I242" s="11" t="s">
        <v>9</v>
      </c>
      <c r="J242" s="5" t="s">
        <v>431</v>
      </c>
    </row>
    <row r="243" spans="1:10">
      <c r="A243" s="5" t="s">
        <v>464</v>
      </c>
      <c r="B243" s="6">
        <v>44875.741085208327</v>
      </c>
      <c r="C243" s="5" t="s">
        <v>428</v>
      </c>
      <c r="D243" s="7"/>
      <c r="E243" s="10"/>
      <c r="F243" s="8">
        <v>2289.1999999999998</v>
      </c>
      <c r="I243" s="11" t="s">
        <v>9</v>
      </c>
      <c r="J243" s="10" t="s">
        <v>452</v>
      </c>
    </row>
    <row r="244" spans="1:10">
      <c r="A244" s="12" t="s">
        <v>21</v>
      </c>
      <c r="B244" s="3"/>
      <c r="C244" s="3"/>
      <c r="D244" s="7"/>
      <c r="E244" s="10"/>
      <c r="F244" s="19">
        <f>SUM(F232:G243)</f>
        <v>122674</v>
      </c>
      <c r="H244" s="8"/>
      <c r="I244" s="11"/>
      <c r="J244" s="5"/>
    </row>
    <row r="245" spans="1:10" ht="15.75" customHeight="1">
      <c r="A245" s="13" t="s">
        <v>22</v>
      </c>
      <c r="B245" s="13" t="s">
        <v>23</v>
      </c>
      <c r="C245" s="13" t="s">
        <v>24</v>
      </c>
      <c r="D245" s="14">
        <v>112209726</v>
      </c>
      <c r="E245" s="10"/>
      <c r="H245" s="8"/>
      <c r="I245" s="11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72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88" t="s">
        <v>0</v>
      </c>
      <c r="B250" s="88" t="s">
        <v>2</v>
      </c>
      <c r="C250" s="88" t="s">
        <v>3</v>
      </c>
      <c r="D250" s="88" t="s">
        <v>4</v>
      </c>
      <c r="E250" s="88" t="s">
        <v>5</v>
      </c>
      <c r="F250" s="88" t="s">
        <v>6</v>
      </c>
      <c r="G250" s="90"/>
      <c r="H250" s="91"/>
      <c r="I250" s="88" t="s">
        <v>7</v>
      </c>
      <c r="J250" s="88" t="s">
        <v>8</v>
      </c>
    </row>
    <row r="251" spans="1:10">
      <c r="A251" s="89"/>
      <c r="B251" s="89"/>
      <c r="C251" s="89"/>
      <c r="D251" s="89"/>
      <c r="E251" s="89"/>
      <c r="F251" s="4" t="s">
        <v>9</v>
      </c>
      <c r="G251" s="4" t="s">
        <v>10</v>
      </c>
      <c r="H251" s="4" t="s">
        <v>11</v>
      </c>
      <c r="I251" s="89"/>
      <c r="J251" s="89"/>
    </row>
    <row r="252" spans="1:10">
      <c r="A252" s="5" t="s">
        <v>465</v>
      </c>
      <c r="B252" s="6">
        <v>44876.509989965278</v>
      </c>
      <c r="C252" s="5" t="s">
        <v>428</v>
      </c>
      <c r="D252" s="7"/>
      <c r="E252" s="10"/>
      <c r="F252" s="8">
        <v>4679</v>
      </c>
      <c r="I252" s="11" t="s">
        <v>9</v>
      </c>
      <c r="J252" s="10" t="s">
        <v>445</v>
      </c>
    </row>
    <row r="253" spans="1:10">
      <c r="A253" s="5" t="s">
        <v>466</v>
      </c>
      <c r="B253" s="6">
        <v>44876.509989965278</v>
      </c>
      <c r="C253" s="5" t="s">
        <v>428</v>
      </c>
      <c r="D253" s="7"/>
      <c r="E253" s="10"/>
      <c r="F253" s="8">
        <v>15061.6</v>
      </c>
      <c r="I253" s="11" t="s">
        <v>9</v>
      </c>
      <c r="J253" s="10" t="s">
        <v>435</v>
      </c>
    </row>
    <row r="254" spans="1:10">
      <c r="A254" s="5" t="s">
        <v>466</v>
      </c>
      <c r="B254" s="6">
        <v>44876.509989965278</v>
      </c>
      <c r="C254" s="5" t="s">
        <v>428</v>
      </c>
      <c r="D254" s="7"/>
      <c r="E254" s="10"/>
      <c r="F254" s="8">
        <v>13818.1</v>
      </c>
      <c r="I254" s="11" t="s">
        <v>9</v>
      </c>
      <c r="J254" s="5" t="s">
        <v>436</v>
      </c>
    </row>
    <row r="255" spans="1:10">
      <c r="A255" s="5" t="s">
        <v>466</v>
      </c>
      <c r="B255" s="6">
        <v>44876.509989965278</v>
      </c>
      <c r="C255" s="5" t="s">
        <v>428</v>
      </c>
      <c r="D255" s="7"/>
      <c r="E255" s="10"/>
      <c r="F255" s="8">
        <v>7026.7</v>
      </c>
      <c r="I255" s="11" t="s">
        <v>9</v>
      </c>
      <c r="J255" s="10" t="s">
        <v>437</v>
      </c>
    </row>
    <row r="256" spans="1:10">
      <c r="A256" s="5" t="s">
        <v>466</v>
      </c>
      <c r="B256" s="6">
        <v>44876.509989965278</v>
      </c>
      <c r="C256" s="5" t="s">
        <v>428</v>
      </c>
      <c r="D256" s="7"/>
      <c r="E256" s="10"/>
      <c r="F256" s="8">
        <v>6030</v>
      </c>
      <c r="I256" s="11" t="s">
        <v>9</v>
      </c>
      <c r="J256" s="5" t="s">
        <v>438</v>
      </c>
    </row>
    <row r="257" spans="1:10">
      <c r="A257" s="5" t="s">
        <v>466</v>
      </c>
      <c r="B257" s="6">
        <v>44876.509989965278</v>
      </c>
      <c r="C257" s="5" t="s">
        <v>428</v>
      </c>
      <c r="D257" s="7"/>
      <c r="E257" s="10"/>
      <c r="F257" s="8">
        <v>14846.8</v>
      </c>
      <c r="I257" s="11" t="s">
        <v>9</v>
      </c>
      <c r="J257" s="10" t="s">
        <v>439</v>
      </c>
    </row>
    <row r="258" spans="1:10">
      <c r="A258" s="5" t="s">
        <v>466</v>
      </c>
      <c r="B258" s="6">
        <v>44876.509989965278</v>
      </c>
      <c r="C258" s="5" t="s">
        <v>428</v>
      </c>
      <c r="D258" s="7"/>
      <c r="E258" s="10"/>
      <c r="F258" s="8">
        <v>18201.900000000001</v>
      </c>
      <c r="I258" s="11" t="s">
        <v>9</v>
      </c>
      <c r="J258" s="10" t="s">
        <v>440</v>
      </c>
    </row>
    <row r="259" spans="1:10">
      <c r="A259" s="5" t="s">
        <v>466</v>
      </c>
      <c r="B259" s="6">
        <v>44876.509989965278</v>
      </c>
      <c r="C259" s="5" t="s">
        <v>428</v>
      </c>
      <c r="D259" s="7"/>
      <c r="E259" s="10"/>
      <c r="F259" s="8">
        <v>20803.099999999999</v>
      </c>
      <c r="I259" s="11" t="s">
        <v>9</v>
      </c>
      <c r="J259" s="10" t="s">
        <v>442</v>
      </c>
    </row>
    <row r="260" spans="1:10">
      <c r="A260" s="5" t="s">
        <v>466</v>
      </c>
      <c r="B260" s="6">
        <v>44876.509989965278</v>
      </c>
      <c r="C260" s="5" t="s">
        <v>428</v>
      </c>
      <c r="D260" s="7"/>
      <c r="E260" s="10"/>
      <c r="F260" s="8">
        <v>8925.6</v>
      </c>
      <c r="I260" s="11" t="s">
        <v>9</v>
      </c>
      <c r="J260" s="10" t="s">
        <v>444</v>
      </c>
    </row>
    <row r="261" spans="1:10">
      <c r="A261" s="12" t="s">
        <v>21</v>
      </c>
      <c r="B261" s="3"/>
      <c r="C261" s="3"/>
      <c r="D261" s="26">
        <f>107304.8+2088</f>
        <v>109392.8</v>
      </c>
      <c r="E261" s="10"/>
      <c r="F261" s="20">
        <f>SUM(F252:G260)</f>
        <v>109392.80000000002</v>
      </c>
      <c r="H261" s="8"/>
      <c r="I261" s="11"/>
      <c r="J261" s="5"/>
    </row>
    <row r="262" spans="1:10">
      <c r="A262" s="13" t="s">
        <v>22</v>
      </c>
      <c r="B262" s="13" t="s">
        <v>23</v>
      </c>
      <c r="C262" s="13" t="s">
        <v>24</v>
      </c>
      <c r="D262" s="7"/>
      <c r="E262" s="10"/>
      <c r="H262" s="8"/>
      <c r="I262" s="11"/>
      <c r="J262" s="5"/>
    </row>
    <row r="263" spans="1:10" ht="15.75" customHeight="1">
      <c r="A263" s="5"/>
      <c r="B263" s="6"/>
      <c r="C263" s="5"/>
      <c r="D263" s="14">
        <v>112210027</v>
      </c>
      <c r="E263" s="10"/>
      <c r="H263" s="8"/>
      <c r="I263" s="11"/>
      <c r="J263" s="5"/>
    </row>
    <row r="264" spans="1:10" ht="15.75" customHeight="1">
      <c r="A264" s="5"/>
      <c r="B264" s="6"/>
      <c r="C264" s="5"/>
      <c r="D264" s="14">
        <v>112210194</v>
      </c>
      <c r="E264" s="10"/>
      <c r="H264" s="8"/>
      <c r="I264" s="11"/>
      <c r="J264" s="5"/>
    </row>
    <row r="265" spans="1:10">
      <c r="A265" s="5"/>
      <c r="B265" s="6"/>
      <c r="C265" s="5"/>
      <c r="D265" s="7"/>
      <c r="E265" s="10"/>
      <c r="H265" s="8"/>
      <c r="I265" s="11"/>
      <c r="J265" s="5"/>
    </row>
    <row r="266" spans="1:10">
      <c r="A266" s="5"/>
      <c r="B266" s="6"/>
      <c r="C266" s="5"/>
      <c r="D266" s="7"/>
      <c r="E266" s="10"/>
      <c r="H266" s="8"/>
      <c r="I266" s="11"/>
      <c r="J266" s="5"/>
    </row>
    <row r="267" spans="1:10">
      <c r="A267" s="5" t="s">
        <v>467</v>
      </c>
      <c r="B267" s="6">
        <v>44876.775121122693</v>
      </c>
      <c r="C267" s="5" t="s">
        <v>428</v>
      </c>
      <c r="D267" s="7">
        <v>463051</v>
      </c>
      <c r="E267" s="10" t="s">
        <v>17</v>
      </c>
      <c r="H267" s="8">
        <v>19140.599999999999</v>
      </c>
      <c r="I267" s="5" t="s">
        <v>15</v>
      </c>
      <c r="J267" s="5" t="s">
        <v>430</v>
      </c>
    </row>
    <row r="268" spans="1:10">
      <c r="A268" s="5" t="s">
        <v>467</v>
      </c>
      <c r="B268" s="6">
        <v>44876.775121122693</v>
      </c>
      <c r="C268" s="5" t="s">
        <v>428</v>
      </c>
      <c r="D268" s="7"/>
      <c r="E268" s="10"/>
      <c r="F268" s="8">
        <v>19417.400000000001</v>
      </c>
      <c r="I268" s="11" t="s">
        <v>9</v>
      </c>
      <c r="J268" s="5" t="s">
        <v>429</v>
      </c>
    </row>
    <row r="269" spans="1:10">
      <c r="A269" s="5" t="s">
        <v>467</v>
      </c>
      <c r="B269" s="6">
        <v>44876.775121122693</v>
      </c>
      <c r="C269" s="5" t="s">
        <v>428</v>
      </c>
      <c r="D269" s="7"/>
      <c r="E269" s="10"/>
      <c r="F269" s="8">
        <v>55583</v>
      </c>
      <c r="I269" s="11" t="s">
        <v>9</v>
      </c>
      <c r="J269" s="5" t="s">
        <v>431</v>
      </c>
    </row>
    <row r="270" spans="1:10">
      <c r="A270" s="12" t="s">
        <v>21</v>
      </c>
      <c r="B270" s="3"/>
      <c r="C270" s="3"/>
      <c r="D270" s="7"/>
      <c r="E270" s="10"/>
      <c r="F270" s="20">
        <f>SUM(F267:G269)</f>
        <v>75000.399999999994</v>
      </c>
      <c r="H270" s="8"/>
      <c r="I270" s="11"/>
      <c r="J270" s="5"/>
    </row>
    <row r="271" spans="1:10" ht="15.75" customHeight="1">
      <c r="A271" s="13" t="s">
        <v>22</v>
      </c>
      <c r="B271" s="13" t="s">
        <v>23</v>
      </c>
      <c r="C271" s="13" t="s">
        <v>24</v>
      </c>
      <c r="D271" s="14">
        <v>112217515</v>
      </c>
      <c r="E271" s="10"/>
      <c r="H271" s="8"/>
      <c r="I271" s="11"/>
      <c r="J271" s="5"/>
    </row>
    <row r="272" spans="1:10">
      <c r="A272" s="5"/>
      <c r="B272" s="6"/>
      <c r="C272" s="5"/>
      <c r="D272" s="7"/>
      <c r="E272" s="10"/>
      <c r="H272" s="8"/>
      <c r="I272" s="11"/>
      <c r="J272" s="5"/>
    </row>
    <row r="273" spans="1:10">
      <c r="A273" s="5"/>
      <c r="B273" s="6"/>
      <c r="C273" s="5"/>
      <c r="D273" s="7"/>
      <c r="E273" s="10"/>
      <c r="H273" s="8"/>
      <c r="I273" s="11"/>
      <c r="J273" s="5"/>
    </row>
    <row r="274" spans="1:10">
      <c r="A274" s="1" t="s">
        <v>0</v>
      </c>
      <c r="B274" s="2"/>
      <c r="C274" s="2"/>
      <c r="D274" s="2"/>
      <c r="E274" s="2"/>
      <c r="F274" s="2"/>
      <c r="G274" s="2"/>
      <c r="H274" s="2"/>
      <c r="I274" s="2"/>
      <c r="J274" s="2"/>
    </row>
    <row r="275" spans="1:10">
      <c r="A275" s="3" t="s">
        <v>77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88" t="s">
        <v>0</v>
      </c>
      <c r="B276" s="88" t="s">
        <v>2</v>
      </c>
      <c r="C276" s="88" t="s">
        <v>3</v>
      </c>
      <c r="D276" s="88" t="s">
        <v>4</v>
      </c>
      <c r="E276" s="88" t="s">
        <v>5</v>
      </c>
      <c r="F276" s="88" t="s">
        <v>6</v>
      </c>
      <c r="G276" s="90"/>
      <c r="H276" s="91"/>
      <c r="I276" s="88" t="s">
        <v>7</v>
      </c>
      <c r="J276" s="88" t="s">
        <v>8</v>
      </c>
    </row>
    <row r="277" spans="1:10">
      <c r="A277" s="89"/>
      <c r="B277" s="89"/>
      <c r="C277" s="89"/>
      <c r="D277" s="89"/>
      <c r="E277" s="89"/>
      <c r="F277" s="4" t="s">
        <v>9</v>
      </c>
      <c r="G277" s="4" t="s">
        <v>10</v>
      </c>
      <c r="H277" s="4" t="s">
        <v>11</v>
      </c>
      <c r="I277" s="89"/>
      <c r="J277" s="89"/>
    </row>
    <row r="278" spans="1:10">
      <c r="A278" s="5" t="s">
        <v>468</v>
      </c>
      <c r="B278" s="6">
        <v>44877.579308078697</v>
      </c>
      <c r="C278" s="5" t="s">
        <v>428</v>
      </c>
      <c r="D278" s="7"/>
      <c r="E278" s="10"/>
      <c r="G278" s="8">
        <v>25881.599999999999</v>
      </c>
      <c r="I278" s="11" t="s">
        <v>10</v>
      </c>
      <c r="J278" s="5" t="s">
        <v>441</v>
      </c>
    </row>
    <row r="279" spans="1:10">
      <c r="A279" s="5" t="s">
        <v>468</v>
      </c>
      <c r="B279" s="6">
        <v>44877.579308078697</v>
      </c>
      <c r="C279" s="5" t="s">
        <v>428</v>
      </c>
      <c r="D279" s="9">
        <v>45152939167</v>
      </c>
      <c r="E279" s="10" t="s">
        <v>17</v>
      </c>
      <c r="H279" s="8">
        <v>1920</v>
      </c>
      <c r="I279" s="5" t="s">
        <v>15</v>
      </c>
      <c r="J279" s="10" t="s">
        <v>447</v>
      </c>
    </row>
    <row r="280" spans="1:10">
      <c r="A280" s="5" t="s">
        <v>468</v>
      </c>
      <c r="B280" s="6">
        <v>44877.579308078697</v>
      </c>
      <c r="C280" s="5" t="s">
        <v>428</v>
      </c>
      <c r="D280" s="9">
        <v>45173007073</v>
      </c>
      <c r="E280" s="10" t="s">
        <v>17</v>
      </c>
      <c r="H280" s="8">
        <v>30</v>
      </c>
      <c r="I280" s="5" t="s">
        <v>15</v>
      </c>
      <c r="J280" s="10" t="s">
        <v>447</v>
      </c>
    </row>
    <row r="281" spans="1:10">
      <c r="A281" s="5" t="s">
        <v>468</v>
      </c>
      <c r="B281" s="6">
        <v>44877.579308078697</v>
      </c>
      <c r="C281" s="5" t="s">
        <v>428</v>
      </c>
      <c r="D281" s="9">
        <v>45132947305</v>
      </c>
      <c r="E281" s="10" t="s">
        <v>17</v>
      </c>
      <c r="H281" s="8">
        <v>756.6</v>
      </c>
      <c r="I281" s="5" t="s">
        <v>15</v>
      </c>
      <c r="J281" s="10" t="s">
        <v>447</v>
      </c>
    </row>
    <row r="282" spans="1:10">
      <c r="A282" s="5" t="s">
        <v>468</v>
      </c>
      <c r="B282" s="6">
        <v>44877.579308078697</v>
      </c>
      <c r="C282" s="5" t="s">
        <v>428</v>
      </c>
      <c r="D282" s="7">
        <v>3004785892</v>
      </c>
      <c r="E282" s="5" t="s">
        <v>14</v>
      </c>
      <c r="H282" s="8">
        <v>7020</v>
      </c>
      <c r="I282" s="5" t="s">
        <v>15</v>
      </c>
      <c r="J282" s="10" t="s">
        <v>447</v>
      </c>
    </row>
    <row r="283" spans="1:10">
      <c r="A283" s="5" t="s">
        <v>468</v>
      </c>
      <c r="B283" s="6">
        <v>44877.579308078697</v>
      </c>
      <c r="C283" s="5" t="s">
        <v>428</v>
      </c>
      <c r="D283" s="7">
        <v>569720</v>
      </c>
      <c r="E283" s="10" t="s">
        <v>17</v>
      </c>
      <c r="H283" s="8">
        <v>13588.1</v>
      </c>
      <c r="I283" s="5" t="s">
        <v>15</v>
      </c>
      <c r="J283" s="5" t="s">
        <v>430</v>
      </c>
    </row>
    <row r="284" spans="1:10">
      <c r="A284" s="5" t="s">
        <v>468</v>
      </c>
      <c r="B284" s="6">
        <v>44877.579308078697</v>
      </c>
      <c r="C284" s="5" t="s">
        <v>428</v>
      </c>
      <c r="D284" s="7">
        <v>534908</v>
      </c>
      <c r="E284" s="10" t="s">
        <v>17</v>
      </c>
      <c r="H284" s="8">
        <v>7767.2</v>
      </c>
      <c r="I284" s="5" t="s">
        <v>15</v>
      </c>
      <c r="J284" s="5" t="s">
        <v>429</v>
      </c>
    </row>
    <row r="285" spans="1:10">
      <c r="A285" s="5" t="s">
        <v>468</v>
      </c>
      <c r="B285" s="6">
        <v>44877.579308078697</v>
      </c>
      <c r="C285" s="5" t="s">
        <v>428</v>
      </c>
      <c r="D285" s="7">
        <v>395470</v>
      </c>
      <c r="E285" s="10" t="s">
        <v>17</v>
      </c>
      <c r="H285" s="8">
        <v>29494</v>
      </c>
      <c r="I285" s="5" t="s">
        <v>15</v>
      </c>
      <c r="J285" s="5" t="s">
        <v>431</v>
      </c>
    </row>
    <row r="286" spans="1:10">
      <c r="A286" s="5" t="s">
        <v>468</v>
      </c>
      <c r="B286" s="6">
        <v>44877.579308078697</v>
      </c>
      <c r="C286" s="5" t="s">
        <v>428</v>
      </c>
      <c r="D286" s="7"/>
      <c r="E286" s="10"/>
      <c r="F286" s="8">
        <v>12657.5</v>
      </c>
      <c r="I286" s="11" t="s">
        <v>9</v>
      </c>
      <c r="J286" s="5" t="s">
        <v>436</v>
      </c>
    </row>
    <row r="287" spans="1:10">
      <c r="A287" s="5" t="s">
        <v>468</v>
      </c>
      <c r="B287" s="6">
        <v>44877.579308078697</v>
      </c>
      <c r="C287" s="5" t="s">
        <v>428</v>
      </c>
      <c r="D287" s="7"/>
      <c r="E287" s="10"/>
      <c r="F287" s="8">
        <v>4754.3999999999996</v>
      </c>
      <c r="I287" s="11" t="s">
        <v>9</v>
      </c>
      <c r="J287" s="10" t="s">
        <v>448</v>
      </c>
    </row>
    <row r="288" spans="1:10">
      <c r="A288" s="5" t="s">
        <v>468</v>
      </c>
      <c r="B288" s="6">
        <v>44877.579308078697</v>
      </c>
      <c r="C288" s="5" t="s">
        <v>428</v>
      </c>
      <c r="D288" s="7"/>
      <c r="E288" s="10"/>
      <c r="F288" s="8">
        <v>16190.6</v>
      </c>
      <c r="I288" s="11" t="s">
        <v>9</v>
      </c>
      <c r="J288" s="10" t="s">
        <v>437</v>
      </c>
    </row>
    <row r="289" spans="1:10">
      <c r="A289" s="5" t="s">
        <v>468</v>
      </c>
      <c r="B289" s="6">
        <v>44877.579308078697</v>
      </c>
      <c r="C289" s="5" t="s">
        <v>428</v>
      </c>
      <c r="D289" s="7"/>
      <c r="E289" s="10"/>
      <c r="F289" s="8">
        <v>25329.599999999999</v>
      </c>
      <c r="I289" s="11" t="s">
        <v>9</v>
      </c>
      <c r="J289" s="5" t="s">
        <v>438</v>
      </c>
    </row>
    <row r="290" spans="1:10">
      <c r="A290" s="5" t="s">
        <v>468</v>
      </c>
      <c r="B290" s="6">
        <v>44877.579308078697</v>
      </c>
      <c r="C290" s="5" t="s">
        <v>428</v>
      </c>
      <c r="D290" s="7"/>
      <c r="E290" s="10"/>
      <c r="F290" s="8">
        <v>15103.7</v>
      </c>
      <c r="I290" s="11" t="s">
        <v>9</v>
      </c>
      <c r="J290" s="10" t="s">
        <v>439</v>
      </c>
    </row>
    <row r="291" spans="1:10">
      <c r="A291" s="5" t="s">
        <v>468</v>
      </c>
      <c r="B291" s="6">
        <v>44877.579308078697</v>
      </c>
      <c r="C291" s="5" t="s">
        <v>428</v>
      </c>
      <c r="D291" s="7"/>
      <c r="E291" s="10"/>
      <c r="F291" s="8">
        <v>42242.8</v>
      </c>
      <c r="I291" s="11" t="s">
        <v>9</v>
      </c>
      <c r="J291" s="10" t="s">
        <v>440</v>
      </c>
    </row>
    <row r="292" spans="1:10">
      <c r="A292" s="5" t="s">
        <v>468</v>
      </c>
      <c r="B292" s="6">
        <v>44877.579308078697</v>
      </c>
      <c r="C292" s="5" t="s">
        <v>428</v>
      </c>
      <c r="D292" s="7"/>
      <c r="E292" s="10"/>
      <c r="F292" s="8">
        <v>730.6</v>
      </c>
      <c r="I292" s="11" t="s">
        <v>9</v>
      </c>
      <c r="J292" s="5" t="s">
        <v>441</v>
      </c>
    </row>
    <row r="293" spans="1:10">
      <c r="A293" s="5" t="s">
        <v>468</v>
      </c>
      <c r="B293" s="6">
        <v>44877.579308078697</v>
      </c>
      <c r="C293" s="5" t="s">
        <v>428</v>
      </c>
      <c r="D293" s="7"/>
      <c r="E293" s="10"/>
      <c r="F293" s="8">
        <v>30785.4</v>
      </c>
      <c r="I293" s="11" t="s">
        <v>9</v>
      </c>
      <c r="J293" s="10" t="s">
        <v>442</v>
      </c>
    </row>
    <row r="294" spans="1:10">
      <c r="A294" s="5" t="s">
        <v>468</v>
      </c>
      <c r="B294" s="6">
        <v>44877.579308078697</v>
      </c>
      <c r="C294" s="5" t="s">
        <v>428</v>
      </c>
      <c r="D294" s="7"/>
      <c r="E294" s="10"/>
      <c r="F294" s="8">
        <v>16105.6</v>
      </c>
      <c r="I294" s="11" t="s">
        <v>9</v>
      </c>
      <c r="J294" s="10" t="s">
        <v>444</v>
      </c>
    </row>
    <row r="295" spans="1:10">
      <c r="A295" s="5" t="s">
        <v>468</v>
      </c>
      <c r="B295" s="6">
        <v>44877.579308078697</v>
      </c>
      <c r="C295" s="5" t="s">
        <v>428</v>
      </c>
      <c r="D295" s="7"/>
      <c r="E295" s="10"/>
      <c r="F295" s="8">
        <v>10792</v>
      </c>
      <c r="I295" s="11" t="s">
        <v>9</v>
      </c>
      <c r="J295" s="10" t="s">
        <v>445</v>
      </c>
    </row>
    <row r="296" spans="1:10">
      <c r="A296" s="12" t="s">
        <v>21</v>
      </c>
      <c r="B296" s="3"/>
      <c r="C296" s="3"/>
      <c r="D296" s="7"/>
      <c r="E296" s="10"/>
      <c r="F296" s="20">
        <f>SUM(F278:G295)</f>
        <v>200573.80000000002</v>
      </c>
      <c r="H296" s="8"/>
      <c r="I296" s="11"/>
      <c r="J296" s="5"/>
    </row>
    <row r="297" spans="1:10" ht="15.75" customHeight="1">
      <c r="A297" s="13" t="s">
        <v>22</v>
      </c>
      <c r="B297" s="13" t="s">
        <v>23</v>
      </c>
      <c r="C297" s="13" t="s">
        <v>24</v>
      </c>
      <c r="D297" s="14">
        <v>112217518</v>
      </c>
      <c r="E297" s="10"/>
      <c r="H297" s="8"/>
      <c r="I297" s="11"/>
      <c r="J297" s="5"/>
    </row>
    <row r="300" spans="1:10">
      <c r="A300" s="1" t="s">
        <v>0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3" t="s">
        <v>80</v>
      </c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88" t="s">
        <v>0</v>
      </c>
      <c r="B302" s="88" t="s">
        <v>2</v>
      </c>
      <c r="C302" s="88" t="s">
        <v>3</v>
      </c>
      <c r="D302" s="88" t="s">
        <v>4</v>
      </c>
      <c r="E302" s="88" t="s">
        <v>5</v>
      </c>
      <c r="F302" s="88" t="s">
        <v>6</v>
      </c>
      <c r="G302" s="90"/>
      <c r="H302" s="91"/>
      <c r="I302" s="88" t="s">
        <v>7</v>
      </c>
      <c r="J302" s="88" t="s">
        <v>8</v>
      </c>
    </row>
    <row r="303" spans="1:10">
      <c r="A303" s="89"/>
      <c r="B303" s="89"/>
      <c r="C303" s="89"/>
      <c r="D303" s="89"/>
      <c r="E303" s="89"/>
      <c r="F303" s="4" t="s">
        <v>9</v>
      </c>
      <c r="G303" s="4" t="s">
        <v>10</v>
      </c>
      <c r="H303" s="4" t="s">
        <v>11</v>
      </c>
      <c r="I303" s="89"/>
      <c r="J303" s="89"/>
    </row>
    <row r="304" spans="1:10">
      <c r="A304" s="5" t="s">
        <v>469</v>
      </c>
      <c r="B304" s="6">
        <v>44879.538047222217</v>
      </c>
      <c r="C304" s="5" t="s">
        <v>428</v>
      </c>
      <c r="D304" s="9">
        <v>45163039974</v>
      </c>
      <c r="E304" s="10" t="s">
        <v>17</v>
      </c>
      <c r="H304" s="8">
        <v>5761.04</v>
      </c>
      <c r="I304" s="5" t="s">
        <v>15</v>
      </c>
      <c r="J304" s="10" t="s">
        <v>447</v>
      </c>
    </row>
    <row r="305" spans="1:10">
      <c r="A305" s="5" t="s">
        <v>469</v>
      </c>
      <c r="B305" s="6">
        <v>44879.538047222217</v>
      </c>
      <c r="C305" s="5" t="s">
        <v>428</v>
      </c>
      <c r="D305" s="9">
        <v>51317016222</v>
      </c>
      <c r="E305" s="10" t="s">
        <v>17</v>
      </c>
      <c r="H305" s="8">
        <v>780</v>
      </c>
      <c r="I305" s="5" t="s">
        <v>15</v>
      </c>
      <c r="J305" s="10" t="s">
        <v>447</v>
      </c>
    </row>
    <row r="306" spans="1:10">
      <c r="A306" s="5" t="s">
        <v>469</v>
      </c>
      <c r="B306" s="6">
        <v>44879.538047222217</v>
      </c>
      <c r="C306" s="5" t="s">
        <v>428</v>
      </c>
      <c r="D306" s="7"/>
      <c r="E306" s="10"/>
      <c r="F306" s="8">
        <v>7295.5</v>
      </c>
      <c r="I306" s="11" t="s">
        <v>9</v>
      </c>
      <c r="J306" s="5" t="s">
        <v>436</v>
      </c>
    </row>
    <row r="307" spans="1:10">
      <c r="A307" s="5" t="s">
        <v>470</v>
      </c>
      <c r="B307" s="6">
        <v>44879.538047222217</v>
      </c>
      <c r="C307" s="5" t="s">
        <v>428</v>
      </c>
      <c r="D307" s="7"/>
      <c r="E307" s="10"/>
      <c r="F307" s="8">
        <v>20183.3</v>
      </c>
      <c r="I307" s="11" t="s">
        <v>9</v>
      </c>
      <c r="J307" s="10" t="s">
        <v>435</v>
      </c>
    </row>
    <row r="308" spans="1:10">
      <c r="A308" s="5" t="s">
        <v>469</v>
      </c>
      <c r="B308" s="6">
        <v>44879.538047222217</v>
      </c>
      <c r="C308" s="5" t="s">
        <v>428</v>
      </c>
      <c r="D308" s="7"/>
      <c r="E308" s="10"/>
      <c r="F308" s="8">
        <v>6163.1</v>
      </c>
      <c r="I308" s="11" t="s">
        <v>9</v>
      </c>
      <c r="J308" s="10" t="s">
        <v>448</v>
      </c>
    </row>
    <row r="309" spans="1:10">
      <c r="A309" s="5" t="s">
        <v>469</v>
      </c>
      <c r="B309" s="6">
        <v>44879.538047222217</v>
      </c>
      <c r="C309" s="5" t="s">
        <v>428</v>
      </c>
      <c r="D309" s="7"/>
      <c r="E309" s="10"/>
      <c r="F309" s="8">
        <v>2153.8000000000002</v>
      </c>
      <c r="I309" s="11" t="s">
        <v>9</v>
      </c>
      <c r="J309" s="10" t="s">
        <v>437</v>
      </c>
    </row>
    <row r="310" spans="1:10">
      <c r="A310" s="5" t="s">
        <v>469</v>
      </c>
      <c r="B310" s="6">
        <v>44879.538047222217</v>
      </c>
      <c r="C310" s="5" t="s">
        <v>428</v>
      </c>
      <c r="D310" s="7"/>
      <c r="E310" s="10"/>
      <c r="F310" s="8">
        <v>7731.2</v>
      </c>
      <c r="I310" s="11" t="s">
        <v>9</v>
      </c>
      <c r="J310" s="5" t="s">
        <v>438</v>
      </c>
    </row>
    <row r="311" spans="1:10">
      <c r="A311" s="5" t="s">
        <v>469</v>
      </c>
      <c r="B311" s="6">
        <v>44879.538047222217</v>
      </c>
      <c r="C311" s="5" t="s">
        <v>428</v>
      </c>
      <c r="D311" s="7"/>
      <c r="E311" s="10"/>
      <c r="F311" s="8">
        <v>0.1</v>
      </c>
      <c r="I311" s="11" t="s">
        <v>9</v>
      </c>
      <c r="J311" s="5" t="s">
        <v>451</v>
      </c>
    </row>
    <row r="312" spans="1:10">
      <c r="A312" s="5" t="s">
        <v>469</v>
      </c>
      <c r="B312" s="6">
        <v>44879.538047222217</v>
      </c>
      <c r="C312" s="5" t="s">
        <v>428</v>
      </c>
      <c r="D312" s="7"/>
      <c r="E312" s="10"/>
      <c r="F312" s="8">
        <v>11338.8</v>
      </c>
      <c r="I312" s="11" t="s">
        <v>9</v>
      </c>
      <c r="J312" s="10" t="s">
        <v>439</v>
      </c>
    </row>
    <row r="313" spans="1:10">
      <c r="A313" s="5" t="s">
        <v>469</v>
      </c>
      <c r="B313" s="6">
        <v>44879.538047222217</v>
      </c>
      <c r="C313" s="5" t="s">
        <v>428</v>
      </c>
      <c r="D313" s="7"/>
      <c r="E313" s="10"/>
      <c r="F313" s="8">
        <v>10169.1</v>
      </c>
      <c r="I313" s="11" t="s">
        <v>9</v>
      </c>
      <c r="J313" s="10" t="s">
        <v>440</v>
      </c>
    </row>
    <row r="314" spans="1:10">
      <c r="A314" s="5" t="s">
        <v>469</v>
      </c>
      <c r="B314" s="6">
        <v>44879.538047222217</v>
      </c>
      <c r="C314" s="5" t="s">
        <v>428</v>
      </c>
      <c r="D314" s="7"/>
      <c r="E314" s="10"/>
      <c r="F314" s="8">
        <v>6691.9</v>
      </c>
      <c r="I314" s="11" t="s">
        <v>9</v>
      </c>
      <c r="J314" s="10" t="s">
        <v>442</v>
      </c>
    </row>
    <row r="315" spans="1:10">
      <c r="A315" s="5" t="s">
        <v>469</v>
      </c>
      <c r="B315" s="6">
        <v>44879.538047222217</v>
      </c>
      <c r="C315" s="5" t="s">
        <v>428</v>
      </c>
      <c r="D315" s="7"/>
      <c r="E315" s="10"/>
      <c r="F315" s="8">
        <v>2083.1999999999998</v>
      </c>
      <c r="I315" s="11" t="s">
        <v>9</v>
      </c>
      <c r="J315" s="10" t="s">
        <v>452</v>
      </c>
    </row>
    <row r="316" spans="1:10">
      <c r="A316" s="5" t="s">
        <v>469</v>
      </c>
      <c r="B316" s="6">
        <v>44879.538047222217</v>
      </c>
      <c r="C316" s="5" t="s">
        <v>428</v>
      </c>
      <c r="D316" s="7"/>
      <c r="E316" s="10"/>
      <c r="F316" s="8">
        <v>39335.1</v>
      </c>
      <c r="I316" s="11" t="s">
        <v>9</v>
      </c>
      <c r="J316" s="10" t="s">
        <v>443</v>
      </c>
    </row>
    <row r="317" spans="1:10">
      <c r="A317" s="5" t="s">
        <v>469</v>
      </c>
      <c r="B317" s="6">
        <v>44879.538047222217</v>
      </c>
      <c r="C317" s="5" t="s">
        <v>428</v>
      </c>
      <c r="D317" s="7"/>
      <c r="E317" s="10"/>
      <c r="F317" s="8">
        <v>6269.2</v>
      </c>
      <c r="I317" s="11" t="s">
        <v>9</v>
      </c>
      <c r="J317" s="10" t="s">
        <v>444</v>
      </c>
    </row>
    <row r="318" spans="1:10">
      <c r="A318" s="5" t="s">
        <v>469</v>
      </c>
      <c r="B318" s="6">
        <v>44879.538047222217</v>
      </c>
      <c r="C318" s="5" t="s">
        <v>428</v>
      </c>
      <c r="D318" s="7"/>
      <c r="E318" s="10"/>
      <c r="F318" s="8">
        <v>8690.5</v>
      </c>
      <c r="I318" s="11" t="s">
        <v>9</v>
      </c>
      <c r="J318" s="10" t="s">
        <v>445</v>
      </c>
    </row>
    <row r="319" spans="1:10">
      <c r="A319" s="12" t="s">
        <v>21</v>
      </c>
      <c r="B319" s="3"/>
      <c r="C319" s="3"/>
      <c r="D319" s="7"/>
      <c r="E319" s="10"/>
      <c r="F319" s="20">
        <f>SUM(F304:G318)</f>
        <v>128104.8</v>
      </c>
      <c r="H319" s="8"/>
      <c r="I319" s="11"/>
      <c r="J319" s="5"/>
    </row>
    <row r="320" spans="1:10" ht="15.75" customHeight="1">
      <c r="A320" s="13" t="s">
        <v>22</v>
      </c>
      <c r="B320" s="13" t="s">
        <v>23</v>
      </c>
      <c r="C320" s="13" t="s">
        <v>24</v>
      </c>
      <c r="D320" s="14">
        <v>112217522</v>
      </c>
      <c r="E320" s="10"/>
      <c r="H320" s="8"/>
      <c r="I320" s="11"/>
      <c r="J320" s="5"/>
    </row>
    <row r="321" spans="1:10">
      <c r="A321" s="5"/>
      <c r="B321" s="6"/>
      <c r="C321" s="5"/>
      <c r="D321" s="7"/>
      <c r="E321" s="10"/>
      <c r="H321" s="8"/>
      <c r="I321" s="11"/>
      <c r="J321" s="5"/>
    </row>
    <row r="322" spans="1:10">
      <c r="A322" s="5"/>
      <c r="B322" s="6"/>
      <c r="C322" s="5"/>
      <c r="D322" s="7"/>
      <c r="E322" s="10"/>
      <c r="H322" s="8"/>
      <c r="I322" s="11"/>
      <c r="J322" s="5"/>
    </row>
    <row r="323" spans="1:10">
      <c r="A323" s="5" t="s">
        <v>471</v>
      </c>
      <c r="B323" s="6">
        <v>44879.735824687501</v>
      </c>
      <c r="C323" s="5" t="s">
        <v>428</v>
      </c>
      <c r="D323" s="7"/>
      <c r="E323" s="10"/>
      <c r="G323" s="8">
        <v>7200</v>
      </c>
      <c r="I323" s="11" t="s">
        <v>10</v>
      </c>
      <c r="J323" s="5" t="s">
        <v>441</v>
      </c>
    </row>
    <row r="324" spans="1:10">
      <c r="A324" s="5" t="s">
        <v>471</v>
      </c>
      <c r="B324" s="6">
        <v>44879.735824687501</v>
      </c>
      <c r="C324" s="5" t="s">
        <v>428</v>
      </c>
      <c r="D324" s="7">
        <v>569873</v>
      </c>
      <c r="E324" s="10" t="s">
        <v>17</v>
      </c>
      <c r="H324" s="8">
        <v>16462.599999999999</v>
      </c>
      <c r="I324" s="5" t="s">
        <v>15</v>
      </c>
      <c r="J324" s="5" t="s">
        <v>429</v>
      </c>
    </row>
    <row r="325" spans="1:10">
      <c r="A325" s="5" t="s">
        <v>471</v>
      </c>
      <c r="B325" s="6">
        <v>44879.735824687501</v>
      </c>
      <c r="C325" s="5" t="s">
        <v>428</v>
      </c>
      <c r="D325" s="7">
        <v>535133</v>
      </c>
      <c r="E325" s="10" t="s">
        <v>17</v>
      </c>
      <c r="H325" s="8">
        <v>47403.4</v>
      </c>
      <c r="I325" s="5" t="s">
        <v>15</v>
      </c>
      <c r="J325" s="5" t="s">
        <v>430</v>
      </c>
    </row>
    <row r="326" spans="1:10">
      <c r="A326" s="5" t="s">
        <v>471</v>
      </c>
      <c r="B326" s="6">
        <v>44879.735824687501</v>
      </c>
      <c r="C326" s="5" t="s">
        <v>428</v>
      </c>
      <c r="D326" s="7">
        <v>463324</v>
      </c>
      <c r="E326" s="10" t="s">
        <v>17</v>
      </c>
      <c r="H326" s="8">
        <v>24551.8</v>
      </c>
      <c r="I326" s="5" t="s">
        <v>15</v>
      </c>
      <c r="J326" s="5" t="s">
        <v>431</v>
      </c>
    </row>
    <row r="327" spans="1:10">
      <c r="A327" s="5" t="s">
        <v>471</v>
      </c>
      <c r="B327" s="6">
        <v>44879.735824687501</v>
      </c>
      <c r="C327" s="5" t="s">
        <v>428</v>
      </c>
      <c r="D327" s="7"/>
      <c r="E327" s="10"/>
      <c r="F327" s="8">
        <v>10786.5</v>
      </c>
      <c r="I327" s="11" t="s">
        <v>9</v>
      </c>
      <c r="J327" s="10" t="s">
        <v>435</v>
      </c>
    </row>
    <row r="328" spans="1:10">
      <c r="A328" s="5" t="s">
        <v>471</v>
      </c>
      <c r="B328" s="6">
        <v>44879.735824687501</v>
      </c>
      <c r="C328" s="5" t="s">
        <v>428</v>
      </c>
      <c r="D328" s="7"/>
      <c r="E328" s="10"/>
      <c r="F328" s="8">
        <v>8293.7999999999993</v>
      </c>
      <c r="I328" s="11" t="s">
        <v>9</v>
      </c>
      <c r="J328" s="10" t="s">
        <v>448</v>
      </c>
    </row>
    <row r="329" spans="1:10">
      <c r="A329" s="5" t="s">
        <v>471</v>
      </c>
      <c r="B329" s="6">
        <v>44879.735824687501</v>
      </c>
      <c r="C329" s="5" t="s">
        <v>428</v>
      </c>
      <c r="D329" s="7"/>
      <c r="E329" s="10"/>
      <c r="F329" s="8">
        <v>1714.5</v>
      </c>
      <c r="I329" s="11" t="s">
        <v>9</v>
      </c>
      <c r="J329" s="10" t="s">
        <v>437</v>
      </c>
    </row>
    <row r="330" spans="1:10">
      <c r="A330" s="5" t="s">
        <v>471</v>
      </c>
      <c r="B330" s="6">
        <v>44879.735824687501</v>
      </c>
      <c r="C330" s="5" t="s">
        <v>428</v>
      </c>
      <c r="D330" s="7"/>
      <c r="E330" s="10"/>
      <c r="F330" s="8">
        <v>271.8</v>
      </c>
      <c r="I330" s="11" t="s">
        <v>9</v>
      </c>
      <c r="J330" s="5" t="s">
        <v>441</v>
      </c>
    </row>
    <row r="331" spans="1:10">
      <c r="A331" s="5" t="s">
        <v>471</v>
      </c>
      <c r="B331" s="6">
        <v>44879.735824687501</v>
      </c>
      <c r="C331" s="5" t="s">
        <v>428</v>
      </c>
      <c r="D331" s="7"/>
      <c r="E331" s="10"/>
      <c r="F331" s="8">
        <v>3972.1</v>
      </c>
      <c r="I331" s="11" t="s">
        <v>9</v>
      </c>
      <c r="J331" s="5" t="s">
        <v>429</v>
      </c>
    </row>
    <row r="332" spans="1:10">
      <c r="A332" s="5" t="s">
        <v>471</v>
      </c>
      <c r="B332" s="6">
        <v>44879.735824687501</v>
      </c>
      <c r="C332" s="5" t="s">
        <v>428</v>
      </c>
      <c r="D332" s="7"/>
      <c r="E332" s="10"/>
      <c r="F332" s="8">
        <v>1000</v>
      </c>
      <c r="I332" s="11" t="s">
        <v>9</v>
      </c>
      <c r="J332" s="5" t="s">
        <v>431</v>
      </c>
    </row>
    <row r="333" spans="1:10">
      <c r="A333" s="5" t="s">
        <v>471</v>
      </c>
      <c r="B333" s="6">
        <v>44879.735824687501</v>
      </c>
      <c r="C333" s="5" t="s">
        <v>428</v>
      </c>
      <c r="D333" s="7"/>
      <c r="E333" s="10"/>
      <c r="F333" s="8">
        <v>3607.3</v>
      </c>
      <c r="I333" s="11" t="s">
        <v>9</v>
      </c>
      <c r="J333" s="10" t="s">
        <v>445</v>
      </c>
    </row>
    <row r="334" spans="1:10">
      <c r="A334" s="12" t="s">
        <v>21</v>
      </c>
      <c r="B334" s="3"/>
      <c r="C334" s="3"/>
      <c r="D334" s="7"/>
      <c r="E334" s="10"/>
      <c r="F334" s="20">
        <f>SUM(F323:G333)</f>
        <v>36846</v>
      </c>
      <c r="H334" s="8"/>
      <c r="I334" s="11"/>
      <c r="J334" s="5"/>
    </row>
    <row r="335" spans="1:10" ht="15.75" customHeight="1">
      <c r="A335" s="13" t="s">
        <v>22</v>
      </c>
      <c r="B335" s="13" t="s">
        <v>23</v>
      </c>
      <c r="C335" s="13" t="s">
        <v>24</v>
      </c>
      <c r="D335" s="14">
        <v>112225193</v>
      </c>
      <c r="E335" s="10"/>
      <c r="H335" s="8"/>
      <c r="I335" s="11"/>
      <c r="J335" s="5"/>
    </row>
    <row r="336" spans="1:10">
      <c r="A336" s="5"/>
      <c r="B336" s="6"/>
      <c r="C336" s="5"/>
      <c r="D336" s="7"/>
      <c r="E336" s="10"/>
      <c r="H336" s="8"/>
      <c r="I336" s="11"/>
      <c r="J336" s="5"/>
    </row>
    <row r="338" spans="1:10">
      <c r="A338" s="1" t="s">
        <v>0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3" t="s">
        <v>83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88" t="s">
        <v>0</v>
      </c>
      <c r="B340" s="88" t="s">
        <v>2</v>
      </c>
      <c r="C340" s="88" t="s">
        <v>3</v>
      </c>
      <c r="D340" s="88" t="s">
        <v>4</v>
      </c>
      <c r="E340" s="88" t="s">
        <v>5</v>
      </c>
      <c r="F340" s="88" t="s">
        <v>6</v>
      </c>
      <c r="G340" s="90"/>
      <c r="H340" s="91"/>
      <c r="I340" s="88" t="s">
        <v>7</v>
      </c>
      <c r="J340" s="88" t="s">
        <v>8</v>
      </c>
    </row>
    <row r="341" spans="1:10">
      <c r="A341" s="89"/>
      <c r="B341" s="89"/>
      <c r="C341" s="89"/>
      <c r="D341" s="89"/>
      <c r="E341" s="89"/>
      <c r="F341" s="4" t="s">
        <v>9</v>
      </c>
      <c r="G341" s="4" t="s">
        <v>10</v>
      </c>
      <c r="H341" s="4" t="s">
        <v>11</v>
      </c>
      <c r="I341" s="89"/>
      <c r="J341" s="89"/>
    </row>
    <row r="342" spans="1:10">
      <c r="A342" s="5" t="s">
        <v>472</v>
      </c>
      <c r="B342" s="6">
        <v>44880.525077442129</v>
      </c>
      <c r="C342" s="5" t="s">
        <v>428</v>
      </c>
      <c r="D342" s="7"/>
      <c r="E342" s="10"/>
      <c r="G342" s="8">
        <v>7532.28</v>
      </c>
      <c r="I342" s="11" t="s">
        <v>10</v>
      </c>
      <c r="J342" s="5" t="s">
        <v>451</v>
      </c>
    </row>
    <row r="343" spans="1:10">
      <c r="A343" s="5" t="s">
        <v>472</v>
      </c>
      <c r="B343" s="6">
        <v>44880.525077442129</v>
      </c>
      <c r="C343" s="5" t="s">
        <v>428</v>
      </c>
      <c r="D343" s="7"/>
      <c r="E343" s="10"/>
      <c r="G343" s="8">
        <v>2211.41</v>
      </c>
      <c r="I343" s="11" t="s">
        <v>10</v>
      </c>
      <c r="J343" s="5" t="s">
        <v>441</v>
      </c>
    </row>
    <row r="344" spans="1:10">
      <c r="A344" s="5" t="s">
        <v>472</v>
      </c>
      <c r="B344" s="6">
        <v>44880.525077442129</v>
      </c>
      <c r="C344" s="5" t="s">
        <v>428</v>
      </c>
      <c r="D344" s="9">
        <v>11570490428</v>
      </c>
      <c r="E344" s="10" t="s">
        <v>17</v>
      </c>
      <c r="H344" s="8">
        <v>678</v>
      </c>
      <c r="I344" s="5" t="s">
        <v>15</v>
      </c>
      <c r="J344" s="5" t="s">
        <v>431</v>
      </c>
    </row>
    <row r="345" spans="1:10">
      <c r="A345" s="5" t="s">
        <v>473</v>
      </c>
      <c r="B345" s="6">
        <v>44880.525077442129</v>
      </c>
      <c r="C345" s="5" t="s">
        <v>428</v>
      </c>
      <c r="D345" s="7"/>
      <c r="E345" s="10"/>
      <c r="F345" s="8">
        <v>18001</v>
      </c>
      <c r="I345" s="11" t="s">
        <v>9</v>
      </c>
      <c r="J345" s="5" t="s">
        <v>431</v>
      </c>
    </row>
    <row r="346" spans="1:10">
      <c r="A346" s="5" t="s">
        <v>472</v>
      </c>
      <c r="B346" s="6">
        <v>44880.525077442129</v>
      </c>
      <c r="C346" s="5" t="s">
        <v>428</v>
      </c>
      <c r="D346" s="7"/>
      <c r="E346" s="10"/>
      <c r="F346" s="8">
        <v>18122.3</v>
      </c>
      <c r="I346" s="11" t="s">
        <v>9</v>
      </c>
      <c r="J346" s="5" t="s">
        <v>436</v>
      </c>
    </row>
    <row r="347" spans="1:10">
      <c r="A347" s="5" t="s">
        <v>472</v>
      </c>
      <c r="B347" s="6">
        <v>44880.525077442129</v>
      </c>
      <c r="C347" s="5" t="s">
        <v>428</v>
      </c>
      <c r="D347" s="7"/>
      <c r="E347" s="10"/>
      <c r="F347" s="8">
        <v>5160.1000000000004</v>
      </c>
      <c r="I347" s="11" t="s">
        <v>9</v>
      </c>
      <c r="J347" s="5" t="s">
        <v>438</v>
      </c>
    </row>
    <row r="348" spans="1:10">
      <c r="A348" s="5" t="s">
        <v>472</v>
      </c>
      <c r="B348" s="6">
        <v>44880.525077442129</v>
      </c>
      <c r="C348" s="5" t="s">
        <v>428</v>
      </c>
      <c r="D348" s="7"/>
      <c r="E348" s="10"/>
      <c r="F348" s="8">
        <v>1</v>
      </c>
      <c r="I348" s="11" t="s">
        <v>9</v>
      </c>
      <c r="J348" s="5" t="s">
        <v>451</v>
      </c>
    </row>
    <row r="349" spans="1:10">
      <c r="A349" s="5" t="s">
        <v>472</v>
      </c>
      <c r="B349" s="6">
        <v>44880.525077442129</v>
      </c>
      <c r="C349" s="5" t="s">
        <v>428</v>
      </c>
      <c r="D349" s="7"/>
      <c r="E349" s="10"/>
      <c r="F349" s="8">
        <v>12284.7</v>
      </c>
      <c r="I349" s="11" t="s">
        <v>9</v>
      </c>
      <c r="J349" s="10" t="s">
        <v>439</v>
      </c>
    </row>
    <row r="350" spans="1:10">
      <c r="A350" s="5" t="s">
        <v>472</v>
      </c>
      <c r="B350" s="6">
        <v>44880.525077442129</v>
      </c>
      <c r="C350" s="5" t="s">
        <v>428</v>
      </c>
      <c r="D350" s="7"/>
      <c r="E350" s="10"/>
      <c r="F350" s="8">
        <v>28624.2</v>
      </c>
      <c r="I350" s="11" t="s">
        <v>9</v>
      </c>
      <c r="J350" s="10" t="s">
        <v>440</v>
      </c>
    </row>
    <row r="351" spans="1:10">
      <c r="A351" s="5" t="s">
        <v>472</v>
      </c>
      <c r="B351" s="6">
        <v>44880.525077442129</v>
      </c>
      <c r="C351" s="5" t="s">
        <v>428</v>
      </c>
      <c r="D351" s="7"/>
      <c r="E351" s="10"/>
      <c r="F351" s="8">
        <v>2381.6</v>
      </c>
      <c r="I351" s="11" t="s">
        <v>9</v>
      </c>
      <c r="J351" s="5" t="s">
        <v>441</v>
      </c>
    </row>
    <row r="352" spans="1:10">
      <c r="A352" s="5" t="s">
        <v>472</v>
      </c>
      <c r="B352" s="6">
        <v>44880.525077442129</v>
      </c>
      <c r="C352" s="5" t="s">
        <v>428</v>
      </c>
      <c r="D352" s="7"/>
      <c r="E352" s="10"/>
      <c r="F352" s="8">
        <v>20245.7</v>
      </c>
      <c r="I352" s="11" t="s">
        <v>9</v>
      </c>
      <c r="J352" s="10" t="s">
        <v>442</v>
      </c>
    </row>
    <row r="353" spans="1:10">
      <c r="A353" s="5" t="s">
        <v>472</v>
      </c>
      <c r="B353" s="6">
        <v>44880.525077442129</v>
      </c>
      <c r="C353" s="5" t="s">
        <v>428</v>
      </c>
      <c r="D353" s="7"/>
      <c r="E353" s="10"/>
      <c r="F353" s="8">
        <v>6283</v>
      </c>
      <c r="I353" s="11" t="s">
        <v>9</v>
      </c>
      <c r="J353" s="10" t="s">
        <v>452</v>
      </c>
    </row>
    <row r="354" spans="1:10">
      <c r="A354" s="5" t="s">
        <v>472</v>
      </c>
      <c r="B354" s="6">
        <v>44880.525077442129</v>
      </c>
      <c r="C354" s="5" t="s">
        <v>428</v>
      </c>
      <c r="D354" s="7"/>
      <c r="E354" s="10"/>
      <c r="F354" s="8">
        <v>31154</v>
      </c>
      <c r="I354" s="11" t="s">
        <v>9</v>
      </c>
      <c r="J354" s="10" t="s">
        <v>443</v>
      </c>
    </row>
    <row r="355" spans="1:10">
      <c r="A355" s="5" t="s">
        <v>472</v>
      </c>
      <c r="B355" s="6">
        <v>44880.525077442129</v>
      </c>
      <c r="C355" s="5" t="s">
        <v>428</v>
      </c>
      <c r="D355" s="7"/>
      <c r="E355" s="10"/>
      <c r="F355" s="8">
        <v>9173.1</v>
      </c>
      <c r="I355" s="11" t="s">
        <v>9</v>
      </c>
      <c r="J355" s="10" t="s">
        <v>444</v>
      </c>
    </row>
    <row r="356" spans="1:10">
      <c r="A356" s="12" t="s">
        <v>21</v>
      </c>
      <c r="B356" s="3"/>
      <c r="C356" s="3"/>
      <c r="D356" s="7"/>
      <c r="E356" s="10"/>
      <c r="F356" s="25">
        <f>SUM(F342:G355)</f>
        <v>161174.38999999998</v>
      </c>
      <c r="H356" s="8"/>
      <c r="I356" s="11"/>
      <c r="J356" s="10"/>
    </row>
    <row r="357" spans="1:10" ht="15.75" customHeight="1">
      <c r="A357" s="13" t="s">
        <v>22</v>
      </c>
      <c r="B357" s="13" t="s">
        <v>23</v>
      </c>
      <c r="C357" s="13" t="s">
        <v>24</v>
      </c>
      <c r="D357" s="14">
        <v>112225197</v>
      </c>
      <c r="E357" s="10"/>
      <c r="H357" s="8"/>
      <c r="I357" s="11"/>
      <c r="J357" s="10"/>
    </row>
    <row r="358" spans="1:10">
      <c r="A358" s="5"/>
      <c r="B358" s="6"/>
      <c r="C358" s="5"/>
      <c r="D358" s="7"/>
      <c r="E358" s="10"/>
      <c r="H358" s="8"/>
      <c r="I358" s="11"/>
      <c r="J358" s="10"/>
    </row>
    <row r="359" spans="1:10">
      <c r="A359" s="5"/>
      <c r="B359" s="6"/>
      <c r="C359" s="5"/>
      <c r="D359" s="7"/>
      <c r="E359" s="10"/>
      <c r="H359" s="8"/>
      <c r="I359" s="11"/>
      <c r="J359" s="10"/>
    </row>
    <row r="360" spans="1:10">
      <c r="A360" s="5" t="s">
        <v>474</v>
      </c>
      <c r="B360" s="6">
        <v>44880.708860358798</v>
      </c>
      <c r="C360" s="5" t="s">
        <v>428</v>
      </c>
      <c r="D360" s="7">
        <v>3007705099</v>
      </c>
      <c r="E360" s="5" t="s">
        <v>14</v>
      </c>
      <c r="H360" s="8">
        <v>453.6</v>
      </c>
      <c r="I360" s="5" t="s">
        <v>15</v>
      </c>
      <c r="J360" s="10" t="s">
        <v>447</v>
      </c>
    </row>
    <row r="361" spans="1:10">
      <c r="A361" s="5" t="s">
        <v>474</v>
      </c>
      <c r="B361" s="6">
        <v>44880.708860358798</v>
      </c>
      <c r="C361" s="5" t="s">
        <v>428</v>
      </c>
      <c r="D361" s="9">
        <v>30077050991</v>
      </c>
      <c r="E361" s="5" t="s">
        <v>14</v>
      </c>
      <c r="H361" s="8">
        <v>25597.8</v>
      </c>
      <c r="I361" s="5" t="s">
        <v>15</v>
      </c>
      <c r="J361" s="10" t="s">
        <v>447</v>
      </c>
    </row>
    <row r="362" spans="1:10">
      <c r="A362" s="5" t="s">
        <v>474</v>
      </c>
      <c r="B362" s="6">
        <v>44880.708860358798</v>
      </c>
      <c r="C362" s="5" t="s">
        <v>428</v>
      </c>
      <c r="D362" s="7">
        <v>3008439998</v>
      </c>
      <c r="E362" s="5" t="s">
        <v>14</v>
      </c>
      <c r="H362" s="8">
        <v>15140</v>
      </c>
      <c r="I362" s="5" t="s">
        <v>15</v>
      </c>
      <c r="J362" s="10" t="s">
        <v>447</v>
      </c>
    </row>
    <row r="363" spans="1:10">
      <c r="A363" s="5" t="s">
        <v>474</v>
      </c>
      <c r="B363" s="6">
        <v>44880.708860358798</v>
      </c>
      <c r="C363" s="5" t="s">
        <v>428</v>
      </c>
      <c r="D363" s="7">
        <v>3008437690</v>
      </c>
      <c r="E363" s="5" t="s">
        <v>14</v>
      </c>
      <c r="H363" s="8">
        <v>40000</v>
      </c>
      <c r="I363" s="5" t="s">
        <v>15</v>
      </c>
      <c r="J363" s="10" t="s">
        <v>447</v>
      </c>
    </row>
    <row r="364" spans="1:10">
      <c r="A364" s="5" t="s">
        <v>474</v>
      </c>
      <c r="B364" s="6">
        <v>44880.708860358798</v>
      </c>
      <c r="C364" s="5" t="s">
        <v>428</v>
      </c>
      <c r="D364" s="7">
        <v>463501</v>
      </c>
      <c r="E364" s="10" t="s">
        <v>17</v>
      </c>
      <c r="H364" s="8">
        <v>14258</v>
      </c>
      <c r="I364" s="5" t="s">
        <v>15</v>
      </c>
      <c r="J364" s="5" t="s">
        <v>431</v>
      </c>
    </row>
    <row r="365" spans="1:10">
      <c r="A365" s="5" t="s">
        <v>474</v>
      </c>
      <c r="B365" s="6">
        <v>44880.708860358798</v>
      </c>
      <c r="C365" s="5" t="s">
        <v>428</v>
      </c>
      <c r="D365" s="9">
        <v>45143324378</v>
      </c>
      <c r="E365" s="10" t="s">
        <v>17</v>
      </c>
      <c r="H365" s="8">
        <v>5000</v>
      </c>
      <c r="I365" s="5" t="s">
        <v>15</v>
      </c>
      <c r="J365" s="5" t="s">
        <v>430</v>
      </c>
    </row>
    <row r="366" spans="1:10">
      <c r="A366" s="5" t="s">
        <v>474</v>
      </c>
      <c r="B366" s="6">
        <v>44880.708860358798</v>
      </c>
      <c r="C366" s="5" t="s">
        <v>428</v>
      </c>
      <c r="D366" s="9">
        <v>51166987967</v>
      </c>
      <c r="E366" s="10" t="s">
        <v>17</v>
      </c>
      <c r="H366" s="8">
        <v>219755.49</v>
      </c>
      <c r="I366" s="5" t="s">
        <v>15</v>
      </c>
      <c r="J366" s="10" t="s">
        <v>447</v>
      </c>
    </row>
    <row r="367" spans="1:10">
      <c r="A367" s="5" t="s">
        <v>474</v>
      </c>
      <c r="B367" s="6">
        <v>44880.708860358798</v>
      </c>
      <c r="C367" s="5" t="s">
        <v>428</v>
      </c>
      <c r="D367" s="7">
        <v>424713</v>
      </c>
      <c r="E367" s="10" t="s">
        <v>17</v>
      </c>
      <c r="H367" s="8">
        <v>66954.100000000006</v>
      </c>
      <c r="I367" s="5" t="s">
        <v>15</v>
      </c>
      <c r="J367" s="5" t="s">
        <v>430</v>
      </c>
    </row>
    <row r="368" spans="1:10">
      <c r="A368" s="5" t="s">
        <v>474</v>
      </c>
      <c r="B368" s="6">
        <v>44880.708860358798</v>
      </c>
      <c r="C368" s="5" t="s">
        <v>428</v>
      </c>
      <c r="D368" s="7"/>
      <c r="E368" s="10"/>
      <c r="F368" s="8">
        <v>10000</v>
      </c>
      <c r="I368" s="11" t="s">
        <v>9</v>
      </c>
      <c r="J368" s="10" t="s">
        <v>447</v>
      </c>
    </row>
    <row r="369" spans="1:10">
      <c r="A369" s="5" t="s">
        <v>474</v>
      </c>
      <c r="B369" s="6">
        <v>44880.708860358798</v>
      </c>
      <c r="C369" s="5" t="s">
        <v>428</v>
      </c>
      <c r="D369" s="7"/>
      <c r="E369" s="10"/>
      <c r="F369" s="8">
        <v>84755.3</v>
      </c>
      <c r="I369" s="11" t="s">
        <v>9</v>
      </c>
      <c r="J369" s="5" t="s">
        <v>429</v>
      </c>
    </row>
    <row r="370" spans="1:10">
      <c r="A370" s="5" t="s">
        <v>474</v>
      </c>
      <c r="B370" s="6">
        <v>44880.708860358798</v>
      </c>
      <c r="C370" s="5" t="s">
        <v>428</v>
      </c>
      <c r="D370" s="7"/>
      <c r="E370" s="10"/>
      <c r="F370" s="8">
        <v>10252</v>
      </c>
      <c r="I370" s="11" t="s">
        <v>9</v>
      </c>
      <c r="J370" s="5" t="s">
        <v>431</v>
      </c>
    </row>
    <row r="371" spans="1:10">
      <c r="A371" s="5" t="s">
        <v>474</v>
      </c>
      <c r="B371" s="6">
        <v>44880.708860358798</v>
      </c>
      <c r="C371" s="5" t="s">
        <v>428</v>
      </c>
      <c r="D371" s="7"/>
      <c r="E371" s="10"/>
      <c r="F371" s="8">
        <v>2428.9</v>
      </c>
      <c r="I371" s="11" t="s">
        <v>9</v>
      </c>
      <c r="J371" s="5" t="s">
        <v>430</v>
      </c>
    </row>
    <row r="372" spans="1:10">
      <c r="A372" s="12" t="s">
        <v>21</v>
      </c>
      <c r="B372" s="3"/>
      <c r="C372" s="3"/>
      <c r="D372" s="7"/>
      <c r="E372" s="10"/>
      <c r="F372" s="20">
        <f>SUM(F360:G371)</f>
        <v>107436.2</v>
      </c>
      <c r="H372" s="8"/>
      <c r="I372" s="11"/>
      <c r="J372" s="10"/>
    </row>
    <row r="373" spans="1:10" ht="15.75" customHeight="1">
      <c r="A373" s="13" t="s">
        <v>22</v>
      </c>
      <c r="B373" s="13" t="s">
        <v>23</v>
      </c>
      <c r="C373" s="13" t="s">
        <v>24</v>
      </c>
      <c r="D373" s="14">
        <v>112232699</v>
      </c>
      <c r="E373" s="10"/>
      <c r="H373" s="8"/>
      <c r="I373" s="11"/>
      <c r="J373" s="10"/>
    </row>
    <row r="376" spans="1:10">
      <c r="A376" s="1" t="s">
        <v>0</v>
      </c>
      <c r="B376" s="2"/>
      <c r="C376" s="2"/>
      <c r="D376" s="2"/>
      <c r="E376" s="2"/>
      <c r="F376" s="2"/>
      <c r="G376" s="2"/>
      <c r="H376" s="2"/>
      <c r="I376" s="2"/>
      <c r="J376" s="2"/>
    </row>
    <row r="377" spans="1:10">
      <c r="A377" s="3" t="s">
        <v>86</v>
      </c>
      <c r="B377" s="2"/>
      <c r="C377" s="2"/>
      <c r="D377" s="2"/>
      <c r="E377" s="2"/>
      <c r="F377" s="2"/>
      <c r="G377" s="2"/>
      <c r="H377" s="2"/>
      <c r="I377" s="2"/>
      <c r="J377" s="2"/>
    </row>
    <row r="378" spans="1:10">
      <c r="A378" s="88" t="s">
        <v>0</v>
      </c>
      <c r="B378" s="88" t="s">
        <v>2</v>
      </c>
      <c r="C378" s="88" t="s">
        <v>3</v>
      </c>
      <c r="D378" s="88" t="s">
        <v>4</v>
      </c>
      <c r="E378" s="88" t="s">
        <v>5</v>
      </c>
      <c r="F378" s="88" t="s">
        <v>6</v>
      </c>
      <c r="G378" s="90"/>
      <c r="H378" s="91"/>
      <c r="I378" s="88" t="s">
        <v>7</v>
      </c>
      <c r="J378" s="88" t="s">
        <v>8</v>
      </c>
    </row>
    <row r="379" spans="1:10">
      <c r="A379" s="89"/>
      <c r="B379" s="89"/>
      <c r="C379" s="89"/>
      <c r="D379" s="89"/>
      <c r="E379" s="89"/>
      <c r="F379" s="4" t="s">
        <v>9</v>
      </c>
      <c r="G379" s="4" t="s">
        <v>10</v>
      </c>
      <c r="H379" s="4" t="s">
        <v>11</v>
      </c>
      <c r="I379" s="89"/>
      <c r="J379" s="89"/>
    </row>
    <row r="380" spans="1:10">
      <c r="A380" s="5" t="s">
        <v>475</v>
      </c>
      <c r="B380" s="6">
        <v>44881.527491724541</v>
      </c>
      <c r="C380" s="5" t="s">
        <v>428</v>
      </c>
      <c r="D380" s="11"/>
      <c r="E380" s="10"/>
      <c r="G380" s="8">
        <v>21361</v>
      </c>
      <c r="I380" s="11" t="s">
        <v>10</v>
      </c>
      <c r="J380" s="10" t="s">
        <v>443</v>
      </c>
    </row>
    <row r="381" spans="1:10">
      <c r="A381" s="5" t="s">
        <v>476</v>
      </c>
      <c r="B381" s="6">
        <v>44881.527491724541</v>
      </c>
      <c r="C381" s="5" t="s">
        <v>428</v>
      </c>
      <c r="D381" s="11"/>
      <c r="E381" s="10"/>
      <c r="F381" s="8">
        <v>36757.4</v>
      </c>
      <c r="I381" s="11" t="s">
        <v>9</v>
      </c>
      <c r="J381" s="5" t="s">
        <v>438</v>
      </c>
    </row>
    <row r="382" spans="1:10">
      <c r="A382" s="5" t="s">
        <v>475</v>
      </c>
      <c r="B382" s="6">
        <v>44881.527491724541</v>
      </c>
      <c r="C382" s="5" t="s">
        <v>428</v>
      </c>
      <c r="D382" s="11"/>
      <c r="E382" s="10"/>
      <c r="F382" s="8">
        <v>10491.4</v>
      </c>
      <c r="I382" s="11" t="s">
        <v>9</v>
      </c>
      <c r="J382" s="10" t="s">
        <v>435</v>
      </c>
    </row>
    <row r="383" spans="1:10">
      <c r="A383" s="5" t="s">
        <v>475</v>
      </c>
      <c r="B383" s="6">
        <v>44881.527491724541</v>
      </c>
      <c r="C383" s="5" t="s">
        <v>428</v>
      </c>
      <c r="D383" s="11"/>
      <c r="E383" s="10"/>
      <c r="F383" s="8">
        <v>13182.5</v>
      </c>
      <c r="I383" s="11" t="s">
        <v>9</v>
      </c>
      <c r="J383" s="5" t="s">
        <v>436</v>
      </c>
    </row>
    <row r="384" spans="1:10">
      <c r="A384" s="5" t="s">
        <v>475</v>
      </c>
      <c r="B384" s="6">
        <v>44881.527491724541</v>
      </c>
      <c r="C384" s="5" t="s">
        <v>428</v>
      </c>
      <c r="D384" s="11"/>
      <c r="E384" s="10"/>
      <c r="F384" s="8">
        <v>6994.4</v>
      </c>
      <c r="I384" s="11" t="s">
        <v>9</v>
      </c>
      <c r="J384" s="10" t="s">
        <v>448</v>
      </c>
    </row>
    <row r="385" spans="1:10">
      <c r="A385" s="5" t="s">
        <v>475</v>
      </c>
      <c r="B385" s="6">
        <v>44881.527491724541</v>
      </c>
      <c r="C385" s="5" t="s">
        <v>428</v>
      </c>
      <c r="D385" s="11"/>
      <c r="E385" s="10"/>
      <c r="F385" s="8">
        <v>10350</v>
      </c>
      <c r="I385" s="11" t="s">
        <v>9</v>
      </c>
      <c r="J385" s="10" t="s">
        <v>437</v>
      </c>
    </row>
    <row r="386" spans="1:10">
      <c r="A386" s="5" t="s">
        <v>475</v>
      </c>
      <c r="B386" s="6">
        <v>44881.527491724541</v>
      </c>
      <c r="C386" s="5" t="s">
        <v>428</v>
      </c>
      <c r="D386" s="11"/>
      <c r="E386" s="10"/>
      <c r="F386" s="8">
        <v>13387.1</v>
      </c>
      <c r="I386" s="11" t="s">
        <v>9</v>
      </c>
      <c r="J386" s="10" t="s">
        <v>439</v>
      </c>
    </row>
    <row r="387" spans="1:10">
      <c r="A387" s="5" t="s">
        <v>475</v>
      </c>
      <c r="B387" s="6">
        <v>44881.527491724541</v>
      </c>
      <c r="C387" s="5" t="s">
        <v>428</v>
      </c>
      <c r="D387" s="11"/>
      <c r="E387" s="10"/>
      <c r="F387" s="8">
        <v>30611.8</v>
      </c>
      <c r="I387" s="11" t="s">
        <v>9</v>
      </c>
      <c r="J387" s="10" t="s">
        <v>440</v>
      </c>
    </row>
    <row r="388" spans="1:10">
      <c r="A388" s="5" t="s">
        <v>475</v>
      </c>
      <c r="B388" s="6">
        <v>44881.527491724541</v>
      </c>
      <c r="C388" s="5" t="s">
        <v>428</v>
      </c>
      <c r="D388" s="11"/>
      <c r="E388" s="10"/>
      <c r="F388" s="8">
        <v>4532.7</v>
      </c>
      <c r="I388" s="11" t="s">
        <v>9</v>
      </c>
      <c r="J388" s="5" t="s">
        <v>441</v>
      </c>
    </row>
    <row r="389" spans="1:10">
      <c r="A389" s="5" t="s">
        <v>475</v>
      </c>
      <c r="B389" s="6">
        <v>44881.527491724541</v>
      </c>
      <c r="C389" s="5" t="s">
        <v>428</v>
      </c>
      <c r="D389" s="11"/>
      <c r="E389" s="10"/>
      <c r="F389" s="8">
        <v>11386.3</v>
      </c>
      <c r="I389" s="11" t="s">
        <v>9</v>
      </c>
      <c r="J389" s="10" t="s">
        <v>442</v>
      </c>
    </row>
    <row r="390" spans="1:10">
      <c r="A390" s="5" t="s">
        <v>475</v>
      </c>
      <c r="B390" s="6">
        <v>44881.527491724541</v>
      </c>
      <c r="C390" s="5" t="s">
        <v>428</v>
      </c>
      <c r="D390" s="11"/>
      <c r="E390" s="10"/>
      <c r="F390" s="8">
        <v>8291.5</v>
      </c>
      <c r="I390" s="11" t="s">
        <v>9</v>
      </c>
      <c r="J390" s="10" t="s">
        <v>452</v>
      </c>
    </row>
    <row r="391" spans="1:10">
      <c r="A391" s="5" t="s">
        <v>475</v>
      </c>
      <c r="B391" s="6">
        <v>44881.527491724541</v>
      </c>
      <c r="C391" s="5" t="s">
        <v>428</v>
      </c>
      <c r="D391" s="11"/>
      <c r="E391" s="10"/>
      <c r="F391" s="8">
        <v>15920.6</v>
      </c>
      <c r="I391" s="11" t="s">
        <v>9</v>
      </c>
      <c r="J391" s="10" t="s">
        <v>443</v>
      </c>
    </row>
    <row r="392" spans="1:10">
      <c r="A392" s="5" t="s">
        <v>475</v>
      </c>
      <c r="B392" s="6">
        <v>44881.527491724541</v>
      </c>
      <c r="C392" s="5" t="s">
        <v>428</v>
      </c>
      <c r="D392" s="11"/>
      <c r="E392" s="10"/>
      <c r="F392" s="8">
        <v>8752.2999999999993</v>
      </c>
      <c r="I392" s="11" t="s">
        <v>9</v>
      </c>
      <c r="J392" s="10" t="s">
        <v>444</v>
      </c>
    </row>
    <row r="393" spans="1:10">
      <c r="A393" s="5" t="s">
        <v>475</v>
      </c>
      <c r="B393" s="6">
        <v>44881.527491724541</v>
      </c>
      <c r="C393" s="5" t="s">
        <v>428</v>
      </c>
      <c r="D393" s="11"/>
      <c r="E393" s="10"/>
      <c r="F393" s="8">
        <v>11514.2</v>
      </c>
      <c r="I393" s="11" t="s">
        <v>9</v>
      </c>
      <c r="J393" s="10" t="s">
        <v>445</v>
      </c>
    </row>
    <row r="394" spans="1:10">
      <c r="A394" s="12" t="s">
        <v>21</v>
      </c>
      <c r="B394" s="3"/>
      <c r="C394" s="3"/>
      <c r="D394" s="7"/>
      <c r="E394" s="10"/>
      <c r="F394" s="20">
        <f>SUM(F380:G393)</f>
        <v>203533.2</v>
      </c>
      <c r="H394" s="8"/>
      <c r="I394" s="11"/>
      <c r="J394" s="5"/>
    </row>
    <row r="395" spans="1:10" ht="15.75" customHeight="1">
      <c r="A395" s="13" t="s">
        <v>22</v>
      </c>
      <c r="B395" s="13" t="s">
        <v>23</v>
      </c>
      <c r="C395" s="13" t="s">
        <v>24</v>
      </c>
      <c r="D395" s="14">
        <v>112232701</v>
      </c>
      <c r="E395" s="10"/>
      <c r="H395" s="8"/>
      <c r="I395" s="11"/>
      <c r="J395" s="5"/>
    </row>
    <row r="396" spans="1:10">
      <c r="A396" s="5"/>
      <c r="B396" s="6"/>
      <c r="C396" s="5"/>
      <c r="D396" s="7"/>
      <c r="E396" s="10"/>
      <c r="H396" s="8"/>
      <c r="I396" s="11"/>
      <c r="J396" s="5"/>
    </row>
    <row r="397" spans="1:10">
      <c r="A397" s="5"/>
      <c r="B397" s="6"/>
      <c r="C397" s="5"/>
      <c r="D397" s="7"/>
      <c r="E397" s="10"/>
      <c r="H397" s="8"/>
      <c r="I397" s="11"/>
      <c r="J397" s="5"/>
    </row>
    <row r="398" spans="1:10">
      <c r="A398" s="5" t="s">
        <v>477</v>
      </c>
      <c r="B398" s="6">
        <v>44881.831583587962</v>
      </c>
      <c r="C398" s="5" t="s">
        <v>428</v>
      </c>
      <c r="D398" s="7">
        <v>28404866</v>
      </c>
      <c r="E398" s="5" t="s">
        <v>14</v>
      </c>
      <c r="H398" s="8">
        <v>1271</v>
      </c>
      <c r="I398" s="5" t="s">
        <v>15</v>
      </c>
      <c r="J398" s="10" t="s">
        <v>447</v>
      </c>
    </row>
    <row r="399" spans="1:10">
      <c r="A399" s="5" t="s">
        <v>477</v>
      </c>
      <c r="B399" s="6">
        <v>44881.831583587962</v>
      </c>
      <c r="C399" s="5" t="s">
        <v>428</v>
      </c>
      <c r="D399" s="9">
        <v>30096805661</v>
      </c>
      <c r="E399" s="5" t="s">
        <v>14</v>
      </c>
      <c r="H399" s="8">
        <v>5123.3</v>
      </c>
      <c r="I399" s="5" t="s">
        <v>15</v>
      </c>
      <c r="J399" s="10" t="s">
        <v>447</v>
      </c>
    </row>
    <row r="400" spans="1:10">
      <c r="A400" s="5" t="s">
        <v>477</v>
      </c>
      <c r="B400" s="6">
        <v>44881.831583587962</v>
      </c>
      <c r="C400" s="5" t="s">
        <v>428</v>
      </c>
      <c r="D400" s="9">
        <v>30096805662</v>
      </c>
      <c r="E400" s="5" t="s">
        <v>14</v>
      </c>
      <c r="H400" s="8">
        <v>18776.7</v>
      </c>
      <c r="I400" s="5" t="s">
        <v>15</v>
      </c>
      <c r="J400" s="10" t="s">
        <v>447</v>
      </c>
    </row>
    <row r="401" spans="1:10">
      <c r="A401" s="5" t="s">
        <v>477</v>
      </c>
      <c r="B401" s="6">
        <v>44881.831583587962</v>
      </c>
      <c r="C401" s="5" t="s">
        <v>428</v>
      </c>
      <c r="D401" s="9">
        <v>30098054461</v>
      </c>
      <c r="E401" s="5" t="s">
        <v>14</v>
      </c>
      <c r="H401" s="8">
        <v>5307.48</v>
      </c>
      <c r="I401" s="5" t="s">
        <v>15</v>
      </c>
      <c r="J401" s="10" t="s">
        <v>447</v>
      </c>
    </row>
    <row r="402" spans="1:10">
      <c r="A402" s="5" t="s">
        <v>477</v>
      </c>
      <c r="B402" s="6">
        <v>44881.831583587962</v>
      </c>
      <c r="C402" s="5" t="s">
        <v>428</v>
      </c>
      <c r="D402" s="9">
        <v>30098054462</v>
      </c>
      <c r="E402" s="5" t="s">
        <v>14</v>
      </c>
      <c r="H402" s="8">
        <v>3114</v>
      </c>
      <c r="I402" s="5" t="s">
        <v>15</v>
      </c>
      <c r="J402" s="10" t="s">
        <v>447</v>
      </c>
    </row>
    <row r="403" spans="1:10">
      <c r="A403" s="5" t="s">
        <v>477</v>
      </c>
      <c r="B403" s="6">
        <v>44881.831583587962</v>
      </c>
      <c r="C403" s="5" t="s">
        <v>428</v>
      </c>
      <c r="D403" s="7">
        <v>535510</v>
      </c>
      <c r="E403" s="10" t="s">
        <v>17</v>
      </c>
      <c r="H403" s="8">
        <v>17720.5</v>
      </c>
      <c r="I403" s="5" t="s">
        <v>15</v>
      </c>
      <c r="J403" s="5" t="s">
        <v>429</v>
      </c>
    </row>
    <row r="404" spans="1:10">
      <c r="A404" s="5" t="s">
        <v>477</v>
      </c>
      <c r="B404" s="6">
        <v>44881.831583587962</v>
      </c>
      <c r="C404" s="5" t="s">
        <v>428</v>
      </c>
      <c r="D404" s="7">
        <v>570309</v>
      </c>
      <c r="E404" s="10" t="s">
        <v>17</v>
      </c>
      <c r="H404" s="8">
        <v>31229.1</v>
      </c>
      <c r="I404" s="5" t="s">
        <v>15</v>
      </c>
      <c r="J404" s="5" t="s">
        <v>430</v>
      </c>
    </row>
    <row r="405" spans="1:10">
      <c r="A405" s="5" t="s">
        <v>477</v>
      </c>
      <c r="B405" s="6">
        <v>44881.831583587962</v>
      </c>
      <c r="C405" s="5" t="s">
        <v>428</v>
      </c>
      <c r="D405" s="7">
        <v>570330</v>
      </c>
      <c r="E405" s="10" t="s">
        <v>17</v>
      </c>
      <c r="H405" s="8">
        <v>25727.7</v>
      </c>
      <c r="I405" s="5" t="s">
        <v>15</v>
      </c>
      <c r="J405" s="5" t="s">
        <v>431</v>
      </c>
    </row>
    <row r="406" spans="1:10">
      <c r="A406" s="5" t="s">
        <v>477</v>
      </c>
      <c r="B406" s="6">
        <v>44881.831583587962</v>
      </c>
      <c r="C406" s="5" t="s">
        <v>428</v>
      </c>
      <c r="D406" s="7"/>
      <c r="E406" s="10"/>
      <c r="F406" s="8">
        <v>23761.1</v>
      </c>
      <c r="I406" s="11" t="s">
        <v>9</v>
      </c>
      <c r="J406" s="5" t="s">
        <v>431</v>
      </c>
    </row>
    <row r="407" spans="1:10">
      <c r="A407" s="12" t="s">
        <v>21</v>
      </c>
      <c r="B407" s="3"/>
      <c r="C407" s="3"/>
      <c r="D407" s="7"/>
      <c r="E407" s="10"/>
      <c r="H407" s="8"/>
      <c r="I407" s="11"/>
      <c r="J407" s="5"/>
    </row>
    <row r="408" spans="1:10" ht="15.75" customHeight="1">
      <c r="A408" s="13" t="s">
        <v>22</v>
      </c>
      <c r="B408" s="13" t="s">
        <v>23</v>
      </c>
      <c r="C408" s="13" t="s">
        <v>24</v>
      </c>
      <c r="D408" s="14">
        <v>112240565</v>
      </c>
      <c r="E408" s="10"/>
      <c r="H408" s="8"/>
      <c r="I408" s="11"/>
      <c r="J408" s="5"/>
    </row>
    <row r="411" spans="1:10">
      <c r="A411" s="1" t="s">
        <v>0</v>
      </c>
      <c r="B411" s="2"/>
      <c r="C411" s="2"/>
      <c r="D411" s="2"/>
      <c r="E411" s="2"/>
      <c r="F411" s="2"/>
      <c r="G411" s="2"/>
      <c r="H411" s="2"/>
      <c r="I411" s="2"/>
      <c r="J411" s="2"/>
    </row>
    <row r="412" spans="1:10">
      <c r="A412" s="3" t="s">
        <v>90</v>
      </c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88" t="s">
        <v>0</v>
      </c>
      <c r="B413" s="88" t="s">
        <v>2</v>
      </c>
      <c r="C413" s="88" t="s">
        <v>3</v>
      </c>
      <c r="D413" s="88" t="s">
        <v>4</v>
      </c>
      <c r="E413" s="88" t="s">
        <v>5</v>
      </c>
      <c r="F413" s="88" t="s">
        <v>6</v>
      </c>
      <c r="G413" s="90"/>
      <c r="H413" s="91"/>
      <c r="I413" s="88" t="s">
        <v>7</v>
      </c>
      <c r="J413" s="88" t="s">
        <v>8</v>
      </c>
    </row>
    <row r="414" spans="1:10">
      <c r="A414" s="89"/>
      <c r="B414" s="89"/>
      <c r="C414" s="89"/>
      <c r="D414" s="89"/>
      <c r="E414" s="89"/>
      <c r="F414" s="4" t="s">
        <v>9</v>
      </c>
      <c r="G414" s="4" t="s">
        <v>10</v>
      </c>
      <c r="H414" s="4" t="s">
        <v>11</v>
      </c>
      <c r="I414" s="89"/>
      <c r="J414" s="89"/>
    </row>
    <row r="415" spans="1:10">
      <c r="A415" s="5" t="s">
        <v>478</v>
      </c>
      <c r="B415" s="6">
        <v>44882.495666041657</v>
      </c>
      <c r="C415" s="5" t="s">
        <v>428</v>
      </c>
      <c r="D415" s="11"/>
      <c r="E415" s="10"/>
      <c r="F415" s="8">
        <v>12387.8</v>
      </c>
      <c r="I415" s="11" t="s">
        <v>9</v>
      </c>
      <c r="J415" s="10" t="s">
        <v>435</v>
      </c>
    </row>
    <row r="416" spans="1:10">
      <c r="A416" s="5" t="s">
        <v>478</v>
      </c>
      <c r="B416" s="6">
        <v>44882.495666041657</v>
      </c>
      <c r="C416" s="5" t="s">
        <v>428</v>
      </c>
      <c r="D416" s="11"/>
      <c r="E416" s="10"/>
      <c r="F416" s="8">
        <v>11014.9</v>
      </c>
      <c r="I416" s="11" t="s">
        <v>9</v>
      </c>
      <c r="J416" s="5" t="s">
        <v>436</v>
      </c>
    </row>
    <row r="417" spans="1:10">
      <c r="A417" s="5" t="s">
        <v>478</v>
      </c>
      <c r="B417" s="6">
        <v>44882.495666041657</v>
      </c>
      <c r="C417" s="5" t="s">
        <v>428</v>
      </c>
      <c r="D417" s="11"/>
      <c r="E417" s="10"/>
      <c r="F417" s="8">
        <v>9311.5</v>
      </c>
      <c r="I417" s="11" t="s">
        <v>9</v>
      </c>
      <c r="J417" s="10" t="s">
        <v>448</v>
      </c>
    </row>
    <row r="418" spans="1:10">
      <c r="A418" s="5" t="s">
        <v>478</v>
      </c>
      <c r="B418" s="6">
        <v>44882.495666041657</v>
      </c>
      <c r="C418" s="5" t="s">
        <v>428</v>
      </c>
      <c r="D418" s="11"/>
      <c r="E418" s="10"/>
      <c r="F418" s="8">
        <v>9569.4</v>
      </c>
      <c r="I418" s="11" t="s">
        <v>9</v>
      </c>
      <c r="J418" s="10" t="s">
        <v>437</v>
      </c>
    </row>
    <row r="419" spans="1:10">
      <c r="A419" s="5" t="s">
        <v>478</v>
      </c>
      <c r="B419" s="6">
        <v>44882.495666041657</v>
      </c>
      <c r="C419" s="5" t="s">
        <v>428</v>
      </c>
      <c r="D419" s="11"/>
      <c r="E419" s="10"/>
      <c r="F419" s="8">
        <v>13453.5</v>
      </c>
      <c r="I419" s="11" t="s">
        <v>9</v>
      </c>
      <c r="J419" s="5" t="s">
        <v>438</v>
      </c>
    </row>
    <row r="420" spans="1:10">
      <c r="A420" s="5" t="s">
        <v>478</v>
      </c>
      <c r="B420" s="6">
        <v>44882.495666041657</v>
      </c>
      <c r="C420" s="5" t="s">
        <v>428</v>
      </c>
      <c r="D420" s="11"/>
      <c r="E420" s="10"/>
      <c r="F420" s="8">
        <v>0.1</v>
      </c>
      <c r="I420" s="11" t="s">
        <v>9</v>
      </c>
      <c r="J420" s="5" t="s">
        <v>451</v>
      </c>
    </row>
    <row r="421" spans="1:10">
      <c r="A421" s="5" t="s">
        <v>478</v>
      </c>
      <c r="B421" s="6">
        <v>44882.495666041657</v>
      </c>
      <c r="C421" s="5" t="s">
        <v>428</v>
      </c>
      <c r="D421" s="11"/>
      <c r="E421" s="10"/>
      <c r="F421" s="8">
        <v>11778</v>
      </c>
      <c r="I421" s="11" t="s">
        <v>9</v>
      </c>
      <c r="J421" s="10" t="s">
        <v>439</v>
      </c>
    </row>
    <row r="422" spans="1:10">
      <c r="A422" s="5" t="s">
        <v>478</v>
      </c>
      <c r="B422" s="6">
        <v>44882.495666041657</v>
      </c>
      <c r="C422" s="5" t="s">
        <v>428</v>
      </c>
      <c r="D422" s="11"/>
      <c r="E422" s="10"/>
      <c r="F422" s="8">
        <v>24041.599999999999</v>
      </c>
      <c r="I422" s="11" t="s">
        <v>9</v>
      </c>
      <c r="J422" s="10" t="s">
        <v>440</v>
      </c>
    </row>
    <row r="423" spans="1:10">
      <c r="A423" s="5" t="s">
        <v>478</v>
      </c>
      <c r="B423" s="6">
        <v>44882.495666041657</v>
      </c>
      <c r="C423" s="5" t="s">
        <v>428</v>
      </c>
      <c r="D423" s="11"/>
      <c r="E423" s="10"/>
      <c r="F423" s="8">
        <v>9058.6</v>
      </c>
      <c r="I423" s="11" t="s">
        <v>9</v>
      </c>
      <c r="J423" s="10" t="s">
        <v>442</v>
      </c>
    </row>
    <row r="424" spans="1:10">
      <c r="A424" s="5" t="s">
        <v>478</v>
      </c>
      <c r="B424" s="6">
        <v>44882.495666041657</v>
      </c>
      <c r="C424" s="5" t="s">
        <v>428</v>
      </c>
      <c r="D424" s="11"/>
      <c r="E424" s="10"/>
      <c r="F424" s="8">
        <v>29364.2</v>
      </c>
      <c r="I424" s="11" t="s">
        <v>9</v>
      </c>
      <c r="J424" s="10" t="s">
        <v>452</v>
      </c>
    </row>
    <row r="425" spans="1:10">
      <c r="A425" s="5" t="s">
        <v>478</v>
      </c>
      <c r="B425" s="6">
        <v>44882.495666041657</v>
      </c>
      <c r="C425" s="5" t="s">
        <v>428</v>
      </c>
      <c r="D425" s="11"/>
      <c r="E425" s="10"/>
      <c r="F425" s="8">
        <v>6704.2</v>
      </c>
      <c r="I425" s="11" t="s">
        <v>9</v>
      </c>
      <c r="J425" s="10" t="s">
        <v>444</v>
      </c>
    </row>
    <row r="426" spans="1:10">
      <c r="A426" s="5" t="s">
        <v>478</v>
      </c>
      <c r="B426" s="6">
        <v>44882.495666041657</v>
      </c>
      <c r="C426" s="5" t="s">
        <v>428</v>
      </c>
      <c r="D426" s="11"/>
      <c r="E426" s="10"/>
      <c r="F426" s="8">
        <v>7206.2</v>
      </c>
      <c r="I426" s="11" t="s">
        <v>9</v>
      </c>
      <c r="J426" s="10" t="s">
        <v>445</v>
      </c>
    </row>
    <row r="427" spans="1:10">
      <c r="A427" s="12" t="s">
        <v>21</v>
      </c>
      <c r="B427" s="3"/>
      <c r="C427" s="3"/>
      <c r="D427" s="7"/>
      <c r="E427" s="10"/>
      <c r="F427" s="19">
        <f>SUM(F415:G426)</f>
        <v>143890</v>
      </c>
      <c r="H427" s="8"/>
      <c r="I427" s="11"/>
      <c r="J427" s="5"/>
    </row>
    <row r="428" spans="1:10" ht="15.75" customHeight="1">
      <c r="A428" s="13" t="s">
        <v>22</v>
      </c>
      <c r="B428" s="13" t="s">
        <v>23</v>
      </c>
      <c r="C428" s="13" t="s">
        <v>24</v>
      </c>
      <c r="D428" s="14">
        <v>112240566</v>
      </c>
      <c r="E428" s="10"/>
      <c r="H428" s="8"/>
      <c r="I428" s="11"/>
      <c r="J428" s="5"/>
    </row>
    <row r="429" spans="1:10">
      <c r="A429" s="5"/>
      <c r="B429" s="6"/>
      <c r="C429" s="5"/>
      <c r="D429" s="7"/>
      <c r="E429" s="10"/>
      <c r="H429" s="8"/>
      <c r="I429" s="11"/>
      <c r="J429" s="5"/>
    </row>
    <row r="430" spans="1:10">
      <c r="A430" s="5"/>
      <c r="B430" s="6"/>
      <c r="C430" s="5"/>
      <c r="D430" s="7"/>
      <c r="E430" s="10"/>
      <c r="H430" s="8"/>
      <c r="I430" s="11"/>
      <c r="J430" s="5"/>
    </row>
    <row r="431" spans="1:10">
      <c r="A431" s="5" t="s">
        <v>479</v>
      </c>
      <c r="B431" s="6">
        <v>44882.694537013893</v>
      </c>
      <c r="C431" s="5" t="s">
        <v>428</v>
      </c>
      <c r="D431" s="7"/>
      <c r="E431" s="10"/>
      <c r="F431" s="8">
        <v>18</v>
      </c>
      <c r="I431" s="11" t="s">
        <v>9</v>
      </c>
      <c r="J431" s="5" t="s">
        <v>430</v>
      </c>
    </row>
    <row r="432" spans="1:10">
      <c r="A432" s="5" t="s">
        <v>479</v>
      </c>
      <c r="B432" s="6">
        <v>44882.694537013893</v>
      </c>
      <c r="C432" s="5" t="s">
        <v>428</v>
      </c>
      <c r="D432" s="7">
        <v>570518</v>
      </c>
      <c r="E432" s="10" t="s">
        <v>17</v>
      </c>
      <c r="H432" s="8">
        <v>23278.7</v>
      </c>
      <c r="I432" s="5" t="s">
        <v>15</v>
      </c>
      <c r="J432" s="5" t="s">
        <v>431</v>
      </c>
    </row>
    <row r="433" spans="1:10">
      <c r="A433" s="5" t="s">
        <v>479</v>
      </c>
      <c r="B433" s="6">
        <v>44882.694537013893</v>
      </c>
      <c r="C433" s="5" t="s">
        <v>428</v>
      </c>
      <c r="D433" s="9">
        <v>45113097211</v>
      </c>
      <c r="E433" s="10" t="s">
        <v>17</v>
      </c>
      <c r="H433" s="8">
        <v>2328</v>
      </c>
      <c r="I433" s="5" t="s">
        <v>15</v>
      </c>
      <c r="J433" s="10" t="s">
        <v>447</v>
      </c>
    </row>
    <row r="434" spans="1:10">
      <c r="A434" s="5" t="s">
        <v>479</v>
      </c>
      <c r="B434" s="6">
        <v>44882.694537013893</v>
      </c>
      <c r="C434" s="5" t="s">
        <v>428</v>
      </c>
      <c r="D434" s="9">
        <v>45132959829</v>
      </c>
      <c r="E434" s="10" t="s">
        <v>17</v>
      </c>
      <c r="H434" s="8">
        <v>2000</v>
      </c>
      <c r="I434" s="5" t="s">
        <v>15</v>
      </c>
      <c r="J434" s="5" t="s">
        <v>429</v>
      </c>
    </row>
    <row r="435" spans="1:10">
      <c r="A435" s="5" t="s">
        <v>479</v>
      </c>
      <c r="B435" s="6">
        <v>44882.694537013893</v>
      </c>
      <c r="C435" s="5" t="s">
        <v>428</v>
      </c>
      <c r="D435" s="7">
        <v>535691</v>
      </c>
      <c r="E435" s="10" t="s">
        <v>17</v>
      </c>
      <c r="H435" s="8">
        <v>18931.5</v>
      </c>
      <c r="I435" s="5" t="s">
        <v>15</v>
      </c>
      <c r="J435" s="5" t="s">
        <v>429</v>
      </c>
    </row>
    <row r="436" spans="1:10">
      <c r="A436" s="5" t="s">
        <v>479</v>
      </c>
      <c r="B436" s="6">
        <v>44882.694537013893</v>
      </c>
      <c r="C436" s="5" t="s">
        <v>428</v>
      </c>
      <c r="D436" s="9">
        <v>45113099624</v>
      </c>
      <c r="E436" s="10" t="s">
        <v>17</v>
      </c>
      <c r="H436" s="8">
        <v>2580</v>
      </c>
      <c r="I436" s="5" t="s">
        <v>15</v>
      </c>
      <c r="J436" s="10" t="s">
        <v>447</v>
      </c>
    </row>
    <row r="437" spans="1:10">
      <c r="A437" s="5" t="s">
        <v>479</v>
      </c>
      <c r="B437" s="6">
        <v>44882.694537013893</v>
      </c>
      <c r="C437" s="5" t="s">
        <v>428</v>
      </c>
      <c r="D437" s="7">
        <v>570737</v>
      </c>
      <c r="E437" s="10" t="s">
        <v>17</v>
      </c>
      <c r="H437" s="8">
        <v>23335.5</v>
      </c>
      <c r="I437" s="5" t="s">
        <v>15</v>
      </c>
      <c r="J437" s="5" t="s">
        <v>430</v>
      </c>
    </row>
    <row r="438" spans="1:10">
      <c r="A438" s="12" t="s">
        <v>21</v>
      </c>
      <c r="B438" s="3"/>
      <c r="C438" s="3"/>
      <c r="D438" s="7"/>
      <c r="E438" s="10"/>
      <c r="H438" s="8"/>
      <c r="I438" s="11"/>
      <c r="J438" s="5"/>
    </row>
    <row r="439" spans="1:10" ht="15.75" customHeight="1">
      <c r="A439" s="13" t="s">
        <v>22</v>
      </c>
      <c r="B439" s="13" t="s">
        <v>23</v>
      </c>
      <c r="C439" s="13" t="s">
        <v>24</v>
      </c>
      <c r="D439" s="14">
        <v>112252782</v>
      </c>
      <c r="E439" s="10"/>
      <c r="H439" s="8"/>
      <c r="I439" s="11"/>
      <c r="J439" s="5"/>
    </row>
    <row r="442" spans="1:10">
      <c r="A442" s="1" t="s">
        <v>0</v>
      </c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3" t="s">
        <v>94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88" t="s">
        <v>0</v>
      </c>
      <c r="B444" s="88" t="s">
        <v>2</v>
      </c>
      <c r="C444" s="88" t="s">
        <v>3</v>
      </c>
      <c r="D444" s="88" t="s">
        <v>4</v>
      </c>
      <c r="E444" s="88" t="s">
        <v>5</v>
      </c>
      <c r="F444" s="88" t="s">
        <v>6</v>
      </c>
      <c r="G444" s="90"/>
      <c r="H444" s="91"/>
      <c r="I444" s="88" t="s">
        <v>7</v>
      </c>
      <c r="J444" s="88" t="s">
        <v>8</v>
      </c>
    </row>
    <row r="445" spans="1:10">
      <c r="A445" s="89"/>
      <c r="B445" s="89"/>
      <c r="C445" s="89"/>
      <c r="D445" s="89"/>
      <c r="E445" s="89"/>
      <c r="F445" s="4" t="s">
        <v>9</v>
      </c>
      <c r="G445" s="4" t="s">
        <v>10</v>
      </c>
      <c r="H445" s="4" t="s">
        <v>11</v>
      </c>
      <c r="I445" s="89"/>
      <c r="J445" s="89"/>
    </row>
    <row r="446" spans="1:10">
      <c r="A446" s="5" t="s">
        <v>480</v>
      </c>
      <c r="B446" s="6">
        <v>44883.490244409717</v>
      </c>
      <c r="C446" s="5" t="s">
        <v>428</v>
      </c>
      <c r="D446" s="11"/>
      <c r="E446" s="10"/>
      <c r="G446" s="8">
        <v>6132.83</v>
      </c>
      <c r="I446" s="11" t="s">
        <v>10</v>
      </c>
      <c r="J446" s="5" t="s">
        <v>451</v>
      </c>
    </row>
    <row r="447" spans="1:10">
      <c r="A447" s="5" t="s">
        <v>480</v>
      </c>
      <c r="B447" s="6">
        <v>44883.490244409717</v>
      </c>
      <c r="C447" s="5" t="s">
        <v>428</v>
      </c>
      <c r="D447" s="11"/>
      <c r="E447" s="10"/>
      <c r="G447" s="8">
        <v>5303.27</v>
      </c>
      <c r="I447" s="11" t="s">
        <v>10</v>
      </c>
      <c r="J447" s="5" t="s">
        <v>441</v>
      </c>
    </row>
    <row r="448" spans="1:10">
      <c r="A448" s="5" t="s">
        <v>480</v>
      </c>
      <c r="B448" s="6">
        <v>44883.490244409717</v>
      </c>
      <c r="C448" s="5" t="s">
        <v>428</v>
      </c>
      <c r="D448" s="11"/>
      <c r="E448" s="10"/>
      <c r="F448" s="8">
        <v>10680.7</v>
      </c>
      <c r="I448" s="11" t="s">
        <v>9</v>
      </c>
      <c r="J448" s="10" t="s">
        <v>435</v>
      </c>
    </row>
    <row r="449" spans="1:10">
      <c r="A449" s="5" t="s">
        <v>480</v>
      </c>
      <c r="B449" s="6">
        <v>44883.490244409717</v>
      </c>
      <c r="C449" s="5" t="s">
        <v>428</v>
      </c>
      <c r="D449" s="11"/>
      <c r="E449" s="10"/>
      <c r="F449" s="8">
        <v>9982.7000000000007</v>
      </c>
      <c r="I449" s="11" t="s">
        <v>9</v>
      </c>
      <c r="J449" s="5" t="s">
        <v>436</v>
      </c>
    </row>
    <row r="450" spans="1:10">
      <c r="A450" s="5" t="s">
        <v>480</v>
      </c>
      <c r="B450" s="6">
        <v>44883.490244409717</v>
      </c>
      <c r="C450" s="5" t="s">
        <v>428</v>
      </c>
      <c r="D450" s="11"/>
      <c r="E450" s="10"/>
      <c r="F450" s="8">
        <v>6777</v>
      </c>
      <c r="I450" s="11" t="s">
        <v>9</v>
      </c>
      <c r="J450" s="10" t="s">
        <v>448</v>
      </c>
    </row>
    <row r="451" spans="1:10">
      <c r="A451" s="5" t="s">
        <v>480</v>
      </c>
      <c r="B451" s="6">
        <v>44883.490244409717</v>
      </c>
      <c r="C451" s="5" t="s">
        <v>428</v>
      </c>
      <c r="D451" s="11"/>
      <c r="E451" s="10"/>
      <c r="F451" s="8">
        <v>8017</v>
      </c>
      <c r="I451" s="11" t="s">
        <v>9</v>
      </c>
      <c r="J451" s="10" t="s">
        <v>437</v>
      </c>
    </row>
    <row r="452" spans="1:10">
      <c r="A452" s="5" t="s">
        <v>480</v>
      </c>
      <c r="B452" s="6">
        <v>44883.490244409717</v>
      </c>
      <c r="C452" s="5" t="s">
        <v>428</v>
      </c>
      <c r="D452" s="11"/>
      <c r="E452" s="10"/>
      <c r="F452" s="8">
        <v>10318</v>
      </c>
      <c r="I452" s="11" t="s">
        <v>9</v>
      </c>
      <c r="J452" s="5" t="s">
        <v>438</v>
      </c>
    </row>
    <row r="453" spans="1:10">
      <c r="A453" s="5" t="s">
        <v>480</v>
      </c>
      <c r="B453" s="6">
        <v>44883.490244409717</v>
      </c>
      <c r="C453" s="5" t="s">
        <v>428</v>
      </c>
      <c r="D453" s="11"/>
      <c r="E453" s="10"/>
      <c r="F453" s="8">
        <v>269.39999999999998</v>
      </c>
      <c r="I453" s="11" t="s">
        <v>9</v>
      </c>
      <c r="J453" s="5" t="s">
        <v>451</v>
      </c>
    </row>
    <row r="454" spans="1:10">
      <c r="A454" s="5" t="s">
        <v>480</v>
      </c>
      <c r="B454" s="6">
        <v>44883.490244409717</v>
      </c>
      <c r="C454" s="5" t="s">
        <v>428</v>
      </c>
      <c r="D454" s="11"/>
      <c r="E454" s="10"/>
      <c r="F454" s="8">
        <v>10485.299999999999</v>
      </c>
      <c r="I454" s="11" t="s">
        <v>9</v>
      </c>
      <c r="J454" s="10" t="s">
        <v>439</v>
      </c>
    </row>
    <row r="455" spans="1:10">
      <c r="A455" s="5" t="s">
        <v>480</v>
      </c>
      <c r="B455" s="6">
        <v>44883.490244409717</v>
      </c>
      <c r="C455" s="5" t="s">
        <v>428</v>
      </c>
      <c r="D455" s="11"/>
      <c r="E455" s="10"/>
      <c r="F455" s="8">
        <v>29287.200000000001</v>
      </c>
      <c r="I455" s="11" t="s">
        <v>9</v>
      </c>
      <c r="J455" s="10" t="s">
        <v>440</v>
      </c>
    </row>
    <row r="456" spans="1:10">
      <c r="A456" s="5" t="s">
        <v>480</v>
      </c>
      <c r="B456" s="6">
        <v>44883.490244409717</v>
      </c>
      <c r="C456" s="5" t="s">
        <v>428</v>
      </c>
      <c r="D456" s="11"/>
      <c r="E456" s="10"/>
      <c r="F456" s="8">
        <v>5678.7</v>
      </c>
      <c r="I456" s="11" t="s">
        <v>9</v>
      </c>
      <c r="J456" s="5" t="s">
        <v>441</v>
      </c>
    </row>
    <row r="457" spans="1:10">
      <c r="A457" s="5" t="s">
        <v>480</v>
      </c>
      <c r="B457" s="6">
        <v>44883.490244409717</v>
      </c>
      <c r="C457" s="5" t="s">
        <v>428</v>
      </c>
      <c r="D457" s="11"/>
      <c r="E457" s="10"/>
      <c r="F457" s="8">
        <v>8573.7999999999993</v>
      </c>
      <c r="I457" s="11" t="s">
        <v>9</v>
      </c>
      <c r="J457" s="10" t="s">
        <v>442</v>
      </c>
    </row>
    <row r="458" spans="1:10">
      <c r="A458" s="5" t="s">
        <v>480</v>
      </c>
      <c r="B458" s="6">
        <v>44883.490244409717</v>
      </c>
      <c r="C458" s="5" t="s">
        <v>428</v>
      </c>
      <c r="D458" s="11"/>
      <c r="E458" s="10"/>
      <c r="F458" s="8">
        <v>9243.2000000000007</v>
      </c>
      <c r="I458" s="11" t="s">
        <v>9</v>
      </c>
      <c r="J458" s="10" t="s">
        <v>452</v>
      </c>
    </row>
    <row r="459" spans="1:10">
      <c r="A459" s="5" t="s">
        <v>480</v>
      </c>
      <c r="B459" s="6">
        <v>44883.490244409717</v>
      </c>
      <c r="C459" s="5" t="s">
        <v>428</v>
      </c>
      <c r="D459" s="11"/>
      <c r="E459" s="10"/>
      <c r="F459" s="8">
        <v>11065.4</v>
      </c>
      <c r="I459" s="11" t="s">
        <v>9</v>
      </c>
      <c r="J459" s="10" t="s">
        <v>444</v>
      </c>
    </row>
    <row r="460" spans="1:10">
      <c r="A460" s="5" t="s">
        <v>480</v>
      </c>
      <c r="B460" s="6">
        <v>44883.490244409717</v>
      </c>
      <c r="C460" s="5" t="s">
        <v>428</v>
      </c>
      <c r="D460" s="11"/>
      <c r="E460" s="10"/>
      <c r="F460" s="8">
        <v>9682.9</v>
      </c>
      <c r="I460" s="11" t="s">
        <v>9</v>
      </c>
      <c r="J460" s="10" t="s">
        <v>445</v>
      </c>
    </row>
    <row r="461" spans="1:10">
      <c r="A461" s="12" t="s">
        <v>21</v>
      </c>
      <c r="B461" s="3"/>
      <c r="C461" s="3"/>
      <c r="D461" s="7"/>
      <c r="E461" s="10"/>
      <c r="F461" s="20">
        <f>SUM(F446:G460)</f>
        <v>141497.4</v>
      </c>
      <c r="G461" s="8"/>
      <c r="I461" s="11"/>
      <c r="J461" s="5"/>
    </row>
    <row r="462" spans="1:10" ht="15.75" customHeight="1">
      <c r="A462" s="13" t="s">
        <v>22</v>
      </c>
      <c r="B462" s="13" t="s">
        <v>23</v>
      </c>
      <c r="C462" s="13" t="s">
        <v>24</v>
      </c>
      <c r="D462" s="14">
        <v>112252783</v>
      </c>
      <c r="E462" s="10"/>
      <c r="G462" s="8"/>
      <c r="I462" s="11"/>
      <c r="J462" s="5"/>
    </row>
    <row r="463" spans="1:10">
      <c r="B463" s="6"/>
      <c r="C463" s="5"/>
      <c r="D463" s="7"/>
      <c r="E463" s="10"/>
      <c r="G463" s="8"/>
      <c r="I463" s="11"/>
      <c r="J463" s="5"/>
    </row>
    <row r="464" spans="1:10">
      <c r="A464" s="5"/>
      <c r="B464" s="6"/>
      <c r="C464" s="5"/>
      <c r="D464" s="7"/>
      <c r="E464" s="10"/>
      <c r="G464" s="8"/>
      <c r="I464" s="11"/>
      <c r="J464" s="5"/>
    </row>
    <row r="465" spans="1:10">
      <c r="A465" s="5" t="s">
        <v>481</v>
      </c>
      <c r="B465" s="6">
        <v>44883.728440381943</v>
      </c>
      <c r="C465" s="5" t="s">
        <v>428</v>
      </c>
      <c r="D465" s="7"/>
      <c r="E465" s="10"/>
      <c r="G465" s="8">
        <v>4543.7299999999996</v>
      </c>
      <c r="I465" s="11" t="s">
        <v>10</v>
      </c>
      <c r="J465" s="5" t="s">
        <v>441</v>
      </c>
    </row>
    <row r="466" spans="1:10">
      <c r="A466" s="5" t="s">
        <v>481</v>
      </c>
      <c r="B466" s="6">
        <v>44883.728440381943</v>
      </c>
      <c r="C466" s="5" t="s">
        <v>428</v>
      </c>
      <c r="D466" s="9">
        <v>45173019574</v>
      </c>
      <c r="E466" s="10" t="s">
        <v>17</v>
      </c>
      <c r="H466" s="8">
        <v>5766.54</v>
      </c>
      <c r="I466" s="5" t="s">
        <v>15</v>
      </c>
      <c r="J466" s="10" t="s">
        <v>447</v>
      </c>
    </row>
    <row r="467" spans="1:10">
      <c r="A467" s="5" t="s">
        <v>481</v>
      </c>
      <c r="B467" s="6">
        <v>44883.728440381943</v>
      </c>
      <c r="C467" s="5" t="s">
        <v>428</v>
      </c>
      <c r="D467" s="9">
        <v>45123087095</v>
      </c>
      <c r="E467" s="10" t="s">
        <v>17</v>
      </c>
      <c r="H467" s="8">
        <v>414</v>
      </c>
      <c r="I467" s="5" t="s">
        <v>15</v>
      </c>
      <c r="J467" s="5" t="s">
        <v>431</v>
      </c>
    </row>
    <row r="468" spans="1:10">
      <c r="A468" s="5" t="s">
        <v>481</v>
      </c>
      <c r="B468" s="6">
        <v>44883.728440381943</v>
      </c>
      <c r="C468" s="5" t="s">
        <v>428</v>
      </c>
      <c r="D468" s="9">
        <v>51117114888</v>
      </c>
      <c r="E468" s="10" t="s">
        <v>17</v>
      </c>
      <c r="H468" s="8">
        <v>780</v>
      </c>
      <c r="I468" s="5" t="s">
        <v>15</v>
      </c>
      <c r="J468" s="10" t="s">
        <v>447</v>
      </c>
    </row>
    <row r="469" spans="1:10">
      <c r="A469" s="5" t="s">
        <v>481</v>
      </c>
      <c r="B469" s="6">
        <v>44883.728440381943</v>
      </c>
      <c r="C469" s="5" t="s">
        <v>428</v>
      </c>
      <c r="D469" s="7">
        <v>535813</v>
      </c>
      <c r="E469" s="10" t="s">
        <v>17</v>
      </c>
      <c r="H469" s="8">
        <v>13939</v>
      </c>
      <c r="I469" s="5" t="s">
        <v>15</v>
      </c>
      <c r="J469" s="5" t="s">
        <v>431</v>
      </c>
    </row>
    <row r="470" spans="1:10">
      <c r="A470" s="5" t="s">
        <v>481</v>
      </c>
      <c r="B470" s="6">
        <v>44883.728440381943</v>
      </c>
      <c r="C470" s="5" t="s">
        <v>428</v>
      </c>
      <c r="D470" s="7">
        <v>4615074</v>
      </c>
      <c r="E470" s="5" t="s">
        <v>14</v>
      </c>
      <c r="H470" s="8">
        <v>198625.55</v>
      </c>
      <c r="I470" s="5" t="s">
        <v>15</v>
      </c>
      <c r="J470" s="10" t="s">
        <v>447</v>
      </c>
    </row>
    <row r="471" spans="1:10">
      <c r="A471" s="5" t="s">
        <v>481</v>
      </c>
      <c r="B471" s="6">
        <v>44883.728440381943</v>
      </c>
      <c r="C471" s="5" t="s">
        <v>428</v>
      </c>
      <c r="D471" s="7">
        <v>535823</v>
      </c>
      <c r="E471" s="10" t="s">
        <v>17</v>
      </c>
      <c r="H471" s="8">
        <v>29038.1</v>
      </c>
      <c r="I471" s="5" t="s">
        <v>15</v>
      </c>
      <c r="J471" s="5" t="s">
        <v>430</v>
      </c>
    </row>
    <row r="472" spans="1:10">
      <c r="A472" s="5" t="s">
        <v>481</v>
      </c>
      <c r="B472" s="6">
        <v>44883.728440381943</v>
      </c>
      <c r="C472" s="5" t="s">
        <v>428</v>
      </c>
      <c r="D472" s="7">
        <v>570711</v>
      </c>
      <c r="E472" s="10" t="s">
        <v>17</v>
      </c>
      <c r="H472" s="8">
        <v>27362</v>
      </c>
      <c r="I472" s="5" t="s">
        <v>15</v>
      </c>
      <c r="J472" s="5" t="s">
        <v>429</v>
      </c>
    </row>
    <row r="473" spans="1:10">
      <c r="A473" s="5" t="s">
        <v>481</v>
      </c>
      <c r="B473" s="6">
        <v>44883.728440381943</v>
      </c>
      <c r="C473" s="5" t="s">
        <v>428</v>
      </c>
      <c r="D473" s="7"/>
      <c r="E473" s="10"/>
      <c r="F473" s="8">
        <v>2435.6</v>
      </c>
      <c r="I473" s="11" t="s">
        <v>9</v>
      </c>
      <c r="J473" s="10" t="s">
        <v>437</v>
      </c>
    </row>
    <row r="474" spans="1:10">
      <c r="A474" s="5" t="s">
        <v>481</v>
      </c>
      <c r="B474" s="6">
        <v>44883.728440381943</v>
      </c>
      <c r="C474" s="5" t="s">
        <v>428</v>
      </c>
      <c r="D474" s="7"/>
      <c r="E474" s="10"/>
      <c r="F474" s="8">
        <v>680.1</v>
      </c>
      <c r="I474" s="11" t="s">
        <v>9</v>
      </c>
      <c r="J474" s="5" t="s">
        <v>441</v>
      </c>
    </row>
    <row r="475" spans="1:10">
      <c r="A475" s="12" t="s">
        <v>21</v>
      </c>
      <c r="B475" s="3"/>
      <c r="C475" s="3"/>
      <c r="D475" s="7"/>
      <c r="E475" s="10"/>
      <c r="F475" s="20">
        <f>SUM(F465:G474)</f>
        <v>7659.43</v>
      </c>
      <c r="G475" s="8"/>
      <c r="I475" s="11"/>
      <c r="J475" s="5"/>
    </row>
    <row r="476" spans="1:10" ht="15.75" customHeight="1">
      <c r="A476" s="13" t="s">
        <v>22</v>
      </c>
      <c r="B476" s="13" t="s">
        <v>23</v>
      </c>
      <c r="C476" s="13" t="s">
        <v>24</v>
      </c>
      <c r="D476" s="14">
        <v>112260398</v>
      </c>
      <c r="E476" s="10"/>
      <c r="G476" s="8"/>
      <c r="I476" s="11"/>
      <c r="J476" s="5"/>
    </row>
    <row r="477" spans="1:10">
      <c r="A477" s="5"/>
      <c r="B477" s="6"/>
      <c r="C477" s="5"/>
      <c r="D477" s="7"/>
      <c r="E477" s="10"/>
      <c r="G477" s="8"/>
      <c r="I477" s="11"/>
      <c r="J477" s="5"/>
    </row>
    <row r="478" spans="1:10">
      <c r="A478" s="5"/>
      <c r="B478" s="6"/>
      <c r="C478" s="5"/>
      <c r="D478" s="7"/>
      <c r="E478" s="10"/>
      <c r="G478" s="8"/>
      <c r="I478" s="11"/>
      <c r="J478" s="5"/>
    </row>
    <row r="479" spans="1:10">
      <c r="A479" s="1" t="s">
        <v>0</v>
      </c>
      <c r="B479" s="2"/>
      <c r="C479" s="2"/>
      <c r="D479" s="2"/>
      <c r="E479" s="2"/>
      <c r="F479" s="2"/>
      <c r="G479" s="2"/>
      <c r="H479" s="2"/>
      <c r="I479" s="2"/>
      <c r="J479" s="2"/>
    </row>
    <row r="480" spans="1:10">
      <c r="A480" s="3" t="s">
        <v>98</v>
      </c>
      <c r="B480" s="2"/>
      <c r="C480" s="2"/>
      <c r="D480" s="2"/>
      <c r="E480" s="2"/>
      <c r="F480" s="2"/>
      <c r="G480" s="2"/>
      <c r="H480" s="2"/>
      <c r="I480" s="2"/>
      <c r="J480" s="2"/>
    </row>
    <row r="481" spans="1:10">
      <c r="A481" s="88" t="s">
        <v>0</v>
      </c>
      <c r="B481" s="88" t="s">
        <v>2</v>
      </c>
      <c r="C481" s="88" t="s">
        <v>3</v>
      </c>
      <c r="D481" s="88" t="s">
        <v>4</v>
      </c>
      <c r="E481" s="88" t="s">
        <v>5</v>
      </c>
      <c r="F481" s="88" t="s">
        <v>6</v>
      </c>
      <c r="G481" s="90"/>
      <c r="H481" s="91"/>
      <c r="I481" s="88" t="s">
        <v>7</v>
      </c>
      <c r="J481" s="88" t="s">
        <v>8</v>
      </c>
    </row>
    <row r="482" spans="1:10">
      <c r="A482" s="89"/>
      <c r="B482" s="89"/>
      <c r="C482" s="89"/>
      <c r="D482" s="89"/>
      <c r="E482" s="89"/>
      <c r="F482" s="4" t="s">
        <v>9</v>
      </c>
      <c r="G482" s="4" t="s">
        <v>10</v>
      </c>
      <c r="H482" s="4" t="s">
        <v>11</v>
      </c>
      <c r="I482" s="89"/>
      <c r="J482" s="89"/>
    </row>
    <row r="483" spans="1:10">
      <c r="A483" s="5" t="s">
        <v>482</v>
      </c>
      <c r="B483" s="6">
        <v>44884.557847523152</v>
      </c>
      <c r="C483" s="5" t="s">
        <v>428</v>
      </c>
      <c r="D483" s="7"/>
      <c r="E483" s="10"/>
      <c r="G483" s="8">
        <v>2889.04</v>
      </c>
      <c r="I483" s="11" t="s">
        <v>10</v>
      </c>
      <c r="J483" s="10" t="s">
        <v>443</v>
      </c>
    </row>
    <row r="484" spans="1:10">
      <c r="A484" s="5" t="s">
        <v>482</v>
      </c>
      <c r="B484" s="6">
        <v>44884.557847523152</v>
      </c>
      <c r="C484" s="5" t="s">
        <v>428</v>
      </c>
      <c r="D484" s="9">
        <v>45143332983</v>
      </c>
      <c r="E484" s="10" t="s">
        <v>17</v>
      </c>
      <c r="H484" s="8">
        <v>21450.959999999999</v>
      </c>
      <c r="I484" s="5" t="s">
        <v>15</v>
      </c>
      <c r="J484" s="5" t="s">
        <v>431</v>
      </c>
    </row>
    <row r="485" spans="1:10">
      <c r="A485" s="5" t="s">
        <v>482</v>
      </c>
      <c r="B485" s="6">
        <v>44884.557847523152</v>
      </c>
      <c r="C485" s="5" t="s">
        <v>428</v>
      </c>
      <c r="D485" s="9">
        <v>51517076421</v>
      </c>
      <c r="E485" s="10" t="s">
        <v>17</v>
      </c>
      <c r="H485" s="8">
        <v>15643.34</v>
      </c>
      <c r="I485" s="5" t="s">
        <v>15</v>
      </c>
      <c r="J485" s="10" t="s">
        <v>447</v>
      </c>
    </row>
    <row r="486" spans="1:10">
      <c r="A486" s="5" t="s">
        <v>482</v>
      </c>
      <c r="B486" s="6">
        <v>44884.557847523152</v>
      </c>
      <c r="C486" s="5" t="s">
        <v>428</v>
      </c>
      <c r="D486" s="7">
        <v>425822</v>
      </c>
      <c r="E486" s="10" t="s">
        <v>17</v>
      </c>
      <c r="H486" s="8">
        <v>46626</v>
      </c>
      <c r="I486" s="5" t="s">
        <v>15</v>
      </c>
      <c r="J486" s="5" t="s">
        <v>430</v>
      </c>
    </row>
    <row r="487" spans="1:10">
      <c r="A487" s="5" t="s">
        <v>482</v>
      </c>
      <c r="B487" s="6">
        <v>44884.557847523152</v>
      </c>
      <c r="C487" s="5" t="s">
        <v>428</v>
      </c>
      <c r="D487" s="7">
        <v>464053</v>
      </c>
      <c r="E487" s="10" t="s">
        <v>17</v>
      </c>
      <c r="H487" s="8">
        <v>30306.9</v>
      </c>
      <c r="I487" s="5" t="s">
        <v>15</v>
      </c>
      <c r="J487" s="5" t="s">
        <v>429</v>
      </c>
    </row>
    <row r="488" spans="1:10">
      <c r="A488" s="5" t="s">
        <v>482</v>
      </c>
      <c r="B488" s="6">
        <v>44884.557847523152</v>
      </c>
      <c r="C488" s="5" t="s">
        <v>428</v>
      </c>
      <c r="D488" s="7">
        <v>464079</v>
      </c>
      <c r="E488" s="10" t="s">
        <v>17</v>
      </c>
      <c r="H488" s="8">
        <v>5551</v>
      </c>
      <c r="I488" s="5" t="s">
        <v>15</v>
      </c>
      <c r="J488" s="5" t="s">
        <v>431</v>
      </c>
    </row>
    <row r="489" spans="1:10">
      <c r="A489" s="5" t="s">
        <v>482</v>
      </c>
      <c r="B489" s="6">
        <v>44884.557847523152</v>
      </c>
      <c r="C489" s="5" t="s">
        <v>428</v>
      </c>
      <c r="D489" s="7"/>
      <c r="E489" s="10"/>
      <c r="F489" s="8">
        <v>9523.9</v>
      </c>
      <c r="I489" s="11" t="s">
        <v>9</v>
      </c>
      <c r="J489" s="10" t="s">
        <v>435</v>
      </c>
    </row>
    <row r="490" spans="1:10">
      <c r="A490" s="5" t="s">
        <v>482</v>
      </c>
      <c r="B490" s="6">
        <v>44884.557847523152</v>
      </c>
      <c r="C490" s="5" t="s">
        <v>428</v>
      </c>
      <c r="D490" s="7"/>
      <c r="E490" s="10"/>
      <c r="F490" s="8">
        <v>9439.9</v>
      </c>
      <c r="I490" s="11" t="s">
        <v>9</v>
      </c>
      <c r="J490" s="5" t="s">
        <v>436</v>
      </c>
    </row>
    <row r="491" spans="1:10">
      <c r="A491" s="5" t="s">
        <v>482</v>
      </c>
      <c r="B491" s="6">
        <v>44884.557847523152</v>
      </c>
      <c r="C491" s="5" t="s">
        <v>428</v>
      </c>
      <c r="D491" s="7"/>
      <c r="E491" s="10"/>
      <c r="F491" s="8">
        <v>12855.1</v>
      </c>
      <c r="I491" s="11" t="s">
        <v>9</v>
      </c>
      <c r="J491" s="10" t="s">
        <v>448</v>
      </c>
    </row>
    <row r="492" spans="1:10">
      <c r="A492" s="5" t="s">
        <v>482</v>
      </c>
      <c r="B492" s="6">
        <v>44884.557847523152</v>
      </c>
      <c r="C492" s="5" t="s">
        <v>428</v>
      </c>
      <c r="D492" s="7"/>
      <c r="E492" s="10"/>
      <c r="F492" s="8">
        <v>15896.5</v>
      </c>
      <c r="I492" s="11" t="s">
        <v>9</v>
      </c>
      <c r="J492" s="5" t="s">
        <v>438</v>
      </c>
    </row>
    <row r="493" spans="1:10">
      <c r="A493" s="5" t="s">
        <v>482</v>
      </c>
      <c r="B493" s="6">
        <v>44884.557847523152</v>
      </c>
      <c r="C493" s="5" t="s">
        <v>428</v>
      </c>
      <c r="D493" s="7"/>
      <c r="E493" s="10"/>
      <c r="F493" s="8">
        <v>227.7</v>
      </c>
      <c r="I493" s="11" t="s">
        <v>9</v>
      </c>
      <c r="J493" s="5" t="s">
        <v>451</v>
      </c>
    </row>
    <row r="494" spans="1:10">
      <c r="A494" s="5" t="s">
        <v>482</v>
      </c>
      <c r="B494" s="6">
        <v>44884.557847523152</v>
      </c>
      <c r="C494" s="5" t="s">
        <v>428</v>
      </c>
      <c r="D494" s="7"/>
      <c r="E494" s="10"/>
      <c r="F494" s="8">
        <v>11717.9</v>
      </c>
      <c r="I494" s="11" t="s">
        <v>9</v>
      </c>
      <c r="J494" s="10" t="s">
        <v>439</v>
      </c>
    </row>
    <row r="495" spans="1:10">
      <c r="A495" s="5" t="s">
        <v>482</v>
      </c>
      <c r="B495" s="6">
        <v>44884.557847523152</v>
      </c>
      <c r="C495" s="5" t="s">
        <v>428</v>
      </c>
      <c r="D495" s="7"/>
      <c r="E495" s="10"/>
      <c r="F495" s="8">
        <v>25659</v>
      </c>
      <c r="I495" s="11" t="s">
        <v>9</v>
      </c>
      <c r="J495" s="10" t="s">
        <v>440</v>
      </c>
    </row>
    <row r="496" spans="1:10">
      <c r="A496" s="5" t="s">
        <v>482</v>
      </c>
      <c r="B496" s="6">
        <v>44884.557847523152</v>
      </c>
      <c r="C496" s="5" t="s">
        <v>428</v>
      </c>
      <c r="D496" s="7"/>
      <c r="E496" s="10"/>
      <c r="F496" s="8">
        <v>21383.8</v>
      </c>
      <c r="I496" s="11" t="s">
        <v>9</v>
      </c>
      <c r="J496" s="10" t="s">
        <v>442</v>
      </c>
    </row>
    <row r="497" spans="1:10">
      <c r="A497" s="5" t="s">
        <v>482</v>
      </c>
      <c r="B497" s="6">
        <v>44884.557847523152</v>
      </c>
      <c r="C497" s="5" t="s">
        <v>428</v>
      </c>
      <c r="D497" s="7"/>
      <c r="E497" s="10"/>
      <c r="F497" s="8">
        <v>33481</v>
      </c>
      <c r="I497" s="11" t="s">
        <v>9</v>
      </c>
      <c r="J497" s="10" t="s">
        <v>452</v>
      </c>
    </row>
    <row r="498" spans="1:10">
      <c r="A498" s="5" t="s">
        <v>482</v>
      </c>
      <c r="B498" s="6">
        <v>44884.557847523152</v>
      </c>
      <c r="C498" s="5" t="s">
        <v>428</v>
      </c>
      <c r="D498" s="7"/>
      <c r="E498" s="10"/>
      <c r="F498" s="8">
        <v>27261</v>
      </c>
      <c r="I498" s="11" t="s">
        <v>9</v>
      </c>
      <c r="J498" s="10" t="s">
        <v>443</v>
      </c>
    </row>
    <row r="499" spans="1:10">
      <c r="A499" s="5" t="s">
        <v>482</v>
      </c>
      <c r="B499" s="6">
        <v>44884.557847523152</v>
      </c>
      <c r="C499" s="5" t="s">
        <v>428</v>
      </c>
      <c r="D499" s="7"/>
      <c r="E499" s="10"/>
      <c r="F499" s="8">
        <v>8757.2000000000007</v>
      </c>
      <c r="I499" s="11" t="s">
        <v>9</v>
      </c>
      <c r="J499" s="10" t="s">
        <v>444</v>
      </c>
    </row>
    <row r="500" spans="1:10">
      <c r="A500" s="5" t="s">
        <v>482</v>
      </c>
      <c r="B500" s="6">
        <v>44884.557847523152</v>
      </c>
      <c r="C500" s="5" t="s">
        <v>428</v>
      </c>
      <c r="D500" s="7"/>
      <c r="E500" s="10"/>
      <c r="F500" s="8">
        <v>11825.5</v>
      </c>
      <c r="I500" s="11" t="s">
        <v>9</v>
      </c>
      <c r="J500" s="10" t="s">
        <v>445</v>
      </c>
    </row>
    <row r="501" spans="1:10">
      <c r="A501" s="12" t="s">
        <v>21</v>
      </c>
      <c r="B501" s="3"/>
      <c r="C501" s="3"/>
      <c r="D501" s="7"/>
      <c r="E501" s="10"/>
      <c r="F501" s="20">
        <f>SUM(F483:G500)</f>
        <v>190917.54</v>
      </c>
      <c r="G501" s="8"/>
      <c r="I501" s="11"/>
      <c r="J501" s="5"/>
    </row>
    <row r="502" spans="1:10" ht="15.75" customHeight="1">
      <c r="A502" s="13" t="s">
        <v>22</v>
      </c>
      <c r="B502" s="13" t="s">
        <v>23</v>
      </c>
      <c r="C502" s="13" t="s">
        <v>24</v>
      </c>
      <c r="D502" s="14">
        <v>112260399</v>
      </c>
      <c r="E502" s="10"/>
      <c r="G502" s="8"/>
      <c r="I502" s="11"/>
      <c r="J502" s="5"/>
    </row>
    <row r="505" spans="1:10">
      <c r="A505" s="1" t="s">
        <v>0</v>
      </c>
      <c r="B505" s="2"/>
      <c r="C505" s="2"/>
      <c r="D505" s="2"/>
      <c r="E505" s="2"/>
      <c r="F505" s="2"/>
      <c r="G505" s="2"/>
      <c r="H505" s="2"/>
      <c r="I505" s="2"/>
      <c r="J505" s="2"/>
    </row>
    <row r="506" spans="1:10">
      <c r="A506" s="3" t="s">
        <v>100</v>
      </c>
      <c r="B506" s="2"/>
      <c r="C506" s="2"/>
      <c r="D506" s="2"/>
      <c r="E506" s="2"/>
      <c r="F506" s="2"/>
      <c r="G506" s="2"/>
      <c r="H506" s="2"/>
      <c r="I506" s="2"/>
      <c r="J506" s="2"/>
    </row>
    <row r="507" spans="1:10">
      <c r="A507" s="88" t="s">
        <v>0</v>
      </c>
      <c r="B507" s="88" t="s">
        <v>2</v>
      </c>
      <c r="C507" s="88" t="s">
        <v>3</v>
      </c>
      <c r="D507" s="88" t="s">
        <v>4</v>
      </c>
      <c r="E507" s="88" t="s">
        <v>5</v>
      </c>
      <c r="F507" s="88" t="s">
        <v>6</v>
      </c>
      <c r="G507" s="90"/>
      <c r="H507" s="91"/>
      <c r="I507" s="88" t="s">
        <v>7</v>
      </c>
      <c r="J507" s="88" t="s">
        <v>8</v>
      </c>
    </row>
    <row r="508" spans="1:10">
      <c r="A508" s="89"/>
      <c r="B508" s="89"/>
      <c r="C508" s="89"/>
      <c r="D508" s="89"/>
      <c r="E508" s="89"/>
      <c r="F508" s="4" t="s">
        <v>9</v>
      </c>
      <c r="G508" s="4" t="s">
        <v>10</v>
      </c>
      <c r="H508" s="4" t="s">
        <v>11</v>
      </c>
      <c r="I508" s="89"/>
      <c r="J508" s="89"/>
    </row>
    <row r="509" spans="1:10">
      <c r="A509" s="5" t="s">
        <v>483</v>
      </c>
      <c r="B509" s="6">
        <v>44886.488036967603</v>
      </c>
      <c r="C509" s="5" t="s">
        <v>428</v>
      </c>
      <c r="D509" s="7"/>
      <c r="E509" s="10"/>
      <c r="F509" s="8">
        <v>7188.7</v>
      </c>
      <c r="I509" s="11" t="s">
        <v>9</v>
      </c>
      <c r="J509" s="10" t="s">
        <v>435</v>
      </c>
    </row>
    <row r="510" spans="1:10">
      <c r="A510" s="5" t="s">
        <v>483</v>
      </c>
      <c r="B510" s="6">
        <v>44886.488036967603</v>
      </c>
      <c r="C510" s="5" t="s">
        <v>428</v>
      </c>
      <c r="D510" s="7"/>
      <c r="E510" s="10"/>
      <c r="F510" s="8">
        <v>7454.8</v>
      </c>
      <c r="I510" s="11" t="s">
        <v>9</v>
      </c>
      <c r="J510" s="5" t="s">
        <v>436</v>
      </c>
    </row>
    <row r="511" spans="1:10">
      <c r="A511" s="5" t="s">
        <v>483</v>
      </c>
      <c r="B511" s="6">
        <v>44886.488036967603</v>
      </c>
      <c r="C511" s="5" t="s">
        <v>428</v>
      </c>
      <c r="D511" s="7"/>
      <c r="E511" s="10"/>
      <c r="F511" s="8">
        <v>9349.5</v>
      </c>
      <c r="I511" s="11" t="s">
        <v>9</v>
      </c>
      <c r="J511" s="10" t="s">
        <v>448</v>
      </c>
    </row>
    <row r="512" spans="1:10">
      <c r="A512" s="5" t="s">
        <v>483</v>
      </c>
      <c r="B512" s="6">
        <v>44886.488036967603</v>
      </c>
      <c r="C512" s="5" t="s">
        <v>428</v>
      </c>
      <c r="D512" s="7"/>
      <c r="E512" s="10"/>
      <c r="F512" s="8">
        <v>2814.9</v>
      </c>
      <c r="I512" s="11" t="s">
        <v>9</v>
      </c>
      <c r="J512" s="10" t="s">
        <v>437</v>
      </c>
    </row>
    <row r="513" spans="1:10">
      <c r="A513" s="5" t="s">
        <v>483</v>
      </c>
      <c r="B513" s="6">
        <v>44886.488036967603</v>
      </c>
      <c r="C513" s="5" t="s">
        <v>428</v>
      </c>
      <c r="D513" s="7"/>
      <c r="E513" s="10"/>
      <c r="F513" s="8">
        <v>9531</v>
      </c>
      <c r="I513" s="11" t="s">
        <v>9</v>
      </c>
      <c r="J513" s="5" t="s">
        <v>438</v>
      </c>
    </row>
    <row r="514" spans="1:10">
      <c r="A514" s="5" t="s">
        <v>483</v>
      </c>
      <c r="B514" s="6">
        <v>44886.488036967603</v>
      </c>
      <c r="C514" s="5" t="s">
        <v>428</v>
      </c>
      <c r="D514" s="7"/>
      <c r="E514" s="10"/>
      <c r="F514" s="8">
        <v>15264.9</v>
      </c>
      <c r="I514" s="11" t="s">
        <v>9</v>
      </c>
      <c r="J514" s="10" t="s">
        <v>439</v>
      </c>
    </row>
    <row r="515" spans="1:10">
      <c r="A515" s="5" t="s">
        <v>483</v>
      </c>
      <c r="B515" s="6">
        <v>44886.488036967603</v>
      </c>
      <c r="C515" s="5" t="s">
        <v>428</v>
      </c>
      <c r="D515" s="7"/>
      <c r="E515" s="10"/>
      <c r="F515" s="8">
        <v>13388.2</v>
      </c>
      <c r="I515" s="11" t="s">
        <v>9</v>
      </c>
      <c r="J515" s="10" t="s">
        <v>440</v>
      </c>
    </row>
    <row r="516" spans="1:10">
      <c r="A516" s="5" t="s">
        <v>483</v>
      </c>
      <c r="B516" s="6">
        <v>44886.488036967603</v>
      </c>
      <c r="C516" s="5" t="s">
        <v>428</v>
      </c>
      <c r="D516" s="7"/>
      <c r="E516" s="10"/>
      <c r="F516" s="8">
        <v>1286.2</v>
      </c>
      <c r="I516" s="11" t="s">
        <v>9</v>
      </c>
      <c r="J516" s="5" t="s">
        <v>441</v>
      </c>
    </row>
    <row r="517" spans="1:10">
      <c r="A517" s="5" t="s">
        <v>483</v>
      </c>
      <c r="B517" s="6">
        <v>44886.488036967603</v>
      </c>
      <c r="C517" s="5" t="s">
        <v>428</v>
      </c>
      <c r="D517" s="7"/>
      <c r="E517" s="10"/>
      <c r="F517" s="8">
        <v>6246.2</v>
      </c>
      <c r="I517" s="11" t="s">
        <v>9</v>
      </c>
      <c r="J517" s="10" t="s">
        <v>442</v>
      </c>
    </row>
    <row r="518" spans="1:10">
      <c r="A518" s="5" t="s">
        <v>483</v>
      </c>
      <c r="B518" s="6">
        <v>44886.488036967603</v>
      </c>
      <c r="C518" s="5" t="s">
        <v>428</v>
      </c>
      <c r="D518" s="7"/>
      <c r="E518" s="10"/>
      <c r="F518" s="8">
        <v>7321</v>
      </c>
      <c r="I518" s="11" t="s">
        <v>9</v>
      </c>
      <c r="J518" s="10" t="s">
        <v>443</v>
      </c>
    </row>
    <row r="519" spans="1:10">
      <c r="A519" s="5" t="s">
        <v>483</v>
      </c>
      <c r="B519" s="6">
        <v>44886.488036967603</v>
      </c>
      <c r="C519" s="5" t="s">
        <v>428</v>
      </c>
      <c r="D519" s="7"/>
      <c r="E519" s="10"/>
      <c r="F519" s="8">
        <v>7142.4</v>
      </c>
      <c r="I519" s="11" t="s">
        <v>9</v>
      </c>
      <c r="J519" s="10" t="s">
        <v>444</v>
      </c>
    </row>
    <row r="520" spans="1:10">
      <c r="A520" s="5" t="s">
        <v>483</v>
      </c>
      <c r="B520" s="6">
        <v>44886.488036967603</v>
      </c>
      <c r="C520" s="5" t="s">
        <v>428</v>
      </c>
      <c r="D520" s="7"/>
      <c r="E520" s="10"/>
      <c r="F520" s="8">
        <v>6780.2</v>
      </c>
      <c r="I520" s="11" t="s">
        <v>9</v>
      </c>
      <c r="J520" s="10" t="s">
        <v>445</v>
      </c>
    </row>
    <row r="521" spans="1:10">
      <c r="A521" s="12" t="s">
        <v>21</v>
      </c>
      <c r="B521" s="3"/>
      <c r="C521" s="3"/>
      <c r="D521" s="7"/>
      <c r="E521" s="10"/>
      <c r="F521" s="19">
        <f>SUM(F509:G520)</f>
        <v>93767.999999999985</v>
      </c>
      <c r="H521" s="8"/>
      <c r="I521" s="11"/>
      <c r="J521" s="5"/>
    </row>
    <row r="522" spans="1:10" ht="15.75" customHeight="1">
      <c r="A522" s="13" t="s">
        <v>22</v>
      </c>
      <c r="B522" s="13" t="s">
        <v>23</v>
      </c>
      <c r="C522" s="13" t="s">
        <v>24</v>
      </c>
      <c r="D522" s="14">
        <v>112260402</v>
      </c>
      <c r="E522" s="10"/>
      <c r="H522" s="8"/>
      <c r="I522" s="11"/>
      <c r="J522" s="5"/>
    </row>
    <row r="523" spans="1:10">
      <c r="A523" s="5"/>
      <c r="B523" s="6"/>
      <c r="C523" s="5"/>
      <c r="D523" s="7"/>
      <c r="E523" s="10"/>
      <c r="H523" s="8"/>
      <c r="I523" s="11"/>
      <c r="J523" s="5"/>
    </row>
    <row r="524" spans="1:10">
      <c r="A524" s="5"/>
      <c r="B524" s="6"/>
      <c r="C524" s="5"/>
      <c r="D524" s="7"/>
      <c r="E524" s="10"/>
      <c r="H524" s="8"/>
      <c r="I524" s="11"/>
      <c r="J524" s="5"/>
    </row>
    <row r="525" spans="1:10">
      <c r="A525" s="5" t="s">
        <v>484</v>
      </c>
      <c r="B525" s="6">
        <v>44886.738527997688</v>
      </c>
      <c r="C525" s="5" t="s">
        <v>428</v>
      </c>
      <c r="D525" s="7">
        <v>28762649</v>
      </c>
      <c r="E525" s="5" t="s">
        <v>14</v>
      </c>
      <c r="H525" s="8">
        <v>57000</v>
      </c>
      <c r="I525" s="5" t="s">
        <v>15</v>
      </c>
      <c r="J525" s="10" t="s">
        <v>447</v>
      </c>
    </row>
    <row r="526" spans="1:10">
      <c r="A526" s="5" t="s">
        <v>484</v>
      </c>
      <c r="B526" s="6">
        <v>44886.738527997688</v>
      </c>
      <c r="C526" s="5" t="s">
        <v>428</v>
      </c>
      <c r="D526" s="7">
        <v>426080</v>
      </c>
      <c r="E526" s="10" t="s">
        <v>17</v>
      </c>
      <c r="H526" s="8">
        <v>28860.6</v>
      </c>
      <c r="I526" s="5" t="s">
        <v>15</v>
      </c>
      <c r="J526" s="5" t="s">
        <v>429</v>
      </c>
    </row>
    <row r="527" spans="1:10">
      <c r="A527" s="5" t="s">
        <v>484</v>
      </c>
      <c r="B527" s="6">
        <v>44886.738527997688</v>
      </c>
      <c r="C527" s="5" t="s">
        <v>428</v>
      </c>
      <c r="D527" s="7">
        <v>464237</v>
      </c>
      <c r="E527" s="10" t="s">
        <v>17</v>
      </c>
      <c r="H527" s="8">
        <v>20995.7</v>
      </c>
      <c r="I527" s="5" t="s">
        <v>15</v>
      </c>
      <c r="J527" s="5" t="s">
        <v>430</v>
      </c>
    </row>
    <row r="528" spans="1:10">
      <c r="A528" s="5" t="s">
        <v>484</v>
      </c>
      <c r="B528" s="6">
        <v>44886.738527997688</v>
      </c>
      <c r="C528" s="5" t="s">
        <v>428</v>
      </c>
      <c r="D528" s="7">
        <v>464245</v>
      </c>
      <c r="E528" s="10" t="s">
        <v>17</v>
      </c>
      <c r="H528" s="8">
        <v>21676.1</v>
      </c>
      <c r="I528" s="5" t="s">
        <v>15</v>
      </c>
      <c r="J528" s="5" t="s">
        <v>431</v>
      </c>
    </row>
    <row r="529" spans="1:10">
      <c r="A529" s="5" t="s">
        <v>484</v>
      </c>
      <c r="B529" s="6">
        <v>44886.738527997688</v>
      </c>
      <c r="C529" s="5" t="s">
        <v>428</v>
      </c>
      <c r="D529" s="7"/>
      <c r="E529" s="10"/>
      <c r="F529" s="8">
        <v>6799.6</v>
      </c>
      <c r="I529" s="11" t="s">
        <v>9</v>
      </c>
      <c r="J529" s="5" t="s">
        <v>431</v>
      </c>
    </row>
    <row r="530" spans="1:10">
      <c r="A530" s="12" t="s">
        <v>21</v>
      </c>
      <c r="B530" s="3"/>
      <c r="C530" s="3"/>
      <c r="D530" s="7"/>
      <c r="E530" s="10"/>
      <c r="H530" s="8"/>
      <c r="I530" s="11"/>
      <c r="J530" s="5"/>
    </row>
    <row r="531" spans="1:10" ht="15.75" customHeight="1">
      <c r="A531" s="13" t="s">
        <v>22</v>
      </c>
      <c r="B531" s="13" t="s">
        <v>23</v>
      </c>
      <c r="C531" s="13" t="s">
        <v>24</v>
      </c>
      <c r="D531" s="14">
        <v>112266631</v>
      </c>
      <c r="E531" s="10"/>
      <c r="H531" s="8"/>
      <c r="I531" s="11"/>
      <c r="J531" s="5"/>
    </row>
    <row r="534" spans="1:10">
      <c r="A534" s="1" t="s">
        <v>0</v>
      </c>
      <c r="B534" s="2"/>
      <c r="C534" s="2"/>
      <c r="D534" s="2"/>
      <c r="E534" s="2"/>
      <c r="F534" s="2"/>
      <c r="G534" s="2"/>
      <c r="H534" s="2"/>
      <c r="I534" s="2"/>
      <c r="J534" s="2"/>
    </row>
    <row r="535" spans="1:10">
      <c r="A535" s="3" t="s">
        <v>104</v>
      </c>
      <c r="B535" s="2"/>
      <c r="C535" s="2"/>
      <c r="D535" s="2"/>
      <c r="E535" s="2"/>
      <c r="F535" s="2"/>
      <c r="G535" s="2"/>
      <c r="H535" s="2"/>
      <c r="I535" s="2"/>
      <c r="J535" s="2"/>
    </row>
    <row r="536" spans="1:10">
      <c r="A536" s="88" t="s">
        <v>0</v>
      </c>
      <c r="B536" s="88" t="s">
        <v>2</v>
      </c>
      <c r="C536" s="88" t="s">
        <v>3</v>
      </c>
      <c r="D536" s="88" t="s">
        <v>4</v>
      </c>
      <c r="E536" s="88" t="s">
        <v>5</v>
      </c>
      <c r="F536" s="88" t="s">
        <v>6</v>
      </c>
      <c r="G536" s="90"/>
      <c r="H536" s="91"/>
      <c r="I536" s="88" t="s">
        <v>7</v>
      </c>
      <c r="J536" s="88" t="s">
        <v>8</v>
      </c>
    </row>
    <row r="537" spans="1:10">
      <c r="A537" s="89"/>
      <c r="B537" s="89"/>
      <c r="C537" s="89"/>
      <c r="D537" s="89"/>
      <c r="E537" s="89"/>
      <c r="F537" s="4" t="s">
        <v>9</v>
      </c>
      <c r="G537" s="4" t="s">
        <v>10</v>
      </c>
      <c r="H537" s="4" t="s">
        <v>11</v>
      </c>
      <c r="I537" s="89"/>
      <c r="J537" s="89"/>
    </row>
    <row r="538" spans="1:10">
      <c r="A538" s="5" t="s">
        <v>485</v>
      </c>
      <c r="B538" s="6">
        <v>44887.494918680553</v>
      </c>
      <c r="C538" s="5" t="s">
        <v>428</v>
      </c>
      <c r="D538" s="11"/>
      <c r="E538" s="10"/>
      <c r="F538" s="8">
        <v>13392.7</v>
      </c>
      <c r="I538" s="11" t="s">
        <v>9</v>
      </c>
      <c r="J538" s="10" t="s">
        <v>435</v>
      </c>
    </row>
    <row r="539" spans="1:10">
      <c r="A539" s="5" t="s">
        <v>485</v>
      </c>
      <c r="B539" s="6">
        <v>44887.494918680553</v>
      </c>
      <c r="C539" s="5" t="s">
        <v>428</v>
      </c>
      <c r="D539" s="11"/>
      <c r="E539" s="10"/>
      <c r="F539" s="8">
        <v>12385.9</v>
      </c>
      <c r="I539" s="11" t="s">
        <v>9</v>
      </c>
      <c r="J539" s="5" t="s">
        <v>436</v>
      </c>
    </row>
    <row r="540" spans="1:10">
      <c r="A540" s="5" t="s">
        <v>485</v>
      </c>
      <c r="B540" s="6">
        <v>44887.494918680553</v>
      </c>
      <c r="C540" s="5" t="s">
        <v>428</v>
      </c>
      <c r="D540" s="11"/>
      <c r="E540" s="10"/>
      <c r="F540" s="8">
        <v>5445</v>
      </c>
      <c r="I540" s="11" t="s">
        <v>9</v>
      </c>
      <c r="J540" s="10" t="s">
        <v>448</v>
      </c>
    </row>
    <row r="541" spans="1:10">
      <c r="A541" s="5" t="s">
        <v>485</v>
      </c>
      <c r="B541" s="6">
        <v>44887.494918680553</v>
      </c>
      <c r="C541" s="5" t="s">
        <v>428</v>
      </c>
      <c r="D541" s="11"/>
      <c r="E541" s="10"/>
      <c r="F541" s="8">
        <v>4158.1000000000004</v>
      </c>
      <c r="I541" s="11" t="s">
        <v>9</v>
      </c>
      <c r="J541" s="10" t="s">
        <v>437</v>
      </c>
    </row>
    <row r="542" spans="1:10">
      <c r="A542" s="5" t="s">
        <v>485</v>
      </c>
      <c r="B542" s="6">
        <v>44887.494918680553</v>
      </c>
      <c r="C542" s="5" t="s">
        <v>428</v>
      </c>
      <c r="D542" s="11"/>
      <c r="E542" s="10"/>
      <c r="F542" s="8">
        <v>8490.7999999999993</v>
      </c>
      <c r="I542" s="11" t="s">
        <v>9</v>
      </c>
      <c r="J542" s="5" t="s">
        <v>438</v>
      </c>
    </row>
    <row r="543" spans="1:10">
      <c r="A543" s="5" t="s">
        <v>485</v>
      </c>
      <c r="B543" s="6">
        <v>44887.494918680553</v>
      </c>
      <c r="C543" s="5" t="s">
        <v>428</v>
      </c>
      <c r="D543" s="11"/>
      <c r="E543" s="10"/>
      <c r="F543" s="8">
        <v>16835.400000000001</v>
      </c>
      <c r="I543" s="11" t="s">
        <v>9</v>
      </c>
      <c r="J543" s="10" t="s">
        <v>439</v>
      </c>
    </row>
    <row r="544" spans="1:10">
      <c r="A544" s="5" t="s">
        <v>485</v>
      </c>
      <c r="B544" s="6">
        <v>44887.494918680553</v>
      </c>
      <c r="C544" s="5" t="s">
        <v>428</v>
      </c>
      <c r="D544" s="11"/>
      <c r="E544" s="10"/>
      <c r="F544" s="8">
        <v>19916.400000000001</v>
      </c>
      <c r="I544" s="11" t="s">
        <v>9</v>
      </c>
      <c r="J544" s="10" t="s">
        <v>440</v>
      </c>
    </row>
    <row r="545" spans="1:10">
      <c r="A545" s="5" t="s">
        <v>485</v>
      </c>
      <c r="B545" s="6">
        <v>44887.494918680553</v>
      </c>
      <c r="C545" s="5" t="s">
        <v>428</v>
      </c>
      <c r="D545" s="11"/>
      <c r="E545" s="10"/>
      <c r="F545" s="8">
        <v>2651.6</v>
      </c>
      <c r="I545" s="11" t="s">
        <v>9</v>
      </c>
      <c r="J545" s="5" t="s">
        <v>441</v>
      </c>
    </row>
    <row r="546" spans="1:10">
      <c r="A546" s="5" t="s">
        <v>485</v>
      </c>
      <c r="B546" s="6">
        <v>44887.494918680553</v>
      </c>
      <c r="C546" s="5" t="s">
        <v>428</v>
      </c>
      <c r="D546" s="11"/>
      <c r="E546" s="10"/>
      <c r="F546" s="8">
        <v>32278.3</v>
      </c>
      <c r="I546" s="11" t="s">
        <v>9</v>
      </c>
      <c r="J546" s="10" t="s">
        <v>442</v>
      </c>
    </row>
    <row r="547" spans="1:10">
      <c r="A547" s="5" t="s">
        <v>485</v>
      </c>
      <c r="B547" s="6">
        <v>44887.494918680553</v>
      </c>
      <c r="C547" s="5" t="s">
        <v>428</v>
      </c>
      <c r="D547" s="11"/>
      <c r="E547" s="10"/>
      <c r="F547" s="8">
        <v>6807.1</v>
      </c>
      <c r="I547" s="11" t="s">
        <v>9</v>
      </c>
      <c r="J547" s="10" t="s">
        <v>452</v>
      </c>
    </row>
    <row r="548" spans="1:10">
      <c r="A548" s="5" t="s">
        <v>485</v>
      </c>
      <c r="B548" s="6">
        <v>44887.494918680553</v>
      </c>
      <c r="C548" s="5" t="s">
        <v>428</v>
      </c>
      <c r="D548" s="11"/>
      <c r="E548" s="10"/>
      <c r="F548" s="8">
        <v>25237.599999999999</v>
      </c>
      <c r="I548" s="11" t="s">
        <v>9</v>
      </c>
      <c r="J548" s="10" t="s">
        <v>443</v>
      </c>
    </row>
    <row r="549" spans="1:10">
      <c r="A549" s="5" t="s">
        <v>485</v>
      </c>
      <c r="B549" s="6">
        <v>44887.494918680553</v>
      </c>
      <c r="C549" s="5" t="s">
        <v>428</v>
      </c>
      <c r="D549" s="11"/>
      <c r="E549" s="10"/>
      <c r="F549" s="8">
        <v>8189.2</v>
      </c>
      <c r="I549" s="11" t="s">
        <v>9</v>
      </c>
      <c r="J549" s="10" t="s">
        <v>444</v>
      </c>
    </row>
    <row r="550" spans="1:10">
      <c r="A550" s="5" t="s">
        <v>485</v>
      </c>
      <c r="B550" s="6">
        <v>44887.494918680553</v>
      </c>
      <c r="C550" s="5" t="s">
        <v>428</v>
      </c>
      <c r="D550" s="11"/>
      <c r="E550" s="10"/>
      <c r="F550" s="8">
        <v>6876</v>
      </c>
      <c r="I550" s="11" t="s">
        <v>9</v>
      </c>
      <c r="J550" s="10" t="s">
        <v>445</v>
      </c>
    </row>
    <row r="551" spans="1:10">
      <c r="A551" s="12" t="s">
        <v>21</v>
      </c>
      <c r="B551" s="3"/>
      <c r="C551" s="3"/>
      <c r="D551" s="7"/>
      <c r="E551" s="10"/>
      <c r="F551" s="19">
        <f>SUM(F538:G550)</f>
        <v>162664.10000000003</v>
      </c>
      <c r="H551" s="8"/>
      <c r="I551" s="11"/>
      <c r="J551" s="5"/>
    </row>
    <row r="552" spans="1:10" ht="15.75" customHeight="1">
      <c r="A552" s="13" t="s">
        <v>22</v>
      </c>
      <c r="B552" s="13" t="s">
        <v>23</v>
      </c>
      <c r="C552" s="13" t="s">
        <v>24</v>
      </c>
      <c r="D552" s="14">
        <v>112266634</v>
      </c>
      <c r="E552" s="10"/>
      <c r="H552" s="8"/>
      <c r="I552" s="11"/>
      <c r="J552" s="5"/>
    </row>
    <row r="553" spans="1:10">
      <c r="A553" s="5"/>
      <c r="B553" s="6"/>
      <c r="C553" s="5"/>
      <c r="D553" s="7"/>
      <c r="E553" s="10"/>
      <c r="H553" s="8"/>
      <c r="I553" s="11"/>
      <c r="J553" s="5"/>
    </row>
    <row r="554" spans="1:10">
      <c r="A554" s="5"/>
      <c r="B554" s="6"/>
      <c r="C554" s="5"/>
      <c r="D554" s="7"/>
      <c r="E554" s="10"/>
      <c r="H554" s="8"/>
      <c r="I554" s="11"/>
      <c r="J554" s="5"/>
    </row>
    <row r="555" spans="1:10">
      <c r="A555" s="1" t="s">
        <v>0</v>
      </c>
      <c r="B555" s="2"/>
      <c r="C555" s="2"/>
      <c r="D555" s="2"/>
      <c r="E555" s="2"/>
      <c r="F555" s="2"/>
      <c r="G555" s="2"/>
      <c r="H555" s="2"/>
      <c r="I555" s="2"/>
      <c r="J555" s="2"/>
    </row>
    <row r="556" spans="1:10">
      <c r="A556" s="3" t="s">
        <v>104</v>
      </c>
      <c r="B556" s="2"/>
      <c r="C556" s="2"/>
      <c r="D556" s="2"/>
      <c r="E556" s="2"/>
      <c r="F556" s="2"/>
      <c r="G556" s="2"/>
      <c r="H556" s="2"/>
      <c r="I556" s="2"/>
      <c r="J556" s="2"/>
    </row>
    <row r="557" spans="1:10">
      <c r="A557" s="88" t="s">
        <v>0</v>
      </c>
      <c r="B557" s="88" t="s">
        <v>2</v>
      </c>
      <c r="C557" s="88" t="s">
        <v>3</v>
      </c>
      <c r="D557" s="88" t="s">
        <v>4</v>
      </c>
      <c r="E557" s="88" t="s">
        <v>5</v>
      </c>
      <c r="F557" s="88" t="s">
        <v>6</v>
      </c>
      <c r="G557" s="90"/>
      <c r="H557" s="91"/>
      <c r="I557" s="88" t="s">
        <v>7</v>
      </c>
      <c r="J557" s="88" t="s">
        <v>8</v>
      </c>
    </row>
    <row r="558" spans="1:10">
      <c r="A558" s="89"/>
      <c r="B558" s="89"/>
      <c r="C558" s="89"/>
      <c r="D558" s="89"/>
      <c r="E558" s="89"/>
      <c r="F558" s="4" t="s">
        <v>9</v>
      </c>
      <c r="G558" s="4" t="s">
        <v>10</v>
      </c>
      <c r="H558" s="4" t="s">
        <v>11</v>
      </c>
      <c r="I558" s="89"/>
      <c r="J558" s="89"/>
    </row>
    <row r="559" spans="1:10">
      <c r="A559" s="5" t="s">
        <v>486</v>
      </c>
      <c r="B559" s="6">
        <v>44887.72502322917</v>
      </c>
      <c r="C559" s="5" t="s">
        <v>428</v>
      </c>
      <c r="D559" s="9">
        <v>45152959688</v>
      </c>
      <c r="E559" s="10" t="s">
        <v>17</v>
      </c>
      <c r="H559" s="8">
        <v>3983.25</v>
      </c>
      <c r="I559" s="5" t="s">
        <v>15</v>
      </c>
      <c r="J559" s="10" t="s">
        <v>447</v>
      </c>
    </row>
    <row r="560" spans="1:10">
      <c r="A560" s="5" t="s">
        <v>486</v>
      </c>
      <c r="B560" s="6">
        <v>44887.72502322917</v>
      </c>
      <c r="C560" s="5" t="s">
        <v>428</v>
      </c>
      <c r="D560" s="9">
        <v>45113108471</v>
      </c>
      <c r="E560" s="10" t="s">
        <v>17</v>
      </c>
      <c r="H560" s="8">
        <v>10191</v>
      </c>
      <c r="I560" s="5" t="s">
        <v>15</v>
      </c>
      <c r="J560" s="10" t="s">
        <v>447</v>
      </c>
    </row>
    <row r="561" spans="1:10">
      <c r="A561" s="5" t="s">
        <v>486</v>
      </c>
      <c r="B561" s="6">
        <v>44887.72502322917</v>
      </c>
      <c r="C561" s="5" t="s">
        <v>428</v>
      </c>
      <c r="D561" s="9">
        <v>45152960293</v>
      </c>
      <c r="E561" s="10" t="s">
        <v>17</v>
      </c>
      <c r="H561" s="8">
        <v>5140.92</v>
      </c>
      <c r="I561" s="5" t="s">
        <v>15</v>
      </c>
      <c r="J561" s="10" t="s">
        <v>447</v>
      </c>
    </row>
    <row r="562" spans="1:10">
      <c r="A562" s="5" t="s">
        <v>486</v>
      </c>
      <c r="B562" s="6">
        <v>44887.72502322917</v>
      </c>
      <c r="C562" s="5" t="s">
        <v>428</v>
      </c>
      <c r="D562" s="7">
        <v>3015610395</v>
      </c>
      <c r="E562" s="5" t="s">
        <v>14</v>
      </c>
      <c r="H562" s="8">
        <v>4432.5</v>
      </c>
      <c r="I562" s="5" t="s">
        <v>15</v>
      </c>
      <c r="J562" s="10" t="s">
        <v>447</v>
      </c>
    </row>
    <row r="563" spans="1:10">
      <c r="A563" s="5" t="s">
        <v>486</v>
      </c>
      <c r="B563" s="6">
        <v>44887.72502322917</v>
      </c>
      <c r="C563" s="5" t="s">
        <v>428</v>
      </c>
      <c r="D563" s="7">
        <v>181074</v>
      </c>
      <c r="E563" s="10" t="s">
        <v>17</v>
      </c>
      <c r="H563" s="8">
        <v>35675.199999999997</v>
      </c>
      <c r="I563" s="5" t="s">
        <v>15</v>
      </c>
      <c r="J563" s="5" t="s">
        <v>429</v>
      </c>
    </row>
    <row r="564" spans="1:10">
      <c r="A564" s="5" t="s">
        <v>486</v>
      </c>
      <c r="B564" s="6">
        <v>44887.72502322917</v>
      </c>
      <c r="C564" s="5" t="s">
        <v>428</v>
      </c>
      <c r="D564" s="9">
        <v>51117115051</v>
      </c>
      <c r="E564" s="10" t="s">
        <v>17</v>
      </c>
      <c r="H564" s="8">
        <v>37418.959999999999</v>
      </c>
      <c r="I564" s="5" t="s">
        <v>15</v>
      </c>
      <c r="J564" s="10" t="s">
        <v>447</v>
      </c>
    </row>
    <row r="565" spans="1:10">
      <c r="A565" s="5" t="s">
        <v>486</v>
      </c>
      <c r="B565" s="6">
        <v>44887.72502322917</v>
      </c>
      <c r="C565" s="5" t="s">
        <v>428</v>
      </c>
      <c r="D565" s="7">
        <v>536152</v>
      </c>
      <c r="E565" s="10" t="s">
        <v>17</v>
      </c>
      <c r="H565" s="8">
        <v>46011.9</v>
      </c>
      <c r="I565" s="5" t="s">
        <v>15</v>
      </c>
      <c r="J565" s="5" t="s">
        <v>430</v>
      </c>
    </row>
    <row r="566" spans="1:10">
      <c r="A566" s="5" t="s">
        <v>486</v>
      </c>
      <c r="B566" s="6">
        <v>44887.72502322917</v>
      </c>
      <c r="C566" s="5" t="s">
        <v>428</v>
      </c>
      <c r="D566" s="7">
        <v>571214</v>
      </c>
      <c r="E566" s="10" t="s">
        <v>17</v>
      </c>
      <c r="H566" s="8">
        <v>17114.7</v>
      </c>
      <c r="I566" s="5" t="s">
        <v>15</v>
      </c>
      <c r="J566" s="5" t="s">
        <v>431</v>
      </c>
    </row>
    <row r="567" spans="1:10">
      <c r="A567" s="5" t="s">
        <v>486</v>
      </c>
      <c r="B567" s="6">
        <v>44887.72502322917</v>
      </c>
      <c r="C567" s="5" t="s">
        <v>428</v>
      </c>
      <c r="D567" s="7"/>
      <c r="E567" s="10"/>
      <c r="F567" s="8">
        <v>13000</v>
      </c>
      <c r="I567" s="11" t="s">
        <v>9</v>
      </c>
      <c r="J567" s="10" t="s">
        <v>447</v>
      </c>
    </row>
    <row r="568" spans="1:10">
      <c r="A568" s="5" t="s">
        <v>486</v>
      </c>
      <c r="B568" s="6">
        <v>44887.72502322917</v>
      </c>
      <c r="C568" s="5" t="s">
        <v>428</v>
      </c>
      <c r="D568" s="7"/>
      <c r="E568" s="10"/>
      <c r="F568" s="8">
        <v>7776</v>
      </c>
      <c r="I568" s="11" t="s">
        <v>9</v>
      </c>
      <c r="J568" s="5" t="s">
        <v>431</v>
      </c>
    </row>
    <row r="569" spans="1:10">
      <c r="A569" s="12" t="s">
        <v>21</v>
      </c>
      <c r="B569" s="3"/>
      <c r="C569" s="3"/>
      <c r="D569" s="7"/>
      <c r="E569" s="10"/>
      <c r="F569" s="19">
        <f>SUM(F559:G568)</f>
        <v>20776</v>
      </c>
      <c r="H569" s="8"/>
      <c r="I569" s="11"/>
      <c r="J569" s="5"/>
    </row>
    <row r="570" spans="1:10" ht="15.75" customHeight="1">
      <c r="A570" s="13" t="s">
        <v>22</v>
      </c>
      <c r="B570" s="13" t="s">
        <v>23</v>
      </c>
      <c r="C570" s="13" t="s">
        <v>24</v>
      </c>
      <c r="D570" s="14">
        <v>112273956</v>
      </c>
      <c r="E570" s="10"/>
      <c r="H570" s="8"/>
      <c r="I570" s="11"/>
      <c r="J570" s="5"/>
    </row>
    <row r="573" spans="1:10">
      <c r="A573" s="1" t="s">
        <v>0</v>
      </c>
      <c r="B573" s="2"/>
      <c r="C573" s="2"/>
      <c r="D573" s="2"/>
      <c r="E573" s="2"/>
      <c r="F573" s="2"/>
      <c r="G573" s="2"/>
      <c r="H573" s="2"/>
      <c r="I573" s="2"/>
      <c r="J573" s="2"/>
    </row>
    <row r="574" spans="1:10">
      <c r="A574" s="3" t="s">
        <v>107</v>
      </c>
      <c r="B574" s="2"/>
      <c r="C574" s="2"/>
      <c r="D574" s="2"/>
      <c r="E574" s="2"/>
      <c r="F574" s="2"/>
      <c r="G574" s="2"/>
      <c r="H574" s="2"/>
      <c r="I574" s="2"/>
      <c r="J574" s="2"/>
    </row>
    <row r="575" spans="1:10">
      <c r="A575" s="88" t="s">
        <v>0</v>
      </c>
      <c r="B575" s="88" t="s">
        <v>2</v>
      </c>
      <c r="C575" s="88" t="s">
        <v>3</v>
      </c>
      <c r="D575" s="88" t="s">
        <v>4</v>
      </c>
      <c r="E575" s="88" t="s">
        <v>5</v>
      </c>
      <c r="F575" s="88" t="s">
        <v>6</v>
      </c>
      <c r="G575" s="90"/>
      <c r="H575" s="91"/>
      <c r="I575" s="88" t="s">
        <v>7</v>
      </c>
      <c r="J575" s="88" t="s">
        <v>8</v>
      </c>
    </row>
    <row r="576" spans="1:10">
      <c r="A576" s="89"/>
      <c r="B576" s="89"/>
      <c r="C576" s="89"/>
      <c r="D576" s="89"/>
      <c r="E576" s="89"/>
      <c r="F576" s="4" t="s">
        <v>9</v>
      </c>
      <c r="G576" s="4" t="s">
        <v>10</v>
      </c>
      <c r="H576" s="4" t="s">
        <v>11</v>
      </c>
      <c r="I576" s="89"/>
      <c r="J576" s="89"/>
    </row>
    <row r="577" spans="1:10">
      <c r="A577" s="5" t="s">
        <v>487</v>
      </c>
      <c r="B577" s="6">
        <v>44888.484727708332</v>
      </c>
      <c r="C577" s="5" t="s">
        <v>428</v>
      </c>
      <c r="D577" s="11"/>
      <c r="E577" s="10"/>
      <c r="F577" s="8">
        <v>16960.900000000001</v>
      </c>
      <c r="I577" s="11" t="s">
        <v>9</v>
      </c>
      <c r="J577" s="10" t="s">
        <v>435</v>
      </c>
    </row>
    <row r="578" spans="1:10">
      <c r="A578" s="5" t="s">
        <v>487</v>
      </c>
      <c r="B578" s="6">
        <v>44888.484727708332</v>
      </c>
      <c r="C578" s="5" t="s">
        <v>428</v>
      </c>
      <c r="D578" s="11"/>
      <c r="E578" s="10"/>
      <c r="F578" s="8">
        <v>13118.9</v>
      </c>
      <c r="I578" s="11" t="s">
        <v>9</v>
      </c>
      <c r="J578" s="5" t="s">
        <v>436</v>
      </c>
    </row>
    <row r="579" spans="1:10">
      <c r="A579" s="5" t="s">
        <v>487</v>
      </c>
      <c r="B579" s="6">
        <v>44888.484727708332</v>
      </c>
      <c r="C579" s="5" t="s">
        <v>428</v>
      </c>
      <c r="D579" s="11"/>
      <c r="E579" s="10"/>
      <c r="F579" s="8">
        <v>12042.1</v>
      </c>
      <c r="I579" s="11" t="s">
        <v>9</v>
      </c>
      <c r="J579" s="10" t="s">
        <v>448</v>
      </c>
    </row>
    <row r="580" spans="1:10">
      <c r="A580" s="5" t="s">
        <v>487</v>
      </c>
      <c r="B580" s="6">
        <v>44888.484727708332</v>
      </c>
      <c r="C580" s="5" t="s">
        <v>428</v>
      </c>
      <c r="D580" s="11"/>
      <c r="E580" s="10"/>
      <c r="F580" s="8">
        <v>7289.3</v>
      </c>
      <c r="I580" s="11" t="s">
        <v>9</v>
      </c>
      <c r="J580" s="10" t="s">
        <v>437</v>
      </c>
    </row>
    <row r="581" spans="1:10">
      <c r="A581" s="5" t="s">
        <v>487</v>
      </c>
      <c r="B581" s="6">
        <v>44888.484727708332</v>
      </c>
      <c r="C581" s="5" t="s">
        <v>428</v>
      </c>
      <c r="D581" s="11"/>
      <c r="E581" s="10"/>
      <c r="F581" s="8">
        <v>24402.7</v>
      </c>
      <c r="I581" s="11" t="s">
        <v>9</v>
      </c>
      <c r="J581" s="5" t="s">
        <v>438</v>
      </c>
    </row>
    <row r="582" spans="1:10">
      <c r="A582" s="5" t="s">
        <v>487</v>
      </c>
      <c r="B582" s="6">
        <v>44888.484727708332</v>
      </c>
      <c r="C582" s="5" t="s">
        <v>428</v>
      </c>
      <c r="D582" s="11"/>
      <c r="E582" s="10"/>
      <c r="F582" s="8">
        <v>0.1</v>
      </c>
      <c r="I582" s="11" t="s">
        <v>9</v>
      </c>
      <c r="J582" s="5" t="s">
        <v>451</v>
      </c>
    </row>
    <row r="583" spans="1:10">
      <c r="A583" s="5" t="s">
        <v>487</v>
      </c>
      <c r="B583" s="6">
        <v>44888.484727708332</v>
      </c>
      <c r="C583" s="5" t="s">
        <v>428</v>
      </c>
      <c r="D583" s="11"/>
      <c r="E583" s="10"/>
      <c r="F583" s="8">
        <v>11457.6</v>
      </c>
      <c r="I583" s="11" t="s">
        <v>9</v>
      </c>
      <c r="J583" s="10" t="s">
        <v>439</v>
      </c>
    </row>
    <row r="584" spans="1:10">
      <c r="A584" s="5" t="s">
        <v>487</v>
      </c>
      <c r="B584" s="6">
        <v>44888.484727708332</v>
      </c>
      <c r="C584" s="5" t="s">
        <v>428</v>
      </c>
      <c r="D584" s="11"/>
      <c r="E584" s="10"/>
      <c r="F584" s="8">
        <v>31325.3</v>
      </c>
      <c r="I584" s="11" t="s">
        <v>9</v>
      </c>
      <c r="J584" s="10" t="s">
        <v>440</v>
      </c>
    </row>
    <row r="585" spans="1:10">
      <c r="A585" s="5" t="s">
        <v>487</v>
      </c>
      <c r="B585" s="6">
        <v>44888.484727708332</v>
      </c>
      <c r="C585" s="5" t="s">
        <v>428</v>
      </c>
      <c r="D585" s="11"/>
      <c r="E585" s="10"/>
      <c r="F585" s="8">
        <v>3304.6</v>
      </c>
      <c r="I585" s="11" t="s">
        <v>9</v>
      </c>
      <c r="J585" s="5" t="s">
        <v>441</v>
      </c>
    </row>
    <row r="586" spans="1:10">
      <c r="A586" s="5" t="s">
        <v>487</v>
      </c>
      <c r="B586" s="6">
        <v>44888.484727708332</v>
      </c>
      <c r="C586" s="5" t="s">
        <v>428</v>
      </c>
      <c r="D586" s="11"/>
      <c r="E586" s="10"/>
      <c r="F586" s="8">
        <v>11721</v>
      </c>
      <c r="I586" s="11" t="s">
        <v>9</v>
      </c>
      <c r="J586" s="10" t="s">
        <v>442</v>
      </c>
    </row>
    <row r="587" spans="1:10">
      <c r="A587" s="5" t="s">
        <v>487</v>
      </c>
      <c r="B587" s="6">
        <v>44888.484727708332</v>
      </c>
      <c r="C587" s="5" t="s">
        <v>428</v>
      </c>
      <c r="D587" s="11"/>
      <c r="E587" s="10"/>
      <c r="F587" s="8">
        <v>13510</v>
      </c>
      <c r="I587" s="11" t="s">
        <v>9</v>
      </c>
      <c r="J587" s="10" t="s">
        <v>452</v>
      </c>
    </row>
    <row r="588" spans="1:10">
      <c r="A588" s="5" t="s">
        <v>487</v>
      </c>
      <c r="B588" s="6">
        <v>44888.484727708332</v>
      </c>
      <c r="C588" s="5" t="s">
        <v>428</v>
      </c>
      <c r="D588" s="11"/>
      <c r="E588" s="10"/>
      <c r="F588" s="8">
        <v>10614.5</v>
      </c>
      <c r="I588" s="11" t="s">
        <v>9</v>
      </c>
      <c r="J588" s="10" t="s">
        <v>444</v>
      </c>
    </row>
    <row r="589" spans="1:10">
      <c r="A589" s="5" t="s">
        <v>487</v>
      </c>
      <c r="B589" s="6">
        <v>44888.484727708332</v>
      </c>
      <c r="C589" s="5" t="s">
        <v>428</v>
      </c>
      <c r="D589" s="11"/>
      <c r="E589" s="10"/>
      <c r="F589" s="8">
        <v>8938.5</v>
      </c>
      <c r="I589" s="11" t="s">
        <v>9</v>
      </c>
      <c r="J589" s="10" t="s">
        <v>445</v>
      </c>
    </row>
    <row r="590" spans="1:10">
      <c r="A590" s="12" t="s">
        <v>21</v>
      </c>
      <c r="B590" s="3"/>
      <c r="C590" s="3"/>
      <c r="D590" s="7"/>
      <c r="E590" s="10"/>
      <c r="F590" s="19">
        <f>SUM(F577:G589)</f>
        <v>164685.50000000003</v>
      </c>
      <c r="H590" s="8"/>
      <c r="I590" s="11"/>
      <c r="J590" s="10"/>
    </row>
    <row r="591" spans="1:10" ht="15.75" customHeight="1">
      <c r="A591" s="13" t="s">
        <v>22</v>
      </c>
      <c r="B591" s="13" t="s">
        <v>23</v>
      </c>
      <c r="C591" s="13" t="s">
        <v>24</v>
      </c>
      <c r="D591" s="14">
        <v>112273959</v>
      </c>
      <c r="E591" s="10"/>
      <c r="H591" s="8"/>
      <c r="I591" s="11"/>
      <c r="J591" s="10"/>
    </row>
    <row r="592" spans="1:10">
      <c r="A592" s="5"/>
      <c r="B592" s="6"/>
      <c r="C592" s="5"/>
      <c r="D592" s="7"/>
      <c r="E592" s="10"/>
      <c r="H592" s="8"/>
      <c r="I592" s="11"/>
      <c r="J592" s="10"/>
    </row>
    <row r="593" spans="1:10">
      <c r="A593" s="5"/>
      <c r="B593" s="6"/>
      <c r="C593" s="5"/>
      <c r="D593" s="7"/>
      <c r="E593" s="10"/>
      <c r="H593" s="8"/>
      <c r="I593" s="11"/>
      <c r="J593" s="10"/>
    </row>
    <row r="594" spans="1:10">
      <c r="A594" s="5" t="s">
        <v>488</v>
      </c>
      <c r="B594" s="6">
        <v>44888.739277210647</v>
      </c>
      <c r="C594" s="5" t="s">
        <v>428</v>
      </c>
      <c r="D594" s="7"/>
      <c r="E594" s="10"/>
      <c r="G594" s="8">
        <v>3729.41</v>
      </c>
      <c r="I594" s="11" t="s">
        <v>10</v>
      </c>
      <c r="J594" s="5" t="s">
        <v>441</v>
      </c>
    </row>
    <row r="595" spans="1:10">
      <c r="A595" s="5" t="s">
        <v>488</v>
      </c>
      <c r="B595" s="6">
        <v>44888.739277210647</v>
      </c>
      <c r="C595" s="5" t="s">
        <v>428</v>
      </c>
      <c r="D595" s="9">
        <v>45152961778</v>
      </c>
      <c r="E595" s="10" t="s">
        <v>17</v>
      </c>
      <c r="H595" s="8">
        <v>1920</v>
      </c>
      <c r="I595" s="5" t="s">
        <v>15</v>
      </c>
      <c r="J595" s="10" t="s">
        <v>447</v>
      </c>
    </row>
    <row r="596" spans="1:10">
      <c r="A596" s="5" t="s">
        <v>488</v>
      </c>
      <c r="B596" s="6">
        <v>44888.739277210647</v>
      </c>
      <c r="C596" s="5" t="s">
        <v>428</v>
      </c>
      <c r="D596" s="7">
        <v>3015915334</v>
      </c>
      <c r="E596" s="5" t="s">
        <v>14</v>
      </c>
      <c r="H596" s="8">
        <v>5236.2</v>
      </c>
      <c r="I596" s="5" t="s">
        <v>15</v>
      </c>
      <c r="J596" s="10" t="s">
        <v>447</v>
      </c>
    </row>
    <row r="597" spans="1:10">
      <c r="A597" s="5" t="s">
        <v>488</v>
      </c>
      <c r="B597" s="6">
        <v>44888.739277210647</v>
      </c>
      <c r="C597" s="5" t="s">
        <v>428</v>
      </c>
      <c r="D597" s="9">
        <v>45113110907</v>
      </c>
      <c r="E597" s="10" t="s">
        <v>17</v>
      </c>
      <c r="H597" s="8">
        <v>13165.8</v>
      </c>
      <c r="I597" s="5" t="s">
        <v>15</v>
      </c>
      <c r="J597" s="5" t="s">
        <v>429</v>
      </c>
    </row>
    <row r="598" spans="1:10">
      <c r="A598" s="5" t="s">
        <v>488</v>
      </c>
      <c r="B598" s="6">
        <v>44888.739277210647</v>
      </c>
      <c r="C598" s="5" t="s">
        <v>428</v>
      </c>
      <c r="D598" s="7">
        <v>426595</v>
      </c>
      <c r="E598" s="10" t="s">
        <v>17</v>
      </c>
      <c r="H598" s="8">
        <v>19223.599999999999</v>
      </c>
      <c r="I598" s="5" t="s">
        <v>15</v>
      </c>
      <c r="J598" s="5" t="s">
        <v>429</v>
      </c>
    </row>
    <row r="599" spans="1:10">
      <c r="A599" s="5" t="s">
        <v>488</v>
      </c>
      <c r="B599" s="6">
        <v>44888.739277210647</v>
      </c>
      <c r="C599" s="5" t="s">
        <v>428</v>
      </c>
      <c r="D599" s="7">
        <v>536308</v>
      </c>
      <c r="E599" s="10" t="s">
        <v>17</v>
      </c>
      <c r="H599" s="8">
        <v>36326.199999999997</v>
      </c>
      <c r="I599" s="5" t="s">
        <v>15</v>
      </c>
      <c r="J599" s="5" t="s">
        <v>430</v>
      </c>
    </row>
    <row r="600" spans="1:10">
      <c r="A600" s="5" t="s">
        <v>488</v>
      </c>
      <c r="B600" s="6">
        <v>44888.739277210647</v>
      </c>
      <c r="C600" s="5" t="s">
        <v>428</v>
      </c>
      <c r="D600" s="7">
        <v>409858</v>
      </c>
      <c r="E600" s="10" t="s">
        <v>17</v>
      </c>
      <c r="H600" s="8">
        <v>32440.400000000001</v>
      </c>
      <c r="I600" s="5" t="s">
        <v>15</v>
      </c>
      <c r="J600" s="5" t="s">
        <v>431</v>
      </c>
    </row>
    <row r="601" spans="1:10">
      <c r="A601" s="5" t="s">
        <v>488</v>
      </c>
      <c r="B601" s="6">
        <v>44888.739277210647</v>
      </c>
      <c r="C601" s="5" t="s">
        <v>428</v>
      </c>
      <c r="D601" s="9">
        <v>45132971141</v>
      </c>
      <c r="E601" s="10" t="s">
        <v>17</v>
      </c>
      <c r="H601" s="8">
        <v>514</v>
      </c>
      <c r="I601" s="5" t="s">
        <v>15</v>
      </c>
      <c r="J601" s="10" t="s">
        <v>447</v>
      </c>
    </row>
    <row r="602" spans="1:10">
      <c r="A602" s="5" t="s">
        <v>488</v>
      </c>
      <c r="B602" s="6">
        <v>44888.739277210647</v>
      </c>
      <c r="C602" s="5" t="s">
        <v>428</v>
      </c>
      <c r="D602" s="7"/>
      <c r="E602" s="10"/>
      <c r="F602" s="8">
        <v>287.8</v>
      </c>
      <c r="I602" s="11" t="s">
        <v>9</v>
      </c>
      <c r="J602" s="5" t="s">
        <v>441</v>
      </c>
    </row>
    <row r="603" spans="1:10">
      <c r="A603" s="5" t="s">
        <v>488</v>
      </c>
      <c r="B603" s="6">
        <v>44888.739277210647</v>
      </c>
      <c r="C603" s="5" t="s">
        <v>428</v>
      </c>
      <c r="D603" s="7"/>
      <c r="E603" s="10"/>
      <c r="F603" s="8">
        <v>5919.3</v>
      </c>
      <c r="I603" s="11" t="s">
        <v>9</v>
      </c>
      <c r="J603" s="10" t="s">
        <v>444</v>
      </c>
    </row>
    <row r="604" spans="1:10">
      <c r="A604" s="5" t="s">
        <v>488</v>
      </c>
      <c r="B604" s="6">
        <v>44888.739277210647</v>
      </c>
      <c r="C604" s="5" t="s">
        <v>428</v>
      </c>
      <c r="D604" s="7"/>
      <c r="E604" s="10"/>
      <c r="F604" s="8">
        <v>6851.8</v>
      </c>
      <c r="I604" s="11" t="s">
        <v>9</v>
      </c>
      <c r="J604" s="10" t="s">
        <v>445</v>
      </c>
    </row>
    <row r="605" spans="1:10">
      <c r="A605" s="12" t="s">
        <v>21</v>
      </c>
      <c r="B605" s="3"/>
      <c r="C605" s="3"/>
      <c r="D605" s="7"/>
      <c r="E605" s="10"/>
      <c r="F605" s="19">
        <f>SUM(F594:G604)</f>
        <v>16788.310000000001</v>
      </c>
      <c r="H605" s="8"/>
      <c r="I605" s="11"/>
      <c r="J605" s="10"/>
    </row>
    <row r="606" spans="1:10" ht="15.75" customHeight="1">
      <c r="A606" s="13" t="s">
        <v>22</v>
      </c>
      <c r="B606" s="13" t="s">
        <v>23</v>
      </c>
      <c r="C606" s="13" t="s">
        <v>24</v>
      </c>
      <c r="D606" s="14">
        <v>112281125</v>
      </c>
      <c r="E606" s="10"/>
      <c r="H606" s="8"/>
      <c r="I606" s="11"/>
      <c r="J606" s="10"/>
    </row>
    <row r="609" spans="1:10">
      <c r="A609" s="1" t="s">
        <v>0</v>
      </c>
      <c r="B609" s="2"/>
      <c r="C609" s="2"/>
      <c r="D609" s="2"/>
      <c r="E609" s="2"/>
      <c r="F609" s="2"/>
      <c r="G609" s="2"/>
      <c r="H609" s="2"/>
      <c r="I609" s="2"/>
      <c r="J609" s="2"/>
    </row>
    <row r="610" spans="1:10">
      <c r="A610" s="3" t="s">
        <v>110</v>
      </c>
      <c r="B610" s="2"/>
      <c r="C610" s="2"/>
      <c r="D610" s="2"/>
      <c r="E610" s="2"/>
      <c r="F610" s="2"/>
      <c r="G610" s="2"/>
      <c r="H610" s="2"/>
      <c r="I610" s="2"/>
      <c r="J610" s="2"/>
    </row>
    <row r="611" spans="1:10">
      <c r="A611" s="88" t="s">
        <v>0</v>
      </c>
      <c r="B611" s="88" t="s">
        <v>2</v>
      </c>
      <c r="C611" s="88" t="s">
        <v>3</v>
      </c>
      <c r="D611" s="88" t="s">
        <v>4</v>
      </c>
      <c r="E611" s="88" t="s">
        <v>5</v>
      </c>
      <c r="F611" s="88" t="s">
        <v>6</v>
      </c>
      <c r="G611" s="90"/>
      <c r="H611" s="91"/>
      <c r="I611" s="88" t="s">
        <v>7</v>
      </c>
      <c r="J611" s="88" t="s">
        <v>8</v>
      </c>
    </row>
    <row r="612" spans="1:10">
      <c r="A612" s="89"/>
      <c r="B612" s="89"/>
      <c r="C612" s="89"/>
      <c r="D612" s="89"/>
      <c r="E612" s="89"/>
      <c r="F612" s="4" t="s">
        <v>9</v>
      </c>
      <c r="G612" s="4" t="s">
        <v>10</v>
      </c>
      <c r="H612" s="4" t="s">
        <v>11</v>
      </c>
      <c r="I612" s="89"/>
      <c r="J612" s="89"/>
    </row>
    <row r="613" spans="1:10">
      <c r="A613" s="5" t="s">
        <v>489</v>
      </c>
      <c r="B613" s="6">
        <v>44889.478904293981</v>
      </c>
      <c r="C613" s="5" t="s">
        <v>428</v>
      </c>
      <c r="D613" s="11"/>
      <c r="E613" s="10"/>
      <c r="F613" s="8">
        <v>13335.7</v>
      </c>
      <c r="I613" s="11" t="s">
        <v>9</v>
      </c>
      <c r="J613" s="10" t="s">
        <v>435</v>
      </c>
    </row>
    <row r="614" spans="1:10">
      <c r="A614" s="5" t="s">
        <v>489</v>
      </c>
      <c r="B614" s="6">
        <v>44889.478904293981</v>
      </c>
      <c r="C614" s="5" t="s">
        <v>428</v>
      </c>
      <c r="D614" s="11"/>
      <c r="E614" s="10"/>
      <c r="F614" s="8">
        <v>12454.1</v>
      </c>
      <c r="I614" s="11" t="s">
        <v>9</v>
      </c>
      <c r="J614" s="5" t="s">
        <v>436</v>
      </c>
    </row>
    <row r="615" spans="1:10">
      <c r="A615" s="5" t="s">
        <v>489</v>
      </c>
      <c r="B615" s="6">
        <v>44889.478904293981</v>
      </c>
      <c r="C615" s="5" t="s">
        <v>428</v>
      </c>
      <c r="D615" s="11"/>
      <c r="E615" s="10"/>
      <c r="F615" s="8">
        <v>17234</v>
      </c>
      <c r="I615" s="11" t="s">
        <v>9</v>
      </c>
      <c r="J615" s="10" t="s">
        <v>448</v>
      </c>
    </row>
    <row r="616" spans="1:10">
      <c r="A616" s="5" t="s">
        <v>489</v>
      </c>
      <c r="B616" s="6">
        <v>44889.478904293981</v>
      </c>
      <c r="C616" s="5" t="s">
        <v>428</v>
      </c>
      <c r="D616" s="11"/>
      <c r="E616" s="10"/>
      <c r="F616" s="8">
        <v>4766.8</v>
      </c>
      <c r="I616" s="11" t="s">
        <v>9</v>
      </c>
      <c r="J616" s="10" t="s">
        <v>437</v>
      </c>
    </row>
    <row r="617" spans="1:10">
      <c r="A617" s="5" t="s">
        <v>489</v>
      </c>
      <c r="B617" s="6">
        <v>44889.478904293981</v>
      </c>
      <c r="C617" s="5" t="s">
        <v>428</v>
      </c>
      <c r="D617" s="11"/>
      <c r="E617" s="10"/>
      <c r="F617" s="8">
        <v>12239.8</v>
      </c>
      <c r="I617" s="11" t="s">
        <v>9</v>
      </c>
      <c r="J617" s="5" t="s">
        <v>438</v>
      </c>
    </row>
    <row r="618" spans="1:10">
      <c r="A618" s="5" t="s">
        <v>489</v>
      </c>
      <c r="B618" s="6">
        <v>44889.478904293981</v>
      </c>
      <c r="C618" s="5" t="s">
        <v>428</v>
      </c>
      <c r="D618" s="11"/>
      <c r="E618" s="10"/>
      <c r="F618" s="8">
        <v>14693.7</v>
      </c>
      <c r="I618" s="11" t="s">
        <v>9</v>
      </c>
      <c r="J618" s="10" t="s">
        <v>439</v>
      </c>
    </row>
    <row r="619" spans="1:10">
      <c r="A619" s="5" t="s">
        <v>489</v>
      </c>
      <c r="B619" s="6">
        <v>44889.478904293981</v>
      </c>
      <c r="C619" s="5" t="s">
        <v>428</v>
      </c>
      <c r="D619" s="11"/>
      <c r="E619" s="10"/>
      <c r="F619" s="8">
        <v>26024.7</v>
      </c>
      <c r="I619" s="11" t="s">
        <v>9</v>
      </c>
      <c r="J619" s="10" t="s">
        <v>440</v>
      </c>
    </row>
    <row r="620" spans="1:10">
      <c r="A620" s="5" t="s">
        <v>489</v>
      </c>
      <c r="B620" s="6">
        <v>44889.478904293981</v>
      </c>
      <c r="C620" s="5" t="s">
        <v>428</v>
      </c>
      <c r="D620" s="11"/>
      <c r="E620" s="10"/>
      <c r="F620" s="8">
        <v>9381.6</v>
      </c>
      <c r="I620" s="11" t="s">
        <v>9</v>
      </c>
      <c r="J620" s="10" t="s">
        <v>442</v>
      </c>
    </row>
    <row r="621" spans="1:10">
      <c r="A621" s="12" t="s">
        <v>21</v>
      </c>
      <c r="B621" s="3"/>
      <c r="C621" s="3"/>
      <c r="D621" s="7"/>
      <c r="E621" s="10"/>
      <c r="F621" s="19">
        <f>SUM(F613:G620)</f>
        <v>110130.40000000001</v>
      </c>
      <c r="H621" s="8"/>
      <c r="I621" s="11"/>
      <c r="J621" s="5"/>
    </row>
    <row r="622" spans="1:10" ht="15.75" customHeight="1">
      <c r="A622" s="13" t="s">
        <v>22</v>
      </c>
      <c r="B622" s="13" t="s">
        <v>23</v>
      </c>
      <c r="C622" s="13" t="s">
        <v>24</v>
      </c>
      <c r="D622" s="14">
        <v>112281128</v>
      </c>
      <c r="E622" s="10"/>
      <c r="H622" s="8"/>
      <c r="I622" s="11"/>
      <c r="J622" s="5"/>
    </row>
    <row r="623" spans="1:10">
      <c r="A623" s="5"/>
      <c r="B623" s="6"/>
      <c r="C623" s="5"/>
      <c r="D623" s="7"/>
      <c r="E623" s="10"/>
      <c r="H623" s="8"/>
      <c r="I623" s="11"/>
      <c r="J623" s="5"/>
    </row>
    <row r="624" spans="1:10">
      <c r="A624" s="5"/>
      <c r="B624" s="6"/>
      <c r="C624" s="5"/>
      <c r="D624" s="7"/>
      <c r="E624" s="10"/>
      <c r="H624" s="8"/>
      <c r="I624" s="11"/>
      <c r="J624" s="5"/>
    </row>
    <row r="625" spans="1:10">
      <c r="A625" s="5" t="s">
        <v>490</v>
      </c>
      <c r="B625" s="6">
        <v>44889.767454826389</v>
      </c>
      <c r="C625" s="5" t="s">
        <v>428</v>
      </c>
      <c r="D625" s="7">
        <v>426886</v>
      </c>
      <c r="E625" s="10" t="s">
        <v>17</v>
      </c>
      <c r="H625" s="8">
        <v>57874.1</v>
      </c>
      <c r="I625" s="5" t="s">
        <v>15</v>
      </c>
      <c r="J625" s="5" t="s">
        <v>429</v>
      </c>
    </row>
    <row r="626" spans="1:10">
      <c r="A626" s="5" t="s">
        <v>490</v>
      </c>
      <c r="B626" s="6">
        <v>44889.767454826389</v>
      </c>
      <c r="C626" s="5" t="s">
        <v>428</v>
      </c>
      <c r="D626" s="7">
        <v>536459</v>
      </c>
      <c r="E626" s="10" t="s">
        <v>17</v>
      </c>
      <c r="H626" s="8">
        <v>26245.9</v>
      </c>
      <c r="I626" s="5" t="s">
        <v>15</v>
      </c>
      <c r="J626" s="5" t="s">
        <v>430</v>
      </c>
    </row>
    <row r="627" spans="1:10">
      <c r="A627" s="5" t="s">
        <v>490</v>
      </c>
      <c r="B627" s="6">
        <v>44889.767454826389</v>
      </c>
      <c r="C627" s="5" t="s">
        <v>428</v>
      </c>
      <c r="D627" s="7">
        <v>426915</v>
      </c>
      <c r="E627" s="10" t="s">
        <v>17</v>
      </c>
      <c r="H627" s="8">
        <v>20097.3</v>
      </c>
      <c r="I627" s="5" t="s">
        <v>15</v>
      </c>
      <c r="J627" s="5" t="s">
        <v>431</v>
      </c>
    </row>
    <row r="628" spans="1:10">
      <c r="A628" s="5" t="s">
        <v>490</v>
      </c>
      <c r="B628" s="6">
        <v>44889.767454826389</v>
      </c>
      <c r="C628" s="5" t="s">
        <v>428</v>
      </c>
      <c r="D628" s="9">
        <v>45152964393</v>
      </c>
      <c r="E628" s="10" t="s">
        <v>17</v>
      </c>
      <c r="H628" s="8">
        <v>6826.4</v>
      </c>
      <c r="I628" s="5" t="s">
        <v>15</v>
      </c>
      <c r="J628" s="10" t="s">
        <v>447</v>
      </c>
    </row>
    <row r="629" spans="1:10">
      <c r="A629" s="5" t="s">
        <v>490</v>
      </c>
      <c r="B629" s="6">
        <v>44889.767454826389</v>
      </c>
      <c r="C629" s="5" t="s">
        <v>428</v>
      </c>
      <c r="D629" s="9">
        <v>451730312221</v>
      </c>
      <c r="E629" s="10" t="s">
        <v>17</v>
      </c>
      <c r="H629" s="8">
        <v>7098.12</v>
      </c>
      <c r="I629" s="5" t="s">
        <v>15</v>
      </c>
      <c r="J629" s="10" t="s">
        <v>447</v>
      </c>
    </row>
    <row r="630" spans="1:10">
      <c r="A630" s="5" t="s">
        <v>490</v>
      </c>
      <c r="B630" s="6">
        <v>44889.767454826389</v>
      </c>
      <c r="C630" s="5" t="s">
        <v>428</v>
      </c>
      <c r="D630" s="9">
        <v>451730312222</v>
      </c>
      <c r="E630" s="10" t="s">
        <v>17</v>
      </c>
      <c r="H630" s="8">
        <v>8714.3799999999992</v>
      </c>
      <c r="I630" s="5" t="s">
        <v>15</v>
      </c>
      <c r="J630" s="10" t="s">
        <v>447</v>
      </c>
    </row>
    <row r="631" spans="1:10">
      <c r="A631" s="5" t="s">
        <v>490</v>
      </c>
      <c r="B631" s="6">
        <v>44889.767454826389</v>
      </c>
      <c r="C631" s="5" t="s">
        <v>428</v>
      </c>
      <c r="D631" s="7"/>
      <c r="E631" s="10"/>
      <c r="F631" s="8">
        <v>667.1</v>
      </c>
      <c r="I631" s="11" t="s">
        <v>9</v>
      </c>
      <c r="J631" s="5" t="s">
        <v>441</v>
      </c>
    </row>
    <row r="632" spans="1:10">
      <c r="A632" s="5" t="s">
        <v>490</v>
      </c>
      <c r="B632" s="6">
        <v>44889.767454826389</v>
      </c>
      <c r="C632" s="5" t="s">
        <v>428</v>
      </c>
      <c r="D632" s="7"/>
      <c r="E632" s="10"/>
      <c r="F632" s="8">
        <v>22907.8</v>
      </c>
      <c r="I632" s="11" t="s">
        <v>9</v>
      </c>
      <c r="J632" s="5" t="s">
        <v>431</v>
      </c>
    </row>
    <row r="633" spans="1:10">
      <c r="A633" s="5" t="s">
        <v>490</v>
      </c>
      <c r="B633" s="6">
        <v>44889.767454826389</v>
      </c>
      <c r="C633" s="5" t="s">
        <v>428</v>
      </c>
      <c r="D633" s="7"/>
      <c r="E633" s="10"/>
      <c r="F633" s="8">
        <v>44881.4</v>
      </c>
      <c r="I633" s="11" t="s">
        <v>9</v>
      </c>
      <c r="J633" s="5" t="s">
        <v>430</v>
      </c>
    </row>
    <row r="634" spans="1:10">
      <c r="A634" s="12" t="s">
        <v>21</v>
      </c>
      <c r="B634" s="3"/>
      <c r="C634" s="3"/>
      <c r="D634" s="7"/>
      <c r="E634" s="10"/>
      <c r="F634" s="19">
        <f>SUM(F625:G633)</f>
        <v>68456.3</v>
      </c>
      <c r="H634" s="8"/>
      <c r="I634" s="11"/>
      <c r="J634" s="5"/>
    </row>
    <row r="635" spans="1:10" ht="15.75" customHeight="1">
      <c r="A635" s="13" t="s">
        <v>22</v>
      </c>
      <c r="B635" s="13" t="s">
        <v>23</v>
      </c>
      <c r="C635" s="13" t="s">
        <v>24</v>
      </c>
      <c r="D635" s="14">
        <v>112292077</v>
      </c>
      <c r="E635" s="10"/>
      <c r="H635" s="8"/>
      <c r="I635" s="11"/>
      <c r="J635" s="5"/>
    </row>
    <row r="638" spans="1:10">
      <c r="A638" s="1" t="s">
        <v>0</v>
      </c>
      <c r="B638" s="2"/>
      <c r="C638" s="2"/>
      <c r="D638" s="2"/>
      <c r="E638" s="2"/>
      <c r="F638" s="2"/>
      <c r="G638" s="2"/>
      <c r="H638" s="2"/>
      <c r="I638" s="2"/>
      <c r="J638" s="2"/>
    </row>
    <row r="639" spans="1:10">
      <c r="A639" s="3" t="s">
        <v>115</v>
      </c>
      <c r="B639" s="2"/>
      <c r="C639" s="2"/>
      <c r="D639" s="2"/>
      <c r="E639" s="2"/>
      <c r="F639" s="2"/>
      <c r="G639" s="2"/>
      <c r="H639" s="2"/>
      <c r="I639" s="2"/>
      <c r="J639" s="2"/>
    </row>
    <row r="640" spans="1:10">
      <c r="A640" s="88" t="s">
        <v>0</v>
      </c>
      <c r="B640" s="88" t="s">
        <v>2</v>
      </c>
      <c r="C640" s="88" t="s">
        <v>3</v>
      </c>
      <c r="D640" s="88" t="s">
        <v>4</v>
      </c>
      <c r="E640" s="88" t="s">
        <v>5</v>
      </c>
      <c r="F640" s="88" t="s">
        <v>6</v>
      </c>
      <c r="G640" s="90"/>
      <c r="H640" s="91"/>
      <c r="I640" s="88" t="s">
        <v>7</v>
      </c>
      <c r="J640" s="88" t="s">
        <v>8</v>
      </c>
    </row>
    <row r="641" spans="1:10">
      <c r="A641" s="89"/>
      <c r="B641" s="89"/>
      <c r="C641" s="89"/>
      <c r="D641" s="89"/>
      <c r="E641" s="89"/>
      <c r="F641" s="4" t="s">
        <v>9</v>
      </c>
      <c r="G641" s="4" t="s">
        <v>10</v>
      </c>
      <c r="H641" s="4" t="s">
        <v>11</v>
      </c>
      <c r="I641" s="89"/>
      <c r="J641" s="89"/>
    </row>
    <row r="642" spans="1:10">
      <c r="A642" s="5" t="s">
        <v>491</v>
      </c>
      <c r="B642" s="6">
        <v>44890.49469579861</v>
      </c>
      <c r="C642" s="5" t="s">
        <v>428</v>
      </c>
      <c r="D642" s="11"/>
      <c r="E642" s="10"/>
      <c r="F642" s="8">
        <v>13218.8</v>
      </c>
      <c r="I642" s="11" t="s">
        <v>9</v>
      </c>
      <c r="J642" s="10" t="s">
        <v>435</v>
      </c>
    </row>
    <row r="643" spans="1:10">
      <c r="A643" s="5" t="s">
        <v>491</v>
      </c>
      <c r="B643" s="6">
        <v>44890.49469579861</v>
      </c>
      <c r="C643" s="5" t="s">
        <v>428</v>
      </c>
      <c r="D643" s="11"/>
      <c r="E643" s="10"/>
      <c r="F643" s="8">
        <v>8027.2</v>
      </c>
      <c r="I643" s="11" t="s">
        <v>9</v>
      </c>
      <c r="J643" s="5" t="s">
        <v>436</v>
      </c>
    </row>
    <row r="644" spans="1:10">
      <c r="A644" s="5" t="s">
        <v>491</v>
      </c>
      <c r="B644" s="6">
        <v>44890.49469579861</v>
      </c>
      <c r="C644" s="5" t="s">
        <v>428</v>
      </c>
      <c r="D644" s="11"/>
      <c r="E644" s="10"/>
      <c r="F644" s="8">
        <v>8646.1</v>
      </c>
      <c r="I644" s="11" t="s">
        <v>9</v>
      </c>
      <c r="J644" s="10" t="s">
        <v>448</v>
      </c>
    </row>
    <row r="645" spans="1:10">
      <c r="A645" s="5" t="s">
        <v>491</v>
      </c>
      <c r="B645" s="6">
        <v>44890.49469579861</v>
      </c>
      <c r="C645" s="5" t="s">
        <v>428</v>
      </c>
      <c r="D645" s="11"/>
      <c r="E645" s="10"/>
      <c r="F645" s="8">
        <v>7487.2</v>
      </c>
      <c r="I645" s="11" t="s">
        <v>9</v>
      </c>
      <c r="J645" s="10" t="s">
        <v>437</v>
      </c>
    </row>
    <row r="646" spans="1:10">
      <c r="A646" s="5" t="s">
        <v>491</v>
      </c>
      <c r="B646" s="6">
        <v>44890.49469579861</v>
      </c>
      <c r="C646" s="5" t="s">
        <v>428</v>
      </c>
      <c r="D646" s="11"/>
      <c r="E646" s="10"/>
      <c r="F646" s="8">
        <v>6805.1</v>
      </c>
      <c r="I646" s="11" t="s">
        <v>9</v>
      </c>
      <c r="J646" s="5" t="s">
        <v>438</v>
      </c>
    </row>
    <row r="647" spans="1:10">
      <c r="A647" s="5" t="s">
        <v>491</v>
      </c>
      <c r="B647" s="6">
        <v>44890.49469579861</v>
      </c>
      <c r="C647" s="5" t="s">
        <v>428</v>
      </c>
      <c r="D647" s="11"/>
      <c r="E647" s="10"/>
      <c r="F647" s="8">
        <v>11508.9</v>
      </c>
      <c r="I647" s="11" t="s">
        <v>9</v>
      </c>
      <c r="J647" s="10" t="s">
        <v>439</v>
      </c>
    </row>
    <row r="648" spans="1:10">
      <c r="A648" s="5" t="s">
        <v>491</v>
      </c>
      <c r="B648" s="6">
        <v>44890.49469579861</v>
      </c>
      <c r="C648" s="5" t="s">
        <v>428</v>
      </c>
      <c r="D648" s="11"/>
      <c r="E648" s="10"/>
      <c r="F648" s="8">
        <v>14539.7</v>
      </c>
      <c r="I648" s="11" t="s">
        <v>9</v>
      </c>
      <c r="J648" s="10" t="s">
        <v>440</v>
      </c>
    </row>
    <row r="649" spans="1:10">
      <c r="A649" s="5" t="s">
        <v>491</v>
      </c>
      <c r="B649" s="6">
        <v>44890.49469579861</v>
      </c>
      <c r="C649" s="5" t="s">
        <v>428</v>
      </c>
      <c r="D649" s="11"/>
      <c r="E649" s="10"/>
      <c r="F649" s="8">
        <v>15915.7</v>
      </c>
      <c r="I649" s="11" t="s">
        <v>9</v>
      </c>
      <c r="J649" s="10" t="s">
        <v>442</v>
      </c>
    </row>
    <row r="650" spans="1:10">
      <c r="A650" s="5" t="s">
        <v>491</v>
      </c>
      <c r="B650" s="6">
        <v>44890.49469579861</v>
      </c>
      <c r="C650" s="5" t="s">
        <v>428</v>
      </c>
      <c r="D650" s="11"/>
      <c r="E650" s="10"/>
      <c r="F650" s="8">
        <v>29715.4</v>
      </c>
      <c r="I650" s="11" t="s">
        <v>9</v>
      </c>
      <c r="J650" s="10" t="s">
        <v>452</v>
      </c>
    </row>
    <row r="651" spans="1:10">
      <c r="A651" s="5" t="s">
        <v>491</v>
      </c>
      <c r="B651" s="6">
        <v>44890.49469579861</v>
      </c>
      <c r="C651" s="5" t="s">
        <v>428</v>
      </c>
      <c r="D651" s="11"/>
      <c r="E651" s="10"/>
      <c r="F651" s="8">
        <v>28846.400000000001</v>
      </c>
      <c r="I651" s="11" t="s">
        <v>9</v>
      </c>
      <c r="J651" s="10" t="s">
        <v>443</v>
      </c>
    </row>
    <row r="652" spans="1:10">
      <c r="A652" s="5" t="s">
        <v>491</v>
      </c>
      <c r="B652" s="6">
        <v>44890.49469579861</v>
      </c>
      <c r="C652" s="5" t="s">
        <v>428</v>
      </c>
      <c r="D652" s="11"/>
      <c r="E652" s="10"/>
      <c r="F652" s="8">
        <v>13874.6</v>
      </c>
      <c r="I652" s="11" t="s">
        <v>9</v>
      </c>
      <c r="J652" s="10" t="s">
        <v>444</v>
      </c>
    </row>
    <row r="653" spans="1:10">
      <c r="A653" s="5" t="s">
        <v>491</v>
      </c>
      <c r="B653" s="6">
        <v>44890.49469579861</v>
      </c>
      <c r="C653" s="5" t="s">
        <v>428</v>
      </c>
      <c r="D653" s="11"/>
      <c r="E653" s="10"/>
      <c r="F653" s="8">
        <v>5964.3</v>
      </c>
      <c r="I653" s="11" t="s">
        <v>9</v>
      </c>
      <c r="J653" s="10" t="s">
        <v>445</v>
      </c>
    </row>
    <row r="654" spans="1:10">
      <c r="A654" s="12" t="s">
        <v>21</v>
      </c>
      <c r="B654" s="3"/>
      <c r="C654" s="3"/>
      <c r="D654" s="7"/>
      <c r="E654" s="10"/>
      <c r="F654" s="19">
        <f>SUM(F642:G653)</f>
        <v>164549.4</v>
      </c>
      <c r="H654" s="8"/>
      <c r="I654" s="11"/>
      <c r="J654" s="5"/>
    </row>
    <row r="655" spans="1:10" ht="15.75" customHeight="1">
      <c r="A655" s="13" t="s">
        <v>22</v>
      </c>
      <c r="B655" s="13" t="s">
        <v>23</v>
      </c>
      <c r="C655" s="13" t="s">
        <v>24</v>
      </c>
      <c r="D655" s="14">
        <v>112292079</v>
      </c>
      <c r="E655" s="10"/>
      <c r="H655" s="8"/>
      <c r="I655" s="11"/>
      <c r="J655" s="5"/>
    </row>
    <row r="656" spans="1:10">
      <c r="A656" s="5"/>
      <c r="B656" s="6"/>
      <c r="C656" s="5"/>
      <c r="D656" s="7"/>
      <c r="E656" s="10"/>
      <c r="H656" s="8"/>
      <c r="I656" s="11"/>
      <c r="J656" s="5"/>
    </row>
    <row r="657" spans="1:10">
      <c r="A657" s="5"/>
      <c r="B657" s="6"/>
      <c r="C657" s="5"/>
      <c r="D657" s="7"/>
      <c r="E657" s="10"/>
      <c r="H657" s="8"/>
      <c r="I657" s="11"/>
      <c r="J657" s="5"/>
    </row>
    <row r="658" spans="1:10">
      <c r="A658" s="5" t="s">
        <v>492</v>
      </c>
      <c r="B658" s="6">
        <v>44890.74996912037</v>
      </c>
      <c r="C658" s="5" t="s">
        <v>428</v>
      </c>
      <c r="D658" s="7">
        <v>427119</v>
      </c>
      <c r="E658" s="10" t="s">
        <v>17</v>
      </c>
      <c r="H658" s="8">
        <v>32600.6</v>
      </c>
      <c r="I658" s="5" t="s">
        <v>15</v>
      </c>
      <c r="J658" s="5" t="s">
        <v>429</v>
      </c>
    </row>
    <row r="659" spans="1:10">
      <c r="A659" s="5" t="s">
        <v>492</v>
      </c>
      <c r="B659" s="6">
        <v>44890.74996912037</v>
      </c>
      <c r="C659" s="5" t="s">
        <v>428</v>
      </c>
      <c r="D659" s="7">
        <v>571569</v>
      </c>
      <c r="E659" s="10" t="s">
        <v>17</v>
      </c>
      <c r="H659" s="8">
        <v>35088.699999999997</v>
      </c>
      <c r="I659" s="5" t="s">
        <v>15</v>
      </c>
      <c r="J659" s="5" t="s">
        <v>430</v>
      </c>
    </row>
    <row r="660" spans="1:10">
      <c r="A660" s="5" t="s">
        <v>492</v>
      </c>
      <c r="B660" s="6">
        <v>44890.74996912037</v>
      </c>
      <c r="C660" s="5" t="s">
        <v>428</v>
      </c>
      <c r="D660" s="7">
        <v>536671</v>
      </c>
      <c r="E660" s="10" t="s">
        <v>17</v>
      </c>
      <c r="H660" s="8">
        <v>24207.200000000001</v>
      </c>
      <c r="I660" s="5" t="s">
        <v>15</v>
      </c>
      <c r="J660" s="5" t="s">
        <v>431</v>
      </c>
    </row>
    <row r="661" spans="1:10">
      <c r="A661" s="5" t="s">
        <v>492</v>
      </c>
      <c r="B661" s="6">
        <v>44890.74996912037</v>
      </c>
      <c r="C661" s="5" t="s">
        <v>428</v>
      </c>
      <c r="D661" s="9">
        <v>45152964605</v>
      </c>
      <c r="E661" s="10" t="s">
        <v>17</v>
      </c>
      <c r="H661" s="8">
        <v>15580.8</v>
      </c>
      <c r="I661" s="5" t="s">
        <v>15</v>
      </c>
      <c r="J661" s="10" t="s">
        <v>447</v>
      </c>
    </row>
    <row r="662" spans="1:10">
      <c r="A662" s="5" t="s">
        <v>492</v>
      </c>
      <c r="B662" s="6">
        <v>44890.74996912037</v>
      </c>
      <c r="C662" s="5" t="s">
        <v>428</v>
      </c>
      <c r="D662" s="7"/>
      <c r="E662" s="10"/>
      <c r="F662" s="8">
        <v>10000</v>
      </c>
      <c r="I662" s="11" t="s">
        <v>9</v>
      </c>
      <c r="J662" s="5" t="s">
        <v>429</v>
      </c>
    </row>
    <row r="663" spans="1:10">
      <c r="A663" s="12" t="s">
        <v>21</v>
      </c>
      <c r="B663" s="3"/>
      <c r="C663" s="3"/>
      <c r="D663" s="7"/>
      <c r="E663" s="10"/>
      <c r="H663" s="8"/>
      <c r="I663" s="11"/>
      <c r="J663" s="5"/>
    </row>
    <row r="664" spans="1:10" ht="15.75" customHeight="1">
      <c r="A664" s="13" t="s">
        <v>22</v>
      </c>
      <c r="B664" s="13" t="s">
        <v>23</v>
      </c>
      <c r="C664" s="13" t="s">
        <v>24</v>
      </c>
      <c r="D664" s="14">
        <v>112300534</v>
      </c>
      <c r="E664" s="10"/>
      <c r="H664" s="8"/>
      <c r="I664" s="11"/>
      <c r="J664" s="5"/>
    </row>
    <row r="665" spans="1:10">
      <c r="A665" s="5"/>
      <c r="B665" s="6"/>
      <c r="C665" s="5"/>
      <c r="D665" s="7"/>
      <c r="E665" s="10"/>
      <c r="H665" s="8"/>
      <c r="I665" s="11"/>
      <c r="J665" s="5"/>
    </row>
    <row r="666" spans="1:10">
      <c r="A666" s="5"/>
      <c r="B666" s="6"/>
      <c r="C666" s="5"/>
      <c r="D666" s="7"/>
      <c r="E666" s="10"/>
      <c r="H666" s="8"/>
      <c r="I666" s="11"/>
      <c r="J666" s="5"/>
    </row>
    <row r="667" spans="1:10">
      <c r="A667" s="1" t="s">
        <v>0</v>
      </c>
      <c r="B667" s="2"/>
      <c r="C667" s="2"/>
      <c r="D667" s="2"/>
      <c r="E667" s="2"/>
      <c r="F667" s="2"/>
      <c r="G667" s="2"/>
      <c r="H667" s="2"/>
      <c r="I667" s="2"/>
      <c r="J667" s="2"/>
    </row>
    <row r="668" spans="1:10">
      <c r="A668" s="3" t="s">
        <v>119</v>
      </c>
      <c r="B668" s="2"/>
      <c r="C668" s="2"/>
      <c r="D668" s="2"/>
      <c r="E668" s="2"/>
      <c r="F668" s="2"/>
      <c r="G668" s="2"/>
      <c r="H668" s="2"/>
      <c r="I668" s="2"/>
      <c r="J668" s="2"/>
    </row>
    <row r="669" spans="1:10">
      <c r="A669" s="88" t="s">
        <v>0</v>
      </c>
      <c r="B669" s="88" t="s">
        <v>2</v>
      </c>
      <c r="C669" s="88" t="s">
        <v>3</v>
      </c>
      <c r="D669" s="88" t="s">
        <v>4</v>
      </c>
      <c r="E669" s="88" t="s">
        <v>5</v>
      </c>
      <c r="F669" s="88" t="s">
        <v>6</v>
      </c>
      <c r="G669" s="90"/>
      <c r="H669" s="91"/>
      <c r="I669" s="88" t="s">
        <v>7</v>
      </c>
      <c r="J669" s="88" t="s">
        <v>8</v>
      </c>
    </row>
    <row r="670" spans="1:10">
      <c r="A670" s="89"/>
      <c r="B670" s="89"/>
      <c r="C670" s="89"/>
      <c r="D670" s="89"/>
      <c r="E670" s="89"/>
      <c r="F670" s="4" t="s">
        <v>9</v>
      </c>
      <c r="G670" s="4" t="s">
        <v>10</v>
      </c>
      <c r="H670" s="4" t="s">
        <v>11</v>
      </c>
      <c r="I670" s="89"/>
      <c r="J670" s="89"/>
    </row>
    <row r="671" spans="1:10">
      <c r="A671" s="5" t="s">
        <v>493</v>
      </c>
      <c r="B671" s="6">
        <v>44891.66574478009</v>
      </c>
      <c r="C671" s="5" t="s">
        <v>428</v>
      </c>
      <c r="D671" s="7"/>
      <c r="E671" s="10"/>
      <c r="G671" s="8">
        <v>7815.9</v>
      </c>
      <c r="I671" s="11" t="s">
        <v>10</v>
      </c>
      <c r="J671" s="5" t="s">
        <v>451</v>
      </c>
    </row>
    <row r="672" spans="1:10">
      <c r="A672" s="5" t="s">
        <v>493</v>
      </c>
      <c r="B672" s="6">
        <v>44891.66574478009</v>
      </c>
      <c r="C672" s="5" t="s">
        <v>428</v>
      </c>
      <c r="D672" s="9">
        <v>45152960562</v>
      </c>
      <c r="E672" s="10" t="s">
        <v>17</v>
      </c>
      <c r="H672" s="8">
        <v>288</v>
      </c>
      <c r="I672" s="5" t="s">
        <v>15</v>
      </c>
      <c r="J672" s="10" t="s">
        <v>447</v>
      </c>
    </row>
    <row r="673" spans="1:10">
      <c r="A673" s="5" t="s">
        <v>493</v>
      </c>
      <c r="B673" s="6">
        <v>44891.66574478009</v>
      </c>
      <c r="C673" s="5" t="s">
        <v>428</v>
      </c>
      <c r="D673" s="9">
        <v>45123093860</v>
      </c>
      <c r="E673" s="10" t="s">
        <v>17</v>
      </c>
      <c r="H673" s="8">
        <v>109.24</v>
      </c>
      <c r="I673" s="5" t="s">
        <v>15</v>
      </c>
      <c r="J673" s="10" t="s">
        <v>447</v>
      </c>
    </row>
    <row r="674" spans="1:10">
      <c r="A674" s="5" t="s">
        <v>493</v>
      </c>
      <c r="B674" s="6">
        <v>44891.66574478009</v>
      </c>
      <c r="C674" s="5" t="s">
        <v>428</v>
      </c>
      <c r="D674" s="9">
        <v>45173034943</v>
      </c>
      <c r="E674" s="10" t="s">
        <v>17</v>
      </c>
      <c r="H674" s="8">
        <v>30462.32</v>
      </c>
      <c r="I674" s="5" t="s">
        <v>15</v>
      </c>
      <c r="J674" s="10" t="s">
        <v>447</v>
      </c>
    </row>
    <row r="675" spans="1:10">
      <c r="A675" s="5" t="s">
        <v>493</v>
      </c>
      <c r="B675" s="6">
        <v>44891.66574478009</v>
      </c>
      <c r="C675" s="5" t="s">
        <v>428</v>
      </c>
      <c r="D675" s="9">
        <v>45173035346</v>
      </c>
      <c r="E675" s="10" t="s">
        <v>17</v>
      </c>
      <c r="H675" s="8">
        <v>1950</v>
      </c>
      <c r="I675" s="5" t="s">
        <v>15</v>
      </c>
      <c r="J675" s="10" t="s">
        <v>447</v>
      </c>
    </row>
    <row r="676" spans="1:10">
      <c r="A676" s="5" t="s">
        <v>493</v>
      </c>
      <c r="B676" s="6">
        <v>44891.66574478009</v>
      </c>
      <c r="C676" s="5" t="s">
        <v>428</v>
      </c>
      <c r="D676" s="7">
        <v>3019692491</v>
      </c>
      <c r="E676" s="5" t="s">
        <v>14</v>
      </c>
      <c r="H676" s="8">
        <v>18270.27</v>
      </c>
      <c r="I676" s="5" t="s">
        <v>15</v>
      </c>
      <c r="J676" s="10" t="s">
        <v>447</v>
      </c>
    </row>
    <row r="677" spans="1:10">
      <c r="A677" s="5" t="s">
        <v>493</v>
      </c>
      <c r="B677" s="6">
        <v>44891.66574478009</v>
      </c>
      <c r="C677" s="5" t="s">
        <v>428</v>
      </c>
      <c r="D677" s="7">
        <v>29340887</v>
      </c>
      <c r="E677" s="5" t="s">
        <v>14</v>
      </c>
      <c r="H677" s="8">
        <v>2072.21</v>
      </c>
      <c r="I677" s="5" t="s">
        <v>15</v>
      </c>
      <c r="J677" s="10" t="s">
        <v>447</v>
      </c>
    </row>
    <row r="678" spans="1:10">
      <c r="A678" s="5" t="s">
        <v>493</v>
      </c>
      <c r="B678" s="6">
        <v>44891.66574478009</v>
      </c>
      <c r="C678" s="5" t="s">
        <v>428</v>
      </c>
      <c r="D678" s="7">
        <v>293408871</v>
      </c>
      <c r="E678" s="5" t="s">
        <v>14</v>
      </c>
      <c r="H678" s="8">
        <v>2461.79</v>
      </c>
      <c r="I678" s="5" t="s">
        <v>15</v>
      </c>
      <c r="J678" s="10" t="s">
        <v>447</v>
      </c>
    </row>
    <row r="679" spans="1:10">
      <c r="A679" s="5" t="s">
        <v>493</v>
      </c>
      <c r="B679" s="6">
        <v>44891.66574478009</v>
      </c>
      <c r="C679" s="5" t="s">
        <v>428</v>
      </c>
      <c r="D679" s="7">
        <v>3019077643</v>
      </c>
      <c r="E679" s="5" t="s">
        <v>14</v>
      </c>
      <c r="H679" s="8">
        <v>14296.4</v>
      </c>
      <c r="I679" s="5" t="s">
        <v>15</v>
      </c>
      <c r="J679" s="10" t="s">
        <v>447</v>
      </c>
    </row>
    <row r="680" spans="1:10">
      <c r="A680" s="5" t="s">
        <v>493</v>
      </c>
      <c r="B680" s="6">
        <v>44891.66574478009</v>
      </c>
      <c r="C680" s="5" t="s">
        <v>428</v>
      </c>
      <c r="D680" s="7">
        <v>464896</v>
      </c>
      <c r="E680" s="10" t="s">
        <v>17</v>
      </c>
      <c r="H680" s="8">
        <v>10916</v>
      </c>
      <c r="I680" s="5" t="s">
        <v>15</v>
      </c>
      <c r="J680" s="5" t="s">
        <v>429</v>
      </c>
    </row>
    <row r="681" spans="1:10">
      <c r="A681" s="5" t="s">
        <v>493</v>
      </c>
      <c r="B681" s="6">
        <v>44891.66574478009</v>
      </c>
      <c r="C681" s="5" t="s">
        <v>428</v>
      </c>
      <c r="D681" s="7">
        <v>427319</v>
      </c>
      <c r="E681" s="10" t="s">
        <v>17</v>
      </c>
      <c r="H681" s="8">
        <v>9850</v>
      </c>
      <c r="I681" s="5" t="s">
        <v>15</v>
      </c>
      <c r="J681" s="5" t="s">
        <v>431</v>
      </c>
    </row>
    <row r="682" spans="1:10">
      <c r="A682" s="5" t="s">
        <v>493</v>
      </c>
      <c r="B682" s="6">
        <v>44891.66574478009</v>
      </c>
      <c r="C682" s="5" t="s">
        <v>428</v>
      </c>
      <c r="D682" s="7">
        <v>427317</v>
      </c>
      <c r="E682" s="10" t="s">
        <v>17</v>
      </c>
      <c r="H682" s="8">
        <v>22164</v>
      </c>
      <c r="I682" s="5" t="s">
        <v>15</v>
      </c>
      <c r="J682" s="5" t="s">
        <v>430</v>
      </c>
    </row>
    <row r="683" spans="1:10">
      <c r="A683" s="5" t="s">
        <v>493</v>
      </c>
      <c r="B683" s="6">
        <v>44891.66574478009</v>
      </c>
      <c r="C683" s="5" t="s">
        <v>428</v>
      </c>
      <c r="D683" s="7"/>
      <c r="E683" s="10"/>
      <c r="F683" s="8">
        <v>17149.599999999999</v>
      </c>
      <c r="I683" s="11" t="s">
        <v>9</v>
      </c>
      <c r="J683" s="10" t="s">
        <v>435</v>
      </c>
    </row>
    <row r="684" spans="1:10">
      <c r="A684" s="5" t="s">
        <v>493</v>
      </c>
      <c r="B684" s="6">
        <v>44891.66574478009</v>
      </c>
      <c r="C684" s="5" t="s">
        <v>428</v>
      </c>
      <c r="D684" s="7"/>
      <c r="E684" s="10"/>
      <c r="F684" s="8">
        <v>12075.2</v>
      </c>
      <c r="I684" s="11" t="s">
        <v>9</v>
      </c>
      <c r="J684" s="5" t="s">
        <v>436</v>
      </c>
    </row>
    <row r="685" spans="1:10">
      <c r="A685" s="5" t="s">
        <v>493</v>
      </c>
      <c r="B685" s="6">
        <v>44891.66574478009</v>
      </c>
      <c r="C685" s="5" t="s">
        <v>428</v>
      </c>
      <c r="D685" s="7"/>
      <c r="E685" s="10"/>
      <c r="F685" s="8">
        <v>6486.9</v>
      </c>
      <c r="I685" s="11" t="s">
        <v>9</v>
      </c>
      <c r="J685" s="10" t="s">
        <v>448</v>
      </c>
    </row>
    <row r="686" spans="1:10">
      <c r="A686" s="5" t="s">
        <v>493</v>
      </c>
      <c r="B686" s="6">
        <v>44891.66574478009</v>
      </c>
      <c r="C686" s="5" t="s">
        <v>428</v>
      </c>
      <c r="D686" s="7"/>
      <c r="E686" s="10"/>
      <c r="F686" s="8">
        <v>8329.9</v>
      </c>
      <c r="I686" s="11" t="s">
        <v>9</v>
      </c>
      <c r="J686" s="10" t="s">
        <v>437</v>
      </c>
    </row>
    <row r="687" spans="1:10">
      <c r="A687" s="5" t="s">
        <v>493</v>
      </c>
      <c r="B687" s="6">
        <v>44891.66574478009</v>
      </c>
      <c r="C687" s="5" t="s">
        <v>428</v>
      </c>
      <c r="D687" s="7"/>
      <c r="E687" s="10"/>
      <c r="F687" s="8">
        <v>10577.4</v>
      </c>
      <c r="I687" s="11" t="s">
        <v>9</v>
      </c>
      <c r="J687" s="5" t="s">
        <v>438</v>
      </c>
    </row>
    <row r="688" spans="1:10">
      <c r="A688" s="5" t="s">
        <v>493</v>
      </c>
      <c r="B688" s="6">
        <v>44891.66574478009</v>
      </c>
      <c r="C688" s="5" t="s">
        <v>428</v>
      </c>
      <c r="D688" s="7"/>
      <c r="E688" s="10"/>
      <c r="F688" s="8">
        <v>11430.5</v>
      </c>
      <c r="I688" s="11" t="s">
        <v>9</v>
      </c>
      <c r="J688" s="10" t="s">
        <v>439</v>
      </c>
    </row>
    <row r="689" spans="1:10">
      <c r="A689" s="5" t="s">
        <v>493</v>
      </c>
      <c r="B689" s="6">
        <v>44891.66574478009</v>
      </c>
      <c r="C689" s="5" t="s">
        <v>428</v>
      </c>
      <c r="D689" s="7"/>
      <c r="E689" s="10"/>
      <c r="F689" s="8">
        <v>29989.3</v>
      </c>
      <c r="I689" s="11" t="s">
        <v>9</v>
      </c>
      <c r="J689" s="10" t="s">
        <v>440</v>
      </c>
    </row>
    <row r="690" spans="1:10">
      <c r="A690" s="5" t="s">
        <v>493</v>
      </c>
      <c r="B690" s="6">
        <v>44891.66574478009</v>
      </c>
      <c r="C690" s="5" t="s">
        <v>428</v>
      </c>
      <c r="D690" s="7"/>
      <c r="E690" s="10"/>
      <c r="F690" s="8">
        <v>696</v>
      </c>
      <c r="I690" s="11" t="s">
        <v>9</v>
      </c>
      <c r="J690" s="5" t="s">
        <v>441</v>
      </c>
    </row>
    <row r="691" spans="1:10">
      <c r="A691" s="5" t="s">
        <v>493</v>
      </c>
      <c r="B691" s="6">
        <v>44891.66574478009</v>
      </c>
      <c r="C691" s="5" t="s">
        <v>428</v>
      </c>
      <c r="D691" s="7"/>
      <c r="E691" s="10"/>
      <c r="F691" s="8">
        <v>19774.8</v>
      </c>
      <c r="I691" s="11" t="s">
        <v>9</v>
      </c>
      <c r="J691" s="10" t="s">
        <v>442</v>
      </c>
    </row>
    <row r="692" spans="1:10">
      <c r="A692" s="5" t="s">
        <v>493</v>
      </c>
      <c r="B692" s="6">
        <v>44891.66574478009</v>
      </c>
      <c r="C692" s="5" t="s">
        <v>428</v>
      </c>
      <c r="D692" s="7"/>
      <c r="E692" s="10"/>
      <c r="F692" s="8">
        <v>23167.7</v>
      </c>
      <c r="I692" s="11" t="s">
        <v>9</v>
      </c>
      <c r="J692" s="10" t="s">
        <v>452</v>
      </c>
    </row>
    <row r="693" spans="1:10">
      <c r="A693" s="5" t="s">
        <v>493</v>
      </c>
      <c r="B693" s="6">
        <v>44891.66574478009</v>
      </c>
      <c r="C693" s="5" t="s">
        <v>428</v>
      </c>
      <c r="D693" s="7"/>
      <c r="E693" s="10"/>
      <c r="F693" s="8">
        <v>4979</v>
      </c>
      <c r="I693" s="11" t="s">
        <v>9</v>
      </c>
      <c r="J693" s="10" t="s">
        <v>443</v>
      </c>
    </row>
    <row r="694" spans="1:10">
      <c r="A694" s="5" t="s">
        <v>493</v>
      </c>
      <c r="B694" s="6">
        <v>44891.66574478009</v>
      </c>
      <c r="C694" s="5" t="s">
        <v>428</v>
      </c>
      <c r="D694" s="7"/>
      <c r="E694" s="10"/>
      <c r="F694" s="8">
        <v>9641.6</v>
      </c>
      <c r="I694" s="11" t="s">
        <v>9</v>
      </c>
      <c r="J694" s="10" t="s">
        <v>444</v>
      </c>
    </row>
    <row r="695" spans="1:10">
      <c r="A695" s="5" t="s">
        <v>493</v>
      </c>
      <c r="B695" s="6">
        <v>44891.66574478009</v>
      </c>
      <c r="C695" s="5" t="s">
        <v>428</v>
      </c>
      <c r="D695" s="7"/>
      <c r="E695" s="10"/>
      <c r="F695" s="8">
        <v>12289.2</v>
      </c>
      <c r="I695" s="11" t="s">
        <v>9</v>
      </c>
      <c r="J695" s="10" t="s">
        <v>445</v>
      </c>
    </row>
    <row r="696" spans="1:10">
      <c r="A696" s="12" t="s">
        <v>21</v>
      </c>
      <c r="B696" s="3"/>
      <c r="C696" s="3"/>
      <c r="D696" s="7"/>
      <c r="E696" s="10"/>
      <c r="F696" s="19">
        <f>SUM(F671:G695)</f>
        <v>174403.00000000003</v>
      </c>
      <c r="H696" s="8"/>
      <c r="I696" s="11"/>
      <c r="J696" s="5"/>
    </row>
    <row r="697" spans="1:10" ht="15.75" customHeight="1">
      <c r="A697" s="13" t="s">
        <v>22</v>
      </c>
      <c r="B697" s="13" t="s">
        <v>23</v>
      </c>
      <c r="C697" s="13" t="s">
        <v>24</v>
      </c>
      <c r="D697" s="14">
        <v>112300539</v>
      </c>
      <c r="E697" s="10"/>
      <c r="H697" s="8"/>
      <c r="I697" s="11"/>
      <c r="J697" s="5"/>
    </row>
    <row r="700" spans="1:10">
      <c r="A700" s="1" t="s">
        <v>0</v>
      </c>
      <c r="B700" s="2"/>
      <c r="C700" s="2"/>
      <c r="D700" s="2"/>
      <c r="E700" s="2"/>
      <c r="F700" s="2"/>
      <c r="G700" s="2"/>
      <c r="H700" s="2"/>
      <c r="I700" s="2"/>
      <c r="J700" s="2"/>
    </row>
    <row r="701" spans="1:10">
      <c r="A701" s="3" t="s">
        <v>122</v>
      </c>
      <c r="B701" s="2"/>
      <c r="C701" s="2"/>
      <c r="D701" s="2"/>
      <c r="E701" s="2"/>
      <c r="F701" s="2"/>
      <c r="G701" s="2"/>
      <c r="H701" s="2"/>
      <c r="I701" s="2"/>
      <c r="J701" s="2"/>
    </row>
    <row r="702" spans="1:10">
      <c r="A702" s="88" t="s">
        <v>0</v>
      </c>
      <c r="B702" s="88" t="s">
        <v>2</v>
      </c>
      <c r="C702" s="88" t="s">
        <v>3</v>
      </c>
      <c r="D702" s="88" t="s">
        <v>4</v>
      </c>
      <c r="E702" s="88" t="s">
        <v>5</v>
      </c>
      <c r="F702" s="88" t="s">
        <v>6</v>
      </c>
      <c r="G702" s="90"/>
      <c r="H702" s="91"/>
      <c r="I702" s="88" t="s">
        <v>7</v>
      </c>
      <c r="J702" s="88" t="s">
        <v>8</v>
      </c>
    </row>
    <row r="703" spans="1:10">
      <c r="A703" s="89"/>
      <c r="B703" s="89"/>
      <c r="C703" s="89"/>
      <c r="D703" s="89"/>
      <c r="E703" s="89"/>
      <c r="F703" s="4" t="s">
        <v>9</v>
      </c>
      <c r="G703" s="4" t="s">
        <v>10</v>
      </c>
      <c r="H703" s="4" t="s">
        <v>11</v>
      </c>
      <c r="I703" s="89"/>
      <c r="J703" s="89"/>
    </row>
    <row r="704" spans="1:10">
      <c r="A704" s="5" t="s">
        <v>494</v>
      </c>
      <c r="B704" s="6">
        <v>44893.501111469908</v>
      </c>
      <c r="C704" s="5" t="s">
        <v>428</v>
      </c>
      <c r="D704" s="7"/>
      <c r="E704" s="10"/>
      <c r="F704" s="8">
        <v>11954</v>
      </c>
      <c r="I704" s="11" t="s">
        <v>9</v>
      </c>
      <c r="J704" s="10" t="s">
        <v>435</v>
      </c>
    </row>
    <row r="705" spans="1:10">
      <c r="A705" s="5" t="s">
        <v>494</v>
      </c>
      <c r="B705" s="6">
        <v>44893.501111469908</v>
      </c>
      <c r="C705" s="5" t="s">
        <v>428</v>
      </c>
      <c r="D705" s="7"/>
      <c r="E705" s="10"/>
      <c r="F705" s="8">
        <v>11588.4</v>
      </c>
      <c r="I705" s="11" t="s">
        <v>9</v>
      </c>
      <c r="J705" s="5" t="s">
        <v>436</v>
      </c>
    </row>
    <row r="706" spans="1:10">
      <c r="A706" s="5" t="s">
        <v>494</v>
      </c>
      <c r="B706" s="6">
        <v>44893.501111469908</v>
      </c>
      <c r="C706" s="5" t="s">
        <v>428</v>
      </c>
      <c r="D706" s="7"/>
      <c r="E706" s="10"/>
      <c r="F706" s="8">
        <v>3157.7</v>
      </c>
      <c r="I706" s="11" t="s">
        <v>9</v>
      </c>
      <c r="J706" s="10" t="s">
        <v>448</v>
      </c>
    </row>
    <row r="707" spans="1:10">
      <c r="A707" s="5" t="s">
        <v>494</v>
      </c>
      <c r="B707" s="6">
        <v>44893.501111469908</v>
      </c>
      <c r="C707" s="5" t="s">
        <v>428</v>
      </c>
      <c r="D707" s="7"/>
      <c r="E707" s="10"/>
      <c r="F707" s="8">
        <v>1753.3</v>
      </c>
      <c r="I707" s="11" t="s">
        <v>9</v>
      </c>
      <c r="J707" s="10" t="s">
        <v>437</v>
      </c>
    </row>
    <row r="708" spans="1:10">
      <c r="A708" s="5" t="s">
        <v>494</v>
      </c>
      <c r="B708" s="6">
        <v>44893.501111469908</v>
      </c>
      <c r="C708" s="5" t="s">
        <v>428</v>
      </c>
      <c r="D708" s="7"/>
      <c r="E708" s="10"/>
      <c r="F708" s="8">
        <v>4585.6000000000004</v>
      </c>
      <c r="I708" s="11" t="s">
        <v>9</v>
      </c>
      <c r="J708" s="5" t="s">
        <v>438</v>
      </c>
    </row>
    <row r="709" spans="1:10">
      <c r="A709" s="5" t="s">
        <v>494</v>
      </c>
      <c r="B709" s="6">
        <v>44893.501111469908</v>
      </c>
      <c r="C709" s="5" t="s">
        <v>428</v>
      </c>
      <c r="D709" s="7"/>
      <c r="E709" s="10"/>
      <c r="F709" s="8">
        <v>12548.3</v>
      </c>
      <c r="I709" s="11" t="s">
        <v>9</v>
      </c>
      <c r="J709" s="10" t="s">
        <v>439</v>
      </c>
    </row>
    <row r="710" spans="1:10">
      <c r="A710" s="5" t="s">
        <v>494</v>
      </c>
      <c r="B710" s="6">
        <v>44893.501111469908</v>
      </c>
      <c r="C710" s="5" t="s">
        <v>428</v>
      </c>
      <c r="D710" s="7"/>
      <c r="E710" s="10"/>
      <c r="F710" s="8">
        <v>11119.7</v>
      </c>
      <c r="I710" s="11" t="s">
        <v>9</v>
      </c>
      <c r="J710" s="10" t="s">
        <v>440</v>
      </c>
    </row>
    <row r="711" spans="1:10">
      <c r="A711" s="5" t="s">
        <v>494</v>
      </c>
      <c r="B711" s="6">
        <v>44893.501111469908</v>
      </c>
      <c r="C711" s="5" t="s">
        <v>428</v>
      </c>
      <c r="D711" s="7"/>
      <c r="E711" s="10"/>
      <c r="F711" s="8">
        <v>2475.1</v>
      </c>
      <c r="I711" s="11" t="s">
        <v>9</v>
      </c>
      <c r="J711" s="5" t="s">
        <v>441</v>
      </c>
    </row>
    <row r="712" spans="1:10">
      <c r="A712" s="5" t="s">
        <v>494</v>
      </c>
      <c r="B712" s="6">
        <v>44893.501111469908</v>
      </c>
      <c r="C712" s="5" t="s">
        <v>428</v>
      </c>
      <c r="D712" s="7"/>
      <c r="E712" s="10"/>
      <c r="F712" s="8">
        <v>19911.900000000001</v>
      </c>
      <c r="I712" s="11" t="s">
        <v>9</v>
      </c>
      <c r="J712" s="10" t="s">
        <v>442</v>
      </c>
    </row>
    <row r="713" spans="1:10">
      <c r="A713" s="5" t="s">
        <v>494</v>
      </c>
      <c r="B713" s="6">
        <v>44893.501111469908</v>
      </c>
      <c r="C713" s="5" t="s">
        <v>428</v>
      </c>
      <c r="D713" s="7"/>
      <c r="E713" s="10"/>
      <c r="F713" s="8">
        <v>34088.6</v>
      </c>
      <c r="I713" s="11" t="s">
        <v>9</v>
      </c>
      <c r="J713" s="10" t="s">
        <v>452</v>
      </c>
    </row>
    <row r="714" spans="1:10">
      <c r="A714" s="5" t="s">
        <v>494</v>
      </c>
      <c r="B714" s="6">
        <v>44893.501111469908</v>
      </c>
      <c r="C714" s="5" t="s">
        <v>428</v>
      </c>
      <c r="D714" s="7"/>
      <c r="E714" s="10"/>
      <c r="F714" s="8">
        <v>14120.1</v>
      </c>
      <c r="I714" s="11" t="s">
        <v>9</v>
      </c>
      <c r="J714" s="10" t="s">
        <v>443</v>
      </c>
    </row>
    <row r="715" spans="1:10">
      <c r="A715" s="5" t="s">
        <v>494</v>
      </c>
      <c r="B715" s="6">
        <v>44893.501111469908</v>
      </c>
      <c r="C715" s="5" t="s">
        <v>428</v>
      </c>
      <c r="D715" s="7"/>
      <c r="E715" s="10"/>
      <c r="F715" s="8">
        <v>15542.3</v>
      </c>
      <c r="I715" s="11" t="s">
        <v>9</v>
      </c>
      <c r="J715" s="10" t="s">
        <v>444</v>
      </c>
    </row>
    <row r="716" spans="1:10">
      <c r="A716" s="5" t="s">
        <v>494</v>
      </c>
      <c r="B716" s="6">
        <v>44893.501111469908</v>
      </c>
      <c r="C716" s="5" t="s">
        <v>428</v>
      </c>
      <c r="D716" s="7"/>
      <c r="E716" s="10"/>
      <c r="F716" s="8">
        <v>6516.1</v>
      </c>
      <c r="I716" s="11" t="s">
        <v>9</v>
      </c>
      <c r="J716" s="10" t="s">
        <v>445</v>
      </c>
    </row>
    <row r="717" spans="1:10">
      <c r="A717" s="12" t="s">
        <v>21</v>
      </c>
      <c r="B717" s="3"/>
      <c r="C717" s="3"/>
      <c r="D717" s="26">
        <f>149291.5+69.6</f>
        <v>149361.1</v>
      </c>
      <c r="E717" s="10"/>
      <c r="F717" s="70">
        <f>SUM(F704:G716)</f>
        <v>149361.1</v>
      </c>
      <c r="I717" s="11"/>
      <c r="J717" s="5"/>
    </row>
    <row r="718" spans="1:10">
      <c r="A718" s="13" t="s">
        <v>22</v>
      </c>
      <c r="B718" s="13" t="s">
        <v>23</v>
      </c>
      <c r="C718" s="13" t="s">
        <v>24</v>
      </c>
      <c r="E718" s="10"/>
      <c r="F718" s="8"/>
      <c r="I718" s="11"/>
      <c r="J718" s="5"/>
    </row>
    <row r="719" spans="1:10" ht="15.75" customHeight="1">
      <c r="A719" s="5"/>
      <c r="B719" s="6"/>
      <c r="C719" s="5"/>
      <c r="D719" s="14">
        <v>112300543</v>
      </c>
      <c r="E719" s="10"/>
      <c r="F719" s="8"/>
      <c r="I719" s="11"/>
      <c r="J719" s="5"/>
    </row>
    <row r="720" spans="1:10" ht="15.75" customHeight="1">
      <c r="A720" s="5"/>
      <c r="B720" s="6"/>
      <c r="C720" s="5"/>
      <c r="D720" s="14">
        <v>112308675</v>
      </c>
      <c r="E720" s="10"/>
      <c r="F720" s="8"/>
      <c r="I720" s="11"/>
      <c r="J720" s="5"/>
    </row>
    <row r="721" spans="1:10">
      <c r="A721" s="5"/>
      <c r="B721" s="6"/>
      <c r="C721" s="5"/>
      <c r="D721" s="7"/>
      <c r="E721" s="10"/>
      <c r="F721" s="8"/>
      <c r="I721" s="11"/>
      <c r="J721" s="5"/>
    </row>
    <row r="722" spans="1:10">
      <c r="A722" s="5" t="s">
        <v>495</v>
      </c>
      <c r="B722" s="6">
        <v>44893.757553703697</v>
      </c>
      <c r="C722" s="5" t="s">
        <v>428</v>
      </c>
      <c r="D722" s="9">
        <v>71848162030</v>
      </c>
      <c r="E722" s="5" t="s">
        <v>462</v>
      </c>
      <c r="H722" s="8">
        <v>2067.2800000000002</v>
      </c>
      <c r="I722" s="5" t="s">
        <v>15</v>
      </c>
      <c r="J722" s="10" t="s">
        <v>447</v>
      </c>
    </row>
    <row r="723" spans="1:10">
      <c r="A723" s="5" t="s">
        <v>495</v>
      </c>
      <c r="B723" s="6">
        <v>44893.757553703697</v>
      </c>
      <c r="C723" s="5" t="s">
        <v>428</v>
      </c>
      <c r="D723" s="7">
        <v>294096251</v>
      </c>
      <c r="E723" s="5" t="s">
        <v>14</v>
      </c>
      <c r="H723" s="8">
        <v>10530</v>
      </c>
      <c r="I723" s="5" t="s">
        <v>15</v>
      </c>
      <c r="J723" s="10" t="s">
        <v>447</v>
      </c>
    </row>
    <row r="724" spans="1:10">
      <c r="A724" s="5" t="s">
        <v>495</v>
      </c>
      <c r="B724" s="6">
        <v>44893.757553703697</v>
      </c>
      <c r="C724" s="5" t="s">
        <v>428</v>
      </c>
      <c r="D724" s="7">
        <v>294096252</v>
      </c>
      <c r="E724" s="5" t="s">
        <v>14</v>
      </c>
      <c r="H724" s="8">
        <v>4072.98</v>
      </c>
      <c r="I724" s="5" t="s">
        <v>15</v>
      </c>
      <c r="J724" s="10" t="s">
        <v>447</v>
      </c>
    </row>
    <row r="725" spans="1:10">
      <c r="A725" s="5" t="s">
        <v>495</v>
      </c>
      <c r="B725" s="6">
        <v>44893.757553703697</v>
      </c>
      <c r="C725" s="5" t="s">
        <v>428</v>
      </c>
      <c r="D725" s="7">
        <v>294096253</v>
      </c>
      <c r="E725" s="5" t="s">
        <v>14</v>
      </c>
      <c r="H725" s="8">
        <v>10397.02</v>
      </c>
      <c r="I725" s="5" t="s">
        <v>15</v>
      </c>
      <c r="J725" s="10" t="s">
        <v>447</v>
      </c>
    </row>
    <row r="726" spans="1:10">
      <c r="A726" s="5" t="s">
        <v>495</v>
      </c>
      <c r="B726" s="6">
        <v>44893.757553703697</v>
      </c>
      <c r="C726" s="5" t="s">
        <v>428</v>
      </c>
      <c r="D726" s="9">
        <v>51217197709</v>
      </c>
      <c r="E726" s="10" t="s">
        <v>17</v>
      </c>
      <c r="H726" s="8">
        <v>822.94</v>
      </c>
      <c r="I726" s="5" t="s">
        <v>15</v>
      </c>
      <c r="J726" s="10" t="s">
        <v>447</v>
      </c>
    </row>
    <row r="727" spans="1:10">
      <c r="A727" s="5" t="s">
        <v>495</v>
      </c>
      <c r="B727" s="6">
        <v>44893.757553703697</v>
      </c>
      <c r="C727" s="5" t="s">
        <v>428</v>
      </c>
      <c r="D727" s="9">
        <v>45152970695</v>
      </c>
      <c r="E727" s="10" t="s">
        <v>17</v>
      </c>
      <c r="H727" s="8">
        <v>15000</v>
      </c>
      <c r="I727" s="5" t="s">
        <v>15</v>
      </c>
      <c r="J727" s="5" t="s">
        <v>429</v>
      </c>
    </row>
    <row r="728" spans="1:10">
      <c r="A728" s="5" t="s">
        <v>495</v>
      </c>
      <c r="B728" s="6">
        <v>44893.757553703697</v>
      </c>
      <c r="C728" s="5" t="s">
        <v>428</v>
      </c>
      <c r="D728" s="7">
        <v>465034</v>
      </c>
      <c r="E728" s="10" t="s">
        <v>17</v>
      </c>
      <c r="H728" s="8">
        <v>93138.5</v>
      </c>
      <c r="I728" s="5" t="s">
        <v>15</v>
      </c>
      <c r="J728" s="5" t="s">
        <v>430</v>
      </c>
    </row>
    <row r="729" spans="1:10">
      <c r="A729" s="5" t="s">
        <v>495</v>
      </c>
      <c r="B729" s="6">
        <v>44893.757553703697</v>
      </c>
      <c r="C729" s="5" t="s">
        <v>428</v>
      </c>
      <c r="D729" s="9">
        <v>51217191666</v>
      </c>
      <c r="E729" s="10" t="s">
        <v>17</v>
      </c>
      <c r="H729" s="8">
        <v>1950</v>
      </c>
      <c r="I729" s="5" t="s">
        <v>15</v>
      </c>
      <c r="J729" s="10" t="s">
        <v>447</v>
      </c>
    </row>
    <row r="730" spans="1:10">
      <c r="A730" s="5" t="s">
        <v>495</v>
      </c>
      <c r="B730" s="6">
        <v>44893.757553703697</v>
      </c>
      <c r="C730" s="5" t="s">
        <v>428</v>
      </c>
      <c r="D730" s="9">
        <v>51167047595</v>
      </c>
      <c r="E730" s="10" t="s">
        <v>17</v>
      </c>
      <c r="H730" s="8">
        <v>1715.7</v>
      </c>
      <c r="I730" s="5" t="s">
        <v>15</v>
      </c>
      <c r="J730" s="10" t="s">
        <v>447</v>
      </c>
    </row>
    <row r="731" spans="1:10">
      <c r="A731" s="5" t="s">
        <v>495</v>
      </c>
      <c r="B731" s="6">
        <v>44893.757553703697</v>
      </c>
      <c r="C731" s="5" t="s">
        <v>428</v>
      </c>
      <c r="D731" s="7">
        <v>571928</v>
      </c>
      <c r="E731" s="10" t="s">
        <v>17</v>
      </c>
      <c r="H731" s="8">
        <v>24666.400000000001</v>
      </c>
      <c r="I731" s="5" t="s">
        <v>15</v>
      </c>
      <c r="J731" s="5" t="s">
        <v>431</v>
      </c>
    </row>
    <row r="732" spans="1:10">
      <c r="A732" s="5" t="s">
        <v>495</v>
      </c>
      <c r="B732" s="6">
        <v>44893.757553703697</v>
      </c>
      <c r="C732" s="5" t="s">
        <v>428</v>
      </c>
      <c r="D732" s="7"/>
      <c r="E732" s="10"/>
      <c r="F732" s="8">
        <v>30084.799999999999</v>
      </c>
      <c r="I732" s="11" t="s">
        <v>9</v>
      </c>
      <c r="J732" s="5" t="s">
        <v>429</v>
      </c>
    </row>
    <row r="733" spans="1:10">
      <c r="A733" s="5" t="s">
        <v>495</v>
      </c>
      <c r="B733" s="6">
        <v>44893.757553703697</v>
      </c>
      <c r="C733" s="5" t="s">
        <v>428</v>
      </c>
      <c r="D733" s="7"/>
      <c r="E733" s="10"/>
      <c r="F733" s="8">
        <v>110170</v>
      </c>
      <c r="I733" s="11" t="s">
        <v>9</v>
      </c>
      <c r="J733" s="5" t="s">
        <v>431</v>
      </c>
    </row>
    <row r="734" spans="1:10">
      <c r="A734" s="12" t="s">
        <v>21</v>
      </c>
      <c r="B734" s="3"/>
      <c r="C734" s="3"/>
      <c r="D734" s="7"/>
      <c r="E734" s="10"/>
      <c r="F734" s="70">
        <f>SUM(F722:G733)</f>
        <v>140254.79999999999</v>
      </c>
      <c r="I734" s="11"/>
      <c r="J734" s="5"/>
    </row>
    <row r="735" spans="1:10" ht="15.75" customHeight="1">
      <c r="A735" s="13" t="s">
        <v>22</v>
      </c>
      <c r="B735" s="13" t="s">
        <v>23</v>
      </c>
      <c r="C735" s="13" t="s">
        <v>24</v>
      </c>
      <c r="D735" s="14">
        <v>112308612</v>
      </c>
      <c r="E735" s="10"/>
      <c r="F735" s="8"/>
      <c r="I735" s="11"/>
      <c r="J735" s="5"/>
    </row>
    <row r="738" spans="1:10">
      <c r="A738" s="1" t="s">
        <v>0</v>
      </c>
      <c r="B738" s="2"/>
      <c r="C738" s="2"/>
      <c r="D738" s="2"/>
      <c r="E738" s="2"/>
      <c r="F738" s="2"/>
      <c r="G738" s="2"/>
      <c r="H738" s="2"/>
      <c r="I738" s="2"/>
      <c r="J738" s="2"/>
    </row>
    <row r="739" spans="1:10">
      <c r="A739" s="3" t="s">
        <v>126</v>
      </c>
      <c r="B739" s="2"/>
      <c r="C739" s="2"/>
      <c r="D739" s="2"/>
      <c r="E739" s="2"/>
      <c r="F739" s="2"/>
      <c r="G739" s="2"/>
      <c r="H739" s="2"/>
      <c r="I739" s="2"/>
      <c r="J739" s="2"/>
    </row>
    <row r="740" spans="1:10">
      <c r="A740" s="88" t="s">
        <v>0</v>
      </c>
      <c r="B740" s="88" t="s">
        <v>2</v>
      </c>
      <c r="C740" s="88" t="s">
        <v>3</v>
      </c>
      <c r="D740" s="88" t="s">
        <v>4</v>
      </c>
      <c r="E740" s="88" t="s">
        <v>5</v>
      </c>
      <c r="F740" s="88" t="s">
        <v>6</v>
      </c>
      <c r="G740" s="90"/>
      <c r="H740" s="91"/>
      <c r="I740" s="88" t="s">
        <v>7</v>
      </c>
      <c r="J740" s="88" t="s">
        <v>8</v>
      </c>
    </row>
    <row r="741" spans="1:10">
      <c r="A741" s="89"/>
      <c r="B741" s="89"/>
      <c r="C741" s="89"/>
      <c r="D741" s="89"/>
      <c r="E741" s="89"/>
      <c r="F741" s="4" t="s">
        <v>9</v>
      </c>
      <c r="G741" s="4" t="s">
        <v>10</v>
      </c>
      <c r="H741" s="4" t="s">
        <v>11</v>
      </c>
      <c r="I741" s="89"/>
      <c r="J741" s="89"/>
    </row>
    <row r="742" spans="1:10">
      <c r="A742" s="73" t="s">
        <v>496</v>
      </c>
      <c r="B742" s="74"/>
      <c r="C742" s="74"/>
      <c r="D742" s="55"/>
      <c r="E742" s="55"/>
      <c r="F742" s="56"/>
      <c r="G742" s="56"/>
      <c r="H742" s="56"/>
      <c r="I742" s="55"/>
      <c r="J742" s="55"/>
    </row>
    <row r="743" spans="1:10">
      <c r="A743" s="12" t="s">
        <v>21</v>
      </c>
      <c r="B743" s="3"/>
      <c r="C743" s="3"/>
      <c r="D743" s="55"/>
      <c r="E743" s="55"/>
      <c r="F743" s="56"/>
      <c r="G743" s="56"/>
      <c r="H743" s="56"/>
      <c r="I743" s="55"/>
      <c r="J743" s="55"/>
    </row>
    <row r="744" spans="1:10">
      <c r="A744" s="13" t="s">
        <v>22</v>
      </c>
      <c r="B744" s="13" t="s">
        <v>23</v>
      </c>
      <c r="C744" s="13" t="s">
        <v>24</v>
      </c>
      <c r="D744" s="55"/>
      <c r="E744" s="55"/>
      <c r="F744" s="56"/>
      <c r="G744" s="56"/>
      <c r="H744" s="56"/>
      <c r="I744" s="55"/>
      <c r="J744" s="55"/>
    </row>
    <row r="745" spans="1:10">
      <c r="A745" s="55"/>
      <c r="B745" s="55"/>
      <c r="C745" s="55"/>
      <c r="D745" s="55"/>
      <c r="E745" s="55"/>
      <c r="F745" s="56"/>
      <c r="G745" s="56"/>
      <c r="H745" s="56"/>
      <c r="I745" s="55"/>
      <c r="J745" s="55"/>
    </row>
    <row r="746" spans="1:10">
      <c r="A746" s="55"/>
      <c r="B746" s="55"/>
      <c r="C746" s="55"/>
      <c r="D746" s="55"/>
      <c r="E746" s="55"/>
      <c r="F746" s="56"/>
      <c r="G746" s="56"/>
      <c r="H746" s="56"/>
      <c r="I746" s="55"/>
      <c r="J746" s="55"/>
    </row>
    <row r="747" spans="1:10">
      <c r="A747" s="5" t="s">
        <v>497</v>
      </c>
      <c r="B747" s="6">
        <v>44894.704568148147</v>
      </c>
      <c r="C747" s="5" t="s">
        <v>428</v>
      </c>
      <c r="D747" s="7"/>
      <c r="E747" s="10"/>
      <c r="F747" s="8">
        <v>14635.4</v>
      </c>
      <c r="I747" s="11" t="s">
        <v>9</v>
      </c>
      <c r="J747" s="10" t="s">
        <v>435</v>
      </c>
    </row>
    <row r="748" spans="1:10">
      <c r="A748" s="5" t="s">
        <v>497</v>
      </c>
      <c r="B748" s="6">
        <v>44894.704568148147</v>
      </c>
      <c r="C748" s="5" t="s">
        <v>428</v>
      </c>
      <c r="D748" s="7"/>
      <c r="E748" s="10"/>
      <c r="F748" s="8">
        <v>12505.2</v>
      </c>
      <c r="I748" s="11" t="s">
        <v>9</v>
      </c>
      <c r="J748" s="5" t="s">
        <v>436</v>
      </c>
    </row>
    <row r="749" spans="1:10">
      <c r="A749" s="5" t="s">
        <v>497</v>
      </c>
      <c r="B749" s="6">
        <v>44894.704568148147</v>
      </c>
      <c r="C749" s="5" t="s">
        <v>428</v>
      </c>
      <c r="D749" s="7"/>
      <c r="E749" s="10"/>
      <c r="F749" s="8">
        <v>6645</v>
      </c>
      <c r="I749" s="11" t="s">
        <v>9</v>
      </c>
      <c r="J749" s="10" t="s">
        <v>448</v>
      </c>
    </row>
    <row r="750" spans="1:10">
      <c r="A750" s="5" t="s">
        <v>497</v>
      </c>
      <c r="B750" s="6">
        <v>44894.704568148147</v>
      </c>
      <c r="C750" s="5" t="s">
        <v>428</v>
      </c>
      <c r="D750" s="7"/>
      <c r="E750" s="10"/>
      <c r="F750" s="8">
        <v>9827.2999999999993</v>
      </c>
      <c r="I750" s="11" t="s">
        <v>9</v>
      </c>
      <c r="J750" s="10" t="s">
        <v>437</v>
      </c>
    </row>
    <row r="751" spans="1:10">
      <c r="A751" s="5" t="s">
        <v>497</v>
      </c>
      <c r="B751" s="6">
        <v>44894.704568148147</v>
      </c>
      <c r="C751" s="5" t="s">
        <v>428</v>
      </c>
      <c r="D751" s="7"/>
      <c r="E751" s="10"/>
      <c r="F751" s="8">
        <v>11866.5</v>
      </c>
      <c r="I751" s="11" t="s">
        <v>9</v>
      </c>
      <c r="J751" s="5" t="s">
        <v>438</v>
      </c>
    </row>
    <row r="752" spans="1:10">
      <c r="A752" s="5" t="s">
        <v>497</v>
      </c>
      <c r="B752" s="6">
        <v>44894.704568148147</v>
      </c>
      <c r="C752" s="5" t="s">
        <v>428</v>
      </c>
      <c r="D752" s="7"/>
      <c r="E752" s="10"/>
      <c r="F752" s="8">
        <v>1896</v>
      </c>
      <c r="I752" s="11" t="s">
        <v>9</v>
      </c>
      <c r="J752" s="5" t="s">
        <v>451</v>
      </c>
    </row>
    <row r="753" spans="1:10">
      <c r="A753" s="5" t="s">
        <v>497</v>
      </c>
      <c r="B753" s="6">
        <v>44894.704568148147</v>
      </c>
      <c r="C753" s="5" t="s">
        <v>428</v>
      </c>
      <c r="D753" s="7"/>
      <c r="E753" s="10"/>
      <c r="F753" s="8">
        <v>16805.599999999999</v>
      </c>
      <c r="I753" s="11" t="s">
        <v>9</v>
      </c>
      <c r="J753" s="10" t="s">
        <v>439</v>
      </c>
    </row>
    <row r="754" spans="1:10">
      <c r="A754" s="5" t="s">
        <v>497</v>
      </c>
      <c r="B754" s="6">
        <v>44894.704568148147</v>
      </c>
      <c r="C754" s="5" t="s">
        <v>428</v>
      </c>
      <c r="D754" s="7"/>
      <c r="E754" s="10"/>
      <c r="F754" s="8">
        <v>27540.9</v>
      </c>
      <c r="I754" s="11" t="s">
        <v>9</v>
      </c>
      <c r="J754" s="10" t="s">
        <v>440</v>
      </c>
    </row>
    <row r="755" spans="1:10">
      <c r="A755" s="5" t="s">
        <v>497</v>
      </c>
      <c r="B755" s="6">
        <v>44894.704568148147</v>
      </c>
      <c r="C755" s="5" t="s">
        <v>428</v>
      </c>
      <c r="D755" s="7"/>
      <c r="E755" s="10"/>
      <c r="F755" s="8">
        <v>3414.4</v>
      </c>
      <c r="I755" s="11" t="s">
        <v>9</v>
      </c>
      <c r="J755" s="5" t="s">
        <v>441</v>
      </c>
    </row>
    <row r="756" spans="1:10">
      <c r="A756" s="5" t="s">
        <v>497</v>
      </c>
      <c r="B756" s="6">
        <v>44894.704568148147</v>
      </c>
      <c r="C756" s="5" t="s">
        <v>428</v>
      </c>
      <c r="D756" s="7"/>
      <c r="E756" s="10"/>
      <c r="F756" s="8">
        <v>6433</v>
      </c>
      <c r="I756" s="11" t="s">
        <v>9</v>
      </c>
      <c r="J756" s="10" t="s">
        <v>442</v>
      </c>
    </row>
    <row r="757" spans="1:10">
      <c r="A757" s="5" t="s">
        <v>497</v>
      </c>
      <c r="B757" s="6">
        <v>44894.704568148147</v>
      </c>
      <c r="C757" s="5" t="s">
        <v>428</v>
      </c>
      <c r="D757" s="7"/>
      <c r="E757" s="10"/>
      <c r="F757" s="8">
        <v>9315.6</v>
      </c>
      <c r="I757" s="11" t="s">
        <v>9</v>
      </c>
      <c r="J757" s="10" t="s">
        <v>443</v>
      </c>
    </row>
    <row r="758" spans="1:10">
      <c r="A758" s="5" t="s">
        <v>497</v>
      </c>
      <c r="B758" s="6">
        <v>44894.704568148147</v>
      </c>
      <c r="C758" s="5" t="s">
        <v>428</v>
      </c>
      <c r="D758" s="7"/>
      <c r="E758" s="10"/>
      <c r="F758" s="8">
        <v>10259.700000000001</v>
      </c>
      <c r="I758" s="11" t="s">
        <v>9</v>
      </c>
      <c r="J758" s="10" t="s">
        <v>444</v>
      </c>
    </row>
    <row r="759" spans="1:10">
      <c r="A759" s="5" t="s">
        <v>497</v>
      </c>
      <c r="B759" s="6">
        <v>44894.704568148147</v>
      </c>
      <c r="C759" s="5" t="s">
        <v>428</v>
      </c>
      <c r="D759" s="7"/>
      <c r="E759" s="10"/>
      <c r="F759" s="8">
        <v>10271.9</v>
      </c>
      <c r="I759" s="11" t="s">
        <v>9</v>
      </c>
      <c r="J759" s="10" t="s">
        <v>445</v>
      </c>
    </row>
    <row r="760" spans="1:10">
      <c r="A760" s="12" t="s">
        <v>21</v>
      </c>
      <c r="B760" s="3"/>
      <c r="C760" s="3"/>
      <c r="D760" s="7"/>
      <c r="E760" s="10"/>
      <c r="F760" s="75">
        <f>SUM(F747:G759)</f>
        <v>141416.5</v>
      </c>
      <c r="H760" s="8"/>
      <c r="I760" s="11"/>
      <c r="J760" s="5"/>
    </row>
    <row r="761" spans="1:10" ht="15.75" customHeight="1">
      <c r="A761" s="13" t="s">
        <v>22</v>
      </c>
      <c r="B761" s="13" t="s">
        <v>23</v>
      </c>
      <c r="C761" s="13" t="s">
        <v>24</v>
      </c>
      <c r="D761" s="14">
        <v>112308613</v>
      </c>
      <c r="E761" s="10"/>
      <c r="H761" s="8"/>
      <c r="I761" s="11"/>
      <c r="J761" s="5"/>
    </row>
    <row r="762" spans="1:10">
      <c r="A762" s="5"/>
      <c r="B762" s="6"/>
      <c r="C762" s="5"/>
      <c r="D762" s="7"/>
      <c r="E762" s="10"/>
      <c r="H762" s="8"/>
      <c r="I762" s="11"/>
      <c r="J762" s="5"/>
    </row>
    <row r="763" spans="1:10">
      <c r="A763" s="5"/>
      <c r="B763" s="6"/>
      <c r="C763" s="5"/>
      <c r="D763" s="7"/>
      <c r="E763" s="10"/>
      <c r="H763" s="8"/>
      <c r="I763" s="11"/>
      <c r="J763" s="5"/>
    </row>
    <row r="764" spans="1:10">
      <c r="A764" s="5" t="s">
        <v>498</v>
      </c>
      <c r="B764" s="6">
        <v>44894.791907152779</v>
      </c>
      <c r="C764" s="5" t="s">
        <v>428</v>
      </c>
      <c r="D764" s="7">
        <v>3022537287</v>
      </c>
      <c r="E764" s="5" t="s">
        <v>14</v>
      </c>
      <c r="H764" s="8">
        <v>3040.8</v>
      </c>
      <c r="I764" s="5" t="s">
        <v>15</v>
      </c>
      <c r="J764" s="10" t="s">
        <v>447</v>
      </c>
    </row>
    <row r="765" spans="1:10">
      <c r="A765" s="5" t="s">
        <v>498</v>
      </c>
      <c r="B765" s="6">
        <v>44894.791907152779</v>
      </c>
      <c r="C765" s="5" t="s">
        <v>428</v>
      </c>
      <c r="D765" s="7">
        <v>163914</v>
      </c>
      <c r="E765" s="5" t="s">
        <v>61</v>
      </c>
      <c r="H765" s="8">
        <v>696</v>
      </c>
      <c r="I765" s="5" t="s">
        <v>15</v>
      </c>
      <c r="J765" s="5" t="s">
        <v>429</v>
      </c>
    </row>
    <row r="766" spans="1:10">
      <c r="A766" s="5" t="s">
        <v>498</v>
      </c>
      <c r="B766" s="6">
        <v>44894.791907152779</v>
      </c>
      <c r="C766" s="5" t="s">
        <v>428</v>
      </c>
      <c r="D766" s="7">
        <v>164048</v>
      </c>
      <c r="E766" s="5" t="s">
        <v>462</v>
      </c>
      <c r="H766" s="8">
        <v>158282.6</v>
      </c>
      <c r="I766" s="5" t="s">
        <v>15</v>
      </c>
      <c r="J766" s="5" t="s">
        <v>429</v>
      </c>
    </row>
    <row r="767" spans="1:10">
      <c r="A767" s="5" t="s">
        <v>498</v>
      </c>
      <c r="B767" s="6">
        <v>44894.791907152779</v>
      </c>
      <c r="C767" s="5" t="s">
        <v>428</v>
      </c>
      <c r="D767" s="7"/>
      <c r="E767" s="10"/>
      <c r="F767" s="8">
        <v>2644.7</v>
      </c>
      <c r="I767" s="11" t="s">
        <v>9</v>
      </c>
      <c r="J767" s="5" t="s">
        <v>441</v>
      </c>
    </row>
    <row r="768" spans="1:10">
      <c r="A768" s="5" t="s">
        <v>498</v>
      </c>
      <c r="B768" s="6">
        <v>44894.791907152779</v>
      </c>
      <c r="C768" s="5" t="s">
        <v>428</v>
      </c>
      <c r="D768" s="7"/>
      <c r="E768" s="10"/>
      <c r="F768" s="8">
        <v>10007.700000000001</v>
      </c>
      <c r="I768" s="11" t="s">
        <v>9</v>
      </c>
      <c r="J768" s="10" t="s">
        <v>447</v>
      </c>
    </row>
    <row r="769" spans="1:10">
      <c r="A769" s="5" t="s">
        <v>498</v>
      </c>
      <c r="B769" s="6">
        <v>44894.791907152779</v>
      </c>
      <c r="C769" s="5" t="s">
        <v>428</v>
      </c>
      <c r="D769" s="7"/>
      <c r="E769" s="10"/>
      <c r="F769" s="8">
        <v>52904.800000000003</v>
      </c>
      <c r="I769" s="11" t="s">
        <v>9</v>
      </c>
      <c r="J769" s="5" t="s">
        <v>431</v>
      </c>
    </row>
    <row r="770" spans="1:10">
      <c r="A770" s="5" t="s">
        <v>498</v>
      </c>
      <c r="B770" s="6">
        <v>44894.791907152779</v>
      </c>
      <c r="C770" s="5" t="s">
        <v>428</v>
      </c>
      <c r="D770" s="7"/>
      <c r="E770" s="10"/>
      <c r="F770" s="8">
        <v>7543.3</v>
      </c>
      <c r="I770" s="11" t="s">
        <v>9</v>
      </c>
      <c r="J770" s="10" t="s">
        <v>445</v>
      </c>
    </row>
    <row r="771" spans="1:10">
      <c r="A771" s="5" t="s">
        <v>498</v>
      </c>
      <c r="B771" s="6">
        <v>44894.791907152779</v>
      </c>
      <c r="C771" s="5" t="s">
        <v>428</v>
      </c>
      <c r="D771" s="7"/>
      <c r="E771" s="10"/>
      <c r="F771" s="8">
        <v>95497.2</v>
      </c>
      <c r="I771" s="11" t="s">
        <v>9</v>
      </c>
      <c r="J771" s="5" t="s">
        <v>430</v>
      </c>
    </row>
    <row r="772" spans="1:10">
      <c r="A772" s="12" t="s">
        <v>21</v>
      </c>
      <c r="B772" s="3"/>
      <c r="C772" s="3"/>
      <c r="D772" s="7"/>
      <c r="E772" s="10"/>
      <c r="F772" s="75">
        <f>SUM(F764:G771)</f>
        <v>168597.7</v>
      </c>
      <c r="H772" s="8"/>
      <c r="I772" s="11"/>
      <c r="J772" s="5"/>
    </row>
    <row r="773" spans="1:10" ht="15.75" customHeight="1">
      <c r="A773" s="13" t="s">
        <v>22</v>
      </c>
      <c r="B773" s="13" t="s">
        <v>23</v>
      </c>
      <c r="C773" s="13" t="s">
        <v>24</v>
      </c>
      <c r="D773" s="14">
        <v>112320767</v>
      </c>
      <c r="E773" s="10"/>
      <c r="H773" s="8"/>
      <c r="I773" s="11"/>
      <c r="J773" s="5"/>
    </row>
    <row r="776" spans="1:10">
      <c r="A776" s="1" t="s">
        <v>0</v>
      </c>
      <c r="B776" s="2"/>
      <c r="C776" s="2"/>
      <c r="D776" s="2"/>
      <c r="E776" s="2"/>
      <c r="F776" s="2"/>
      <c r="G776" s="2"/>
      <c r="H776" s="2"/>
      <c r="I776" s="2"/>
      <c r="J776" s="2"/>
    </row>
    <row r="777" spans="1:10">
      <c r="A777" s="3" t="s">
        <v>131</v>
      </c>
      <c r="B777" s="2"/>
      <c r="C777" s="2"/>
      <c r="D777" s="2"/>
      <c r="E777" s="2"/>
      <c r="F777" s="2"/>
      <c r="G777" s="2"/>
      <c r="H777" s="2"/>
      <c r="I777" s="2"/>
      <c r="J777" s="2"/>
    </row>
    <row r="778" spans="1:10">
      <c r="A778" s="88" t="s">
        <v>0</v>
      </c>
      <c r="B778" s="88" t="s">
        <v>2</v>
      </c>
      <c r="C778" s="88" t="s">
        <v>3</v>
      </c>
      <c r="D778" s="88" t="s">
        <v>4</v>
      </c>
      <c r="E778" s="88" t="s">
        <v>5</v>
      </c>
      <c r="F778" s="88" t="s">
        <v>6</v>
      </c>
      <c r="G778" s="90"/>
      <c r="H778" s="91"/>
      <c r="I778" s="88" t="s">
        <v>7</v>
      </c>
      <c r="J778" s="88" t="s">
        <v>8</v>
      </c>
    </row>
    <row r="779" spans="1:10">
      <c r="A779" s="89"/>
      <c r="B779" s="89"/>
      <c r="C779" s="89"/>
      <c r="D779" s="89"/>
      <c r="E779" s="89"/>
      <c r="F779" s="4" t="s">
        <v>9</v>
      </c>
      <c r="G779" s="4" t="s">
        <v>10</v>
      </c>
      <c r="H779" s="4" t="s">
        <v>11</v>
      </c>
      <c r="I779" s="89"/>
      <c r="J779" s="89"/>
    </row>
    <row r="780" spans="1:10">
      <c r="A780" s="5" t="s">
        <v>499</v>
      </c>
      <c r="B780" s="6">
        <v>44895.5226247338</v>
      </c>
      <c r="C780" s="5" t="s">
        <v>428</v>
      </c>
      <c r="D780" s="7"/>
      <c r="E780" s="10"/>
      <c r="F780" s="8">
        <v>19258.8</v>
      </c>
      <c r="I780" s="11" t="s">
        <v>9</v>
      </c>
      <c r="J780" s="10" t="s">
        <v>435</v>
      </c>
    </row>
    <row r="781" spans="1:10">
      <c r="A781" s="5" t="s">
        <v>499</v>
      </c>
      <c r="B781" s="6">
        <v>44895.5226247338</v>
      </c>
      <c r="C781" s="5" t="s">
        <v>428</v>
      </c>
      <c r="D781" s="7"/>
      <c r="E781" s="10"/>
      <c r="F781" s="8">
        <v>15511.6</v>
      </c>
      <c r="I781" s="11" t="s">
        <v>9</v>
      </c>
      <c r="J781" s="5" t="s">
        <v>436</v>
      </c>
    </row>
    <row r="782" spans="1:10">
      <c r="A782" s="5" t="s">
        <v>499</v>
      </c>
      <c r="B782" s="6">
        <v>44895.5226247338</v>
      </c>
      <c r="C782" s="5" t="s">
        <v>428</v>
      </c>
      <c r="D782" s="7"/>
      <c r="E782" s="10"/>
      <c r="F782" s="8">
        <v>14546.4</v>
      </c>
      <c r="I782" s="11" t="s">
        <v>9</v>
      </c>
      <c r="J782" s="10" t="s">
        <v>448</v>
      </c>
    </row>
    <row r="783" spans="1:10">
      <c r="A783" s="5" t="s">
        <v>499</v>
      </c>
      <c r="B783" s="6">
        <v>44895.5226247338</v>
      </c>
      <c r="C783" s="5" t="s">
        <v>428</v>
      </c>
      <c r="D783" s="7"/>
      <c r="E783" s="10"/>
      <c r="F783" s="8">
        <v>7946.7</v>
      </c>
      <c r="I783" s="11" t="s">
        <v>9</v>
      </c>
      <c r="J783" s="10" t="s">
        <v>437</v>
      </c>
    </row>
    <row r="784" spans="1:10">
      <c r="A784" s="5" t="s">
        <v>499</v>
      </c>
      <c r="B784" s="6">
        <v>44895.5226247338</v>
      </c>
      <c r="C784" s="5" t="s">
        <v>428</v>
      </c>
      <c r="D784" s="7"/>
      <c r="E784" s="10"/>
      <c r="F784" s="8">
        <v>25884.5</v>
      </c>
      <c r="I784" s="11" t="s">
        <v>9</v>
      </c>
      <c r="J784" s="5" t="s">
        <v>438</v>
      </c>
    </row>
    <row r="785" spans="1:10">
      <c r="A785" s="5" t="s">
        <v>499</v>
      </c>
      <c r="B785" s="6">
        <v>44895.5226247338</v>
      </c>
      <c r="C785" s="5" t="s">
        <v>428</v>
      </c>
      <c r="D785" s="7"/>
      <c r="E785" s="10"/>
      <c r="F785" s="8">
        <v>13102.7</v>
      </c>
      <c r="I785" s="11" t="s">
        <v>9</v>
      </c>
      <c r="J785" s="10" t="s">
        <v>439</v>
      </c>
    </row>
    <row r="786" spans="1:10">
      <c r="A786" s="5" t="s">
        <v>499</v>
      </c>
      <c r="B786" s="6">
        <v>44895.5226247338</v>
      </c>
      <c r="C786" s="5" t="s">
        <v>428</v>
      </c>
      <c r="D786" s="7"/>
      <c r="E786" s="10"/>
      <c r="F786" s="8">
        <v>25951.200000000001</v>
      </c>
      <c r="I786" s="11" t="s">
        <v>9</v>
      </c>
      <c r="J786" s="10" t="s">
        <v>440</v>
      </c>
    </row>
    <row r="787" spans="1:10">
      <c r="A787" s="5" t="s">
        <v>499</v>
      </c>
      <c r="B787" s="6">
        <v>44895.5226247338</v>
      </c>
      <c r="C787" s="5" t="s">
        <v>428</v>
      </c>
      <c r="D787" s="7"/>
      <c r="E787" s="10"/>
      <c r="F787" s="8">
        <v>14746.9</v>
      </c>
      <c r="I787" s="11" t="s">
        <v>9</v>
      </c>
      <c r="J787" s="5" t="s">
        <v>431</v>
      </c>
    </row>
    <row r="788" spans="1:10">
      <c r="A788" s="5" t="s">
        <v>499</v>
      </c>
      <c r="B788" s="6">
        <v>44895.5226247338</v>
      </c>
      <c r="C788" s="5" t="s">
        <v>428</v>
      </c>
      <c r="D788" s="7"/>
      <c r="E788" s="10"/>
      <c r="F788" s="8">
        <v>56038.3</v>
      </c>
      <c r="I788" s="11" t="s">
        <v>9</v>
      </c>
      <c r="J788" s="10" t="s">
        <v>442</v>
      </c>
    </row>
    <row r="789" spans="1:10">
      <c r="A789" s="5" t="s">
        <v>499</v>
      </c>
      <c r="B789" s="6">
        <v>44895.5226247338</v>
      </c>
      <c r="C789" s="5" t="s">
        <v>428</v>
      </c>
      <c r="D789" s="7"/>
      <c r="E789" s="10"/>
      <c r="F789" s="8">
        <v>13010.6</v>
      </c>
      <c r="I789" s="11" t="s">
        <v>9</v>
      </c>
      <c r="J789" s="10" t="s">
        <v>452</v>
      </c>
    </row>
    <row r="790" spans="1:10">
      <c r="A790" s="5" t="s">
        <v>499</v>
      </c>
      <c r="B790" s="6">
        <v>44895.5226247338</v>
      </c>
      <c r="C790" s="5" t="s">
        <v>428</v>
      </c>
      <c r="D790" s="7"/>
      <c r="E790" s="10"/>
      <c r="F790" s="8">
        <v>15840.6</v>
      </c>
      <c r="I790" s="11" t="s">
        <v>9</v>
      </c>
      <c r="J790" s="10" t="s">
        <v>443</v>
      </c>
    </row>
    <row r="791" spans="1:10">
      <c r="A791" s="5" t="s">
        <v>499</v>
      </c>
      <c r="B791" s="6">
        <v>44895.5226247338</v>
      </c>
      <c r="C791" s="5" t="s">
        <v>428</v>
      </c>
      <c r="D791" s="7"/>
      <c r="E791" s="10"/>
      <c r="F791" s="8">
        <v>13296.9</v>
      </c>
      <c r="I791" s="11" t="s">
        <v>9</v>
      </c>
      <c r="J791" s="10" t="s">
        <v>444</v>
      </c>
    </row>
    <row r="792" spans="1:10">
      <c r="A792" s="12" t="s">
        <v>21</v>
      </c>
      <c r="B792" s="3"/>
      <c r="C792" s="3"/>
      <c r="D792" s="7"/>
      <c r="E792" s="10"/>
      <c r="F792" s="19">
        <f>SUM(F780:G791)</f>
        <v>235135.19999999998</v>
      </c>
      <c r="H792" s="8"/>
      <c r="I792" s="11"/>
      <c r="J792" s="5"/>
    </row>
    <row r="793" spans="1:10" ht="15.75" customHeight="1">
      <c r="A793" s="13" t="s">
        <v>22</v>
      </c>
      <c r="B793" s="13" t="s">
        <v>23</v>
      </c>
      <c r="C793" s="13" t="s">
        <v>24</v>
      </c>
      <c r="D793" s="14">
        <v>112320769</v>
      </c>
      <c r="E793" s="10"/>
      <c r="H793" s="8"/>
      <c r="I793" s="11"/>
      <c r="J793" s="5"/>
    </row>
    <row r="794" spans="1:10">
      <c r="A794" s="5"/>
      <c r="B794" s="6"/>
      <c r="C794" s="5"/>
      <c r="D794" s="7"/>
      <c r="E794" s="10"/>
      <c r="H794" s="8"/>
      <c r="I794" s="11"/>
      <c r="J794" s="5"/>
    </row>
    <row r="795" spans="1:10">
      <c r="A795" s="5"/>
      <c r="B795" s="6"/>
      <c r="C795" s="5"/>
      <c r="D795" s="7"/>
      <c r="E795" s="10"/>
      <c r="H795" s="8"/>
      <c r="I795" s="11"/>
      <c r="J795" s="5"/>
    </row>
    <row r="796" spans="1:10">
      <c r="A796" s="5" t="s">
        <v>500</v>
      </c>
      <c r="B796" s="6">
        <v>44895.935724062503</v>
      </c>
      <c r="C796" s="5" t="s">
        <v>428</v>
      </c>
      <c r="D796" s="7">
        <v>171355</v>
      </c>
      <c r="E796" s="5" t="s">
        <v>462</v>
      </c>
      <c r="H796" s="8">
        <v>23334</v>
      </c>
      <c r="I796" s="5" t="s">
        <v>15</v>
      </c>
      <c r="J796" s="5" t="s">
        <v>429</v>
      </c>
    </row>
    <row r="797" spans="1:10">
      <c r="A797" s="5" t="s">
        <v>501</v>
      </c>
      <c r="B797" s="6">
        <v>44895.935724062503</v>
      </c>
      <c r="C797" s="5" t="s">
        <v>428</v>
      </c>
      <c r="D797" s="7">
        <v>29636224</v>
      </c>
      <c r="E797" s="5" t="s">
        <v>14</v>
      </c>
      <c r="H797" s="8">
        <v>20000</v>
      </c>
      <c r="I797" s="5" t="s">
        <v>15</v>
      </c>
      <c r="J797" s="10" t="s">
        <v>447</v>
      </c>
    </row>
    <row r="798" spans="1:10">
      <c r="A798" s="5" t="s">
        <v>501</v>
      </c>
      <c r="B798" s="6">
        <v>44895.935724062503</v>
      </c>
      <c r="C798" s="5" t="s">
        <v>428</v>
      </c>
      <c r="D798" s="7">
        <v>3023095644</v>
      </c>
      <c r="E798" s="5" t="s">
        <v>14</v>
      </c>
      <c r="H798" s="8">
        <v>5000</v>
      </c>
      <c r="I798" s="5" t="s">
        <v>15</v>
      </c>
      <c r="J798" s="10" t="s">
        <v>447</v>
      </c>
    </row>
    <row r="799" spans="1:10">
      <c r="A799" s="5" t="s">
        <v>501</v>
      </c>
      <c r="B799" s="6">
        <v>44895.935724062503</v>
      </c>
      <c r="C799" s="5" t="s">
        <v>428</v>
      </c>
      <c r="D799" s="7">
        <v>29701947</v>
      </c>
      <c r="E799" s="5" t="s">
        <v>14</v>
      </c>
      <c r="H799" s="8">
        <v>5943.64</v>
      </c>
      <c r="I799" s="5" t="s">
        <v>15</v>
      </c>
      <c r="J799" s="10" t="s">
        <v>447</v>
      </c>
    </row>
    <row r="800" spans="1:10">
      <c r="A800" s="5" t="s">
        <v>501</v>
      </c>
      <c r="B800" s="6">
        <v>44895.935724062503</v>
      </c>
      <c r="C800" s="5" t="s">
        <v>428</v>
      </c>
      <c r="D800" s="9">
        <v>45132981395</v>
      </c>
      <c r="E800" s="10" t="s">
        <v>17</v>
      </c>
      <c r="H800" s="8">
        <v>9177.5</v>
      </c>
      <c r="I800" s="5" t="s">
        <v>15</v>
      </c>
      <c r="J800" s="10" t="s">
        <v>447</v>
      </c>
    </row>
    <row r="801" spans="1:10">
      <c r="A801" s="5" t="s">
        <v>501</v>
      </c>
      <c r="B801" s="6">
        <v>44895.935724062503</v>
      </c>
      <c r="C801" s="5" t="s">
        <v>428</v>
      </c>
      <c r="D801" s="7">
        <v>29765053</v>
      </c>
      <c r="E801" s="5" t="s">
        <v>14</v>
      </c>
      <c r="H801" s="8">
        <v>27396.880000000001</v>
      </c>
      <c r="I801" s="5" t="s">
        <v>15</v>
      </c>
      <c r="J801" s="10" t="s">
        <v>447</v>
      </c>
    </row>
    <row r="802" spans="1:10">
      <c r="A802" s="5" t="s">
        <v>501</v>
      </c>
      <c r="B802" s="6">
        <v>44895.935724062503</v>
      </c>
      <c r="C802" s="5" t="s">
        <v>428</v>
      </c>
      <c r="D802" s="7">
        <v>297650531</v>
      </c>
      <c r="E802" s="5" t="s">
        <v>14</v>
      </c>
      <c r="H802" s="8">
        <v>24445.8</v>
      </c>
      <c r="I802" s="5" t="s">
        <v>15</v>
      </c>
      <c r="J802" s="10" t="s">
        <v>447</v>
      </c>
    </row>
    <row r="803" spans="1:10">
      <c r="A803" s="5" t="s">
        <v>501</v>
      </c>
      <c r="B803" s="6">
        <v>44895.935724062503</v>
      </c>
      <c r="C803" s="5" t="s">
        <v>428</v>
      </c>
      <c r="D803" s="7">
        <v>297650532</v>
      </c>
      <c r="E803" s="5" t="s">
        <v>14</v>
      </c>
      <c r="H803" s="8">
        <v>157.32</v>
      </c>
      <c r="I803" s="5" t="s">
        <v>15</v>
      </c>
      <c r="J803" s="10" t="s">
        <v>447</v>
      </c>
    </row>
    <row r="804" spans="1:10">
      <c r="A804" s="5" t="s">
        <v>501</v>
      </c>
      <c r="B804" s="6">
        <v>44895.935724062503</v>
      </c>
      <c r="C804" s="5" t="s">
        <v>428</v>
      </c>
      <c r="D804" s="7">
        <v>297681911</v>
      </c>
      <c r="E804" s="5" t="s">
        <v>14</v>
      </c>
      <c r="H804" s="8">
        <v>39608.22</v>
      </c>
      <c r="I804" s="5" t="s">
        <v>15</v>
      </c>
      <c r="J804" s="10" t="s">
        <v>447</v>
      </c>
    </row>
    <row r="805" spans="1:10">
      <c r="A805" s="5" t="s">
        <v>501</v>
      </c>
      <c r="B805" s="6">
        <v>44895.935724062503</v>
      </c>
      <c r="C805" s="5" t="s">
        <v>428</v>
      </c>
      <c r="D805" s="7">
        <v>297681912</v>
      </c>
      <c r="E805" s="5" t="s">
        <v>14</v>
      </c>
      <c r="H805" s="8">
        <v>11591.78</v>
      </c>
      <c r="I805" s="5" t="s">
        <v>15</v>
      </c>
      <c r="J805" s="10" t="s">
        <v>447</v>
      </c>
    </row>
    <row r="806" spans="1:10">
      <c r="A806" s="5" t="s">
        <v>501</v>
      </c>
      <c r="B806" s="6">
        <v>44895.935724062503</v>
      </c>
      <c r="C806" s="5" t="s">
        <v>428</v>
      </c>
      <c r="D806" s="7">
        <v>29779170</v>
      </c>
      <c r="E806" s="5" t="s">
        <v>14</v>
      </c>
      <c r="H806" s="8">
        <v>1375</v>
      </c>
      <c r="I806" s="5" t="s">
        <v>15</v>
      </c>
      <c r="J806" s="10" t="s">
        <v>447</v>
      </c>
    </row>
    <row r="807" spans="1:10">
      <c r="A807" s="5" t="s">
        <v>501</v>
      </c>
      <c r="B807" s="6">
        <v>44895.935724062503</v>
      </c>
      <c r="C807" s="5" t="s">
        <v>428</v>
      </c>
      <c r="D807" s="7">
        <v>428205</v>
      </c>
      <c r="E807" s="10" t="s">
        <v>17</v>
      </c>
      <c r="H807" s="8">
        <v>63395.7</v>
      </c>
      <c r="I807" s="5" t="s">
        <v>15</v>
      </c>
      <c r="J807" s="5" t="s">
        <v>429</v>
      </c>
    </row>
    <row r="808" spans="1:10">
      <c r="A808" s="5" t="s">
        <v>501</v>
      </c>
      <c r="B808" s="6">
        <v>44895.935724062503</v>
      </c>
      <c r="C808" s="5" t="s">
        <v>428</v>
      </c>
      <c r="D808" s="9">
        <v>16340182198</v>
      </c>
      <c r="E808" s="10" t="s">
        <v>17</v>
      </c>
      <c r="H808" s="8">
        <v>3000</v>
      </c>
      <c r="I808" s="5" t="s">
        <v>15</v>
      </c>
      <c r="J808" s="5" t="s">
        <v>430</v>
      </c>
    </row>
    <row r="809" spans="1:10">
      <c r="A809" s="5" t="s">
        <v>501</v>
      </c>
      <c r="B809" s="6">
        <v>44895.935724062503</v>
      </c>
      <c r="C809" s="5" t="s">
        <v>428</v>
      </c>
      <c r="D809" s="9">
        <v>45113125165</v>
      </c>
      <c r="E809" s="10" t="s">
        <v>17</v>
      </c>
      <c r="H809" s="8">
        <v>46124.9</v>
      </c>
      <c r="I809" s="5" t="s">
        <v>15</v>
      </c>
      <c r="J809" s="5" t="s">
        <v>430</v>
      </c>
    </row>
    <row r="810" spans="1:10">
      <c r="A810" s="5" t="s">
        <v>501</v>
      </c>
      <c r="B810" s="6">
        <v>44895.935724062503</v>
      </c>
      <c r="C810" s="5" t="s">
        <v>428</v>
      </c>
      <c r="D810" s="7">
        <v>410378</v>
      </c>
      <c r="E810" s="10" t="s">
        <v>17</v>
      </c>
      <c r="H810" s="8">
        <v>65000</v>
      </c>
      <c r="I810" s="5" t="s">
        <v>15</v>
      </c>
      <c r="J810" s="5" t="s">
        <v>430</v>
      </c>
    </row>
    <row r="811" spans="1:10">
      <c r="A811" s="5" t="s">
        <v>501</v>
      </c>
      <c r="B811" s="6">
        <v>44895.935724062503</v>
      </c>
      <c r="C811" s="5" t="s">
        <v>428</v>
      </c>
      <c r="D811" s="7">
        <v>3023845122</v>
      </c>
      <c r="E811" s="5" t="s">
        <v>14</v>
      </c>
      <c r="H811" s="8">
        <v>9607.5</v>
      </c>
      <c r="I811" s="5" t="s">
        <v>15</v>
      </c>
      <c r="J811" s="10" t="s">
        <v>447</v>
      </c>
    </row>
    <row r="812" spans="1:10">
      <c r="A812" s="5" t="s">
        <v>501</v>
      </c>
      <c r="B812" s="6">
        <v>44895.935724062503</v>
      </c>
      <c r="C812" s="5" t="s">
        <v>428</v>
      </c>
      <c r="D812" s="7"/>
      <c r="E812" s="10"/>
      <c r="F812" s="8">
        <v>14164.8</v>
      </c>
      <c r="I812" s="11" t="s">
        <v>9</v>
      </c>
      <c r="J812" s="10" t="s">
        <v>435</v>
      </c>
    </row>
    <row r="813" spans="1:10">
      <c r="A813" s="5" t="s">
        <v>501</v>
      </c>
      <c r="B813" s="6">
        <v>44895.935724062503</v>
      </c>
      <c r="C813" s="5" t="s">
        <v>428</v>
      </c>
      <c r="D813" s="7"/>
      <c r="E813" s="10"/>
      <c r="F813" s="8">
        <v>11173.9</v>
      </c>
      <c r="I813" s="11" t="s">
        <v>9</v>
      </c>
      <c r="J813" s="5" t="s">
        <v>436</v>
      </c>
    </row>
    <row r="814" spans="1:10">
      <c r="A814" s="5" t="s">
        <v>501</v>
      </c>
      <c r="B814" s="6">
        <v>44895.935724062503</v>
      </c>
      <c r="C814" s="5" t="s">
        <v>428</v>
      </c>
      <c r="D814" s="7"/>
      <c r="E814" s="10"/>
      <c r="F814" s="8">
        <v>8166.7</v>
      </c>
      <c r="I814" s="11" t="s">
        <v>9</v>
      </c>
      <c r="J814" s="10" t="s">
        <v>448</v>
      </c>
    </row>
    <row r="815" spans="1:10">
      <c r="A815" s="5" t="s">
        <v>501</v>
      </c>
      <c r="B815" s="6">
        <v>44895.935724062503</v>
      </c>
      <c r="C815" s="5" t="s">
        <v>428</v>
      </c>
      <c r="D815" s="7"/>
      <c r="E815" s="10"/>
      <c r="F815" s="8">
        <v>4211.5</v>
      </c>
      <c r="I815" s="11" t="s">
        <v>9</v>
      </c>
      <c r="J815" s="10" t="s">
        <v>437</v>
      </c>
    </row>
    <row r="816" spans="1:10">
      <c r="A816" s="5" t="s">
        <v>501</v>
      </c>
      <c r="B816" s="6">
        <v>44895.935724062503</v>
      </c>
      <c r="C816" s="5" t="s">
        <v>428</v>
      </c>
      <c r="D816" s="7"/>
      <c r="E816" s="10"/>
      <c r="F816" s="8">
        <v>23781.599999999999</v>
      </c>
      <c r="I816" s="11" t="s">
        <v>9</v>
      </c>
      <c r="J816" s="5" t="s">
        <v>438</v>
      </c>
    </row>
    <row r="817" spans="1:10">
      <c r="A817" s="5" t="s">
        <v>501</v>
      </c>
      <c r="B817" s="6">
        <v>44895.935724062503</v>
      </c>
      <c r="C817" s="5" t="s">
        <v>428</v>
      </c>
      <c r="D817" s="7"/>
      <c r="E817" s="10"/>
      <c r="F817" s="8">
        <v>14349.9</v>
      </c>
      <c r="I817" s="11" t="s">
        <v>9</v>
      </c>
      <c r="J817" s="10" t="s">
        <v>439</v>
      </c>
    </row>
    <row r="818" spans="1:10">
      <c r="A818" s="5" t="s">
        <v>501</v>
      </c>
      <c r="B818" s="6">
        <v>44895.935724062503</v>
      </c>
      <c r="C818" s="5" t="s">
        <v>428</v>
      </c>
      <c r="D818" s="7"/>
      <c r="E818" s="10"/>
      <c r="F818" s="8">
        <v>34695.699999999997</v>
      </c>
      <c r="I818" s="11" t="s">
        <v>9</v>
      </c>
      <c r="J818" s="10" t="s">
        <v>440</v>
      </c>
    </row>
    <row r="819" spans="1:10">
      <c r="A819" s="5" t="s">
        <v>501</v>
      </c>
      <c r="B819" s="6">
        <v>44895.935724062503</v>
      </c>
      <c r="C819" s="5" t="s">
        <v>428</v>
      </c>
      <c r="D819" s="7"/>
      <c r="E819" s="10"/>
      <c r="F819" s="8">
        <v>177.2</v>
      </c>
      <c r="I819" s="11" t="s">
        <v>9</v>
      </c>
      <c r="J819" s="5" t="s">
        <v>441</v>
      </c>
    </row>
    <row r="820" spans="1:10">
      <c r="A820" s="5" t="s">
        <v>501</v>
      </c>
      <c r="B820" s="6">
        <v>44895.935724062503</v>
      </c>
      <c r="C820" s="5" t="s">
        <v>428</v>
      </c>
      <c r="D820" s="7"/>
      <c r="E820" s="10"/>
      <c r="F820" s="8">
        <v>104671.3</v>
      </c>
      <c r="I820" s="11" t="s">
        <v>9</v>
      </c>
      <c r="J820" s="5" t="s">
        <v>431</v>
      </c>
    </row>
    <row r="821" spans="1:10">
      <c r="A821" s="5" t="s">
        <v>501</v>
      </c>
      <c r="B821" s="6">
        <v>44895.935724062503</v>
      </c>
      <c r="C821" s="5" t="s">
        <v>428</v>
      </c>
      <c r="D821" s="7"/>
      <c r="E821" s="10"/>
      <c r="F821" s="8">
        <v>13512.9</v>
      </c>
      <c r="I821" s="11" t="s">
        <v>9</v>
      </c>
      <c r="J821" s="10" t="s">
        <v>442</v>
      </c>
    </row>
    <row r="822" spans="1:10">
      <c r="A822" s="5" t="s">
        <v>501</v>
      </c>
      <c r="B822" s="6">
        <v>44895.935724062503</v>
      </c>
      <c r="C822" s="5" t="s">
        <v>428</v>
      </c>
      <c r="D822" s="7"/>
      <c r="E822" s="10"/>
      <c r="F822" s="8">
        <v>13535.2</v>
      </c>
      <c r="I822" s="11" t="s">
        <v>9</v>
      </c>
      <c r="J822" s="10" t="s">
        <v>452</v>
      </c>
    </row>
    <row r="823" spans="1:10">
      <c r="A823" s="5" t="s">
        <v>501</v>
      </c>
      <c r="B823" s="6">
        <v>44895.935724062503</v>
      </c>
      <c r="C823" s="5" t="s">
        <v>428</v>
      </c>
      <c r="D823" s="7"/>
      <c r="E823" s="10"/>
      <c r="F823" s="8">
        <v>3536.6</v>
      </c>
      <c r="I823" s="11" t="s">
        <v>9</v>
      </c>
      <c r="J823" s="10" t="s">
        <v>443</v>
      </c>
    </row>
    <row r="824" spans="1:10">
      <c r="A824" s="5" t="s">
        <v>501</v>
      </c>
      <c r="B824" s="6">
        <v>44895.935724062503</v>
      </c>
      <c r="C824" s="5" t="s">
        <v>428</v>
      </c>
      <c r="D824" s="7"/>
      <c r="E824" s="10"/>
      <c r="F824" s="8">
        <v>11207.8</v>
      </c>
      <c r="I824" s="11" t="s">
        <v>9</v>
      </c>
      <c r="J824" s="10" t="s">
        <v>444</v>
      </c>
    </row>
    <row r="825" spans="1:10">
      <c r="A825" s="5" t="s">
        <v>501</v>
      </c>
      <c r="B825" s="6">
        <v>44895.935724062503</v>
      </c>
      <c r="C825" s="5" t="s">
        <v>428</v>
      </c>
      <c r="D825" s="7"/>
      <c r="E825" s="10"/>
      <c r="F825" s="8">
        <v>12244.2</v>
      </c>
      <c r="I825" s="11" t="s">
        <v>9</v>
      </c>
      <c r="J825" s="10" t="s">
        <v>445</v>
      </c>
    </row>
    <row r="826" spans="1:10">
      <c r="A826" s="5" t="s">
        <v>501</v>
      </c>
      <c r="B826" s="6">
        <v>44895.935724062503</v>
      </c>
      <c r="C826" s="5" t="s">
        <v>428</v>
      </c>
      <c r="D826" s="7"/>
      <c r="E826" s="10"/>
      <c r="F826" s="8">
        <v>11688.1</v>
      </c>
      <c r="I826" s="11" t="s">
        <v>9</v>
      </c>
      <c r="J826" s="5" t="s">
        <v>430</v>
      </c>
    </row>
    <row r="827" spans="1:10">
      <c r="A827" s="12" t="s">
        <v>21</v>
      </c>
      <c r="B827" s="3"/>
      <c r="C827" s="3"/>
      <c r="D827" s="7"/>
      <c r="E827" s="10"/>
      <c r="F827" s="19">
        <f>SUM(F796:G826)</f>
        <v>281117.39999999997</v>
      </c>
      <c r="H827" s="8"/>
      <c r="I827" s="11"/>
      <c r="J827" s="5"/>
    </row>
    <row r="828" spans="1:10" ht="15.75" customHeight="1">
      <c r="A828" s="13" t="s">
        <v>22</v>
      </c>
      <c r="B828" s="13" t="s">
        <v>23</v>
      </c>
      <c r="C828" s="13" t="s">
        <v>24</v>
      </c>
      <c r="D828" s="14">
        <v>112325243</v>
      </c>
      <c r="E828" s="10"/>
      <c r="H828" s="8"/>
      <c r="I828" s="11"/>
      <c r="J828" s="5"/>
    </row>
    <row r="831" spans="1:10">
      <c r="A831" s="1" t="s">
        <v>0</v>
      </c>
      <c r="B831" s="2"/>
      <c r="C831" s="2"/>
      <c r="D831" s="2"/>
      <c r="E831" s="2"/>
      <c r="F831" s="2"/>
      <c r="G831" s="2"/>
      <c r="H831" s="2"/>
      <c r="I831" s="2"/>
      <c r="J831" s="2"/>
    </row>
    <row r="832" spans="1:10">
      <c r="A832" s="3" t="s">
        <v>136</v>
      </c>
      <c r="B832" s="2"/>
      <c r="C832" s="2"/>
      <c r="D832" s="2"/>
      <c r="E832" s="2"/>
      <c r="F832" s="2"/>
      <c r="G832" s="2"/>
      <c r="H832" s="2"/>
      <c r="I832" s="2"/>
      <c r="J832" s="2"/>
    </row>
    <row r="833" spans="1:10">
      <c r="A833" s="88" t="s">
        <v>0</v>
      </c>
      <c r="B833" s="88" t="s">
        <v>2</v>
      </c>
      <c r="C833" s="88" t="s">
        <v>3</v>
      </c>
      <c r="D833" s="88" t="s">
        <v>4</v>
      </c>
      <c r="E833" s="88" t="s">
        <v>5</v>
      </c>
      <c r="F833" s="88" t="s">
        <v>6</v>
      </c>
      <c r="G833" s="90"/>
      <c r="H833" s="91"/>
      <c r="I833" s="88" t="s">
        <v>7</v>
      </c>
      <c r="J833" s="88" t="s">
        <v>8</v>
      </c>
    </row>
    <row r="834" spans="1:10">
      <c r="A834" s="89"/>
      <c r="B834" s="89"/>
      <c r="C834" s="89"/>
      <c r="D834" s="89"/>
      <c r="E834" s="89"/>
      <c r="F834" s="4" t="s">
        <v>9</v>
      </c>
      <c r="G834" s="4" t="s">
        <v>10</v>
      </c>
      <c r="H834" s="4" t="s">
        <v>11</v>
      </c>
      <c r="I834" s="89"/>
      <c r="J834" s="89"/>
    </row>
    <row r="835" spans="1:10">
      <c r="A835" s="5" t="s">
        <v>502</v>
      </c>
      <c r="B835" s="6">
        <v>44896.878364004631</v>
      </c>
      <c r="C835" s="5" t="s">
        <v>428</v>
      </c>
      <c r="D835" s="7">
        <v>428531</v>
      </c>
      <c r="E835" s="10" t="s">
        <v>17</v>
      </c>
      <c r="H835" s="8">
        <v>62852</v>
      </c>
      <c r="I835" s="5" t="s">
        <v>15</v>
      </c>
      <c r="J835" s="5" t="s">
        <v>429</v>
      </c>
    </row>
    <row r="836" spans="1:10">
      <c r="A836" s="5" t="s">
        <v>502</v>
      </c>
      <c r="B836" s="6">
        <v>44896.878364004631</v>
      </c>
      <c r="C836" s="5" t="s">
        <v>428</v>
      </c>
      <c r="D836" s="9">
        <v>45113127584</v>
      </c>
      <c r="E836" s="10" t="s">
        <v>17</v>
      </c>
      <c r="H836" s="8">
        <v>878.4</v>
      </c>
      <c r="I836" s="5" t="s">
        <v>15</v>
      </c>
      <c r="J836" s="10" t="s">
        <v>447</v>
      </c>
    </row>
    <row r="837" spans="1:10">
      <c r="A837" s="5" t="s">
        <v>502</v>
      </c>
      <c r="B837" s="6">
        <v>44896.878364004631</v>
      </c>
      <c r="C837" s="5" t="s">
        <v>428</v>
      </c>
      <c r="D837" s="7">
        <v>537601</v>
      </c>
      <c r="E837" s="10" t="s">
        <v>17</v>
      </c>
      <c r="H837" s="8">
        <v>14199.7</v>
      </c>
      <c r="I837" s="5" t="s">
        <v>15</v>
      </c>
      <c r="J837" s="5" t="s">
        <v>430</v>
      </c>
    </row>
    <row r="838" spans="1:10">
      <c r="A838" s="5" t="s">
        <v>502</v>
      </c>
      <c r="B838" s="6">
        <v>44896.878364004631</v>
      </c>
      <c r="C838" s="5" t="s">
        <v>428</v>
      </c>
      <c r="D838" s="7">
        <v>465415</v>
      </c>
      <c r="E838" s="10" t="s">
        <v>17</v>
      </c>
      <c r="H838" s="8">
        <v>31861.7</v>
      </c>
      <c r="I838" s="5" t="s">
        <v>15</v>
      </c>
      <c r="J838" s="5" t="s">
        <v>431</v>
      </c>
    </row>
    <row r="839" spans="1:10">
      <c r="A839" s="5" t="s">
        <v>502</v>
      </c>
      <c r="B839" s="6">
        <v>44896.878364004631</v>
      </c>
      <c r="C839" s="5" t="s">
        <v>428</v>
      </c>
      <c r="D839" s="9">
        <v>451131275841</v>
      </c>
      <c r="E839" s="10" t="s">
        <v>17</v>
      </c>
      <c r="H839" s="8">
        <v>1329.6</v>
      </c>
      <c r="I839" s="5" t="s">
        <v>15</v>
      </c>
      <c r="J839" s="10" t="s">
        <v>447</v>
      </c>
    </row>
    <row r="840" spans="1:10">
      <c r="A840" s="5" t="s">
        <v>502</v>
      </c>
      <c r="B840" s="6">
        <v>44896.878364004631</v>
      </c>
      <c r="C840" s="5" t="s">
        <v>428</v>
      </c>
      <c r="D840" s="9">
        <v>45152975776</v>
      </c>
      <c r="E840" s="10" t="s">
        <v>17</v>
      </c>
      <c r="H840" s="8">
        <v>543.6</v>
      </c>
      <c r="I840" s="5" t="s">
        <v>15</v>
      </c>
      <c r="J840" s="10" t="s">
        <v>447</v>
      </c>
    </row>
    <row r="841" spans="1:10">
      <c r="A841" s="5" t="s">
        <v>502</v>
      </c>
      <c r="B841" s="6">
        <v>44896.878364004631</v>
      </c>
      <c r="C841" s="5" t="s">
        <v>428</v>
      </c>
      <c r="D841" s="9">
        <v>45113124520</v>
      </c>
      <c r="E841" s="10" t="s">
        <v>17</v>
      </c>
      <c r="H841" s="8">
        <v>2177.31</v>
      </c>
      <c r="I841" s="5" t="s">
        <v>15</v>
      </c>
      <c r="J841" s="10" t="s">
        <v>447</v>
      </c>
    </row>
    <row r="842" spans="1:10">
      <c r="A842" s="5" t="s">
        <v>502</v>
      </c>
      <c r="B842" s="6">
        <v>44896.878364004631</v>
      </c>
      <c r="C842" s="5" t="s">
        <v>428</v>
      </c>
      <c r="D842" s="9">
        <v>45143351352</v>
      </c>
      <c r="E842" s="10" t="s">
        <v>17</v>
      </c>
      <c r="H842" s="8">
        <v>99.98</v>
      </c>
      <c r="I842" s="5" t="s">
        <v>15</v>
      </c>
      <c r="J842" s="10" t="s">
        <v>447</v>
      </c>
    </row>
    <row r="843" spans="1:10">
      <c r="A843" s="5" t="s">
        <v>502</v>
      </c>
      <c r="B843" s="6">
        <v>44896.878364004631</v>
      </c>
      <c r="C843" s="5" t="s">
        <v>428</v>
      </c>
      <c r="D843" s="9">
        <v>45123112665</v>
      </c>
      <c r="E843" s="10" t="s">
        <v>17</v>
      </c>
      <c r="H843" s="8">
        <v>11053.08</v>
      </c>
      <c r="I843" s="5" t="s">
        <v>15</v>
      </c>
      <c r="J843" s="10" t="s">
        <v>447</v>
      </c>
    </row>
    <row r="844" spans="1:10">
      <c r="A844" s="5" t="s">
        <v>502</v>
      </c>
      <c r="B844" s="6">
        <v>44896.878364004631</v>
      </c>
      <c r="C844" s="5" t="s">
        <v>428</v>
      </c>
      <c r="D844" s="9">
        <v>451231126651</v>
      </c>
      <c r="E844" s="10" t="s">
        <v>17</v>
      </c>
      <c r="H844" s="8">
        <v>6690.44</v>
      </c>
      <c r="I844" s="5" t="s">
        <v>15</v>
      </c>
      <c r="J844" s="10" t="s">
        <v>447</v>
      </c>
    </row>
    <row r="845" spans="1:10">
      <c r="A845" s="5" t="s">
        <v>502</v>
      </c>
      <c r="B845" s="6">
        <v>44896.878364004631</v>
      </c>
      <c r="C845" s="5" t="s">
        <v>428</v>
      </c>
      <c r="D845" s="7"/>
      <c r="E845" s="10"/>
      <c r="F845" s="8">
        <v>3234.5</v>
      </c>
      <c r="I845" s="11" t="s">
        <v>9</v>
      </c>
      <c r="J845" s="5" t="s">
        <v>441</v>
      </c>
    </row>
    <row r="846" spans="1:10">
      <c r="A846" s="12" t="s">
        <v>21</v>
      </c>
      <c r="B846" s="3"/>
      <c r="C846" s="3"/>
      <c r="D846" s="7"/>
      <c r="E846" s="10"/>
      <c r="G846" s="8"/>
      <c r="I846" s="11"/>
      <c r="J846" s="5"/>
    </row>
    <row r="847" spans="1:10" ht="15.75" customHeight="1">
      <c r="A847" s="13" t="s">
        <v>22</v>
      </c>
      <c r="B847" s="13" t="s">
        <v>23</v>
      </c>
      <c r="C847" s="13" t="s">
        <v>24</v>
      </c>
      <c r="D847" s="14">
        <v>112325244</v>
      </c>
      <c r="E847" s="10"/>
      <c r="G847" s="8"/>
      <c r="I847" s="11"/>
      <c r="J847" s="5"/>
    </row>
    <row r="850" spans="1:10">
      <c r="A850" s="1" t="s">
        <v>0</v>
      </c>
      <c r="B850" s="2"/>
      <c r="C850" s="2"/>
      <c r="D850" s="2"/>
      <c r="E850" s="2"/>
      <c r="F850" s="2"/>
      <c r="G850" s="2"/>
      <c r="H850" s="2"/>
      <c r="I850" s="2"/>
      <c r="J850" s="2"/>
    </row>
    <row r="851" spans="1:10">
      <c r="A851" s="3" t="s">
        <v>139</v>
      </c>
      <c r="B851" s="2"/>
      <c r="C851" s="2"/>
      <c r="D851" s="2"/>
      <c r="E851" s="2"/>
      <c r="F851" s="2"/>
      <c r="G851" s="2"/>
      <c r="H851" s="2"/>
      <c r="I851" s="2"/>
      <c r="J851" s="2"/>
    </row>
    <row r="852" spans="1:10">
      <c r="A852" s="88" t="s">
        <v>0</v>
      </c>
      <c r="B852" s="88" t="s">
        <v>2</v>
      </c>
      <c r="C852" s="88" t="s">
        <v>3</v>
      </c>
      <c r="D852" s="88" t="s">
        <v>4</v>
      </c>
      <c r="E852" s="88" t="s">
        <v>5</v>
      </c>
      <c r="F852" s="88" t="s">
        <v>6</v>
      </c>
      <c r="G852" s="90"/>
      <c r="H852" s="91"/>
      <c r="I852" s="88" t="s">
        <v>7</v>
      </c>
      <c r="J852" s="88" t="s">
        <v>8</v>
      </c>
    </row>
    <row r="853" spans="1:10">
      <c r="A853" s="89"/>
      <c r="B853" s="89"/>
      <c r="C853" s="89"/>
      <c r="D853" s="89"/>
      <c r="E853" s="89"/>
      <c r="F853" s="4" t="s">
        <v>9</v>
      </c>
      <c r="G853" s="4" t="s">
        <v>10</v>
      </c>
      <c r="H853" s="4" t="s">
        <v>11</v>
      </c>
      <c r="I853" s="89"/>
      <c r="J853" s="89"/>
    </row>
    <row r="854" spans="1:10">
      <c r="A854" s="5" t="s">
        <v>503</v>
      </c>
      <c r="B854" s="6">
        <v>44897.501016215283</v>
      </c>
      <c r="C854" s="5" t="s">
        <v>428</v>
      </c>
      <c r="D854" s="11"/>
      <c r="E854" s="10"/>
      <c r="F854" s="8">
        <v>22748</v>
      </c>
      <c r="I854" s="11" t="s">
        <v>9</v>
      </c>
      <c r="J854" s="10" t="s">
        <v>452</v>
      </c>
    </row>
    <row r="855" spans="1:10">
      <c r="A855" s="5" t="s">
        <v>503</v>
      </c>
      <c r="B855" s="6">
        <v>44897.501016215283</v>
      </c>
      <c r="C855" s="5" t="s">
        <v>428</v>
      </c>
      <c r="D855" s="11"/>
      <c r="E855" s="10"/>
      <c r="F855" s="8">
        <v>13081.9</v>
      </c>
      <c r="I855" s="11" t="s">
        <v>9</v>
      </c>
      <c r="J855" s="10" t="s">
        <v>435</v>
      </c>
    </row>
    <row r="856" spans="1:10">
      <c r="A856" s="5" t="s">
        <v>503</v>
      </c>
      <c r="B856" s="6">
        <v>44897.501016215283</v>
      </c>
      <c r="C856" s="5" t="s">
        <v>428</v>
      </c>
      <c r="D856" s="11"/>
      <c r="E856" s="10"/>
      <c r="F856" s="8">
        <v>12092.6</v>
      </c>
      <c r="I856" s="11" t="s">
        <v>9</v>
      </c>
      <c r="J856" s="5" t="s">
        <v>436</v>
      </c>
    </row>
    <row r="857" spans="1:10">
      <c r="A857" s="5" t="s">
        <v>503</v>
      </c>
      <c r="B857" s="6">
        <v>44897.501016215283</v>
      </c>
      <c r="C857" s="5" t="s">
        <v>428</v>
      </c>
      <c r="D857" s="11"/>
      <c r="E857" s="10"/>
      <c r="F857" s="8">
        <v>3370.5</v>
      </c>
      <c r="I857" s="11" t="s">
        <v>9</v>
      </c>
      <c r="J857" s="10" t="s">
        <v>437</v>
      </c>
    </row>
    <row r="858" spans="1:10">
      <c r="A858" s="5" t="s">
        <v>503</v>
      </c>
      <c r="B858" s="6">
        <v>44897.501016215283</v>
      </c>
      <c r="C858" s="5" t="s">
        <v>428</v>
      </c>
      <c r="D858" s="11"/>
      <c r="E858" s="10"/>
      <c r="F858" s="8">
        <v>25294.400000000001</v>
      </c>
      <c r="I858" s="11" t="s">
        <v>9</v>
      </c>
      <c r="J858" s="5" t="s">
        <v>438</v>
      </c>
    </row>
    <row r="859" spans="1:10">
      <c r="A859" s="5" t="s">
        <v>503</v>
      </c>
      <c r="B859" s="6">
        <v>44897.501016215283</v>
      </c>
      <c r="C859" s="5" t="s">
        <v>428</v>
      </c>
      <c r="D859" s="11"/>
      <c r="E859" s="10"/>
      <c r="F859" s="8">
        <v>12713</v>
      </c>
      <c r="I859" s="11" t="s">
        <v>9</v>
      </c>
      <c r="J859" s="10" t="s">
        <v>439</v>
      </c>
    </row>
    <row r="860" spans="1:10">
      <c r="A860" s="5" t="s">
        <v>503</v>
      </c>
      <c r="B860" s="6">
        <v>44897.501016215283</v>
      </c>
      <c r="C860" s="5" t="s">
        <v>428</v>
      </c>
      <c r="D860" s="11"/>
      <c r="E860" s="10"/>
      <c r="F860" s="8">
        <v>21244.9</v>
      </c>
      <c r="I860" s="11" t="s">
        <v>9</v>
      </c>
      <c r="J860" s="10" t="s">
        <v>440</v>
      </c>
    </row>
    <row r="861" spans="1:10">
      <c r="A861" s="5" t="s">
        <v>503</v>
      </c>
      <c r="B861" s="6">
        <v>44897.501016215283</v>
      </c>
      <c r="C861" s="5" t="s">
        <v>428</v>
      </c>
      <c r="D861" s="11"/>
      <c r="E861" s="10"/>
      <c r="F861" s="8">
        <v>69285.100000000006</v>
      </c>
      <c r="I861" s="11" t="s">
        <v>9</v>
      </c>
      <c r="J861" s="10" t="s">
        <v>442</v>
      </c>
    </row>
    <row r="862" spans="1:10">
      <c r="A862" s="5" t="s">
        <v>503</v>
      </c>
      <c r="B862" s="6">
        <v>44897.501016215283</v>
      </c>
      <c r="C862" s="5" t="s">
        <v>428</v>
      </c>
      <c r="D862" s="11"/>
      <c r="E862" s="10"/>
      <c r="F862" s="8">
        <v>15267.5</v>
      </c>
      <c r="I862" s="11" t="s">
        <v>9</v>
      </c>
      <c r="J862" s="10" t="s">
        <v>444</v>
      </c>
    </row>
    <row r="863" spans="1:10">
      <c r="A863" s="5" t="s">
        <v>503</v>
      </c>
      <c r="B863" s="6">
        <v>44897.501016215283</v>
      </c>
      <c r="C863" s="5" t="s">
        <v>428</v>
      </c>
      <c r="D863" s="11"/>
      <c r="E863" s="10"/>
      <c r="F863" s="8">
        <v>16447.2</v>
      </c>
      <c r="I863" s="11" t="s">
        <v>9</v>
      </c>
      <c r="J863" s="10" t="s">
        <v>445</v>
      </c>
    </row>
    <row r="864" spans="1:10">
      <c r="A864" s="12" t="s">
        <v>21</v>
      </c>
      <c r="B864" s="3"/>
      <c r="C864" s="3"/>
      <c r="D864" s="7"/>
      <c r="E864" s="10"/>
      <c r="F864" s="19">
        <f>SUM(F854:G863)</f>
        <v>211545.1</v>
      </c>
      <c r="H864" s="8"/>
      <c r="I864" s="11"/>
      <c r="J864" s="10"/>
    </row>
    <row r="865" spans="1:10" ht="15.75" customHeight="1">
      <c r="A865" s="13" t="s">
        <v>22</v>
      </c>
      <c r="B865" s="13" t="s">
        <v>23</v>
      </c>
      <c r="C865" s="13" t="s">
        <v>24</v>
      </c>
      <c r="D865" s="14">
        <v>112325245</v>
      </c>
      <c r="E865" s="10"/>
      <c r="H865" s="8"/>
      <c r="I865" s="11"/>
      <c r="J865" s="10"/>
    </row>
    <row r="866" spans="1:10">
      <c r="A866" s="5"/>
      <c r="B866" s="6"/>
      <c r="C866" s="5"/>
      <c r="D866" s="7"/>
      <c r="E866" s="10"/>
      <c r="H866" s="8"/>
      <c r="I866" s="11"/>
      <c r="J866" s="10"/>
    </row>
    <row r="867" spans="1:10">
      <c r="A867" s="5"/>
      <c r="B867" s="6"/>
      <c r="C867" s="5"/>
      <c r="D867" s="7"/>
      <c r="E867" s="10"/>
      <c r="H867" s="8"/>
      <c r="I867" s="11"/>
      <c r="J867" s="10"/>
    </row>
    <row r="868" spans="1:10">
      <c r="A868" s="5" t="s">
        <v>504</v>
      </c>
      <c r="B868" s="6">
        <v>44897.713828587963</v>
      </c>
      <c r="C868" s="5" t="s">
        <v>428</v>
      </c>
      <c r="D868" s="9">
        <v>45143354192</v>
      </c>
      <c r="E868" s="10" t="s">
        <v>17</v>
      </c>
      <c r="H868" s="8">
        <v>5659.48</v>
      </c>
      <c r="I868" s="5" t="s">
        <v>15</v>
      </c>
      <c r="J868" s="10" t="s">
        <v>447</v>
      </c>
    </row>
    <row r="869" spans="1:10">
      <c r="A869" s="5" t="s">
        <v>504</v>
      </c>
      <c r="B869" s="6">
        <v>44897.713828587963</v>
      </c>
      <c r="C869" s="5" t="s">
        <v>428</v>
      </c>
      <c r="D869" s="9">
        <v>451433541921</v>
      </c>
      <c r="E869" s="10" t="s">
        <v>17</v>
      </c>
      <c r="H869" s="8">
        <v>6145.18</v>
      </c>
      <c r="I869" s="5" t="s">
        <v>15</v>
      </c>
      <c r="J869" s="10" t="s">
        <v>447</v>
      </c>
    </row>
    <row r="870" spans="1:10">
      <c r="A870" s="5" t="s">
        <v>504</v>
      </c>
      <c r="B870" s="6">
        <v>44897.713828587963</v>
      </c>
      <c r="C870" s="5" t="s">
        <v>428</v>
      </c>
      <c r="D870" s="9">
        <v>451433541922</v>
      </c>
      <c r="E870" s="10" t="s">
        <v>17</v>
      </c>
      <c r="H870" s="8">
        <v>0.4</v>
      </c>
      <c r="I870" s="5" t="s">
        <v>15</v>
      </c>
      <c r="J870" s="10" t="s">
        <v>447</v>
      </c>
    </row>
    <row r="871" spans="1:10">
      <c r="A871" s="5" t="s">
        <v>504</v>
      </c>
      <c r="B871" s="6">
        <v>44897.713828587963</v>
      </c>
      <c r="C871" s="5" t="s">
        <v>428</v>
      </c>
      <c r="D871" s="9">
        <v>45123112666</v>
      </c>
      <c r="E871" s="10" t="s">
        <v>17</v>
      </c>
      <c r="H871" s="8">
        <v>9276.6200000000008</v>
      </c>
      <c r="I871" s="5" t="s">
        <v>15</v>
      </c>
      <c r="J871" s="10" t="s">
        <v>447</v>
      </c>
    </row>
    <row r="872" spans="1:10">
      <c r="A872" s="5" t="s">
        <v>504</v>
      </c>
      <c r="B872" s="6">
        <v>44897.713828587963</v>
      </c>
      <c r="C872" s="5" t="s">
        <v>428</v>
      </c>
      <c r="D872" s="9">
        <v>451231126661</v>
      </c>
      <c r="E872" s="10" t="s">
        <v>17</v>
      </c>
      <c r="H872" s="8">
        <v>9237.4500000000007</v>
      </c>
      <c r="I872" s="5" t="s">
        <v>15</v>
      </c>
      <c r="J872" s="10" t="s">
        <v>447</v>
      </c>
    </row>
    <row r="873" spans="1:10">
      <c r="A873" s="5" t="s">
        <v>504</v>
      </c>
      <c r="B873" s="6">
        <v>44897.713828587963</v>
      </c>
      <c r="C873" s="5" t="s">
        <v>428</v>
      </c>
      <c r="D873" s="9">
        <v>45132987708</v>
      </c>
      <c r="E873" s="10" t="s">
        <v>17</v>
      </c>
      <c r="H873" s="8">
        <v>31277.69</v>
      </c>
      <c r="I873" s="5" t="s">
        <v>15</v>
      </c>
      <c r="J873" s="10" t="s">
        <v>447</v>
      </c>
    </row>
    <row r="874" spans="1:10">
      <c r="A874" s="5" t="s">
        <v>504</v>
      </c>
      <c r="B874" s="6">
        <v>44897.713828587963</v>
      </c>
      <c r="C874" s="5" t="s">
        <v>428</v>
      </c>
      <c r="D874" s="7">
        <v>572753</v>
      </c>
      <c r="E874" s="10" t="s">
        <v>17</v>
      </c>
      <c r="H874" s="8">
        <v>22659.200000000001</v>
      </c>
      <c r="I874" s="5" t="s">
        <v>15</v>
      </c>
      <c r="J874" s="5" t="s">
        <v>429</v>
      </c>
    </row>
    <row r="875" spans="1:10">
      <c r="A875" s="5" t="s">
        <v>504</v>
      </c>
      <c r="B875" s="6">
        <v>44897.713828587963</v>
      </c>
      <c r="C875" s="5" t="s">
        <v>428</v>
      </c>
      <c r="D875" s="9">
        <v>451329877081</v>
      </c>
      <c r="E875" s="10" t="s">
        <v>17</v>
      </c>
      <c r="H875" s="8">
        <v>27714.82</v>
      </c>
      <c r="I875" s="5" t="s">
        <v>15</v>
      </c>
      <c r="J875" s="10" t="s">
        <v>447</v>
      </c>
    </row>
    <row r="876" spans="1:10">
      <c r="A876" s="5" t="s">
        <v>504</v>
      </c>
      <c r="B876" s="6">
        <v>44897.713828587963</v>
      </c>
      <c r="C876" s="5" t="s">
        <v>428</v>
      </c>
      <c r="D876" s="7">
        <v>572818</v>
      </c>
      <c r="E876" s="10" t="s">
        <v>17</v>
      </c>
      <c r="H876" s="8">
        <v>42685.2</v>
      </c>
      <c r="I876" s="5" t="s">
        <v>15</v>
      </c>
      <c r="J876" s="5" t="s">
        <v>430</v>
      </c>
    </row>
    <row r="877" spans="1:10">
      <c r="A877" s="5" t="s">
        <v>504</v>
      </c>
      <c r="B877" s="6">
        <v>44897.713828587963</v>
      </c>
      <c r="C877" s="5" t="s">
        <v>428</v>
      </c>
      <c r="D877" s="7">
        <v>572816</v>
      </c>
      <c r="E877" s="10" t="s">
        <v>17</v>
      </c>
      <c r="H877" s="8">
        <v>34380</v>
      </c>
      <c r="I877" s="5" t="s">
        <v>15</v>
      </c>
      <c r="J877" s="5" t="s">
        <v>431</v>
      </c>
    </row>
    <row r="878" spans="1:10">
      <c r="A878" s="5" t="s">
        <v>504</v>
      </c>
      <c r="B878" s="6">
        <v>44897.713828587963</v>
      </c>
      <c r="C878" s="5" t="s">
        <v>428</v>
      </c>
      <c r="D878" s="7"/>
      <c r="E878" s="10"/>
      <c r="F878" s="8">
        <v>6817.5</v>
      </c>
      <c r="I878" s="11" t="s">
        <v>9</v>
      </c>
      <c r="J878" s="10" t="s">
        <v>435</v>
      </c>
    </row>
    <row r="879" spans="1:10">
      <c r="A879" s="5" t="s">
        <v>504</v>
      </c>
      <c r="B879" s="6">
        <v>44897.713828587963</v>
      </c>
      <c r="C879" s="5" t="s">
        <v>428</v>
      </c>
      <c r="D879" s="7"/>
      <c r="E879" s="10"/>
      <c r="F879" s="8">
        <v>7587.8</v>
      </c>
      <c r="I879" s="11" t="s">
        <v>9</v>
      </c>
      <c r="J879" s="10" t="s">
        <v>448</v>
      </c>
    </row>
    <row r="880" spans="1:10">
      <c r="A880" s="5" t="s">
        <v>504</v>
      </c>
      <c r="B880" s="6">
        <v>44897.713828587963</v>
      </c>
      <c r="C880" s="5" t="s">
        <v>428</v>
      </c>
      <c r="D880" s="7"/>
      <c r="E880" s="10"/>
      <c r="F880" s="8">
        <v>6990.8</v>
      </c>
      <c r="I880" s="11" t="s">
        <v>9</v>
      </c>
      <c r="J880" s="10" t="s">
        <v>439</v>
      </c>
    </row>
    <row r="881" spans="1:10">
      <c r="A881" s="5" t="s">
        <v>504</v>
      </c>
      <c r="B881" s="6">
        <v>44897.713828587963</v>
      </c>
      <c r="C881" s="5" t="s">
        <v>428</v>
      </c>
      <c r="D881" s="7"/>
      <c r="E881" s="10"/>
      <c r="F881" s="8">
        <v>2788.4</v>
      </c>
      <c r="I881" s="11" t="s">
        <v>9</v>
      </c>
      <c r="J881" s="5" t="s">
        <v>441</v>
      </c>
    </row>
    <row r="882" spans="1:10">
      <c r="A882" s="5" t="s">
        <v>504</v>
      </c>
      <c r="B882" s="6">
        <v>44897.713828587963</v>
      </c>
      <c r="C882" s="5" t="s">
        <v>428</v>
      </c>
      <c r="D882" s="7"/>
      <c r="E882" s="10"/>
      <c r="F882" s="8">
        <v>473.6</v>
      </c>
      <c r="I882" s="11" t="s">
        <v>9</v>
      </c>
      <c r="J882" s="5" t="s">
        <v>431</v>
      </c>
    </row>
    <row r="883" spans="1:10">
      <c r="A883" s="5" t="s">
        <v>504</v>
      </c>
      <c r="B883" s="6">
        <v>44897.713828587963</v>
      </c>
      <c r="C883" s="5" t="s">
        <v>428</v>
      </c>
      <c r="D883" s="7"/>
      <c r="E883" s="10"/>
      <c r="F883" s="8">
        <v>6282.4</v>
      </c>
      <c r="I883" s="11" t="s">
        <v>9</v>
      </c>
      <c r="J883" s="10" t="s">
        <v>444</v>
      </c>
    </row>
    <row r="884" spans="1:10">
      <c r="A884" s="12" t="s">
        <v>21</v>
      </c>
      <c r="B884" s="3"/>
      <c r="C884" s="3"/>
      <c r="D884" s="7"/>
      <c r="E884" s="10"/>
      <c r="F884" s="19">
        <f>SUM(F868:G883)</f>
        <v>30940.5</v>
      </c>
      <c r="H884" s="8"/>
      <c r="I884" s="11"/>
      <c r="J884" s="10"/>
    </row>
    <row r="885" spans="1:10" ht="15.75" customHeight="1">
      <c r="A885" s="13" t="s">
        <v>22</v>
      </c>
      <c r="B885" s="13" t="s">
        <v>23</v>
      </c>
      <c r="C885" s="13" t="s">
        <v>24</v>
      </c>
      <c r="D885" s="14">
        <v>112351011</v>
      </c>
      <c r="E885" s="10"/>
      <c r="H885" s="8"/>
      <c r="I885" s="11"/>
      <c r="J885" s="10"/>
    </row>
    <row r="886" spans="1:10">
      <c r="A886" s="5"/>
      <c r="B886" s="6"/>
      <c r="C886" s="5"/>
      <c r="D886" s="7"/>
      <c r="E886" s="10"/>
      <c r="H886" s="8"/>
      <c r="I886" s="11"/>
      <c r="J886" s="10"/>
    </row>
    <row r="887" spans="1:10">
      <c r="A887" s="5"/>
      <c r="B887" s="6"/>
      <c r="C887" s="5"/>
      <c r="D887" s="7"/>
      <c r="E887" s="10"/>
      <c r="H887" s="8"/>
      <c r="I887" s="11"/>
      <c r="J887" s="10"/>
    </row>
    <row r="888" spans="1:10">
      <c r="A888" s="1" t="s">
        <v>0</v>
      </c>
      <c r="B888" s="2"/>
      <c r="C888" s="2"/>
      <c r="D888" s="2"/>
      <c r="E888" s="2"/>
      <c r="F888" s="2"/>
      <c r="G888" s="2"/>
      <c r="H888" s="2"/>
      <c r="I888" s="2"/>
      <c r="J888" s="2"/>
    </row>
    <row r="889" spans="1:10">
      <c r="A889" s="3" t="s">
        <v>143</v>
      </c>
      <c r="B889" s="2"/>
      <c r="C889" s="2"/>
      <c r="D889" s="2"/>
      <c r="E889" s="2"/>
      <c r="F889" s="2"/>
      <c r="G889" s="2"/>
      <c r="H889" s="2"/>
      <c r="I889" s="2"/>
      <c r="J889" s="2"/>
    </row>
    <row r="890" spans="1:10">
      <c r="A890" s="88" t="s">
        <v>0</v>
      </c>
      <c r="B890" s="88" t="s">
        <v>2</v>
      </c>
      <c r="C890" s="88" t="s">
        <v>3</v>
      </c>
      <c r="D890" s="88" t="s">
        <v>4</v>
      </c>
      <c r="E890" s="88" t="s">
        <v>5</v>
      </c>
      <c r="F890" s="88" t="s">
        <v>6</v>
      </c>
      <c r="G890" s="90"/>
      <c r="H890" s="91"/>
      <c r="I890" s="88" t="s">
        <v>7</v>
      </c>
      <c r="J890" s="88" t="s">
        <v>8</v>
      </c>
    </row>
    <row r="891" spans="1:10">
      <c r="A891" s="89"/>
      <c r="B891" s="89"/>
      <c r="C891" s="89"/>
      <c r="D891" s="89"/>
      <c r="E891" s="89"/>
      <c r="F891" s="4" t="s">
        <v>9</v>
      </c>
      <c r="G891" s="4" t="s">
        <v>10</v>
      </c>
      <c r="H891" s="4" t="s">
        <v>11</v>
      </c>
      <c r="I891" s="89"/>
      <c r="J891" s="89"/>
    </row>
    <row r="892" spans="1:10">
      <c r="A892" s="5" t="s">
        <v>505</v>
      </c>
      <c r="B892" s="6">
        <v>44898.620140775463</v>
      </c>
      <c r="C892" s="5" t="s">
        <v>428</v>
      </c>
      <c r="D892" s="7">
        <v>537882</v>
      </c>
      <c r="E892" s="10" t="s">
        <v>17</v>
      </c>
      <c r="H892" s="8">
        <v>48330.5</v>
      </c>
      <c r="I892" s="5" t="s">
        <v>15</v>
      </c>
      <c r="J892" s="5" t="s">
        <v>429</v>
      </c>
    </row>
    <row r="893" spans="1:10">
      <c r="A893" s="5" t="s">
        <v>505</v>
      </c>
      <c r="B893" s="6">
        <v>44898.620140775463</v>
      </c>
      <c r="C893" s="5" t="s">
        <v>428</v>
      </c>
      <c r="D893" s="7">
        <v>465637</v>
      </c>
      <c r="E893" s="10" t="s">
        <v>17</v>
      </c>
      <c r="H893" s="8">
        <v>2572.4</v>
      </c>
      <c r="I893" s="5" t="s">
        <v>15</v>
      </c>
      <c r="J893" s="5" t="s">
        <v>430</v>
      </c>
    </row>
    <row r="894" spans="1:10">
      <c r="A894" s="5" t="s">
        <v>505</v>
      </c>
      <c r="B894" s="6">
        <v>44898.620140775463</v>
      </c>
      <c r="C894" s="5" t="s">
        <v>428</v>
      </c>
      <c r="D894" s="7">
        <v>537889</v>
      </c>
      <c r="E894" s="10" t="s">
        <v>17</v>
      </c>
      <c r="H894" s="8">
        <v>10893.6</v>
      </c>
      <c r="I894" s="5" t="s">
        <v>15</v>
      </c>
      <c r="J894" s="5" t="s">
        <v>431</v>
      </c>
    </row>
    <row r="895" spans="1:10">
      <c r="A895" s="5" t="s">
        <v>505</v>
      </c>
      <c r="B895" s="6">
        <v>44898.620140775463</v>
      </c>
      <c r="C895" s="5" t="s">
        <v>428</v>
      </c>
      <c r="D895" s="7"/>
      <c r="E895" s="10"/>
      <c r="F895" s="8">
        <v>1423.7</v>
      </c>
      <c r="I895" s="11" t="s">
        <v>9</v>
      </c>
      <c r="J895" s="10" t="s">
        <v>448</v>
      </c>
    </row>
    <row r="896" spans="1:10">
      <c r="A896" s="5" t="s">
        <v>505</v>
      </c>
      <c r="B896" s="6">
        <v>44898.620140775463</v>
      </c>
      <c r="C896" s="5" t="s">
        <v>428</v>
      </c>
      <c r="D896" s="7"/>
      <c r="E896" s="10"/>
      <c r="F896" s="8">
        <v>13937.5</v>
      </c>
      <c r="I896" s="11" t="s">
        <v>9</v>
      </c>
      <c r="J896" s="5" t="s">
        <v>436</v>
      </c>
    </row>
    <row r="897" spans="1:10">
      <c r="A897" s="5" t="s">
        <v>505</v>
      </c>
      <c r="B897" s="6">
        <v>44898.620140775463</v>
      </c>
      <c r="C897" s="5" t="s">
        <v>428</v>
      </c>
      <c r="D897" s="7"/>
      <c r="E897" s="10"/>
      <c r="F897" s="8">
        <v>1825</v>
      </c>
      <c r="I897" s="11" t="s">
        <v>9</v>
      </c>
      <c r="J897" s="10" t="s">
        <v>437</v>
      </c>
    </row>
    <row r="898" spans="1:10">
      <c r="A898" s="5" t="s">
        <v>505</v>
      </c>
      <c r="B898" s="6">
        <v>44898.620140775463</v>
      </c>
      <c r="C898" s="5" t="s">
        <v>428</v>
      </c>
      <c r="D898" s="7"/>
      <c r="E898" s="10"/>
      <c r="F898" s="8">
        <v>2296.5</v>
      </c>
      <c r="I898" s="11" t="s">
        <v>9</v>
      </c>
      <c r="J898" s="5" t="s">
        <v>438</v>
      </c>
    </row>
    <row r="899" spans="1:10">
      <c r="A899" s="5" t="s">
        <v>505</v>
      </c>
      <c r="B899" s="6">
        <v>44898.620140775463</v>
      </c>
      <c r="C899" s="5" t="s">
        <v>428</v>
      </c>
      <c r="D899" s="7"/>
      <c r="E899" s="10"/>
      <c r="F899" s="8">
        <v>30530.799999999999</v>
      </c>
      <c r="I899" s="11" t="s">
        <v>9</v>
      </c>
      <c r="J899" s="10" t="s">
        <v>440</v>
      </c>
    </row>
    <row r="900" spans="1:10">
      <c r="A900" s="5" t="s">
        <v>505</v>
      </c>
      <c r="B900" s="6">
        <v>44898.620140775463</v>
      </c>
      <c r="C900" s="5" t="s">
        <v>428</v>
      </c>
      <c r="D900" s="7"/>
      <c r="E900" s="10"/>
      <c r="F900" s="8">
        <v>8143.3</v>
      </c>
      <c r="I900" s="11" t="s">
        <v>9</v>
      </c>
      <c r="J900" s="10" t="s">
        <v>442</v>
      </c>
    </row>
    <row r="901" spans="1:10">
      <c r="A901" s="5" t="s">
        <v>505</v>
      </c>
      <c r="B901" s="6">
        <v>44898.620140775463</v>
      </c>
      <c r="C901" s="5" t="s">
        <v>428</v>
      </c>
      <c r="D901" s="7"/>
      <c r="E901" s="10"/>
      <c r="F901" s="8">
        <v>13447.1</v>
      </c>
      <c r="I901" s="11" t="s">
        <v>9</v>
      </c>
      <c r="J901" s="10" t="s">
        <v>443</v>
      </c>
    </row>
    <row r="902" spans="1:10">
      <c r="A902" s="5" t="s">
        <v>505</v>
      </c>
      <c r="B902" s="6">
        <v>44898.620140775463</v>
      </c>
      <c r="C902" s="5" t="s">
        <v>428</v>
      </c>
      <c r="D902" s="7"/>
      <c r="E902" s="10"/>
      <c r="F902" s="8">
        <v>6066.4</v>
      </c>
      <c r="I902" s="11" t="s">
        <v>9</v>
      </c>
      <c r="J902" s="10" t="s">
        <v>445</v>
      </c>
    </row>
    <row r="903" spans="1:10">
      <c r="A903" s="12" t="s">
        <v>21</v>
      </c>
      <c r="B903" s="3"/>
      <c r="C903" s="3"/>
      <c r="D903" s="7"/>
      <c r="E903" s="10"/>
      <c r="F903" s="19">
        <f>SUM(F892:G902)</f>
        <v>77670.3</v>
      </c>
      <c r="H903" s="8"/>
      <c r="I903" s="11"/>
      <c r="J903" s="10"/>
    </row>
    <row r="904" spans="1:10" ht="15.75" customHeight="1">
      <c r="A904" s="13" t="s">
        <v>22</v>
      </c>
      <c r="B904" s="13" t="s">
        <v>23</v>
      </c>
      <c r="C904" s="13" t="s">
        <v>24</v>
      </c>
      <c r="D904" s="14">
        <v>112351242</v>
      </c>
      <c r="E904" s="10"/>
      <c r="H904" s="8"/>
      <c r="I904" s="11"/>
      <c r="J904" s="10"/>
    </row>
    <row r="907" spans="1:10">
      <c r="A907" s="1" t="s">
        <v>0</v>
      </c>
      <c r="B907" s="2"/>
      <c r="C907" s="2"/>
      <c r="D907" s="2"/>
      <c r="E907" s="2"/>
      <c r="F907" s="2"/>
      <c r="G907" s="2"/>
      <c r="H907" s="2"/>
      <c r="I907" s="2"/>
      <c r="J907" s="2"/>
    </row>
    <row r="908" spans="1:10">
      <c r="A908" s="3" t="s">
        <v>146</v>
      </c>
      <c r="B908" s="2"/>
      <c r="C908" s="2"/>
      <c r="D908" s="2"/>
      <c r="E908" s="2"/>
      <c r="F908" s="2"/>
      <c r="G908" s="2"/>
      <c r="H908" s="2"/>
      <c r="I908" s="2"/>
      <c r="J908" s="2"/>
    </row>
    <row r="909" spans="1:10">
      <c r="A909" s="88" t="s">
        <v>0</v>
      </c>
      <c r="B909" s="88" t="s">
        <v>2</v>
      </c>
      <c r="C909" s="88" t="s">
        <v>3</v>
      </c>
      <c r="D909" s="88" t="s">
        <v>4</v>
      </c>
      <c r="E909" s="88" t="s">
        <v>5</v>
      </c>
      <c r="F909" s="88" t="s">
        <v>6</v>
      </c>
      <c r="G909" s="90"/>
      <c r="H909" s="91"/>
      <c r="I909" s="88" t="s">
        <v>7</v>
      </c>
      <c r="J909" s="88" t="s">
        <v>8</v>
      </c>
    </row>
    <row r="910" spans="1:10">
      <c r="A910" s="89"/>
      <c r="B910" s="89"/>
      <c r="C910" s="89"/>
      <c r="D910" s="89"/>
      <c r="E910" s="89"/>
      <c r="F910" s="4" t="s">
        <v>9</v>
      </c>
      <c r="G910" s="4" t="s">
        <v>10</v>
      </c>
      <c r="H910" s="4" t="s">
        <v>11</v>
      </c>
      <c r="I910" s="89"/>
      <c r="J910" s="89"/>
    </row>
    <row r="911" spans="1:10">
      <c r="A911" s="5" t="s">
        <v>506</v>
      </c>
      <c r="B911" s="6">
        <v>44900.501681493057</v>
      </c>
      <c r="C911" s="5" t="s">
        <v>428</v>
      </c>
      <c r="D911" s="7"/>
      <c r="E911" s="10"/>
      <c r="F911" s="8">
        <v>12702.6</v>
      </c>
      <c r="I911" s="11" t="s">
        <v>9</v>
      </c>
      <c r="J911" s="10" t="s">
        <v>435</v>
      </c>
    </row>
    <row r="912" spans="1:10">
      <c r="A912" s="5" t="s">
        <v>506</v>
      </c>
      <c r="B912" s="6">
        <v>44900.501681493057</v>
      </c>
      <c r="C912" s="5" t="s">
        <v>428</v>
      </c>
      <c r="D912" s="7"/>
      <c r="E912" s="10"/>
      <c r="F912" s="8">
        <v>10657.1</v>
      </c>
      <c r="I912" s="11" t="s">
        <v>9</v>
      </c>
      <c r="J912" s="5" t="s">
        <v>436</v>
      </c>
    </row>
    <row r="913" spans="1:10">
      <c r="A913" s="5" t="s">
        <v>506</v>
      </c>
      <c r="B913" s="6">
        <v>44900.501681493057</v>
      </c>
      <c r="C913" s="5" t="s">
        <v>428</v>
      </c>
      <c r="D913" s="7"/>
      <c r="E913" s="10"/>
      <c r="F913" s="8">
        <v>2009</v>
      </c>
      <c r="I913" s="11" t="s">
        <v>9</v>
      </c>
      <c r="J913" s="10" t="s">
        <v>448</v>
      </c>
    </row>
    <row r="914" spans="1:10">
      <c r="A914" s="5" t="s">
        <v>506</v>
      </c>
      <c r="B914" s="6">
        <v>44900.501681493057</v>
      </c>
      <c r="C914" s="5" t="s">
        <v>428</v>
      </c>
      <c r="D914" s="7"/>
      <c r="E914" s="10"/>
      <c r="F914" s="8">
        <v>1896</v>
      </c>
      <c r="I914" s="11" t="s">
        <v>9</v>
      </c>
      <c r="J914" s="10" t="s">
        <v>437</v>
      </c>
    </row>
    <row r="915" spans="1:10">
      <c r="A915" s="5" t="s">
        <v>506</v>
      </c>
      <c r="B915" s="6">
        <v>44900.501681493057</v>
      </c>
      <c r="C915" s="5" t="s">
        <v>428</v>
      </c>
      <c r="D915" s="7"/>
      <c r="E915" s="10"/>
      <c r="F915" s="8">
        <v>3212.1</v>
      </c>
      <c r="I915" s="11" t="s">
        <v>9</v>
      </c>
      <c r="J915" s="5" t="s">
        <v>438</v>
      </c>
    </row>
    <row r="916" spans="1:10">
      <c r="A916" s="5" t="s">
        <v>506</v>
      </c>
      <c r="B916" s="6">
        <v>44900.501681493057</v>
      </c>
      <c r="C916" s="5" t="s">
        <v>428</v>
      </c>
      <c r="D916" s="7"/>
      <c r="E916" s="10"/>
      <c r="F916" s="8">
        <v>12911.9</v>
      </c>
      <c r="I916" s="11" t="s">
        <v>9</v>
      </c>
      <c r="J916" s="10" t="s">
        <v>439</v>
      </c>
    </row>
    <row r="917" spans="1:10">
      <c r="A917" s="5" t="s">
        <v>506</v>
      </c>
      <c r="B917" s="6">
        <v>44900.501681493057</v>
      </c>
      <c r="C917" s="5" t="s">
        <v>428</v>
      </c>
      <c r="D917" s="7"/>
      <c r="E917" s="10"/>
      <c r="F917" s="8">
        <v>11088.2</v>
      </c>
      <c r="I917" s="11" t="s">
        <v>9</v>
      </c>
      <c r="J917" s="10" t="s">
        <v>440</v>
      </c>
    </row>
    <row r="918" spans="1:10">
      <c r="A918" s="5" t="s">
        <v>506</v>
      </c>
      <c r="B918" s="6">
        <v>44900.501681493057</v>
      </c>
      <c r="C918" s="5" t="s">
        <v>428</v>
      </c>
      <c r="D918" s="7"/>
      <c r="E918" s="10"/>
      <c r="F918" s="8">
        <v>4562.6000000000004</v>
      </c>
      <c r="I918" s="11" t="s">
        <v>9</v>
      </c>
      <c r="J918" s="10" t="s">
        <v>442</v>
      </c>
    </row>
    <row r="919" spans="1:10">
      <c r="A919" s="5" t="s">
        <v>506</v>
      </c>
      <c r="B919" s="6">
        <v>44900.501681493057</v>
      </c>
      <c r="C919" s="5" t="s">
        <v>428</v>
      </c>
      <c r="D919" s="7"/>
      <c r="E919" s="10"/>
      <c r="F919" s="8">
        <v>8240</v>
      </c>
      <c r="I919" s="11" t="s">
        <v>9</v>
      </c>
      <c r="J919" s="10" t="s">
        <v>452</v>
      </c>
    </row>
    <row r="920" spans="1:10">
      <c r="A920" s="5" t="s">
        <v>506</v>
      </c>
      <c r="B920" s="6">
        <v>44900.501681493057</v>
      </c>
      <c r="C920" s="5" t="s">
        <v>428</v>
      </c>
      <c r="D920" s="7"/>
      <c r="E920" s="10"/>
      <c r="F920" s="8">
        <v>7297.6</v>
      </c>
      <c r="I920" s="11" t="s">
        <v>9</v>
      </c>
      <c r="J920" s="10" t="s">
        <v>443</v>
      </c>
    </row>
    <row r="921" spans="1:10">
      <c r="A921" s="5" t="s">
        <v>506</v>
      </c>
      <c r="B921" s="6">
        <v>44900.501681493057</v>
      </c>
      <c r="C921" s="5" t="s">
        <v>428</v>
      </c>
      <c r="D921" s="7"/>
      <c r="E921" s="10"/>
      <c r="F921" s="8">
        <v>6766.4</v>
      </c>
      <c r="I921" s="11" t="s">
        <v>9</v>
      </c>
      <c r="J921" s="10" t="s">
        <v>444</v>
      </c>
    </row>
    <row r="922" spans="1:10">
      <c r="A922" s="12" t="s">
        <v>21</v>
      </c>
      <c r="B922" s="3"/>
      <c r="C922" s="3"/>
      <c r="D922" s="7"/>
      <c r="E922" s="10"/>
      <c r="F922" s="19">
        <f>SUM(F911:G921)</f>
        <v>81343.5</v>
      </c>
      <c r="H922" s="8"/>
      <c r="I922" s="11"/>
      <c r="J922" s="5"/>
    </row>
    <row r="923" spans="1:10" ht="15.75" customHeight="1">
      <c r="A923" s="13" t="s">
        <v>22</v>
      </c>
      <c r="B923" s="13" t="s">
        <v>23</v>
      </c>
      <c r="C923" s="13" t="s">
        <v>24</v>
      </c>
      <c r="D923" s="14">
        <v>112351357</v>
      </c>
      <c r="E923" s="10"/>
      <c r="H923" s="8"/>
      <c r="I923" s="11"/>
      <c r="J923" s="5"/>
    </row>
    <row r="924" spans="1:10">
      <c r="A924" s="5"/>
      <c r="B924" s="6"/>
      <c r="C924" s="5"/>
      <c r="D924" s="7"/>
      <c r="E924" s="10"/>
      <c r="H924" s="8"/>
      <c r="I924" s="11"/>
      <c r="J924" s="5"/>
    </row>
    <row r="925" spans="1:10">
      <c r="A925" s="5"/>
      <c r="B925" s="6"/>
      <c r="C925" s="5"/>
      <c r="D925" s="7"/>
      <c r="E925" s="10"/>
      <c r="H925" s="8"/>
      <c r="I925" s="11"/>
      <c r="J925" s="5"/>
    </row>
    <row r="926" spans="1:10">
      <c r="A926" s="5" t="s">
        <v>507</v>
      </c>
      <c r="B926" s="6">
        <v>44900.71728503472</v>
      </c>
      <c r="C926" s="5" t="s">
        <v>428</v>
      </c>
      <c r="D926" s="9">
        <v>45132990155</v>
      </c>
      <c r="E926" s="10" t="s">
        <v>17</v>
      </c>
      <c r="H926" s="8">
        <v>1950</v>
      </c>
      <c r="I926" s="5" t="s">
        <v>15</v>
      </c>
      <c r="J926" s="10" t="s">
        <v>447</v>
      </c>
    </row>
    <row r="927" spans="1:10">
      <c r="A927" s="5" t="s">
        <v>507</v>
      </c>
      <c r="B927" s="6">
        <v>44900.71728503472</v>
      </c>
      <c r="C927" s="5" t="s">
        <v>428</v>
      </c>
      <c r="D927" s="9">
        <v>45113136475</v>
      </c>
      <c r="E927" s="10" t="s">
        <v>17</v>
      </c>
      <c r="H927" s="8">
        <v>35539.47</v>
      </c>
      <c r="I927" s="5" t="s">
        <v>15</v>
      </c>
      <c r="J927" s="10" t="s">
        <v>447</v>
      </c>
    </row>
    <row r="928" spans="1:10">
      <c r="A928" s="5" t="s">
        <v>507</v>
      </c>
      <c r="B928" s="6">
        <v>44900.71728503472</v>
      </c>
      <c r="C928" s="5" t="s">
        <v>428</v>
      </c>
      <c r="D928" s="9">
        <v>451131364751</v>
      </c>
      <c r="E928" s="10" t="s">
        <v>17</v>
      </c>
      <c r="H928" s="8">
        <v>22118.79</v>
      </c>
      <c r="I928" s="5" t="s">
        <v>15</v>
      </c>
      <c r="J928" s="10" t="s">
        <v>447</v>
      </c>
    </row>
    <row r="929" spans="1:10">
      <c r="A929" s="5" t="s">
        <v>507</v>
      </c>
      <c r="B929" s="6">
        <v>44900.71728503472</v>
      </c>
      <c r="C929" s="5" t="s">
        <v>428</v>
      </c>
      <c r="D929" s="9">
        <v>45113136478</v>
      </c>
      <c r="E929" s="10" t="s">
        <v>17</v>
      </c>
      <c r="H929" s="8">
        <v>469.2</v>
      </c>
      <c r="I929" s="5" t="s">
        <v>15</v>
      </c>
      <c r="J929" s="10" t="s">
        <v>447</v>
      </c>
    </row>
    <row r="930" spans="1:10">
      <c r="A930" s="5" t="s">
        <v>507</v>
      </c>
      <c r="B930" s="6">
        <v>44900.71728503472</v>
      </c>
      <c r="C930" s="5" t="s">
        <v>428</v>
      </c>
      <c r="D930" s="7">
        <v>538015</v>
      </c>
      <c r="E930" s="10" t="s">
        <v>17</v>
      </c>
      <c r="H930" s="8">
        <v>26017.7</v>
      </c>
      <c r="I930" s="5" t="s">
        <v>15</v>
      </c>
      <c r="J930" s="5" t="s">
        <v>430</v>
      </c>
    </row>
    <row r="931" spans="1:10">
      <c r="A931" s="5" t="s">
        <v>507</v>
      </c>
      <c r="B931" s="6">
        <v>44900.71728503472</v>
      </c>
      <c r="C931" s="5" t="s">
        <v>428</v>
      </c>
      <c r="D931" s="7">
        <v>429272</v>
      </c>
      <c r="E931" s="10" t="s">
        <v>17</v>
      </c>
      <c r="H931" s="8">
        <v>21051.4</v>
      </c>
      <c r="I931" s="5" t="s">
        <v>15</v>
      </c>
      <c r="J931" s="5" t="s">
        <v>429</v>
      </c>
    </row>
    <row r="932" spans="1:10">
      <c r="A932" s="5" t="s">
        <v>507</v>
      </c>
      <c r="B932" s="6">
        <v>44900.71728503472</v>
      </c>
      <c r="C932" s="5" t="s">
        <v>428</v>
      </c>
      <c r="D932" s="7"/>
      <c r="E932" s="10"/>
      <c r="F932" s="8">
        <v>60085.599999999999</v>
      </c>
      <c r="I932" s="11" t="s">
        <v>9</v>
      </c>
      <c r="J932" s="5" t="s">
        <v>431</v>
      </c>
    </row>
    <row r="933" spans="1:10">
      <c r="A933" s="5" t="s">
        <v>507</v>
      </c>
      <c r="B933" s="6">
        <v>44900.71728503472</v>
      </c>
      <c r="C933" s="5" t="s">
        <v>428</v>
      </c>
      <c r="D933" s="7"/>
      <c r="E933" s="10"/>
      <c r="F933" s="8">
        <v>4867</v>
      </c>
      <c r="I933" s="11" t="s">
        <v>9</v>
      </c>
      <c r="J933" s="10" t="s">
        <v>452</v>
      </c>
    </row>
    <row r="934" spans="1:10">
      <c r="A934" s="5" t="s">
        <v>507</v>
      </c>
      <c r="B934" s="6">
        <v>44900.71728503472</v>
      </c>
      <c r="C934" s="5" t="s">
        <v>428</v>
      </c>
      <c r="D934" s="7"/>
      <c r="E934" s="10"/>
      <c r="F934" s="8">
        <v>8163.7</v>
      </c>
      <c r="I934" s="11" t="s">
        <v>9</v>
      </c>
      <c r="J934" s="10" t="s">
        <v>444</v>
      </c>
    </row>
    <row r="935" spans="1:10">
      <c r="A935" s="12" t="s">
        <v>21</v>
      </c>
      <c r="B935" s="3"/>
      <c r="C935" s="3"/>
      <c r="D935" s="7"/>
      <c r="E935" s="10"/>
      <c r="F935" s="19">
        <f>SUM(F926:G934)</f>
        <v>73116.3</v>
      </c>
      <c r="H935" s="8"/>
      <c r="I935" s="11"/>
      <c r="J935" s="5"/>
    </row>
    <row r="936" spans="1:10" ht="15.75" customHeight="1">
      <c r="A936" s="13" t="s">
        <v>22</v>
      </c>
      <c r="B936" s="13" t="s">
        <v>23</v>
      </c>
      <c r="C936" s="13" t="s">
        <v>24</v>
      </c>
      <c r="D936" s="14">
        <v>112362742</v>
      </c>
      <c r="E936" s="10"/>
      <c r="H936" s="8"/>
      <c r="I936" s="11"/>
      <c r="J936" s="5"/>
    </row>
    <row r="939" spans="1:10">
      <c r="A939" s="1" t="s">
        <v>0</v>
      </c>
      <c r="B939" s="2"/>
      <c r="C939" s="2"/>
      <c r="D939" s="2"/>
      <c r="E939" s="2"/>
      <c r="F939" s="2"/>
      <c r="G939" s="2"/>
      <c r="H939" s="2"/>
      <c r="I939" s="2"/>
      <c r="J939" s="2"/>
    </row>
    <row r="940" spans="1:10">
      <c r="A940" s="3" t="s">
        <v>152</v>
      </c>
      <c r="B940" s="2"/>
      <c r="C940" s="2"/>
      <c r="D940" s="2"/>
      <c r="E940" s="2"/>
      <c r="F940" s="2"/>
      <c r="G940" s="2"/>
      <c r="H940" s="2"/>
      <c r="I940" s="2"/>
      <c r="J940" s="2"/>
    </row>
    <row r="941" spans="1:10">
      <c r="A941" s="88" t="s">
        <v>0</v>
      </c>
      <c r="B941" s="88" t="s">
        <v>2</v>
      </c>
      <c r="C941" s="88" t="s">
        <v>3</v>
      </c>
      <c r="D941" s="88" t="s">
        <v>4</v>
      </c>
      <c r="E941" s="88" t="s">
        <v>5</v>
      </c>
      <c r="F941" s="88" t="s">
        <v>6</v>
      </c>
      <c r="G941" s="90"/>
      <c r="H941" s="91"/>
      <c r="I941" s="88" t="s">
        <v>7</v>
      </c>
      <c r="J941" s="88" t="s">
        <v>8</v>
      </c>
    </row>
    <row r="942" spans="1:10">
      <c r="A942" s="89"/>
      <c r="B942" s="89"/>
      <c r="C942" s="89"/>
      <c r="D942" s="89"/>
      <c r="E942" s="89"/>
      <c r="F942" s="4" t="s">
        <v>9</v>
      </c>
      <c r="G942" s="4" t="s">
        <v>10</v>
      </c>
      <c r="H942" s="4" t="s">
        <v>11</v>
      </c>
      <c r="I942" s="89"/>
      <c r="J942" s="89"/>
    </row>
    <row r="943" spans="1:10">
      <c r="A943" s="5" t="s">
        <v>508</v>
      </c>
      <c r="B943" s="6">
        <v>44901.497156851852</v>
      </c>
      <c r="C943" s="5" t="s">
        <v>428</v>
      </c>
      <c r="D943" s="11"/>
      <c r="E943" s="10"/>
      <c r="F943" s="8">
        <v>11449.1</v>
      </c>
      <c r="I943" s="11" t="s">
        <v>9</v>
      </c>
      <c r="J943" s="10" t="s">
        <v>435</v>
      </c>
    </row>
    <row r="944" spans="1:10">
      <c r="A944" s="5" t="s">
        <v>508</v>
      </c>
      <c r="B944" s="6">
        <v>44901.497156851852</v>
      </c>
      <c r="C944" s="5" t="s">
        <v>428</v>
      </c>
      <c r="D944" s="11"/>
      <c r="E944" s="10"/>
      <c r="F944" s="8">
        <v>15529.4</v>
      </c>
      <c r="I944" s="11" t="s">
        <v>9</v>
      </c>
      <c r="J944" s="5" t="s">
        <v>436</v>
      </c>
    </row>
    <row r="945" spans="1:10">
      <c r="A945" s="5" t="s">
        <v>508</v>
      </c>
      <c r="B945" s="6">
        <v>44901.497156851852</v>
      </c>
      <c r="C945" s="5" t="s">
        <v>428</v>
      </c>
      <c r="D945" s="11"/>
      <c r="E945" s="10"/>
      <c r="F945" s="8">
        <v>6050</v>
      </c>
      <c r="I945" s="11" t="s">
        <v>9</v>
      </c>
      <c r="J945" s="10" t="s">
        <v>448</v>
      </c>
    </row>
    <row r="946" spans="1:10">
      <c r="A946" s="5" t="s">
        <v>508</v>
      </c>
      <c r="B946" s="6">
        <v>44901.497156851852</v>
      </c>
      <c r="C946" s="5" t="s">
        <v>428</v>
      </c>
      <c r="D946" s="11"/>
      <c r="E946" s="10"/>
      <c r="F946" s="8">
        <v>101</v>
      </c>
      <c r="I946" s="11" t="s">
        <v>9</v>
      </c>
      <c r="J946" s="5" t="s">
        <v>438</v>
      </c>
    </row>
    <row r="947" spans="1:10">
      <c r="A947" s="5" t="s">
        <v>508</v>
      </c>
      <c r="B947" s="6">
        <v>44901.497156851852</v>
      </c>
      <c r="C947" s="5" t="s">
        <v>428</v>
      </c>
      <c r="D947" s="11"/>
      <c r="E947" s="10"/>
      <c r="F947" s="8">
        <v>8553</v>
      </c>
      <c r="I947" s="11" t="s">
        <v>9</v>
      </c>
      <c r="J947" s="10" t="s">
        <v>439</v>
      </c>
    </row>
    <row r="948" spans="1:10">
      <c r="A948" s="5" t="s">
        <v>508</v>
      </c>
      <c r="B948" s="6">
        <v>44901.497156851852</v>
      </c>
      <c r="C948" s="5" t="s">
        <v>428</v>
      </c>
      <c r="D948" s="11"/>
      <c r="E948" s="10"/>
      <c r="F948" s="8">
        <v>10201.5</v>
      </c>
      <c r="I948" s="11" t="s">
        <v>9</v>
      </c>
      <c r="J948" s="10" t="s">
        <v>440</v>
      </c>
    </row>
    <row r="949" spans="1:10">
      <c r="A949" s="5" t="s">
        <v>508</v>
      </c>
      <c r="B949" s="6">
        <v>44901.497156851852</v>
      </c>
      <c r="C949" s="5" t="s">
        <v>428</v>
      </c>
      <c r="D949" s="11"/>
      <c r="E949" s="10"/>
      <c r="F949" s="8">
        <v>1755</v>
      </c>
      <c r="I949" s="11" t="s">
        <v>9</v>
      </c>
      <c r="J949" s="10" t="s">
        <v>442</v>
      </c>
    </row>
    <row r="950" spans="1:10">
      <c r="A950" s="5" t="s">
        <v>508</v>
      </c>
      <c r="B950" s="6">
        <v>44901.497156851852</v>
      </c>
      <c r="C950" s="5" t="s">
        <v>428</v>
      </c>
      <c r="D950" s="11"/>
      <c r="E950" s="10"/>
      <c r="F950" s="8">
        <v>6822.8</v>
      </c>
      <c r="I950" s="11" t="s">
        <v>9</v>
      </c>
      <c r="J950" s="10" t="s">
        <v>443</v>
      </c>
    </row>
    <row r="951" spans="1:10">
      <c r="A951" s="12" t="s">
        <v>21</v>
      </c>
      <c r="B951" s="3"/>
      <c r="C951" s="3"/>
      <c r="D951" s="7"/>
      <c r="E951" s="10"/>
      <c r="F951" s="20">
        <f>SUM(F943:G950)</f>
        <v>60461.8</v>
      </c>
      <c r="H951" s="8"/>
      <c r="I951" s="11"/>
      <c r="J951" s="10"/>
    </row>
    <row r="952" spans="1:10" ht="15.75" customHeight="1">
      <c r="A952" s="13" t="s">
        <v>22</v>
      </c>
      <c r="B952" s="13" t="s">
        <v>23</v>
      </c>
      <c r="C952" s="13" t="s">
        <v>24</v>
      </c>
      <c r="D952" s="14">
        <v>112362743</v>
      </c>
      <c r="E952" s="10"/>
      <c r="H952" s="8"/>
      <c r="I952" s="11"/>
      <c r="J952" s="10"/>
    </row>
    <row r="953" spans="1:10">
      <c r="A953" s="5"/>
      <c r="B953" s="6"/>
      <c r="C953" s="5"/>
      <c r="D953" s="7"/>
      <c r="E953" s="10"/>
      <c r="H953" s="8"/>
      <c r="I953" s="11"/>
      <c r="J953" s="10"/>
    </row>
    <row r="954" spans="1:10">
      <c r="A954" s="5"/>
      <c r="B954" s="6"/>
      <c r="C954" s="5"/>
      <c r="D954" s="7"/>
      <c r="E954" s="10"/>
      <c r="H954" s="8"/>
      <c r="I954" s="11"/>
      <c r="J954" s="10"/>
    </row>
    <row r="955" spans="1:10">
      <c r="A955" s="5" t="s">
        <v>509</v>
      </c>
      <c r="B955" s="6">
        <v>44901.730029918981</v>
      </c>
      <c r="C955" s="5" t="s">
        <v>428</v>
      </c>
      <c r="D955" s="9">
        <v>45152987616</v>
      </c>
      <c r="E955" s="10" t="s">
        <v>17</v>
      </c>
      <c r="H955" s="8">
        <v>2328</v>
      </c>
      <c r="I955" s="5" t="s">
        <v>15</v>
      </c>
      <c r="J955" s="10" t="s">
        <v>447</v>
      </c>
    </row>
    <row r="956" spans="1:10">
      <c r="A956" s="5" t="s">
        <v>509</v>
      </c>
      <c r="B956" s="6">
        <v>44901.730029918981</v>
      </c>
      <c r="C956" s="5" t="s">
        <v>428</v>
      </c>
      <c r="D956" s="7">
        <v>411004</v>
      </c>
      <c r="E956" s="10" t="s">
        <v>17</v>
      </c>
      <c r="H956" s="8">
        <v>38819.800000000003</v>
      </c>
      <c r="I956" s="5" t="s">
        <v>15</v>
      </c>
      <c r="J956" s="5" t="s">
        <v>430</v>
      </c>
    </row>
    <row r="957" spans="1:10">
      <c r="A957" s="5" t="s">
        <v>509</v>
      </c>
      <c r="B957" s="6">
        <v>44901.730029918981</v>
      </c>
      <c r="C957" s="5" t="s">
        <v>428</v>
      </c>
      <c r="D957" s="7">
        <v>429539</v>
      </c>
      <c r="E957" s="10" t="s">
        <v>17</v>
      </c>
      <c r="H957" s="8">
        <v>50000</v>
      </c>
      <c r="I957" s="5" t="s">
        <v>15</v>
      </c>
      <c r="J957" s="10" t="s">
        <v>447</v>
      </c>
    </row>
    <row r="958" spans="1:10">
      <c r="A958" s="5" t="s">
        <v>509</v>
      </c>
      <c r="B958" s="6">
        <v>44901.730029918981</v>
      </c>
      <c r="C958" s="5" t="s">
        <v>428</v>
      </c>
      <c r="D958" s="7"/>
      <c r="E958" s="10"/>
      <c r="F958" s="8">
        <v>97847.6</v>
      </c>
      <c r="I958" s="11" t="s">
        <v>9</v>
      </c>
      <c r="J958" s="5" t="s">
        <v>429</v>
      </c>
    </row>
    <row r="959" spans="1:10">
      <c r="A959" s="5" t="s">
        <v>509</v>
      </c>
      <c r="B959" s="6">
        <v>44901.730029918981</v>
      </c>
      <c r="C959" s="5" t="s">
        <v>428</v>
      </c>
      <c r="D959" s="7"/>
      <c r="E959" s="10"/>
      <c r="F959" s="8">
        <v>40758.699999999997</v>
      </c>
      <c r="I959" s="11" t="s">
        <v>9</v>
      </c>
      <c r="J959" s="5" t="s">
        <v>431</v>
      </c>
    </row>
    <row r="960" spans="1:10">
      <c r="A960" s="12" t="s">
        <v>21</v>
      </c>
      <c r="B960" s="3"/>
      <c r="C960" s="3"/>
      <c r="D960" s="7"/>
      <c r="E960" s="10"/>
      <c r="F960" s="20">
        <f>SUM(F955:G959)</f>
        <v>138606.29999999999</v>
      </c>
      <c r="H960" s="8"/>
      <c r="I960" s="11"/>
      <c r="J960" s="10"/>
    </row>
    <row r="961" spans="1:10" ht="15.75" customHeight="1">
      <c r="A961" s="13" t="s">
        <v>22</v>
      </c>
      <c r="B961" s="13" t="s">
        <v>23</v>
      </c>
      <c r="C961" s="13" t="s">
        <v>24</v>
      </c>
      <c r="D961" s="14">
        <v>112370450</v>
      </c>
      <c r="E961" s="10"/>
      <c r="H961" s="8"/>
      <c r="I961" s="11"/>
      <c r="J961" s="10"/>
    </row>
    <row r="962" spans="1:10">
      <c r="A962" s="5"/>
      <c r="B962" s="6"/>
      <c r="C962" s="5"/>
      <c r="D962" s="7"/>
      <c r="E962" s="10"/>
      <c r="H962" s="8"/>
      <c r="I962" s="11"/>
      <c r="J962" s="10"/>
    </row>
    <row r="964" spans="1:10">
      <c r="A964" s="1" t="s">
        <v>0</v>
      </c>
      <c r="B964" s="2"/>
      <c r="C964" s="2"/>
      <c r="D964" s="2"/>
      <c r="E964" s="2"/>
      <c r="F964" s="2"/>
      <c r="G964" s="2"/>
      <c r="H964" s="2"/>
      <c r="I964" s="2"/>
      <c r="J964" s="2"/>
    </row>
    <row r="965" spans="1:10">
      <c r="A965" s="3" t="s">
        <v>155</v>
      </c>
      <c r="B965" s="2"/>
      <c r="C965" s="2"/>
      <c r="D965" s="2"/>
      <c r="E965" s="2"/>
      <c r="F965" s="2"/>
      <c r="G965" s="2"/>
      <c r="H965" s="2"/>
      <c r="I965" s="2"/>
      <c r="J965" s="2"/>
    </row>
    <row r="966" spans="1:10">
      <c r="A966" s="88" t="s">
        <v>0</v>
      </c>
      <c r="B966" s="88" t="s">
        <v>2</v>
      </c>
      <c r="C966" s="88" t="s">
        <v>3</v>
      </c>
      <c r="D966" s="88" t="s">
        <v>4</v>
      </c>
      <c r="E966" s="88" t="s">
        <v>5</v>
      </c>
      <c r="F966" s="88" t="s">
        <v>6</v>
      </c>
      <c r="G966" s="90"/>
      <c r="H966" s="91"/>
      <c r="I966" s="88" t="s">
        <v>7</v>
      </c>
      <c r="J966" s="88" t="s">
        <v>8</v>
      </c>
    </row>
    <row r="967" spans="1:10">
      <c r="A967" s="89"/>
      <c r="B967" s="89"/>
      <c r="C967" s="89"/>
      <c r="D967" s="89"/>
      <c r="E967" s="89"/>
      <c r="F967" s="4" t="s">
        <v>9</v>
      </c>
      <c r="G967" s="4" t="s">
        <v>10</v>
      </c>
      <c r="H967" s="4" t="s">
        <v>11</v>
      </c>
      <c r="I967" s="89"/>
      <c r="J967" s="89"/>
    </row>
    <row r="968" spans="1:10">
      <c r="A968" s="5" t="s">
        <v>510</v>
      </c>
      <c r="B968" s="6">
        <v>44902.507096284717</v>
      </c>
      <c r="C968" s="5" t="s">
        <v>428</v>
      </c>
      <c r="D968" s="7"/>
      <c r="E968" s="10"/>
      <c r="F968" s="8">
        <v>13058.6</v>
      </c>
      <c r="I968" s="11" t="s">
        <v>9</v>
      </c>
      <c r="J968" s="10" t="s">
        <v>435</v>
      </c>
    </row>
    <row r="969" spans="1:10">
      <c r="A969" s="5" t="s">
        <v>510</v>
      </c>
      <c r="B969" s="6">
        <v>44902.507096284717</v>
      </c>
      <c r="C969" s="5" t="s">
        <v>428</v>
      </c>
      <c r="D969" s="7"/>
      <c r="E969" s="10"/>
      <c r="F969" s="8">
        <v>17400.7</v>
      </c>
      <c r="I969" s="11" t="s">
        <v>9</v>
      </c>
      <c r="J969" s="5" t="s">
        <v>436</v>
      </c>
    </row>
    <row r="970" spans="1:10">
      <c r="A970" s="5" t="s">
        <v>510</v>
      </c>
      <c r="B970" s="6">
        <v>44902.507096284717</v>
      </c>
      <c r="C970" s="5" t="s">
        <v>428</v>
      </c>
      <c r="D970" s="7"/>
      <c r="E970" s="10"/>
      <c r="F970" s="8">
        <v>20935.400000000001</v>
      </c>
      <c r="I970" s="11" t="s">
        <v>9</v>
      </c>
      <c r="J970" s="10" t="s">
        <v>448</v>
      </c>
    </row>
    <row r="971" spans="1:10">
      <c r="A971" s="5" t="s">
        <v>510</v>
      </c>
      <c r="B971" s="6">
        <v>44902.507096284717</v>
      </c>
      <c r="C971" s="5" t="s">
        <v>428</v>
      </c>
      <c r="D971" s="7"/>
      <c r="E971" s="10"/>
      <c r="F971" s="8">
        <v>3735</v>
      </c>
      <c r="I971" s="11" t="s">
        <v>9</v>
      </c>
      <c r="J971" s="10" t="s">
        <v>437</v>
      </c>
    </row>
    <row r="972" spans="1:10">
      <c r="A972" s="5" t="s">
        <v>510</v>
      </c>
      <c r="B972" s="6">
        <v>44902.507096284717</v>
      </c>
      <c r="C972" s="5" t="s">
        <v>428</v>
      </c>
      <c r="D972" s="7"/>
      <c r="E972" s="10"/>
      <c r="F972" s="8">
        <v>12137</v>
      </c>
      <c r="I972" s="11" t="s">
        <v>9</v>
      </c>
      <c r="J972" s="5" t="s">
        <v>438</v>
      </c>
    </row>
    <row r="973" spans="1:10">
      <c r="A973" s="5" t="s">
        <v>510</v>
      </c>
      <c r="B973" s="6">
        <v>44902.507096284717</v>
      </c>
      <c r="C973" s="5" t="s">
        <v>428</v>
      </c>
      <c r="D973" s="7"/>
      <c r="E973" s="10"/>
      <c r="F973" s="8">
        <v>14125.3</v>
      </c>
      <c r="I973" s="11" t="s">
        <v>9</v>
      </c>
      <c r="J973" s="10" t="s">
        <v>439</v>
      </c>
    </row>
    <row r="974" spans="1:10">
      <c r="A974" s="5" t="s">
        <v>510</v>
      </c>
      <c r="B974" s="6">
        <v>44902.507096284717</v>
      </c>
      <c r="C974" s="5" t="s">
        <v>428</v>
      </c>
      <c r="D974" s="7"/>
      <c r="E974" s="10"/>
      <c r="F974" s="8">
        <v>38319.300000000003</v>
      </c>
      <c r="I974" s="11" t="s">
        <v>9</v>
      </c>
      <c r="J974" s="10" t="s">
        <v>440</v>
      </c>
    </row>
    <row r="975" spans="1:10">
      <c r="A975" s="5" t="s">
        <v>510</v>
      </c>
      <c r="B975" s="6">
        <v>44902.507096284717</v>
      </c>
      <c r="C975" s="5" t="s">
        <v>428</v>
      </c>
      <c r="D975" s="7"/>
      <c r="E975" s="10"/>
      <c r="F975" s="8">
        <v>3155</v>
      </c>
      <c r="I975" s="11" t="s">
        <v>9</v>
      </c>
      <c r="J975" s="5" t="s">
        <v>441</v>
      </c>
    </row>
    <row r="976" spans="1:10">
      <c r="A976" s="5" t="s">
        <v>510</v>
      </c>
      <c r="B976" s="6">
        <v>44902.507096284717</v>
      </c>
      <c r="C976" s="5" t="s">
        <v>428</v>
      </c>
      <c r="D976" s="7"/>
      <c r="E976" s="10"/>
      <c r="F976" s="8">
        <v>37951.1</v>
      </c>
      <c r="I976" s="11" t="s">
        <v>9</v>
      </c>
      <c r="J976" s="10" t="s">
        <v>442</v>
      </c>
    </row>
    <row r="977" spans="1:10">
      <c r="A977" s="5" t="s">
        <v>510</v>
      </c>
      <c r="B977" s="6">
        <v>44902.507096284717</v>
      </c>
      <c r="C977" s="5" t="s">
        <v>428</v>
      </c>
      <c r="D977" s="7"/>
      <c r="E977" s="10"/>
      <c r="F977" s="8">
        <v>9618</v>
      </c>
      <c r="I977" s="11" t="s">
        <v>9</v>
      </c>
      <c r="J977" s="10" t="s">
        <v>452</v>
      </c>
    </row>
    <row r="978" spans="1:10">
      <c r="A978" s="5" t="s">
        <v>510</v>
      </c>
      <c r="B978" s="6">
        <v>44902.507096284717</v>
      </c>
      <c r="C978" s="5" t="s">
        <v>428</v>
      </c>
      <c r="D978" s="7"/>
      <c r="E978" s="10"/>
      <c r="F978" s="8">
        <v>1020.2</v>
      </c>
      <c r="I978" s="11" t="s">
        <v>9</v>
      </c>
      <c r="J978" s="10" t="s">
        <v>443</v>
      </c>
    </row>
    <row r="979" spans="1:10">
      <c r="A979" s="5" t="s">
        <v>510</v>
      </c>
      <c r="B979" s="6">
        <v>44902.507096284717</v>
      </c>
      <c r="C979" s="5" t="s">
        <v>428</v>
      </c>
      <c r="D979" s="7"/>
      <c r="E979" s="10"/>
      <c r="F979" s="8">
        <v>10603.1</v>
      </c>
      <c r="I979" s="11" t="s">
        <v>9</v>
      </c>
      <c r="J979" s="10" t="s">
        <v>444</v>
      </c>
    </row>
    <row r="980" spans="1:10">
      <c r="A980" s="5" t="s">
        <v>510</v>
      </c>
      <c r="B980" s="6">
        <v>44902.507096284717</v>
      </c>
      <c r="C980" s="5" t="s">
        <v>428</v>
      </c>
      <c r="D980" s="7"/>
      <c r="E980" s="10"/>
      <c r="F980" s="8">
        <v>26444.1</v>
      </c>
      <c r="I980" s="11" t="s">
        <v>9</v>
      </c>
      <c r="J980" s="10" t="s">
        <v>445</v>
      </c>
    </row>
    <row r="981" spans="1:10">
      <c r="A981" s="12" t="s">
        <v>21</v>
      </c>
      <c r="B981" s="3"/>
      <c r="C981" s="3"/>
      <c r="D981" s="7"/>
      <c r="E981" s="10"/>
      <c r="F981" s="19">
        <f>SUM(F968:G980)</f>
        <v>208502.80000000005</v>
      </c>
      <c r="H981" s="8"/>
      <c r="I981" s="11"/>
      <c r="J981" s="5"/>
    </row>
    <row r="982" spans="1:10" ht="15.75" customHeight="1">
      <c r="A982" s="13" t="s">
        <v>22</v>
      </c>
      <c r="B982" s="13" t="s">
        <v>23</v>
      </c>
      <c r="C982" s="13" t="s">
        <v>24</v>
      </c>
      <c r="D982" s="14">
        <v>112370451</v>
      </c>
      <c r="E982" s="10"/>
      <c r="H982" s="8"/>
      <c r="I982" s="11"/>
      <c r="J982" s="5"/>
    </row>
    <row r="983" spans="1:10">
      <c r="A983" s="5"/>
      <c r="B983" s="6"/>
      <c r="C983" s="5"/>
      <c r="D983" s="7"/>
      <c r="E983" s="10"/>
      <c r="H983" s="8"/>
      <c r="I983" s="11"/>
      <c r="J983" s="5"/>
    </row>
    <row r="984" spans="1:10">
      <c r="A984" s="5"/>
      <c r="B984" s="6"/>
      <c r="C984" s="5"/>
      <c r="D984" s="7"/>
      <c r="E984" s="10"/>
      <c r="H984" s="8"/>
      <c r="I984" s="11"/>
      <c r="J984" s="5"/>
    </row>
    <row r="985" spans="1:10">
      <c r="A985" s="5" t="s">
        <v>511</v>
      </c>
      <c r="B985" s="6">
        <v>44902.721146435193</v>
      </c>
      <c r="C985" s="5" t="s">
        <v>428</v>
      </c>
      <c r="D985" s="7">
        <v>573544</v>
      </c>
      <c r="E985" s="10" t="s">
        <v>17</v>
      </c>
      <c r="H985" s="8">
        <v>50299.3</v>
      </c>
      <c r="I985" s="5" t="s">
        <v>15</v>
      </c>
      <c r="J985" s="5" t="s">
        <v>429</v>
      </c>
    </row>
    <row r="986" spans="1:10">
      <c r="A986" s="5" t="s">
        <v>512</v>
      </c>
      <c r="B986" s="6">
        <v>44902.721146435193</v>
      </c>
      <c r="C986" s="5" t="s">
        <v>428</v>
      </c>
      <c r="D986" s="9">
        <v>45152991793</v>
      </c>
      <c r="E986" s="10" t="s">
        <v>17</v>
      </c>
      <c r="H986" s="8">
        <v>4628.8999999999996</v>
      </c>
      <c r="I986" s="5" t="s">
        <v>15</v>
      </c>
      <c r="J986" s="10" t="s">
        <v>447</v>
      </c>
    </row>
    <row r="987" spans="1:10">
      <c r="A987" s="5" t="s">
        <v>512</v>
      </c>
      <c r="B987" s="6">
        <v>44902.721146435193</v>
      </c>
      <c r="C987" s="5" t="s">
        <v>428</v>
      </c>
      <c r="D987" s="9">
        <v>45123122327</v>
      </c>
      <c r="E987" s="10" t="s">
        <v>17</v>
      </c>
      <c r="H987" s="8">
        <v>2077.56</v>
      </c>
      <c r="I987" s="5" t="s">
        <v>15</v>
      </c>
      <c r="J987" s="10" t="s">
        <v>447</v>
      </c>
    </row>
    <row r="988" spans="1:10">
      <c r="A988" s="5" t="s">
        <v>512</v>
      </c>
      <c r="B988" s="6">
        <v>44902.721146435193</v>
      </c>
      <c r="C988" s="5" t="s">
        <v>428</v>
      </c>
      <c r="D988" s="9">
        <v>45152990625</v>
      </c>
      <c r="E988" s="10" t="s">
        <v>17</v>
      </c>
      <c r="H988" s="8">
        <v>5663.06</v>
      </c>
      <c r="I988" s="5" t="s">
        <v>15</v>
      </c>
      <c r="J988" s="10" t="s">
        <v>447</v>
      </c>
    </row>
    <row r="989" spans="1:10">
      <c r="A989" s="5" t="s">
        <v>512</v>
      </c>
      <c r="B989" s="6">
        <v>44902.721146435193</v>
      </c>
      <c r="C989" s="5" t="s">
        <v>428</v>
      </c>
      <c r="D989" s="7">
        <v>573537</v>
      </c>
      <c r="E989" s="10" t="s">
        <v>17</v>
      </c>
      <c r="H989" s="8">
        <v>15448</v>
      </c>
      <c r="I989" s="5" t="s">
        <v>15</v>
      </c>
      <c r="J989" s="5" t="s">
        <v>431</v>
      </c>
    </row>
    <row r="990" spans="1:10">
      <c r="A990" s="5" t="s">
        <v>512</v>
      </c>
      <c r="B990" s="6">
        <v>44902.721146435193</v>
      </c>
      <c r="C990" s="5" t="s">
        <v>428</v>
      </c>
      <c r="D990" s="9">
        <v>45113142866</v>
      </c>
      <c r="E990" s="10" t="s">
        <v>17</v>
      </c>
      <c r="H990" s="8">
        <v>11000</v>
      </c>
      <c r="I990" s="5" t="s">
        <v>15</v>
      </c>
      <c r="J990" s="5" t="s">
        <v>430</v>
      </c>
    </row>
    <row r="991" spans="1:10">
      <c r="A991" s="5" t="s">
        <v>512</v>
      </c>
      <c r="B991" s="6">
        <v>44902.721146435193</v>
      </c>
      <c r="C991" s="5" t="s">
        <v>428</v>
      </c>
      <c r="D991" s="7">
        <v>538471</v>
      </c>
      <c r="E991" s="10" t="s">
        <v>17</v>
      </c>
      <c r="H991" s="8">
        <v>22405.200000000001</v>
      </c>
      <c r="I991" s="5" t="s">
        <v>15</v>
      </c>
      <c r="J991" s="5" t="s">
        <v>430</v>
      </c>
    </row>
    <row r="992" spans="1:10">
      <c r="A992" s="12" t="s">
        <v>21</v>
      </c>
      <c r="B992" s="3"/>
      <c r="C992" s="3"/>
      <c r="D992" s="7"/>
      <c r="E992" s="10"/>
      <c r="H992" s="8"/>
      <c r="I992" s="11"/>
      <c r="J992" s="5"/>
    </row>
    <row r="993" spans="1:10">
      <c r="A993" s="13" t="s">
        <v>22</v>
      </c>
      <c r="B993" s="13" t="s">
        <v>23</v>
      </c>
      <c r="C993" s="13" t="s">
        <v>24</v>
      </c>
      <c r="D993" s="7"/>
      <c r="E993" s="10"/>
      <c r="H993" s="8"/>
      <c r="I993" s="11"/>
      <c r="J993" s="5"/>
    </row>
    <row r="994" spans="1:10">
      <c r="A994" s="22" t="s">
        <v>513</v>
      </c>
      <c r="B994" s="23"/>
      <c r="C994" s="23"/>
    </row>
    <row r="995" spans="1:10">
      <c r="A995" s="24" t="s">
        <v>514</v>
      </c>
      <c r="B995" s="23"/>
      <c r="C995" s="23"/>
    </row>
    <row r="997" spans="1:10">
      <c r="A997" s="1" t="s">
        <v>0</v>
      </c>
      <c r="B997" s="2"/>
      <c r="C997" s="2"/>
      <c r="D997" s="2"/>
      <c r="E997" s="2"/>
      <c r="F997" s="2"/>
      <c r="G997" s="2"/>
      <c r="H997" s="2"/>
      <c r="I997" s="2"/>
      <c r="J997" s="2"/>
    </row>
    <row r="998" spans="1:10">
      <c r="A998" s="3" t="s">
        <v>159</v>
      </c>
      <c r="B998" s="2"/>
      <c r="C998" s="2"/>
      <c r="D998" s="2"/>
      <c r="E998" s="2"/>
      <c r="F998" s="2"/>
      <c r="G998" s="2"/>
      <c r="H998" s="2"/>
      <c r="I998" s="2"/>
      <c r="J998" s="2"/>
    </row>
    <row r="999" spans="1:10">
      <c r="A999" s="88" t="s">
        <v>0</v>
      </c>
      <c r="B999" s="88" t="s">
        <v>2</v>
      </c>
      <c r="C999" s="88" t="s">
        <v>3</v>
      </c>
      <c r="D999" s="88" t="s">
        <v>4</v>
      </c>
      <c r="E999" s="88" t="s">
        <v>5</v>
      </c>
      <c r="F999" s="88" t="s">
        <v>6</v>
      </c>
      <c r="G999" s="90"/>
      <c r="H999" s="91"/>
      <c r="I999" s="88" t="s">
        <v>7</v>
      </c>
      <c r="J999" s="88" t="s">
        <v>8</v>
      </c>
    </row>
    <row r="1000" spans="1:10">
      <c r="A1000" s="89"/>
      <c r="B1000" s="89"/>
      <c r="C1000" s="89"/>
      <c r="D1000" s="89"/>
      <c r="E1000" s="89"/>
      <c r="F1000" s="4" t="s">
        <v>9</v>
      </c>
      <c r="G1000" s="4" t="s">
        <v>10</v>
      </c>
      <c r="H1000" s="4" t="s">
        <v>11</v>
      </c>
      <c r="I1000" s="89"/>
      <c r="J1000" s="89"/>
    </row>
    <row r="1001" spans="1:10">
      <c r="A1001" s="5" t="s">
        <v>515</v>
      </c>
      <c r="B1001" s="6">
        <v>44903.492443599527</v>
      </c>
      <c r="C1001" s="5" t="s">
        <v>428</v>
      </c>
      <c r="D1001" s="7"/>
      <c r="E1001" s="10"/>
      <c r="F1001" s="8">
        <v>17625.2</v>
      </c>
      <c r="I1001" s="11" t="s">
        <v>9</v>
      </c>
      <c r="J1001" s="10" t="s">
        <v>435</v>
      </c>
    </row>
    <row r="1002" spans="1:10">
      <c r="A1002" s="5" t="s">
        <v>515</v>
      </c>
      <c r="B1002" s="6">
        <v>44903.492443599527</v>
      </c>
      <c r="C1002" s="5" t="s">
        <v>428</v>
      </c>
      <c r="D1002" s="7"/>
      <c r="E1002" s="10"/>
      <c r="F1002" s="8">
        <v>12091.1</v>
      </c>
      <c r="I1002" s="11" t="s">
        <v>9</v>
      </c>
      <c r="J1002" s="5" t="s">
        <v>436</v>
      </c>
    </row>
    <row r="1003" spans="1:10">
      <c r="A1003" s="5" t="s">
        <v>515</v>
      </c>
      <c r="B1003" s="6">
        <v>44903.492443599527</v>
      </c>
      <c r="C1003" s="5" t="s">
        <v>428</v>
      </c>
      <c r="D1003" s="7"/>
      <c r="E1003" s="10"/>
      <c r="F1003" s="8">
        <v>12608</v>
      </c>
      <c r="I1003" s="11" t="s">
        <v>9</v>
      </c>
      <c r="J1003" s="10" t="s">
        <v>448</v>
      </c>
    </row>
    <row r="1004" spans="1:10">
      <c r="A1004" s="5" t="s">
        <v>515</v>
      </c>
      <c r="B1004" s="6">
        <v>44903.492443599527</v>
      </c>
      <c r="C1004" s="5" t="s">
        <v>428</v>
      </c>
      <c r="D1004" s="7"/>
      <c r="E1004" s="10"/>
      <c r="F1004" s="8">
        <v>14527.3</v>
      </c>
      <c r="I1004" s="11" t="s">
        <v>9</v>
      </c>
      <c r="J1004" s="10" t="s">
        <v>437</v>
      </c>
    </row>
    <row r="1005" spans="1:10">
      <c r="A1005" s="5" t="s">
        <v>515</v>
      </c>
      <c r="B1005" s="6">
        <v>44903.492443599527</v>
      </c>
      <c r="C1005" s="5" t="s">
        <v>428</v>
      </c>
      <c r="D1005" s="7"/>
      <c r="E1005" s="10"/>
      <c r="F1005" s="8">
        <v>24856</v>
      </c>
      <c r="I1005" s="11" t="s">
        <v>9</v>
      </c>
      <c r="J1005" s="5" t="s">
        <v>438</v>
      </c>
    </row>
    <row r="1006" spans="1:10">
      <c r="A1006" s="5" t="s">
        <v>515</v>
      </c>
      <c r="B1006" s="6">
        <v>44903.492443599527</v>
      </c>
      <c r="C1006" s="5" t="s">
        <v>428</v>
      </c>
      <c r="D1006" s="7"/>
      <c r="E1006" s="10"/>
      <c r="F1006" s="8">
        <v>16247.7</v>
      </c>
      <c r="I1006" s="11" t="s">
        <v>9</v>
      </c>
      <c r="J1006" s="10" t="s">
        <v>439</v>
      </c>
    </row>
    <row r="1007" spans="1:10">
      <c r="A1007" s="5" t="s">
        <v>515</v>
      </c>
      <c r="B1007" s="6">
        <v>44903.492443599527</v>
      </c>
      <c r="C1007" s="5" t="s">
        <v>428</v>
      </c>
      <c r="D1007" s="7"/>
      <c r="E1007" s="10"/>
      <c r="F1007" s="8">
        <v>27514.2</v>
      </c>
      <c r="I1007" s="11" t="s">
        <v>9</v>
      </c>
      <c r="J1007" s="10" t="s">
        <v>440</v>
      </c>
    </row>
    <row r="1008" spans="1:10">
      <c r="A1008" s="5" t="s">
        <v>515</v>
      </c>
      <c r="B1008" s="6">
        <v>44903.492443599527</v>
      </c>
      <c r="C1008" s="5" t="s">
        <v>428</v>
      </c>
      <c r="D1008" s="7"/>
      <c r="E1008" s="10"/>
      <c r="F1008" s="8">
        <v>757.5</v>
      </c>
      <c r="I1008" s="11" t="s">
        <v>9</v>
      </c>
      <c r="J1008" s="5" t="s">
        <v>441</v>
      </c>
    </row>
    <row r="1009" spans="1:10">
      <c r="A1009" s="5" t="s">
        <v>515</v>
      </c>
      <c r="B1009" s="6">
        <v>44903.492443599527</v>
      </c>
      <c r="C1009" s="5" t="s">
        <v>428</v>
      </c>
      <c r="D1009" s="7"/>
      <c r="E1009" s="10"/>
      <c r="F1009" s="8">
        <v>30546.9</v>
      </c>
      <c r="I1009" s="11" t="s">
        <v>9</v>
      </c>
      <c r="J1009" s="10" t="s">
        <v>442</v>
      </c>
    </row>
    <row r="1010" spans="1:10">
      <c r="A1010" s="5" t="s">
        <v>515</v>
      </c>
      <c r="B1010" s="6">
        <v>44903.492443599527</v>
      </c>
      <c r="C1010" s="5" t="s">
        <v>428</v>
      </c>
      <c r="D1010" s="7"/>
      <c r="E1010" s="10"/>
      <c r="F1010" s="8">
        <v>20822.3</v>
      </c>
      <c r="I1010" s="11" t="s">
        <v>9</v>
      </c>
      <c r="J1010" s="10" t="s">
        <v>452</v>
      </c>
    </row>
    <row r="1011" spans="1:10">
      <c r="A1011" s="5" t="s">
        <v>515</v>
      </c>
      <c r="B1011" s="6">
        <v>44903.492443599527</v>
      </c>
      <c r="C1011" s="5" t="s">
        <v>428</v>
      </c>
      <c r="D1011" s="7"/>
      <c r="E1011" s="10"/>
      <c r="F1011" s="8">
        <v>6484.5</v>
      </c>
      <c r="I1011" s="11" t="s">
        <v>9</v>
      </c>
      <c r="J1011" s="10" t="s">
        <v>443</v>
      </c>
    </row>
    <row r="1012" spans="1:10">
      <c r="A1012" s="5" t="s">
        <v>515</v>
      </c>
      <c r="B1012" s="6">
        <v>44903.492443599527</v>
      </c>
      <c r="C1012" s="5" t="s">
        <v>428</v>
      </c>
      <c r="D1012" s="7"/>
      <c r="E1012" s="10"/>
      <c r="F1012" s="8">
        <v>10695.1</v>
      </c>
      <c r="I1012" s="11" t="s">
        <v>9</v>
      </c>
      <c r="J1012" s="10" t="s">
        <v>444</v>
      </c>
    </row>
    <row r="1013" spans="1:10">
      <c r="A1013" s="5" t="s">
        <v>515</v>
      </c>
      <c r="B1013" s="6">
        <v>44903.492443599527</v>
      </c>
      <c r="C1013" s="5" t="s">
        <v>428</v>
      </c>
      <c r="D1013" s="7"/>
      <c r="E1013" s="10"/>
      <c r="F1013" s="8">
        <v>10627.9</v>
      </c>
      <c r="I1013" s="11" t="s">
        <v>9</v>
      </c>
      <c r="J1013" s="10" t="s">
        <v>445</v>
      </c>
    </row>
    <row r="1014" spans="1:10">
      <c r="A1014" s="12" t="s">
        <v>21</v>
      </c>
      <c r="B1014" s="3"/>
      <c r="C1014" s="3"/>
      <c r="D1014" s="7"/>
      <c r="E1014" s="10"/>
      <c r="F1014" s="19">
        <f>SUM(F1001:G1013)</f>
        <v>205403.69999999998</v>
      </c>
      <c r="H1014" s="8"/>
      <c r="I1014" s="11"/>
      <c r="J1014" s="10"/>
    </row>
    <row r="1015" spans="1:10" ht="15.75" customHeight="1">
      <c r="A1015" s="13" t="s">
        <v>22</v>
      </c>
      <c r="B1015" s="13" t="s">
        <v>23</v>
      </c>
      <c r="C1015" s="13" t="s">
        <v>24</v>
      </c>
      <c r="D1015" s="14">
        <v>112372313</v>
      </c>
      <c r="E1015" s="10"/>
      <c r="H1015" s="8"/>
      <c r="I1015" s="11"/>
      <c r="J1015" s="10"/>
    </row>
    <row r="1016" spans="1:10">
      <c r="A1016" s="5"/>
      <c r="B1016" s="6"/>
      <c r="C1016" s="5"/>
      <c r="D1016" s="7"/>
      <c r="E1016" s="10"/>
      <c r="H1016" s="8"/>
      <c r="I1016" s="11"/>
      <c r="J1016" s="10"/>
    </row>
    <row r="1017" spans="1:10">
      <c r="A1017" s="5"/>
      <c r="B1017" s="6"/>
      <c r="C1017" s="5"/>
      <c r="D1017" s="7"/>
      <c r="E1017" s="10"/>
      <c r="H1017" s="8"/>
      <c r="I1017" s="11"/>
      <c r="J1017" s="10"/>
    </row>
    <row r="1018" spans="1:10">
      <c r="A1018" s="5" t="s">
        <v>516</v>
      </c>
      <c r="B1018" s="6">
        <v>44903.715340486109</v>
      </c>
      <c r="C1018" s="5" t="s">
        <v>428</v>
      </c>
      <c r="D1018" s="9">
        <v>45143370865</v>
      </c>
      <c r="E1018" s="10" t="s">
        <v>17</v>
      </c>
      <c r="H1018" s="8">
        <v>600</v>
      </c>
      <c r="I1018" s="5" t="s">
        <v>15</v>
      </c>
      <c r="J1018" s="5" t="s">
        <v>430</v>
      </c>
    </row>
    <row r="1019" spans="1:10">
      <c r="A1019" s="5" t="s">
        <v>516</v>
      </c>
      <c r="B1019" s="6">
        <v>44903.715340486109</v>
      </c>
      <c r="C1019" s="5" t="s">
        <v>428</v>
      </c>
      <c r="D1019" s="7">
        <v>466312</v>
      </c>
      <c r="E1019" s="10" t="s">
        <v>17</v>
      </c>
      <c r="H1019" s="8">
        <v>55313.4</v>
      </c>
      <c r="I1019" s="5" t="s">
        <v>15</v>
      </c>
      <c r="J1019" s="5" t="s">
        <v>430</v>
      </c>
    </row>
    <row r="1020" spans="1:10">
      <c r="A1020" s="5" t="s">
        <v>516</v>
      </c>
      <c r="B1020" s="6">
        <v>44903.715340486109</v>
      </c>
      <c r="C1020" s="5" t="s">
        <v>428</v>
      </c>
      <c r="D1020" s="7"/>
      <c r="E1020" s="10"/>
      <c r="F1020" s="8">
        <v>11147.4</v>
      </c>
      <c r="I1020" s="11" t="s">
        <v>9</v>
      </c>
      <c r="J1020" s="5" t="s">
        <v>436</v>
      </c>
    </row>
    <row r="1021" spans="1:10">
      <c r="A1021" s="5" t="s">
        <v>516</v>
      </c>
      <c r="B1021" s="6">
        <v>44903.715340486109</v>
      </c>
      <c r="C1021" s="5" t="s">
        <v>428</v>
      </c>
      <c r="D1021" s="7"/>
      <c r="E1021" s="10"/>
      <c r="F1021" s="8">
        <v>2198.4</v>
      </c>
      <c r="I1021" s="11" t="s">
        <v>9</v>
      </c>
      <c r="J1021" s="5" t="s">
        <v>441</v>
      </c>
    </row>
    <row r="1022" spans="1:10">
      <c r="A1022" s="5" t="s">
        <v>516</v>
      </c>
      <c r="B1022" s="6">
        <v>44903.715340486109</v>
      </c>
      <c r="C1022" s="5" t="s">
        <v>428</v>
      </c>
      <c r="D1022" s="7"/>
      <c r="E1022" s="10"/>
      <c r="F1022" s="8">
        <v>61166.6</v>
      </c>
      <c r="I1022" s="11" t="s">
        <v>9</v>
      </c>
      <c r="J1022" s="5" t="s">
        <v>429</v>
      </c>
    </row>
    <row r="1023" spans="1:10">
      <c r="A1023" s="5" t="s">
        <v>516</v>
      </c>
      <c r="B1023" s="6">
        <v>44903.715340486109</v>
      </c>
      <c r="C1023" s="5" t="s">
        <v>428</v>
      </c>
      <c r="D1023" s="7"/>
      <c r="E1023" s="10"/>
      <c r="F1023" s="8">
        <v>25555.8</v>
      </c>
      <c r="I1023" s="11" t="s">
        <v>9</v>
      </c>
      <c r="J1023" s="5" t="s">
        <v>431</v>
      </c>
    </row>
    <row r="1024" spans="1:10">
      <c r="A1024" s="5" t="s">
        <v>516</v>
      </c>
      <c r="B1024" s="6">
        <v>44903.715340486109</v>
      </c>
      <c r="C1024" s="5" t="s">
        <v>428</v>
      </c>
      <c r="D1024" s="7"/>
      <c r="E1024" s="10"/>
      <c r="F1024" s="8">
        <v>10768.5</v>
      </c>
      <c r="I1024" s="11" t="s">
        <v>9</v>
      </c>
      <c r="J1024" s="10" t="s">
        <v>444</v>
      </c>
    </row>
    <row r="1025" spans="1:10">
      <c r="A1025" s="12" t="s">
        <v>21</v>
      </c>
      <c r="B1025" s="3"/>
      <c r="C1025" s="3"/>
      <c r="D1025" s="7"/>
      <c r="E1025" s="10"/>
      <c r="F1025" s="19">
        <f>SUM(F1018:G1024)</f>
        <v>110836.7</v>
      </c>
      <c r="H1025" s="8"/>
      <c r="I1025" s="11"/>
      <c r="J1025" s="10"/>
    </row>
    <row r="1026" spans="1:10" ht="15.75" customHeight="1">
      <c r="A1026" s="13" t="s">
        <v>22</v>
      </c>
      <c r="B1026" s="13" t="s">
        <v>23</v>
      </c>
      <c r="C1026" s="13" t="s">
        <v>24</v>
      </c>
      <c r="D1026" s="14">
        <v>112387870</v>
      </c>
      <c r="E1026" s="10"/>
      <c r="H1026" s="8"/>
      <c r="I1026" s="11"/>
      <c r="J1026" s="10"/>
    </row>
    <row r="1029" spans="1:10">
      <c r="A1029" s="1" t="s">
        <v>0</v>
      </c>
      <c r="B1029" s="2"/>
      <c r="C1029" s="2"/>
      <c r="D1029" s="2"/>
      <c r="E1029" s="2"/>
      <c r="F1029" s="2"/>
      <c r="G1029" s="2"/>
      <c r="H1029" s="2"/>
      <c r="I1029" s="2"/>
      <c r="J1029" s="2"/>
    </row>
    <row r="1030" spans="1:10">
      <c r="A1030" s="3" t="s">
        <v>162</v>
      </c>
      <c r="B1030" s="2"/>
      <c r="C1030" s="2"/>
      <c r="D1030" s="2"/>
      <c r="E1030" s="2"/>
      <c r="F1030" s="2"/>
      <c r="G1030" s="2"/>
      <c r="H1030" s="2"/>
      <c r="I1030" s="2"/>
      <c r="J1030" s="2"/>
    </row>
    <row r="1031" spans="1:10">
      <c r="A1031" s="88" t="s">
        <v>0</v>
      </c>
      <c r="B1031" s="88" t="s">
        <v>2</v>
      </c>
      <c r="C1031" s="88" t="s">
        <v>3</v>
      </c>
      <c r="D1031" s="88" t="s">
        <v>4</v>
      </c>
      <c r="E1031" s="88" t="s">
        <v>5</v>
      </c>
      <c r="F1031" s="88" t="s">
        <v>6</v>
      </c>
      <c r="G1031" s="90"/>
      <c r="H1031" s="91"/>
      <c r="I1031" s="88" t="s">
        <v>7</v>
      </c>
      <c r="J1031" s="88" t="s">
        <v>8</v>
      </c>
    </row>
    <row r="1032" spans="1:10">
      <c r="A1032" s="89"/>
      <c r="B1032" s="89"/>
      <c r="C1032" s="89"/>
      <c r="D1032" s="89"/>
      <c r="E1032" s="89"/>
      <c r="F1032" s="4" t="s">
        <v>9</v>
      </c>
      <c r="G1032" s="4" t="s">
        <v>10</v>
      </c>
      <c r="H1032" s="4" t="s">
        <v>11</v>
      </c>
      <c r="I1032" s="89"/>
      <c r="J1032" s="89"/>
    </row>
    <row r="1033" spans="1:10">
      <c r="A1033" s="5" t="s">
        <v>517</v>
      </c>
      <c r="B1033" s="6">
        <v>44904.487896076389</v>
      </c>
      <c r="C1033" s="5" t="s">
        <v>428</v>
      </c>
      <c r="F1033" s="8">
        <v>15243.7</v>
      </c>
      <c r="I1033" s="11" t="s">
        <v>9</v>
      </c>
      <c r="J1033" s="10" t="s">
        <v>435</v>
      </c>
    </row>
    <row r="1034" spans="1:10">
      <c r="A1034" s="5" t="s">
        <v>517</v>
      </c>
      <c r="B1034" s="6">
        <v>44904.487896076389</v>
      </c>
      <c r="C1034" s="5" t="s">
        <v>428</v>
      </c>
      <c r="F1034" s="8">
        <v>11058.2</v>
      </c>
      <c r="I1034" s="11" t="s">
        <v>9</v>
      </c>
      <c r="J1034" s="10" t="s">
        <v>448</v>
      </c>
    </row>
    <row r="1035" spans="1:10">
      <c r="A1035" s="5" t="s">
        <v>517</v>
      </c>
      <c r="B1035" s="6">
        <v>44904.487896076389</v>
      </c>
      <c r="C1035" s="5" t="s">
        <v>428</v>
      </c>
      <c r="F1035" s="8">
        <v>11281.4</v>
      </c>
      <c r="I1035" s="11" t="s">
        <v>9</v>
      </c>
      <c r="J1035" s="10" t="s">
        <v>437</v>
      </c>
    </row>
    <row r="1036" spans="1:10">
      <c r="A1036" s="5" t="s">
        <v>517</v>
      </c>
      <c r="B1036" s="6">
        <v>44904.487896076389</v>
      </c>
      <c r="C1036" s="5" t="s">
        <v>428</v>
      </c>
      <c r="F1036" s="8">
        <v>9233.1</v>
      </c>
      <c r="I1036" s="11" t="s">
        <v>9</v>
      </c>
      <c r="J1036" s="5" t="s">
        <v>438</v>
      </c>
    </row>
    <row r="1037" spans="1:10">
      <c r="A1037" s="5" t="s">
        <v>517</v>
      </c>
      <c r="B1037" s="6">
        <v>44904.487896076389</v>
      </c>
      <c r="C1037" s="5" t="s">
        <v>428</v>
      </c>
      <c r="F1037" s="8">
        <v>12173.2</v>
      </c>
      <c r="I1037" s="11" t="s">
        <v>9</v>
      </c>
      <c r="J1037" s="10" t="s">
        <v>439</v>
      </c>
    </row>
    <row r="1038" spans="1:10">
      <c r="A1038" s="5" t="s">
        <v>517</v>
      </c>
      <c r="B1038" s="6">
        <v>44904.487896076389</v>
      </c>
      <c r="C1038" s="5" t="s">
        <v>428</v>
      </c>
      <c r="F1038" s="8">
        <v>33594.199999999997</v>
      </c>
      <c r="I1038" s="11" t="s">
        <v>9</v>
      </c>
      <c r="J1038" s="10" t="s">
        <v>440</v>
      </c>
    </row>
    <row r="1039" spans="1:10">
      <c r="A1039" s="5" t="s">
        <v>517</v>
      </c>
      <c r="B1039" s="6">
        <v>44904.487896076389</v>
      </c>
      <c r="C1039" s="5" t="s">
        <v>428</v>
      </c>
      <c r="F1039" s="8">
        <v>14857</v>
      </c>
      <c r="I1039" s="11" t="s">
        <v>9</v>
      </c>
      <c r="J1039" s="10" t="s">
        <v>442</v>
      </c>
    </row>
    <row r="1040" spans="1:10">
      <c r="A1040" s="5" t="s">
        <v>517</v>
      </c>
      <c r="B1040" s="6">
        <v>44904.487896076389</v>
      </c>
      <c r="C1040" s="5" t="s">
        <v>428</v>
      </c>
      <c r="F1040" s="8">
        <v>12769.1</v>
      </c>
      <c r="I1040" s="11" t="s">
        <v>9</v>
      </c>
      <c r="J1040" s="10" t="s">
        <v>452</v>
      </c>
    </row>
    <row r="1041" spans="1:10">
      <c r="A1041" s="5" t="s">
        <v>517</v>
      </c>
      <c r="B1041" s="6">
        <v>44904.487896076389</v>
      </c>
      <c r="C1041" s="5" t="s">
        <v>428</v>
      </c>
      <c r="F1041" s="8">
        <v>46646.400000000001</v>
      </c>
      <c r="I1041" s="11" t="s">
        <v>9</v>
      </c>
      <c r="J1041" s="10" t="s">
        <v>443</v>
      </c>
    </row>
    <row r="1042" spans="1:10">
      <c r="A1042" s="5" t="s">
        <v>517</v>
      </c>
      <c r="B1042" s="6">
        <v>44904.487896076389</v>
      </c>
      <c r="C1042" s="5" t="s">
        <v>428</v>
      </c>
      <c r="F1042" s="8">
        <v>9354.2999999999993</v>
      </c>
      <c r="I1042" s="11" t="s">
        <v>9</v>
      </c>
      <c r="J1042" s="10" t="s">
        <v>445</v>
      </c>
    </row>
    <row r="1043" spans="1:10">
      <c r="A1043" s="12" t="s">
        <v>21</v>
      </c>
      <c r="B1043" s="3"/>
      <c r="C1043" s="3"/>
      <c r="D1043" s="7"/>
      <c r="F1043" s="42">
        <f>SUM(F1033:F1042)</f>
        <v>176210.6</v>
      </c>
    </row>
    <row r="1044" spans="1:10" ht="15.75" customHeight="1">
      <c r="A1044" s="13" t="s">
        <v>22</v>
      </c>
      <c r="B1044" s="13" t="s">
        <v>23</v>
      </c>
      <c r="C1044" s="13" t="s">
        <v>24</v>
      </c>
      <c r="D1044" s="14">
        <v>112387871</v>
      </c>
    </row>
    <row r="1048" spans="1:10">
      <c r="A1048" s="5" t="s">
        <v>518</v>
      </c>
      <c r="B1048" s="6">
        <v>44904.795637291667</v>
      </c>
      <c r="C1048" s="5" t="s">
        <v>428</v>
      </c>
      <c r="H1048" s="8">
        <v>3091.2</v>
      </c>
      <c r="I1048" s="5" t="s">
        <v>15</v>
      </c>
      <c r="J1048" s="10" t="s">
        <v>447</v>
      </c>
    </row>
    <row r="1049" spans="1:10">
      <c r="A1049" s="5" t="s">
        <v>518</v>
      </c>
      <c r="B1049" s="6">
        <v>44904.795637291667</v>
      </c>
      <c r="C1049" s="5" t="s">
        <v>428</v>
      </c>
      <c r="H1049" s="8">
        <v>415.32</v>
      </c>
      <c r="I1049" s="5" t="s">
        <v>15</v>
      </c>
      <c r="J1049" s="10" t="s">
        <v>447</v>
      </c>
    </row>
    <row r="1050" spans="1:10">
      <c r="A1050" s="5" t="s">
        <v>518</v>
      </c>
      <c r="B1050" s="6">
        <v>44904.795637291667</v>
      </c>
      <c r="C1050" s="5" t="s">
        <v>428</v>
      </c>
      <c r="H1050" s="8">
        <v>1950</v>
      </c>
      <c r="I1050" s="5" t="s">
        <v>15</v>
      </c>
      <c r="J1050" s="10" t="s">
        <v>447</v>
      </c>
    </row>
    <row r="1051" spans="1:10">
      <c r="A1051" s="5" t="s">
        <v>518</v>
      </c>
      <c r="B1051" s="6">
        <v>44904.795637291667</v>
      </c>
      <c r="C1051" s="5" t="s">
        <v>428</v>
      </c>
      <c r="H1051" s="8">
        <v>864</v>
      </c>
      <c r="I1051" s="5" t="s">
        <v>15</v>
      </c>
      <c r="J1051" s="10" t="s">
        <v>447</v>
      </c>
    </row>
    <row r="1052" spans="1:10">
      <c r="A1052" s="5" t="s">
        <v>518</v>
      </c>
      <c r="B1052" s="6">
        <v>44904.795637291667</v>
      </c>
      <c r="C1052" s="5" t="s">
        <v>428</v>
      </c>
      <c r="H1052" s="8">
        <v>16946.43</v>
      </c>
      <c r="I1052" s="5" t="s">
        <v>15</v>
      </c>
      <c r="J1052" s="10" t="s">
        <v>447</v>
      </c>
    </row>
    <row r="1053" spans="1:10">
      <c r="A1053" s="5" t="s">
        <v>518</v>
      </c>
      <c r="B1053" s="6">
        <v>44904.795637291667</v>
      </c>
      <c r="C1053" s="5" t="s">
        <v>428</v>
      </c>
      <c r="H1053" s="8">
        <v>6007.01</v>
      </c>
      <c r="I1053" s="5" t="s">
        <v>15</v>
      </c>
      <c r="J1053" s="10" t="s">
        <v>447</v>
      </c>
    </row>
    <row r="1054" spans="1:10">
      <c r="A1054" s="5" t="s">
        <v>518</v>
      </c>
      <c r="B1054" s="6">
        <v>44904.795637291667</v>
      </c>
      <c r="C1054" s="5" t="s">
        <v>428</v>
      </c>
      <c r="H1054" s="8">
        <v>28715</v>
      </c>
      <c r="I1054" s="5" t="s">
        <v>15</v>
      </c>
      <c r="J1054" s="5" t="s">
        <v>430</v>
      </c>
    </row>
    <row r="1055" spans="1:10">
      <c r="A1055" s="5" t="s">
        <v>518</v>
      </c>
      <c r="B1055" s="6">
        <v>44904.795637291667</v>
      </c>
      <c r="C1055" s="5" t="s">
        <v>428</v>
      </c>
      <c r="H1055" s="8">
        <v>36315.300000000003</v>
      </c>
      <c r="I1055" s="5" t="s">
        <v>15</v>
      </c>
      <c r="J1055" s="5" t="s">
        <v>431</v>
      </c>
    </row>
    <row r="1056" spans="1:10">
      <c r="A1056" s="5" t="s">
        <v>518</v>
      </c>
      <c r="B1056" s="6">
        <v>44904.795637291667</v>
      </c>
      <c r="C1056" s="5" t="s">
        <v>428</v>
      </c>
      <c r="H1056" s="8">
        <v>210.2</v>
      </c>
      <c r="I1056" s="5" t="s">
        <v>15</v>
      </c>
      <c r="J1056" s="10" t="s">
        <v>447</v>
      </c>
    </row>
    <row r="1057" spans="1:10">
      <c r="A1057" s="5" t="s">
        <v>518</v>
      </c>
      <c r="B1057" s="6">
        <v>44904.795637291667</v>
      </c>
      <c r="C1057" s="5" t="s">
        <v>428</v>
      </c>
      <c r="F1057" s="8">
        <v>71466.3</v>
      </c>
      <c r="I1057" s="11" t="s">
        <v>9</v>
      </c>
      <c r="J1057" s="5" t="s">
        <v>429</v>
      </c>
    </row>
    <row r="1058" spans="1:10">
      <c r="A1058" s="5" t="s">
        <v>518</v>
      </c>
      <c r="B1058" s="6">
        <v>44904.795637291667</v>
      </c>
      <c r="C1058" s="5" t="s">
        <v>428</v>
      </c>
      <c r="F1058" s="8">
        <v>1831.48</v>
      </c>
      <c r="I1058" s="11" t="s">
        <v>10</v>
      </c>
      <c r="J1058" s="10" t="s">
        <v>447</v>
      </c>
    </row>
    <row r="1059" spans="1:10">
      <c r="A1059" s="12" t="s">
        <v>21</v>
      </c>
      <c r="B1059" s="3"/>
      <c r="C1059" s="3"/>
      <c r="F1059" s="42">
        <f>SUM(F1057:F1058)</f>
        <v>73297.78</v>
      </c>
    </row>
    <row r="1060" spans="1:10" ht="15.75" customHeight="1">
      <c r="A1060" s="13" t="s">
        <v>22</v>
      </c>
      <c r="B1060" s="13" t="s">
        <v>23</v>
      </c>
      <c r="C1060" s="13" t="s">
        <v>24</v>
      </c>
      <c r="D1060" s="14">
        <v>112399577</v>
      </c>
    </row>
    <row r="1063" spans="1:10">
      <c r="A1063" s="5" t="s">
        <v>519</v>
      </c>
      <c r="B1063" s="6">
        <v>44905.69864829861</v>
      </c>
      <c r="C1063" s="5" t="s">
        <v>428</v>
      </c>
      <c r="H1063" s="8">
        <v>36309.599999999999</v>
      </c>
      <c r="I1063" s="5" t="s">
        <v>15</v>
      </c>
      <c r="J1063" s="5" t="s">
        <v>430</v>
      </c>
    </row>
    <row r="1064" spans="1:10">
      <c r="A1064" s="5" t="s">
        <v>519</v>
      </c>
      <c r="B1064" s="6">
        <v>44905.69864829861</v>
      </c>
      <c r="C1064" s="5" t="s">
        <v>428</v>
      </c>
      <c r="H1064" s="8">
        <v>10310.4</v>
      </c>
      <c r="I1064" s="5" t="s">
        <v>15</v>
      </c>
      <c r="J1064" s="5" t="s">
        <v>431</v>
      </c>
    </row>
    <row r="1065" spans="1:10">
      <c r="A1065" s="5" t="s">
        <v>519</v>
      </c>
      <c r="B1065" s="6">
        <v>44905.69864829861</v>
      </c>
      <c r="C1065" s="5" t="s">
        <v>428</v>
      </c>
      <c r="H1065" s="8">
        <v>5776.2</v>
      </c>
      <c r="I1065" s="5" t="s">
        <v>15</v>
      </c>
      <c r="J1065" s="5" t="s">
        <v>429</v>
      </c>
    </row>
    <row r="1066" spans="1:10">
      <c r="A1066" s="5" t="s">
        <v>519</v>
      </c>
      <c r="B1066" s="6">
        <v>44905.69864829861</v>
      </c>
      <c r="C1066" s="5" t="s">
        <v>428</v>
      </c>
      <c r="F1066" s="8">
        <v>11480.5</v>
      </c>
      <c r="I1066" s="11" t="s">
        <v>9</v>
      </c>
      <c r="J1066" s="10" t="s">
        <v>435</v>
      </c>
    </row>
    <row r="1067" spans="1:10">
      <c r="A1067" s="5" t="s">
        <v>519</v>
      </c>
      <c r="B1067" s="6">
        <v>44905.69864829861</v>
      </c>
      <c r="C1067" s="5" t="s">
        <v>428</v>
      </c>
      <c r="F1067" s="8">
        <v>15177.8</v>
      </c>
      <c r="I1067" s="11" t="s">
        <v>9</v>
      </c>
      <c r="J1067" s="5" t="s">
        <v>436</v>
      </c>
    </row>
    <row r="1068" spans="1:10">
      <c r="A1068" s="5" t="s">
        <v>519</v>
      </c>
      <c r="B1068" s="6">
        <v>44905.69864829861</v>
      </c>
      <c r="C1068" s="5" t="s">
        <v>428</v>
      </c>
      <c r="F1068" s="8">
        <v>6893.9</v>
      </c>
      <c r="I1068" s="11" t="s">
        <v>9</v>
      </c>
      <c r="J1068" s="10" t="s">
        <v>448</v>
      </c>
    </row>
    <row r="1069" spans="1:10">
      <c r="A1069" s="5" t="s">
        <v>519</v>
      </c>
      <c r="B1069" s="6">
        <v>44905.69864829861</v>
      </c>
      <c r="C1069" s="5" t="s">
        <v>428</v>
      </c>
      <c r="F1069" s="8">
        <v>3577.3</v>
      </c>
      <c r="I1069" s="11" t="s">
        <v>9</v>
      </c>
      <c r="J1069" s="10" t="s">
        <v>437</v>
      </c>
    </row>
    <row r="1070" spans="1:10">
      <c r="A1070" s="5" t="s">
        <v>519</v>
      </c>
      <c r="B1070" s="6">
        <v>44905.69864829861</v>
      </c>
      <c r="C1070" s="5" t="s">
        <v>428</v>
      </c>
      <c r="F1070" s="8">
        <v>15432</v>
      </c>
      <c r="I1070" s="11" t="s">
        <v>9</v>
      </c>
      <c r="J1070" s="5" t="s">
        <v>438</v>
      </c>
    </row>
    <row r="1071" spans="1:10">
      <c r="A1071" s="5" t="s">
        <v>519</v>
      </c>
      <c r="B1071" s="6">
        <v>44905.69864829861</v>
      </c>
      <c r="C1071" s="5" t="s">
        <v>428</v>
      </c>
      <c r="F1071" s="8">
        <v>12897.6</v>
      </c>
      <c r="I1071" s="11" t="s">
        <v>9</v>
      </c>
      <c r="J1071" s="10" t="s">
        <v>439</v>
      </c>
    </row>
    <row r="1072" spans="1:10">
      <c r="A1072" s="5" t="s">
        <v>519</v>
      </c>
      <c r="B1072" s="6">
        <v>44905.69864829861</v>
      </c>
      <c r="C1072" s="5" t="s">
        <v>428</v>
      </c>
      <c r="F1072" s="8">
        <v>36577</v>
      </c>
      <c r="I1072" s="11" t="s">
        <v>9</v>
      </c>
      <c r="J1072" s="10" t="s">
        <v>440</v>
      </c>
    </row>
    <row r="1073" spans="1:10">
      <c r="A1073" s="5" t="s">
        <v>519</v>
      </c>
      <c r="B1073" s="6">
        <v>44905.69864829861</v>
      </c>
      <c r="C1073" s="5" t="s">
        <v>428</v>
      </c>
      <c r="F1073" s="8">
        <v>3791.6</v>
      </c>
      <c r="I1073" s="11" t="s">
        <v>9</v>
      </c>
      <c r="J1073" s="5" t="s">
        <v>441</v>
      </c>
    </row>
    <row r="1074" spans="1:10">
      <c r="A1074" s="5" t="s">
        <v>519</v>
      </c>
      <c r="B1074" s="6">
        <v>44905.69864829861</v>
      </c>
      <c r="C1074" s="5" t="s">
        <v>428</v>
      </c>
      <c r="F1074" s="8">
        <v>27924.1</v>
      </c>
      <c r="I1074" s="11" t="s">
        <v>9</v>
      </c>
      <c r="J1074" s="10" t="s">
        <v>442</v>
      </c>
    </row>
    <row r="1075" spans="1:10">
      <c r="A1075" s="5" t="s">
        <v>519</v>
      </c>
      <c r="B1075" s="6">
        <v>44905.69864829861</v>
      </c>
      <c r="C1075" s="5" t="s">
        <v>428</v>
      </c>
      <c r="F1075" s="8">
        <v>1702.6</v>
      </c>
      <c r="I1075" s="11" t="s">
        <v>9</v>
      </c>
      <c r="J1075" s="10" t="s">
        <v>452</v>
      </c>
    </row>
    <row r="1076" spans="1:10">
      <c r="A1076" s="5" t="s">
        <v>519</v>
      </c>
      <c r="B1076" s="6">
        <v>44905.69864829861</v>
      </c>
      <c r="C1076" s="5" t="s">
        <v>428</v>
      </c>
      <c r="F1076" s="8">
        <v>2240.6999999999998</v>
      </c>
      <c r="I1076" s="11" t="s">
        <v>9</v>
      </c>
      <c r="J1076" s="10" t="s">
        <v>443</v>
      </c>
    </row>
    <row r="1077" spans="1:10">
      <c r="A1077" s="5" t="s">
        <v>519</v>
      </c>
      <c r="B1077" s="6">
        <v>44905.69864829861</v>
      </c>
      <c r="C1077" s="5" t="s">
        <v>428</v>
      </c>
      <c r="F1077" s="8">
        <v>9093</v>
      </c>
      <c r="I1077" s="11" t="s">
        <v>9</v>
      </c>
      <c r="J1077" s="10" t="s">
        <v>444</v>
      </c>
    </row>
    <row r="1078" spans="1:10">
      <c r="A1078" s="5" t="s">
        <v>519</v>
      </c>
      <c r="B1078" s="6">
        <v>44905.69864829861</v>
      </c>
      <c r="C1078" s="5" t="s">
        <v>428</v>
      </c>
      <c r="F1078" s="8">
        <v>21469.200000000001</v>
      </c>
      <c r="I1078" s="11" t="s">
        <v>9</v>
      </c>
      <c r="J1078" s="10" t="s">
        <v>445</v>
      </c>
    </row>
    <row r="1079" spans="1:10">
      <c r="A1079" s="12" t="s">
        <v>21</v>
      </c>
      <c r="B1079" s="3"/>
      <c r="C1079" s="3"/>
      <c r="F1079" s="42">
        <f>SUM(F1066:F1078)</f>
        <v>168257.30000000005</v>
      </c>
    </row>
    <row r="1080" spans="1:10" ht="15.75" customHeight="1">
      <c r="A1080" s="13" t="s">
        <v>22</v>
      </c>
      <c r="B1080" s="13" t="s">
        <v>23</v>
      </c>
      <c r="C1080" s="13" t="s">
        <v>24</v>
      </c>
      <c r="D1080" s="14">
        <v>112399578</v>
      </c>
    </row>
    <row r="1083" spans="1:10">
      <c r="A1083" s="1" t="s">
        <v>0</v>
      </c>
      <c r="B1083" s="2"/>
      <c r="C1083" s="2"/>
      <c r="D1083" s="2"/>
      <c r="E1083" s="2"/>
      <c r="F1083" s="2"/>
      <c r="G1083" s="2"/>
      <c r="H1083" s="2"/>
      <c r="I1083" s="2"/>
      <c r="J1083" s="2"/>
    </row>
    <row r="1084" spans="1:10">
      <c r="A1084" s="3" t="s">
        <v>167</v>
      </c>
      <c r="B1084" s="2"/>
      <c r="C1084" s="2"/>
      <c r="D1084" s="2"/>
      <c r="E1084" s="2"/>
      <c r="F1084" s="2"/>
      <c r="G1084" s="2"/>
      <c r="H1084" s="2"/>
      <c r="I1084" s="2"/>
      <c r="J1084" s="2"/>
    </row>
    <row r="1085" spans="1:10">
      <c r="A1085" s="88" t="s">
        <v>0</v>
      </c>
      <c r="B1085" s="88" t="s">
        <v>2</v>
      </c>
      <c r="C1085" s="88" t="s">
        <v>3</v>
      </c>
      <c r="D1085" s="88" t="s">
        <v>4</v>
      </c>
      <c r="E1085" s="88" t="s">
        <v>5</v>
      </c>
      <c r="F1085" s="88" t="s">
        <v>6</v>
      </c>
      <c r="G1085" s="90"/>
      <c r="H1085" s="91"/>
      <c r="I1085" s="88" t="s">
        <v>7</v>
      </c>
      <c r="J1085" s="88" t="s">
        <v>8</v>
      </c>
    </row>
    <row r="1086" spans="1:10">
      <c r="A1086" s="89"/>
      <c r="B1086" s="89"/>
      <c r="C1086" s="89"/>
      <c r="D1086" s="89"/>
      <c r="E1086" s="89"/>
      <c r="F1086" s="4" t="s">
        <v>9</v>
      </c>
      <c r="G1086" s="4" t="s">
        <v>10</v>
      </c>
      <c r="H1086" s="4" t="s">
        <v>11</v>
      </c>
      <c r="I1086" s="89"/>
      <c r="J1086" s="89"/>
    </row>
    <row r="1087" spans="1:10">
      <c r="A1087" s="5" t="s">
        <v>520</v>
      </c>
      <c r="B1087" s="6">
        <v>44907.501304490739</v>
      </c>
      <c r="C1087" s="5" t="s">
        <v>428</v>
      </c>
      <c r="F1087" s="8">
        <v>9941.6</v>
      </c>
      <c r="I1087" s="11" t="s">
        <v>9</v>
      </c>
      <c r="J1087" s="10" t="s">
        <v>435</v>
      </c>
    </row>
    <row r="1088" spans="1:10">
      <c r="A1088" s="5" t="s">
        <v>520</v>
      </c>
      <c r="B1088" s="6">
        <v>44907.501304490739</v>
      </c>
      <c r="C1088" s="5" t="s">
        <v>428</v>
      </c>
      <c r="F1088" s="8">
        <v>9995</v>
      </c>
      <c r="I1088" s="11" t="s">
        <v>9</v>
      </c>
      <c r="J1088" s="5" t="s">
        <v>436</v>
      </c>
    </row>
    <row r="1089" spans="1:10">
      <c r="A1089" s="5" t="s">
        <v>520</v>
      </c>
      <c r="B1089" s="6">
        <v>44907.501304490739</v>
      </c>
      <c r="C1089" s="5" t="s">
        <v>428</v>
      </c>
      <c r="F1089" s="8">
        <v>6884.8</v>
      </c>
      <c r="I1089" s="11" t="s">
        <v>9</v>
      </c>
      <c r="J1089" s="10" t="s">
        <v>448</v>
      </c>
    </row>
    <row r="1090" spans="1:10">
      <c r="A1090" s="5" t="s">
        <v>520</v>
      </c>
      <c r="B1090" s="6">
        <v>44907.501304490739</v>
      </c>
      <c r="C1090" s="5" t="s">
        <v>428</v>
      </c>
      <c r="F1090" s="8">
        <v>4371.8999999999996</v>
      </c>
      <c r="I1090" s="11" t="s">
        <v>9</v>
      </c>
      <c r="J1090" s="10" t="s">
        <v>437</v>
      </c>
    </row>
    <row r="1091" spans="1:10">
      <c r="A1091" s="5" t="s">
        <v>520</v>
      </c>
      <c r="B1091" s="6">
        <v>44907.501304490739</v>
      </c>
      <c r="C1091" s="5" t="s">
        <v>428</v>
      </c>
      <c r="F1091" s="8">
        <v>15532.1</v>
      </c>
      <c r="I1091" s="11" t="s">
        <v>9</v>
      </c>
      <c r="J1091" s="5" t="s">
        <v>438</v>
      </c>
    </row>
    <row r="1092" spans="1:10">
      <c r="A1092" s="5" t="s">
        <v>520</v>
      </c>
      <c r="B1092" s="6">
        <v>44907.501304490739</v>
      </c>
      <c r="C1092" s="5" t="s">
        <v>428</v>
      </c>
      <c r="F1092" s="8">
        <v>13401.7</v>
      </c>
      <c r="I1092" s="11" t="s">
        <v>9</v>
      </c>
      <c r="J1092" s="10" t="s">
        <v>439</v>
      </c>
    </row>
    <row r="1093" spans="1:10">
      <c r="A1093" s="5" t="s">
        <v>520</v>
      </c>
      <c r="B1093" s="6">
        <v>44907.501304490739</v>
      </c>
      <c r="C1093" s="5" t="s">
        <v>428</v>
      </c>
      <c r="F1093" s="8">
        <v>17293.099999999999</v>
      </c>
      <c r="I1093" s="11" t="s">
        <v>9</v>
      </c>
      <c r="J1093" s="10" t="s">
        <v>440</v>
      </c>
    </row>
    <row r="1094" spans="1:10">
      <c r="A1094" s="5" t="s">
        <v>520</v>
      </c>
      <c r="B1094" s="6">
        <v>44907.501304490739</v>
      </c>
      <c r="C1094" s="5" t="s">
        <v>428</v>
      </c>
      <c r="F1094" s="8">
        <v>2266</v>
      </c>
      <c r="I1094" s="11" t="s">
        <v>9</v>
      </c>
      <c r="J1094" s="5" t="s">
        <v>441</v>
      </c>
    </row>
    <row r="1095" spans="1:10">
      <c r="A1095" s="5" t="s">
        <v>520</v>
      </c>
      <c r="B1095" s="6">
        <v>44907.501304490739</v>
      </c>
      <c r="C1095" s="5" t="s">
        <v>428</v>
      </c>
      <c r="F1095" s="8">
        <v>7485.4</v>
      </c>
      <c r="I1095" s="11" t="s">
        <v>9</v>
      </c>
      <c r="J1095" s="10" t="s">
        <v>442</v>
      </c>
    </row>
    <row r="1096" spans="1:10">
      <c r="A1096" s="5" t="s">
        <v>520</v>
      </c>
      <c r="B1096" s="6">
        <v>44907.501304490739</v>
      </c>
      <c r="C1096" s="5" t="s">
        <v>428</v>
      </c>
      <c r="F1096" s="8">
        <v>7483</v>
      </c>
      <c r="I1096" s="11" t="s">
        <v>9</v>
      </c>
      <c r="J1096" s="10" t="s">
        <v>444</v>
      </c>
    </row>
    <row r="1097" spans="1:10">
      <c r="A1097" s="5" t="s">
        <v>520</v>
      </c>
      <c r="B1097" s="6">
        <v>44907.501304490739</v>
      </c>
      <c r="C1097" s="5" t="s">
        <v>428</v>
      </c>
      <c r="F1097" s="8">
        <v>9707.9</v>
      </c>
      <c r="I1097" s="11" t="s">
        <v>9</v>
      </c>
      <c r="J1097" s="10" t="s">
        <v>445</v>
      </c>
    </row>
    <row r="1098" spans="1:10">
      <c r="A1098" s="12" t="s">
        <v>21</v>
      </c>
      <c r="B1098" s="3"/>
      <c r="C1098" s="3"/>
      <c r="F1098" s="42">
        <f>SUM(F1087:F1097)</f>
        <v>104362.49999999997</v>
      </c>
    </row>
    <row r="1099" spans="1:10" ht="15.75" customHeight="1">
      <c r="A1099" s="13" t="s">
        <v>22</v>
      </c>
      <c r="B1099" s="13" t="s">
        <v>23</v>
      </c>
      <c r="C1099" s="13" t="s">
        <v>24</v>
      </c>
      <c r="D1099" s="14">
        <v>112399579</v>
      </c>
    </row>
    <row r="1103" spans="1:10">
      <c r="A1103" s="5" t="s">
        <v>521</v>
      </c>
      <c r="B1103" s="6">
        <v>44907.757884189807</v>
      </c>
      <c r="C1103" s="5" t="s">
        <v>428</v>
      </c>
      <c r="D1103" s="7"/>
      <c r="E1103" s="10"/>
      <c r="G1103" s="8">
        <v>5986.89</v>
      </c>
      <c r="I1103" s="11" t="s">
        <v>10</v>
      </c>
      <c r="J1103" s="5" t="s">
        <v>441</v>
      </c>
    </row>
    <row r="1104" spans="1:10">
      <c r="A1104" s="5" t="s">
        <v>521</v>
      </c>
      <c r="B1104" s="6">
        <v>44907.757884189807</v>
      </c>
      <c r="C1104" s="5" t="s">
        <v>428</v>
      </c>
      <c r="D1104" s="9">
        <v>45123137005</v>
      </c>
      <c r="E1104" s="10" t="s">
        <v>17</v>
      </c>
      <c r="H1104" s="8">
        <v>10074.65</v>
      </c>
      <c r="I1104" s="5" t="s">
        <v>15</v>
      </c>
      <c r="J1104" s="5" t="s">
        <v>429</v>
      </c>
    </row>
    <row r="1105" spans="1:10">
      <c r="A1105" s="5" t="s">
        <v>521</v>
      </c>
      <c r="B1105" s="6">
        <v>44907.757884189807</v>
      </c>
      <c r="C1105" s="5" t="s">
        <v>428</v>
      </c>
      <c r="D1105" s="9">
        <v>45113155794</v>
      </c>
      <c r="E1105" s="10" t="s">
        <v>17</v>
      </c>
      <c r="H1105" s="8">
        <v>400</v>
      </c>
      <c r="I1105" s="5" t="s">
        <v>15</v>
      </c>
      <c r="J1105" s="5" t="s">
        <v>431</v>
      </c>
    </row>
    <row r="1106" spans="1:10">
      <c r="A1106" s="5" t="s">
        <v>521</v>
      </c>
      <c r="B1106" s="6">
        <v>44907.757884189807</v>
      </c>
      <c r="C1106" s="5" t="s">
        <v>428</v>
      </c>
      <c r="D1106" s="7">
        <v>3039978711</v>
      </c>
      <c r="E1106" s="5" t="s">
        <v>14</v>
      </c>
      <c r="H1106" s="8">
        <v>2452.6799999999998</v>
      </c>
      <c r="I1106" s="5" t="s">
        <v>15</v>
      </c>
      <c r="J1106" s="10" t="s">
        <v>447</v>
      </c>
    </row>
    <row r="1107" spans="1:10">
      <c r="A1107" s="5" t="s">
        <v>521</v>
      </c>
      <c r="B1107" s="6">
        <v>44907.757884189807</v>
      </c>
      <c r="C1107" s="5" t="s">
        <v>428</v>
      </c>
      <c r="D1107" s="9">
        <v>51317156976</v>
      </c>
      <c r="E1107" s="10" t="s">
        <v>17</v>
      </c>
      <c r="H1107" s="8">
        <v>305448.52</v>
      </c>
      <c r="I1107" s="5" t="s">
        <v>15</v>
      </c>
      <c r="J1107" s="10" t="s">
        <v>447</v>
      </c>
    </row>
    <row r="1108" spans="1:10">
      <c r="A1108" s="5" t="s">
        <v>521</v>
      </c>
      <c r="B1108" s="6">
        <v>44907.757884189807</v>
      </c>
      <c r="C1108" s="5" t="s">
        <v>428</v>
      </c>
      <c r="D1108" s="9">
        <v>30399906211</v>
      </c>
      <c r="E1108" s="5" t="s">
        <v>14</v>
      </c>
      <c r="H1108" s="8">
        <v>10014.120000000001</v>
      </c>
      <c r="I1108" s="5" t="s">
        <v>15</v>
      </c>
      <c r="J1108" s="10" t="s">
        <v>447</v>
      </c>
    </row>
    <row r="1109" spans="1:10">
      <c r="A1109" s="5" t="s">
        <v>521</v>
      </c>
      <c r="B1109" s="6">
        <v>44907.757884189807</v>
      </c>
      <c r="C1109" s="5" t="s">
        <v>428</v>
      </c>
      <c r="D1109" s="9">
        <v>30399906212</v>
      </c>
      <c r="E1109" s="5" t="s">
        <v>14</v>
      </c>
      <c r="H1109" s="8">
        <v>14296.4</v>
      </c>
      <c r="I1109" s="5" t="s">
        <v>15</v>
      </c>
      <c r="J1109" s="10" t="s">
        <v>447</v>
      </c>
    </row>
    <row r="1110" spans="1:10">
      <c r="A1110" s="5" t="s">
        <v>521</v>
      </c>
      <c r="B1110" s="6">
        <v>44907.757884189807</v>
      </c>
      <c r="C1110" s="5" t="s">
        <v>428</v>
      </c>
      <c r="D1110" s="9">
        <v>30399906213</v>
      </c>
      <c r="E1110" s="5" t="s">
        <v>14</v>
      </c>
      <c r="H1110" s="8">
        <v>16107.48</v>
      </c>
      <c r="I1110" s="5" t="s">
        <v>15</v>
      </c>
      <c r="J1110" s="10" t="s">
        <v>447</v>
      </c>
    </row>
    <row r="1111" spans="1:10">
      <c r="A1111" s="5" t="s">
        <v>521</v>
      </c>
      <c r="B1111" s="6">
        <v>44907.757884189807</v>
      </c>
      <c r="C1111" s="5" t="s">
        <v>428</v>
      </c>
      <c r="D1111" s="9">
        <v>51717096505</v>
      </c>
      <c r="E1111" s="10" t="s">
        <v>17</v>
      </c>
      <c r="H1111" s="8">
        <v>114865.17</v>
      </c>
      <c r="I1111" s="5" t="s">
        <v>15</v>
      </c>
      <c r="J1111" s="10" t="s">
        <v>447</v>
      </c>
    </row>
    <row r="1112" spans="1:10">
      <c r="A1112" s="5" t="s">
        <v>521</v>
      </c>
      <c r="B1112" s="6">
        <v>44907.757884189807</v>
      </c>
      <c r="C1112" s="5" t="s">
        <v>428</v>
      </c>
      <c r="D1112" s="9">
        <v>45113160549</v>
      </c>
      <c r="E1112" s="10" t="s">
        <v>17</v>
      </c>
      <c r="H1112" s="8">
        <v>10000</v>
      </c>
      <c r="I1112" s="5" t="s">
        <v>15</v>
      </c>
      <c r="J1112" s="5" t="s">
        <v>429</v>
      </c>
    </row>
    <row r="1113" spans="1:10">
      <c r="A1113" s="5" t="s">
        <v>521</v>
      </c>
      <c r="B1113" s="6">
        <v>44907.757884189807</v>
      </c>
      <c r="C1113" s="5" t="s">
        <v>428</v>
      </c>
      <c r="D1113" s="9">
        <v>45163109005</v>
      </c>
      <c r="E1113" s="10" t="s">
        <v>17</v>
      </c>
      <c r="H1113" s="8">
        <v>761</v>
      </c>
      <c r="I1113" s="5" t="s">
        <v>15</v>
      </c>
      <c r="J1113" s="5" t="s">
        <v>431</v>
      </c>
    </row>
    <row r="1114" spans="1:10">
      <c r="A1114" s="5" t="s">
        <v>521</v>
      </c>
      <c r="B1114" s="6">
        <v>44907.757884189807</v>
      </c>
      <c r="C1114" s="5" t="s">
        <v>428</v>
      </c>
      <c r="D1114" s="7">
        <v>306186</v>
      </c>
      <c r="E1114" s="10" t="s">
        <v>17</v>
      </c>
      <c r="H1114" s="8">
        <v>30381.1</v>
      </c>
      <c r="I1114" s="5" t="s">
        <v>15</v>
      </c>
      <c r="J1114" s="5" t="s">
        <v>430</v>
      </c>
    </row>
    <row r="1115" spans="1:10">
      <c r="A1115" s="5" t="s">
        <v>521</v>
      </c>
      <c r="B1115" s="6">
        <v>44907.757884189807</v>
      </c>
      <c r="C1115" s="5" t="s">
        <v>428</v>
      </c>
      <c r="D1115" s="7">
        <v>430991</v>
      </c>
      <c r="E1115" s="10" t="s">
        <v>17</v>
      </c>
      <c r="H1115" s="8">
        <v>39869.199999999997</v>
      </c>
      <c r="I1115" s="5" t="s">
        <v>15</v>
      </c>
      <c r="J1115" s="5" t="s">
        <v>429</v>
      </c>
    </row>
    <row r="1116" spans="1:10">
      <c r="A1116" s="5" t="s">
        <v>521</v>
      </c>
      <c r="B1116" s="6">
        <v>44907.757884189807</v>
      </c>
      <c r="C1116" s="5" t="s">
        <v>428</v>
      </c>
      <c r="D1116" s="7"/>
      <c r="E1116" s="10"/>
      <c r="F1116" s="8">
        <v>6000</v>
      </c>
      <c r="I1116" s="11" t="s">
        <v>9</v>
      </c>
      <c r="J1116" s="5" t="s">
        <v>429</v>
      </c>
    </row>
    <row r="1117" spans="1:10">
      <c r="A1117" s="5" t="s">
        <v>521</v>
      </c>
      <c r="B1117" s="6">
        <v>44907.757884189807</v>
      </c>
      <c r="C1117" s="5" t="s">
        <v>428</v>
      </c>
      <c r="F1117" s="8">
        <v>31170.1</v>
      </c>
      <c r="I1117" s="11" t="s">
        <v>9</v>
      </c>
      <c r="J1117" s="5" t="s">
        <v>431</v>
      </c>
    </row>
    <row r="1118" spans="1:10">
      <c r="A1118" s="12" t="s">
        <v>21</v>
      </c>
      <c r="B1118" s="3"/>
      <c r="C1118" s="3"/>
      <c r="F1118" s="23">
        <f>SUM(F1103:G1117)</f>
        <v>43156.99</v>
      </c>
    </row>
    <row r="1119" spans="1:10" ht="15.75" customHeight="1">
      <c r="A1119" s="13" t="s">
        <v>22</v>
      </c>
      <c r="B1119" s="13" t="s">
        <v>23</v>
      </c>
      <c r="C1119" s="13" t="s">
        <v>24</v>
      </c>
      <c r="D1119" s="14">
        <v>112405662</v>
      </c>
    </row>
    <row r="1122" spans="1:10">
      <c r="A1122" s="1" t="s">
        <v>0</v>
      </c>
      <c r="B1122" s="2"/>
      <c r="C1122" s="2"/>
      <c r="D1122" s="2"/>
      <c r="E1122" s="2"/>
      <c r="F1122" s="2"/>
      <c r="G1122" s="2"/>
      <c r="H1122" s="2"/>
      <c r="I1122" s="2"/>
      <c r="J1122" s="2"/>
    </row>
    <row r="1123" spans="1:10">
      <c r="A1123" s="3" t="s">
        <v>171</v>
      </c>
      <c r="B1123" s="2"/>
      <c r="C1123" s="2"/>
      <c r="D1123" s="2"/>
      <c r="E1123" s="2"/>
      <c r="F1123" s="2"/>
      <c r="G1123" s="2"/>
      <c r="H1123" s="2"/>
      <c r="I1123" s="2"/>
      <c r="J1123" s="2"/>
    </row>
    <row r="1124" spans="1:10">
      <c r="A1124" s="88" t="s">
        <v>0</v>
      </c>
      <c r="B1124" s="88" t="s">
        <v>2</v>
      </c>
      <c r="C1124" s="88" t="s">
        <v>3</v>
      </c>
      <c r="D1124" s="88" t="s">
        <v>4</v>
      </c>
      <c r="E1124" s="88" t="s">
        <v>5</v>
      </c>
      <c r="F1124" s="88" t="s">
        <v>6</v>
      </c>
      <c r="G1124" s="90"/>
      <c r="H1124" s="91"/>
      <c r="I1124" s="88" t="s">
        <v>7</v>
      </c>
      <c r="J1124" s="88" t="s">
        <v>8</v>
      </c>
    </row>
    <row r="1125" spans="1:10">
      <c r="A1125" s="89"/>
      <c r="B1125" s="89"/>
      <c r="C1125" s="89"/>
      <c r="D1125" s="89"/>
      <c r="E1125" s="89"/>
      <c r="F1125" s="4" t="s">
        <v>9</v>
      </c>
      <c r="G1125" s="4" t="s">
        <v>10</v>
      </c>
      <c r="H1125" s="4" t="s">
        <v>11</v>
      </c>
      <c r="I1125" s="89"/>
      <c r="J1125" s="89"/>
    </row>
    <row r="1126" spans="1:10">
      <c r="A1126" s="5" t="s">
        <v>522</v>
      </c>
      <c r="B1126" s="6">
        <v>44908.498419687501</v>
      </c>
      <c r="C1126" s="5" t="s">
        <v>428</v>
      </c>
      <c r="F1126" s="8">
        <v>12990</v>
      </c>
      <c r="I1126" s="11" t="s">
        <v>9</v>
      </c>
      <c r="J1126" s="10" t="s">
        <v>435</v>
      </c>
    </row>
    <row r="1127" spans="1:10">
      <c r="A1127" s="5" t="s">
        <v>522</v>
      </c>
      <c r="B1127" s="6">
        <v>44908.498419687501</v>
      </c>
      <c r="C1127" s="5" t="s">
        <v>428</v>
      </c>
      <c r="F1127" s="8">
        <v>8887.9</v>
      </c>
      <c r="I1127" s="11" t="s">
        <v>9</v>
      </c>
      <c r="J1127" s="5" t="s">
        <v>436</v>
      </c>
    </row>
    <row r="1128" spans="1:10">
      <c r="A1128" s="5" t="s">
        <v>522</v>
      </c>
      <c r="B1128" s="6">
        <v>44908.498419687501</v>
      </c>
      <c r="C1128" s="5" t="s">
        <v>428</v>
      </c>
      <c r="F1128" s="8">
        <v>9453</v>
      </c>
      <c r="I1128" s="11" t="s">
        <v>9</v>
      </c>
      <c r="J1128" s="10" t="s">
        <v>448</v>
      </c>
    </row>
    <row r="1129" spans="1:10">
      <c r="A1129" s="5" t="s">
        <v>522</v>
      </c>
      <c r="B1129" s="6">
        <v>44908.498419687501</v>
      </c>
      <c r="C1129" s="5" t="s">
        <v>428</v>
      </c>
      <c r="F1129" s="8">
        <v>3143.8</v>
      </c>
      <c r="I1129" s="11" t="s">
        <v>9</v>
      </c>
      <c r="J1129" s="10" t="s">
        <v>437</v>
      </c>
    </row>
    <row r="1130" spans="1:10">
      <c r="A1130" s="5" t="s">
        <v>522</v>
      </c>
      <c r="B1130" s="6">
        <v>44908.498419687501</v>
      </c>
      <c r="C1130" s="5" t="s">
        <v>428</v>
      </c>
      <c r="F1130" s="8">
        <v>4649</v>
      </c>
      <c r="I1130" s="11" t="s">
        <v>9</v>
      </c>
      <c r="J1130" s="5" t="s">
        <v>438</v>
      </c>
    </row>
    <row r="1131" spans="1:10">
      <c r="A1131" s="5" t="s">
        <v>522</v>
      </c>
      <c r="B1131" s="6">
        <v>44908.498419687501</v>
      </c>
      <c r="C1131" s="5" t="s">
        <v>428</v>
      </c>
      <c r="F1131" s="8">
        <v>358.5</v>
      </c>
      <c r="I1131" s="11" t="s">
        <v>9</v>
      </c>
      <c r="J1131" s="5" t="s">
        <v>451</v>
      </c>
    </row>
    <row r="1132" spans="1:10">
      <c r="A1132" s="5" t="s">
        <v>522</v>
      </c>
      <c r="B1132" s="6">
        <v>44908.498419687501</v>
      </c>
      <c r="C1132" s="5" t="s">
        <v>428</v>
      </c>
      <c r="F1132" s="8">
        <v>12091.7</v>
      </c>
      <c r="I1132" s="11" t="s">
        <v>9</v>
      </c>
      <c r="J1132" s="10" t="s">
        <v>439</v>
      </c>
    </row>
    <row r="1133" spans="1:10">
      <c r="A1133" s="5" t="s">
        <v>522</v>
      </c>
      <c r="B1133" s="6">
        <v>44908.498419687501</v>
      </c>
      <c r="C1133" s="5" t="s">
        <v>428</v>
      </c>
      <c r="F1133" s="8">
        <v>28169.4</v>
      </c>
      <c r="I1133" s="11" t="s">
        <v>9</v>
      </c>
      <c r="J1133" s="10" t="s">
        <v>440</v>
      </c>
    </row>
    <row r="1134" spans="1:10">
      <c r="A1134" s="5" t="s">
        <v>522</v>
      </c>
      <c r="B1134" s="6">
        <v>44908.498419687501</v>
      </c>
      <c r="C1134" s="5" t="s">
        <v>428</v>
      </c>
      <c r="F1134" s="8">
        <v>33236.5</v>
      </c>
      <c r="I1134" s="11" t="s">
        <v>9</v>
      </c>
      <c r="J1134" s="10" t="s">
        <v>442</v>
      </c>
    </row>
    <row r="1135" spans="1:10">
      <c r="A1135" s="5" t="s">
        <v>522</v>
      </c>
      <c r="B1135" s="6">
        <v>44908.498419687501</v>
      </c>
      <c r="C1135" s="5" t="s">
        <v>428</v>
      </c>
      <c r="F1135" s="8">
        <v>7787.3</v>
      </c>
      <c r="I1135" s="11" t="s">
        <v>9</v>
      </c>
      <c r="J1135" s="10" t="s">
        <v>444</v>
      </c>
    </row>
    <row r="1136" spans="1:10">
      <c r="A1136" s="12" t="s">
        <v>21</v>
      </c>
      <c r="B1136" s="3"/>
      <c r="C1136" s="3"/>
      <c r="F1136" s="42">
        <f>SUM(F1126:F1135)</f>
        <v>120767.10000000002</v>
      </c>
    </row>
    <row r="1137" spans="1:10" ht="15.75" customHeight="1">
      <c r="A1137" s="13" t="s">
        <v>22</v>
      </c>
      <c r="B1137" s="13" t="s">
        <v>23</v>
      </c>
      <c r="C1137" s="13" t="s">
        <v>24</v>
      </c>
      <c r="D1137" s="14">
        <v>112405666</v>
      </c>
    </row>
    <row r="1141" spans="1:10">
      <c r="A1141" s="5" t="s">
        <v>523</v>
      </c>
      <c r="B1141" s="6">
        <v>44908.746046261571</v>
      </c>
      <c r="C1141" s="5" t="s">
        <v>428</v>
      </c>
      <c r="D1141" s="9">
        <v>30428909251</v>
      </c>
      <c r="E1141" s="5" t="s">
        <v>14</v>
      </c>
      <c r="H1141" s="8">
        <v>5066.4799999999996</v>
      </c>
      <c r="I1141" s="5" t="s">
        <v>15</v>
      </c>
      <c r="J1141" s="10" t="s">
        <v>447</v>
      </c>
    </row>
    <row r="1142" spans="1:10">
      <c r="A1142" s="5" t="s">
        <v>523</v>
      </c>
      <c r="B1142" s="6">
        <v>44908.746046261571</v>
      </c>
      <c r="C1142" s="5" t="s">
        <v>428</v>
      </c>
      <c r="D1142" s="9">
        <v>30428909252</v>
      </c>
      <c r="E1142" s="5" t="s">
        <v>14</v>
      </c>
      <c r="H1142" s="8">
        <v>4593.0200000000004</v>
      </c>
      <c r="I1142" s="5" t="s">
        <v>15</v>
      </c>
      <c r="J1142" s="10" t="s">
        <v>447</v>
      </c>
    </row>
    <row r="1143" spans="1:10">
      <c r="A1143" s="5" t="s">
        <v>523</v>
      </c>
      <c r="B1143" s="6">
        <v>44908.746046261571</v>
      </c>
      <c r="C1143" s="5" t="s">
        <v>428</v>
      </c>
      <c r="D1143" s="7">
        <v>431350</v>
      </c>
      <c r="E1143" s="10" t="s">
        <v>17</v>
      </c>
      <c r="H1143" s="8">
        <v>34207.599999999999</v>
      </c>
      <c r="I1143" s="5" t="s">
        <v>15</v>
      </c>
      <c r="J1143" s="5" t="s">
        <v>430</v>
      </c>
    </row>
    <row r="1144" spans="1:10">
      <c r="A1144" s="5" t="s">
        <v>523</v>
      </c>
      <c r="B1144" s="6">
        <v>44908.746046261571</v>
      </c>
      <c r="C1144" s="5" t="s">
        <v>428</v>
      </c>
      <c r="F1144" s="8">
        <v>65058.400000000001</v>
      </c>
      <c r="I1144" s="11" t="s">
        <v>9</v>
      </c>
      <c r="J1144" s="5" t="s">
        <v>429</v>
      </c>
    </row>
    <row r="1145" spans="1:10">
      <c r="A1145" s="5" t="s">
        <v>523</v>
      </c>
      <c r="B1145" s="6">
        <v>44908.746046261571</v>
      </c>
      <c r="C1145" s="5" t="s">
        <v>428</v>
      </c>
      <c r="F1145" s="8">
        <v>67005.7</v>
      </c>
      <c r="I1145" s="11" t="s">
        <v>9</v>
      </c>
      <c r="J1145" s="5" t="s">
        <v>431</v>
      </c>
    </row>
    <row r="1146" spans="1:10">
      <c r="A1146" s="5" t="s">
        <v>523</v>
      </c>
      <c r="B1146" s="6">
        <v>44908.746046261571</v>
      </c>
      <c r="C1146" s="5" t="s">
        <v>428</v>
      </c>
      <c r="F1146" s="8">
        <v>9964.4</v>
      </c>
      <c r="I1146" s="11" t="s">
        <v>9</v>
      </c>
      <c r="J1146" s="10" t="s">
        <v>444</v>
      </c>
    </row>
    <row r="1147" spans="1:10">
      <c r="A1147" s="5" t="s">
        <v>523</v>
      </c>
      <c r="B1147" s="6">
        <v>44908.746046261571</v>
      </c>
      <c r="C1147" s="5" t="s">
        <v>428</v>
      </c>
      <c r="F1147" s="8">
        <v>8161.3</v>
      </c>
      <c r="I1147" s="11" t="s">
        <v>9</v>
      </c>
      <c r="J1147" s="10" t="s">
        <v>445</v>
      </c>
    </row>
    <row r="1148" spans="1:10">
      <c r="A1148" s="12" t="s">
        <v>21</v>
      </c>
      <c r="B1148" s="3"/>
      <c r="C1148" s="3"/>
      <c r="F1148" s="42">
        <f>SUM(F1144:F1147)</f>
        <v>150189.79999999999</v>
      </c>
    </row>
    <row r="1149" spans="1:10" ht="15.75" customHeight="1">
      <c r="A1149" s="13" t="s">
        <v>22</v>
      </c>
      <c r="B1149" s="13" t="s">
        <v>23</v>
      </c>
      <c r="C1149" s="13" t="s">
        <v>24</v>
      </c>
      <c r="D1149" s="14">
        <v>112413072</v>
      </c>
    </row>
    <row r="1152" spans="1:10">
      <c r="A1152" s="1" t="s">
        <v>0</v>
      </c>
      <c r="B1152" s="2"/>
      <c r="C1152" s="2"/>
      <c r="D1152" s="2"/>
      <c r="E1152" s="2"/>
      <c r="F1152" s="2"/>
      <c r="G1152" s="2"/>
      <c r="H1152" s="2"/>
      <c r="I1152" s="2"/>
      <c r="J1152" s="2"/>
    </row>
    <row r="1153" spans="1:10">
      <c r="A1153" s="3" t="s">
        <v>174</v>
      </c>
      <c r="B1153" s="2"/>
      <c r="C1153" s="2"/>
      <c r="D1153" s="2"/>
      <c r="E1153" s="2"/>
      <c r="F1153" s="2"/>
      <c r="G1153" s="2"/>
      <c r="H1153" s="2"/>
      <c r="I1153" s="2"/>
      <c r="J1153" s="2"/>
    </row>
    <row r="1154" spans="1:10">
      <c r="A1154" s="88" t="s">
        <v>0</v>
      </c>
      <c r="B1154" s="88" t="s">
        <v>2</v>
      </c>
      <c r="C1154" s="88" t="s">
        <v>3</v>
      </c>
      <c r="D1154" s="88" t="s">
        <v>4</v>
      </c>
      <c r="E1154" s="88" t="s">
        <v>5</v>
      </c>
      <c r="F1154" s="88" t="s">
        <v>6</v>
      </c>
      <c r="G1154" s="90"/>
      <c r="H1154" s="91"/>
      <c r="I1154" s="88" t="s">
        <v>7</v>
      </c>
      <c r="J1154" s="88" t="s">
        <v>8</v>
      </c>
    </row>
    <row r="1155" spans="1:10">
      <c r="A1155" s="89"/>
      <c r="B1155" s="89"/>
      <c r="C1155" s="89"/>
      <c r="D1155" s="89"/>
      <c r="E1155" s="89"/>
      <c r="F1155" s="4" t="s">
        <v>9</v>
      </c>
      <c r="G1155" s="4" t="s">
        <v>10</v>
      </c>
      <c r="H1155" s="4" t="s">
        <v>11</v>
      </c>
      <c r="I1155" s="89"/>
      <c r="J1155" s="89"/>
    </row>
    <row r="1156" spans="1:10">
      <c r="A1156" s="5" t="s">
        <v>524</v>
      </c>
      <c r="B1156" s="6">
        <v>44909.538106458327</v>
      </c>
      <c r="C1156" s="5" t="s">
        <v>428</v>
      </c>
      <c r="D1156" s="11"/>
      <c r="E1156" s="10"/>
      <c r="G1156" s="8">
        <v>8314.1200000000008</v>
      </c>
      <c r="I1156" s="11" t="s">
        <v>10</v>
      </c>
      <c r="J1156" s="5" t="s">
        <v>441</v>
      </c>
    </row>
    <row r="1157" spans="1:10">
      <c r="A1157" s="5" t="s">
        <v>524</v>
      </c>
      <c r="B1157" s="6">
        <v>44909.538106458327</v>
      </c>
      <c r="C1157" s="5" t="s">
        <v>428</v>
      </c>
      <c r="D1157" s="11"/>
      <c r="E1157" s="10"/>
      <c r="F1157" s="8">
        <v>11203</v>
      </c>
      <c r="I1157" s="11" t="s">
        <v>9</v>
      </c>
      <c r="J1157" s="5" t="s">
        <v>436</v>
      </c>
    </row>
    <row r="1158" spans="1:10">
      <c r="A1158" s="5" t="s">
        <v>524</v>
      </c>
      <c r="B1158" s="6">
        <v>44909.538106458327</v>
      </c>
      <c r="C1158" s="5" t="s">
        <v>428</v>
      </c>
      <c r="D1158" s="11"/>
      <c r="E1158" s="10"/>
      <c r="F1158" s="8">
        <v>11837.8</v>
      </c>
      <c r="I1158" s="11" t="s">
        <v>9</v>
      </c>
      <c r="J1158" s="10" t="s">
        <v>448</v>
      </c>
    </row>
    <row r="1159" spans="1:10">
      <c r="A1159" s="5" t="s">
        <v>524</v>
      </c>
      <c r="B1159" s="6">
        <v>44909.538106458327</v>
      </c>
      <c r="C1159" s="5" t="s">
        <v>428</v>
      </c>
      <c r="D1159" s="11"/>
      <c r="E1159" s="10"/>
      <c r="F1159" s="8">
        <v>8480.2000000000007</v>
      </c>
      <c r="I1159" s="11" t="s">
        <v>9</v>
      </c>
      <c r="J1159" s="10" t="s">
        <v>437</v>
      </c>
    </row>
    <row r="1160" spans="1:10">
      <c r="A1160" s="5" t="s">
        <v>524</v>
      </c>
      <c r="B1160" s="6">
        <v>44909.538106458327</v>
      </c>
      <c r="C1160" s="5" t="s">
        <v>428</v>
      </c>
      <c r="D1160" s="11"/>
      <c r="E1160" s="10"/>
      <c r="F1160" s="8">
        <v>34111.699999999997</v>
      </c>
      <c r="I1160" s="11" t="s">
        <v>9</v>
      </c>
      <c r="J1160" s="5" t="s">
        <v>438</v>
      </c>
    </row>
    <row r="1161" spans="1:10">
      <c r="A1161" s="5" t="s">
        <v>524</v>
      </c>
      <c r="B1161" s="6">
        <v>44909.538106458327</v>
      </c>
      <c r="C1161" s="5" t="s">
        <v>428</v>
      </c>
      <c r="D1161" s="11"/>
      <c r="E1161" s="10"/>
      <c r="F1161" s="8">
        <v>16790.7</v>
      </c>
      <c r="I1161" s="11" t="s">
        <v>9</v>
      </c>
      <c r="J1161" s="10" t="s">
        <v>439</v>
      </c>
    </row>
    <row r="1162" spans="1:10">
      <c r="A1162" s="5" t="s">
        <v>524</v>
      </c>
      <c r="B1162" s="6">
        <v>44909.538106458327</v>
      </c>
      <c r="C1162" s="5" t="s">
        <v>428</v>
      </c>
      <c r="D1162" s="11"/>
      <c r="E1162" s="10"/>
      <c r="F1162" s="8">
        <v>33368</v>
      </c>
      <c r="I1162" s="11" t="s">
        <v>9</v>
      </c>
      <c r="J1162" s="10" t="s">
        <v>440</v>
      </c>
    </row>
    <row r="1163" spans="1:10">
      <c r="A1163" s="5" t="s">
        <v>524</v>
      </c>
      <c r="B1163" s="6">
        <v>44909.538106458327</v>
      </c>
      <c r="C1163" s="5" t="s">
        <v>428</v>
      </c>
      <c r="D1163" s="11"/>
      <c r="E1163" s="10"/>
      <c r="F1163" s="8">
        <v>728</v>
      </c>
      <c r="I1163" s="11" t="s">
        <v>9</v>
      </c>
      <c r="J1163" s="5" t="s">
        <v>441</v>
      </c>
    </row>
    <row r="1164" spans="1:10">
      <c r="A1164" s="5" t="s">
        <v>524</v>
      </c>
      <c r="B1164" s="6">
        <v>44909.538106458327</v>
      </c>
      <c r="C1164" s="5" t="s">
        <v>428</v>
      </c>
      <c r="D1164" s="11"/>
      <c r="E1164" s="10"/>
      <c r="F1164" s="8">
        <v>8744.7000000000007</v>
      </c>
      <c r="I1164" s="11" t="s">
        <v>9</v>
      </c>
      <c r="J1164" s="10" t="s">
        <v>442</v>
      </c>
    </row>
    <row r="1165" spans="1:10">
      <c r="A1165" s="5" t="s">
        <v>524</v>
      </c>
      <c r="B1165" s="6">
        <v>44909.538106458327</v>
      </c>
      <c r="C1165" s="5" t="s">
        <v>428</v>
      </c>
      <c r="D1165" s="11"/>
      <c r="E1165" s="10"/>
      <c r="F1165" s="8">
        <v>13619</v>
      </c>
      <c r="I1165" s="11" t="s">
        <v>9</v>
      </c>
      <c r="J1165" s="10" t="s">
        <v>452</v>
      </c>
    </row>
    <row r="1166" spans="1:10">
      <c r="A1166" s="5" t="s">
        <v>524</v>
      </c>
      <c r="B1166" s="6">
        <v>44909.538106458327</v>
      </c>
      <c r="C1166" s="5" t="s">
        <v>428</v>
      </c>
      <c r="D1166" s="11"/>
      <c r="E1166" s="10"/>
      <c r="F1166" s="8">
        <v>10611.2</v>
      </c>
      <c r="I1166" s="11" t="s">
        <v>9</v>
      </c>
      <c r="J1166" s="10" t="s">
        <v>445</v>
      </c>
    </row>
    <row r="1167" spans="1:10">
      <c r="A1167" s="12" t="s">
        <v>21</v>
      </c>
      <c r="B1167" s="3"/>
      <c r="C1167" s="3"/>
      <c r="D1167" s="7"/>
      <c r="E1167" s="10"/>
      <c r="F1167" s="25">
        <f>SUM(F1156:G1166)</f>
        <v>157808.42000000001</v>
      </c>
      <c r="H1167" s="8"/>
      <c r="I1167" s="11"/>
      <c r="J1167" s="5"/>
    </row>
    <row r="1168" spans="1:10" ht="15.75" customHeight="1">
      <c r="A1168" s="13" t="s">
        <v>22</v>
      </c>
      <c r="B1168" s="13" t="s">
        <v>23</v>
      </c>
      <c r="C1168" s="13" t="s">
        <v>24</v>
      </c>
      <c r="D1168" s="14">
        <v>112413073</v>
      </c>
      <c r="E1168" s="10"/>
      <c r="H1168" s="8"/>
      <c r="I1168" s="11"/>
      <c r="J1168" s="5"/>
    </row>
    <row r="1169" spans="1:10">
      <c r="A1169" s="5"/>
      <c r="B1169" s="6"/>
      <c r="C1169" s="5"/>
      <c r="D1169" s="7"/>
      <c r="E1169" s="10"/>
      <c r="H1169" s="8"/>
      <c r="I1169" s="11"/>
      <c r="J1169" s="5"/>
    </row>
    <row r="1170" spans="1:10">
      <c r="A1170" s="5"/>
      <c r="B1170" s="6"/>
      <c r="C1170" s="5"/>
      <c r="D1170" s="7"/>
      <c r="E1170" s="10"/>
      <c r="H1170" s="8"/>
      <c r="I1170" s="11"/>
      <c r="J1170" s="5"/>
    </row>
    <row r="1171" spans="1:10">
      <c r="A1171" s="5" t="s">
        <v>525</v>
      </c>
      <c r="B1171" s="6">
        <v>44909.766830335648</v>
      </c>
      <c r="C1171" s="5" t="s">
        <v>428</v>
      </c>
      <c r="D1171" s="7"/>
      <c r="E1171" s="10"/>
      <c r="G1171" s="8">
        <v>12216.73</v>
      </c>
      <c r="I1171" s="11" t="s">
        <v>10</v>
      </c>
      <c r="J1171" s="10" t="s">
        <v>447</v>
      </c>
    </row>
    <row r="1172" spans="1:10">
      <c r="A1172" s="5" t="s">
        <v>525</v>
      </c>
      <c r="B1172" s="6">
        <v>44909.766830335648</v>
      </c>
      <c r="C1172" s="5" t="s">
        <v>428</v>
      </c>
      <c r="D1172" s="7">
        <v>316141541</v>
      </c>
      <c r="E1172" s="5" t="s">
        <v>14</v>
      </c>
      <c r="H1172" s="8">
        <v>18736.47</v>
      </c>
      <c r="I1172" s="5" t="s">
        <v>15</v>
      </c>
      <c r="J1172" s="10" t="s">
        <v>447</v>
      </c>
    </row>
    <row r="1173" spans="1:10">
      <c r="A1173" s="5" t="s">
        <v>525</v>
      </c>
      <c r="B1173" s="6">
        <v>44909.766830335648</v>
      </c>
      <c r="C1173" s="5" t="s">
        <v>428</v>
      </c>
      <c r="D1173" s="7">
        <v>316141542</v>
      </c>
      <c r="E1173" s="5" t="s">
        <v>14</v>
      </c>
      <c r="H1173" s="8">
        <v>5163.53</v>
      </c>
      <c r="I1173" s="5" t="s">
        <v>15</v>
      </c>
      <c r="J1173" s="10" t="s">
        <v>447</v>
      </c>
    </row>
    <row r="1174" spans="1:10">
      <c r="A1174" s="5" t="s">
        <v>525</v>
      </c>
      <c r="B1174" s="6">
        <v>44909.766830335648</v>
      </c>
      <c r="C1174" s="5" t="s">
        <v>428</v>
      </c>
      <c r="D1174" s="9">
        <v>45133025767</v>
      </c>
      <c r="E1174" s="10" t="s">
        <v>17</v>
      </c>
      <c r="H1174" s="8">
        <v>21062.7</v>
      </c>
      <c r="I1174" s="5" t="s">
        <v>15</v>
      </c>
      <c r="J1174" s="10" t="s">
        <v>447</v>
      </c>
    </row>
    <row r="1175" spans="1:10">
      <c r="A1175" s="5" t="s">
        <v>525</v>
      </c>
      <c r="B1175" s="6">
        <v>44909.766830335648</v>
      </c>
      <c r="C1175" s="5" t="s">
        <v>428</v>
      </c>
      <c r="D1175" s="9">
        <v>45123152203</v>
      </c>
      <c r="E1175" s="10" t="s">
        <v>17</v>
      </c>
      <c r="H1175" s="8">
        <v>1641.6</v>
      </c>
      <c r="I1175" s="5" t="s">
        <v>15</v>
      </c>
      <c r="J1175" s="10" t="s">
        <v>447</v>
      </c>
    </row>
    <row r="1176" spans="1:10">
      <c r="A1176" s="5" t="s">
        <v>525</v>
      </c>
      <c r="B1176" s="6">
        <v>44909.766830335648</v>
      </c>
      <c r="C1176" s="5" t="s">
        <v>428</v>
      </c>
      <c r="D1176" s="7">
        <v>184592</v>
      </c>
      <c r="E1176" s="10" t="s">
        <v>17</v>
      </c>
      <c r="H1176" s="8">
        <v>57704.2</v>
      </c>
      <c r="I1176" s="5" t="s">
        <v>15</v>
      </c>
      <c r="J1176" s="5" t="s">
        <v>429</v>
      </c>
    </row>
    <row r="1177" spans="1:10">
      <c r="A1177" s="5" t="s">
        <v>525</v>
      </c>
      <c r="B1177" s="6">
        <v>44909.766830335648</v>
      </c>
      <c r="C1177" s="5" t="s">
        <v>428</v>
      </c>
      <c r="D1177" s="9">
        <v>51417186319</v>
      </c>
      <c r="E1177" s="10" t="s">
        <v>17</v>
      </c>
      <c r="H1177" s="8">
        <v>380</v>
      </c>
      <c r="I1177" s="5" t="s">
        <v>15</v>
      </c>
      <c r="J1177" s="10" t="s">
        <v>447</v>
      </c>
    </row>
    <row r="1178" spans="1:10">
      <c r="A1178" s="5" t="s">
        <v>525</v>
      </c>
      <c r="B1178" s="6">
        <v>44909.766830335648</v>
      </c>
      <c r="C1178" s="5" t="s">
        <v>428</v>
      </c>
      <c r="D1178" s="7">
        <v>431636</v>
      </c>
      <c r="E1178" s="10" t="s">
        <v>17</v>
      </c>
      <c r="H1178" s="8">
        <v>49615.4</v>
      </c>
      <c r="I1178" s="5" t="s">
        <v>15</v>
      </c>
      <c r="J1178" s="5" t="s">
        <v>430</v>
      </c>
    </row>
    <row r="1179" spans="1:10">
      <c r="A1179" s="5" t="s">
        <v>525</v>
      </c>
      <c r="B1179" s="6">
        <v>44909.766830335648</v>
      </c>
      <c r="C1179" s="5" t="s">
        <v>428</v>
      </c>
      <c r="D1179" s="7"/>
      <c r="E1179" s="10"/>
      <c r="F1179" s="8">
        <v>10746.5</v>
      </c>
      <c r="I1179" s="11" t="s">
        <v>9</v>
      </c>
      <c r="J1179" s="10" t="s">
        <v>435</v>
      </c>
    </row>
    <row r="1180" spans="1:10">
      <c r="A1180" s="5" t="s">
        <v>525</v>
      </c>
      <c r="B1180" s="6">
        <v>44909.766830335648</v>
      </c>
      <c r="C1180" s="5" t="s">
        <v>428</v>
      </c>
      <c r="D1180" s="7"/>
      <c r="E1180" s="10"/>
      <c r="F1180" s="8">
        <v>145</v>
      </c>
      <c r="I1180" s="11" t="s">
        <v>9</v>
      </c>
      <c r="J1180" s="5" t="s">
        <v>451</v>
      </c>
    </row>
    <row r="1181" spans="1:10">
      <c r="A1181" s="5" t="s">
        <v>525</v>
      </c>
      <c r="B1181" s="6">
        <v>44909.766830335648</v>
      </c>
      <c r="C1181" s="5" t="s">
        <v>428</v>
      </c>
      <c r="D1181" s="7"/>
      <c r="E1181" s="10"/>
      <c r="F1181" s="8">
        <v>75643.3</v>
      </c>
      <c r="I1181" s="11" t="s">
        <v>9</v>
      </c>
      <c r="J1181" s="5" t="s">
        <v>431</v>
      </c>
    </row>
    <row r="1182" spans="1:10">
      <c r="A1182" s="5" t="s">
        <v>525</v>
      </c>
      <c r="B1182" s="6">
        <v>44909.766830335648</v>
      </c>
      <c r="C1182" s="5" t="s">
        <v>428</v>
      </c>
      <c r="D1182" s="7"/>
      <c r="E1182" s="10"/>
      <c r="F1182" s="8">
        <v>0.5</v>
      </c>
      <c r="I1182" s="11" t="s">
        <v>9</v>
      </c>
      <c r="J1182" s="5" t="s">
        <v>430</v>
      </c>
    </row>
    <row r="1183" spans="1:10">
      <c r="A1183" s="12" t="s">
        <v>21</v>
      </c>
      <c r="B1183" s="3"/>
      <c r="C1183" s="3"/>
      <c r="D1183" s="7"/>
      <c r="E1183" s="10"/>
      <c r="F1183" s="25">
        <f>SUM(F1171:G1182)</f>
        <v>98752.03</v>
      </c>
      <c r="H1183" s="8"/>
      <c r="I1183" s="11"/>
      <c r="J1183" s="5"/>
    </row>
    <row r="1184" spans="1:10" ht="15.75" customHeight="1">
      <c r="A1184" s="13" t="s">
        <v>22</v>
      </c>
      <c r="B1184" s="13" t="s">
        <v>23</v>
      </c>
      <c r="C1184" s="13" t="s">
        <v>24</v>
      </c>
      <c r="D1184" s="14">
        <v>112414939</v>
      </c>
      <c r="E1184" s="10"/>
      <c r="H1184" s="8"/>
      <c r="I1184" s="11"/>
      <c r="J1184" s="5"/>
    </row>
    <row r="1187" spans="1:10">
      <c r="A1187" s="1" t="s">
        <v>0</v>
      </c>
      <c r="B1187" s="2"/>
      <c r="C1187" s="2"/>
      <c r="D1187" s="2"/>
      <c r="E1187" s="2"/>
      <c r="F1187" s="2"/>
      <c r="G1187" s="2"/>
      <c r="H1187" s="2"/>
      <c r="I1187" s="2"/>
      <c r="J1187" s="2"/>
    </row>
    <row r="1188" spans="1:10">
      <c r="A1188" s="3" t="s">
        <v>178</v>
      </c>
      <c r="B1188" s="2"/>
      <c r="C1188" s="2"/>
      <c r="D1188" s="2"/>
      <c r="E1188" s="2"/>
      <c r="F1188" s="2"/>
      <c r="G1188" s="2"/>
      <c r="H1188" s="2"/>
      <c r="I1188" s="2"/>
      <c r="J1188" s="2"/>
    </row>
    <row r="1189" spans="1:10">
      <c r="A1189" s="88" t="s">
        <v>0</v>
      </c>
      <c r="B1189" s="88" t="s">
        <v>2</v>
      </c>
      <c r="C1189" s="88" t="s">
        <v>3</v>
      </c>
      <c r="D1189" s="88" t="s">
        <v>4</v>
      </c>
      <c r="E1189" s="88" t="s">
        <v>5</v>
      </c>
      <c r="F1189" s="88" t="s">
        <v>6</v>
      </c>
      <c r="G1189" s="90"/>
      <c r="H1189" s="91"/>
      <c r="I1189" s="88" t="s">
        <v>7</v>
      </c>
      <c r="J1189" s="88" t="s">
        <v>8</v>
      </c>
    </row>
    <row r="1190" spans="1:10">
      <c r="A1190" s="89"/>
      <c r="B1190" s="89"/>
      <c r="C1190" s="89"/>
      <c r="D1190" s="89"/>
      <c r="E1190" s="89"/>
      <c r="F1190" s="4" t="s">
        <v>9</v>
      </c>
      <c r="G1190" s="4" t="s">
        <v>10</v>
      </c>
      <c r="H1190" s="4" t="s">
        <v>11</v>
      </c>
      <c r="I1190" s="89"/>
      <c r="J1190" s="89"/>
    </row>
    <row r="1191" spans="1:10">
      <c r="A1191" s="5" t="s">
        <v>526</v>
      </c>
      <c r="B1191" s="6">
        <v>44910.546263969911</v>
      </c>
      <c r="C1191" s="5" t="s">
        <v>428</v>
      </c>
      <c r="D1191" s="11"/>
      <c r="E1191" s="10"/>
      <c r="G1191" s="8">
        <v>3001.15</v>
      </c>
      <c r="I1191" s="11" t="s">
        <v>10</v>
      </c>
      <c r="J1191" s="10" t="s">
        <v>443</v>
      </c>
    </row>
    <row r="1192" spans="1:10">
      <c r="A1192" s="5" t="s">
        <v>526</v>
      </c>
      <c r="B1192" s="6">
        <v>44910.546263969911</v>
      </c>
      <c r="C1192" s="5" t="s">
        <v>428</v>
      </c>
      <c r="D1192" s="11"/>
      <c r="E1192" s="10"/>
      <c r="F1192" s="8">
        <v>13453.7</v>
      </c>
      <c r="I1192" s="11" t="s">
        <v>9</v>
      </c>
      <c r="J1192" s="10" t="s">
        <v>435</v>
      </c>
    </row>
    <row r="1193" spans="1:10">
      <c r="A1193" s="5" t="s">
        <v>526</v>
      </c>
      <c r="B1193" s="6">
        <v>44910.546263969911</v>
      </c>
      <c r="C1193" s="5" t="s">
        <v>428</v>
      </c>
      <c r="D1193" s="11"/>
      <c r="E1193" s="10"/>
      <c r="F1193" s="8">
        <v>12744.3</v>
      </c>
      <c r="I1193" s="11" t="s">
        <v>9</v>
      </c>
      <c r="J1193" s="5" t="s">
        <v>436</v>
      </c>
    </row>
    <row r="1194" spans="1:10">
      <c r="A1194" s="5" t="s">
        <v>526</v>
      </c>
      <c r="B1194" s="6">
        <v>44910.546263969911</v>
      </c>
      <c r="C1194" s="5" t="s">
        <v>428</v>
      </c>
      <c r="D1194" s="11"/>
      <c r="E1194" s="10"/>
      <c r="F1194" s="8">
        <v>17876</v>
      </c>
      <c r="I1194" s="11" t="s">
        <v>9</v>
      </c>
      <c r="J1194" s="10" t="s">
        <v>437</v>
      </c>
    </row>
    <row r="1195" spans="1:10">
      <c r="A1195" s="5" t="s">
        <v>526</v>
      </c>
      <c r="B1195" s="6">
        <v>44910.546263969911</v>
      </c>
      <c r="C1195" s="5" t="s">
        <v>428</v>
      </c>
      <c r="D1195" s="11"/>
      <c r="E1195" s="10"/>
      <c r="F1195" s="8">
        <v>17371.3</v>
      </c>
      <c r="I1195" s="11" t="s">
        <v>9</v>
      </c>
      <c r="J1195" s="5" t="s">
        <v>438</v>
      </c>
    </row>
    <row r="1196" spans="1:10">
      <c r="A1196" s="5" t="s">
        <v>526</v>
      </c>
      <c r="B1196" s="6">
        <v>44910.546263969911</v>
      </c>
      <c r="C1196" s="5" t="s">
        <v>428</v>
      </c>
      <c r="D1196" s="11"/>
      <c r="E1196" s="10"/>
      <c r="F1196" s="8">
        <v>13624.1</v>
      </c>
      <c r="I1196" s="11" t="s">
        <v>9</v>
      </c>
      <c r="J1196" s="10" t="s">
        <v>439</v>
      </c>
    </row>
    <row r="1197" spans="1:10">
      <c r="A1197" s="5" t="s">
        <v>526</v>
      </c>
      <c r="B1197" s="6">
        <v>44910.546263969911</v>
      </c>
      <c r="C1197" s="5" t="s">
        <v>428</v>
      </c>
      <c r="D1197" s="11"/>
      <c r="E1197" s="10"/>
      <c r="F1197" s="8">
        <v>22000</v>
      </c>
      <c r="I1197" s="11" t="s">
        <v>9</v>
      </c>
      <c r="J1197" s="10" t="s">
        <v>440</v>
      </c>
    </row>
    <row r="1198" spans="1:10">
      <c r="A1198" s="5" t="s">
        <v>526</v>
      </c>
      <c r="B1198" s="6">
        <v>44910.546263969911</v>
      </c>
      <c r="C1198" s="5" t="s">
        <v>428</v>
      </c>
      <c r="D1198" s="11"/>
      <c r="E1198" s="10"/>
      <c r="F1198" s="8">
        <v>14677.2</v>
      </c>
      <c r="I1198" s="11" t="s">
        <v>9</v>
      </c>
      <c r="J1198" s="5" t="s">
        <v>441</v>
      </c>
    </row>
    <row r="1199" spans="1:10">
      <c r="A1199" s="5" t="s">
        <v>526</v>
      </c>
      <c r="B1199" s="6">
        <v>44910.546263969911</v>
      </c>
      <c r="C1199" s="5" t="s">
        <v>428</v>
      </c>
      <c r="D1199" s="11"/>
      <c r="E1199" s="10"/>
      <c r="F1199" s="8">
        <v>16842.099999999999</v>
      </c>
      <c r="I1199" s="11" t="s">
        <v>9</v>
      </c>
      <c r="J1199" s="10" t="s">
        <v>442</v>
      </c>
    </row>
    <row r="1200" spans="1:10">
      <c r="A1200" s="5" t="s">
        <v>526</v>
      </c>
      <c r="B1200" s="6">
        <v>44910.546263969911</v>
      </c>
      <c r="C1200" s="5" t="s">
        <v>428</v>
      </c>
      <c r="D1200" s="11"/>
      <c r="E1200" s="10"/>
      <c r="F1200" s="8">
        <v>47954.6</v>
      </c>
      <c r="I1200" s="11" t="s">
        <v>9</v>
      </c>
      <c r="J1200" s="10" t="s">
        <v>452</v>
      </c>
    </row>
    <row r="1201" spans="1:10">
      <c r="A1201" s="5" t="s">
        <v>526</v>
      </c>
      <c r="B1201" s="6">
        <v>44910.546263969911</v>
      </c>
      <c r="C1201" s="5" t="s">
        <v>428</v>
      </c>
      <c r="D1201" s="11"/>
      <c r="E1201" s="10"/>
      <c r="F1201" s="8">
        <v>56981.599999999999</v>
      </c>
      <c r="I1201" s="11" t="s">
        <v>9</v>
      </c>
      <c r="J1201" s="10" t="s">
        <v>443</v>
      </c>
    </row>
    <row r="1202" spans="1:10">
      <c r="A1202" s="5" t="s">
        <v>526</v>
      </c>
      <c r="B1202" s="6">
        <v>44910.546263969911</v>
      </c>
      <c r="C1202" s="5" t="s">
        <v>428</v>
      </c>
      <c r="D1202" s="11"/>
      <c r="E1202" s="10"/>
      <c r="F1202" s="8">
        <v>12562</v>
      </c>
      <c r="I1202" s="11" t="s">
        <v>9</v>
      </c>
      <c r="J1202" s="10" t="s">
        <v>444</v>
      </c>
    </row>
    <row r="1203" spans="1:10">
      <c r="A1203" s="5" t="s">
        <v>526</v>
      </c>
      <c r="B1203" s="6">
        <v>44910.546263969911</v>
      </c>
      <c r="C1203" s="5" t="s">
        <v>428</v>
      </c>
      <c r="D1203" s="11"/>
      <c r="E1203" s="10"/>
      <c r="F1203" s="8">
        <v>10710.2</v>
      </c>
      <c r="I1203" s="11" t="s">
        <v>9</v>
      </c>
      <c r="J1203" s="10" t="s">
        <v>445</v>
      </c>
    </row>
    <row r="1204" spans="1:10">
      <c r="A1204" s="12" t="s">
        <v>21</v>
      </c>
      <c r="B1204" s="3"/>
      <c r="C1204" s="3"/>
      <c r="D1204" s="7"/>
      <c r="E1204" s="10"/>
      <c r="F1204" s="25">
        <f>SUM(F1191:G1203)</f>
        <v>259798.25000000003</v>
      </c>
      <c r="H1204" s="8"/>
      <c r="I1204" s="11"/>
      <c r="J1204" s="10"/>
    </row>
    <row r="1205" spans="1:10" ht="15.75" customHeight="1">
      <c r="A1205" s="13" t="s">
        <v>22</v>
      </c>
      <c r="B1205" s="13" t="s">
        <v>23</v>
      </c>
      <c r="C1205" s="13" t="s">
        <v>24</v>
      </c>
      <c r="D1205" s="14">
        <v>112414942</v>
      </c>
      <c r="E1205" s="10"/>
      <c r="H1205" s="8"/>
      <c r="I1205" s="11"/>
      <c r="J1205" s="10"/>
    </row>
    <row r="1206" spans="1:10">
      <c r="A1206" s="5"/>
      <c r="B1206" s="6"/>
      <c r="C1206" s="5"/>
      <c r="D1206" s="7"/>
      <c r="E1206" s="10"/>
      <c r="H1206" s="8"/>
      <c r="I1206" s="11"/>
      <c r="J1206" s="10"/>
    </row>
    <row r="1207" spans="1:10">
      <c r="A1207" s="5"/>
      <c r="B1207" s="6"/>
      <c r="C1207" s="5"/>
      <c r="D1207" s="7"/>
      <c r="E1207" s="10"/>
      <c r="H1207" s="8"/>
      <c r="I1207" s="11"/>
      <c r="J1207" s="10"/>
    </row>
    <row r="1208" spans="1:10">
      <c r="A1208" s="5" t="s">
        <v>527</v>
      </c>
      <c r="B1208" s="6">
        <v>44910.707137812497</v>
      </c>
      <c r="C1208" s="5" t="s">
        <v>428</v>
      </c>
      <c r="D1208" s="9">
        <v>45143391669</v>
      </c>
      <c r="E1208" s="10" t="s">
        <v>17</v>
      </c>
      <c r="H1208" s="8">
        <v>7752</v>
      </c>
      <c r="I1208" s="5" t="s">
        <v>15</v>
      </c>
      <c r="J1208" s="10" t="s">
        <v>447</v>
      </c>
    </row>
    <row r="1209" spans="1:10">
      <c r="A1209" s="5" t="s">
        <v>527</v>
      </c>
      <c r="B1209" s="6">
        <v>44910.707137812497</v>
      </c>
      <c r="C1209" s="5" t="s">
        <v>428</v>
      </c>
      <c r="D1209" s="7">
        <v>431953</v>
      </c>
      <c r="E1209" s="10" t="s">
        <v>17</v>
      </c>
      <c r="H1209" s="8">
        <v>19357.599999999999</v>
      </c>
      <c r="I1209" s="5" t="s">
        <v>15</v>
      </c>
      <c r="J1209" s="5" t="s">
        <v>431</v>
      </c>
    </row>
    <row r="1210" spans="1:10">
      <c r="A1210" s="5" t="s">
        <v>527</v>
      </c>
      <c r="B1210" s="6">
        <v>44910.707137812497</v>
      </c>
      <c r="C1210" s="5" t="s">
        <v>428</v>
      </c>
      <c r="D1210" s="7">
        <v>539384</v>
      </c>
      <c r="E1210" s="10" t="s">
        <v>17</v>
      </c>
      <c r="H1210" s="8">
        <v>30239.3</v>
      </c>
      <c r="I1210" s="5" t="s">
        <v>15</v>
      </c>
      <c r="J1210" s="5" t="s">
        <v>430</v>
      </c>
    </row>
    <row r="1211" spans="1:10">
      <c r="A1211" s="5" t="s">
        <v>527</v>
      </c>
      <c r="B1211" s="6">
        <v>44910.707137812497</v>
      </c>
      <c r="C1211" s="5" t="s">
        <v>428</v>
      </c>
      <c r="D1211" s="7"/>
      <c r="E1211" s="10"/>
      <c r="F1211" s="8">
        <v>65590.100000000006</v>
      </c>
      <c r="I1211" s="11" t="s">
        <v>9</v>
      </c>
      <c r="J1211" s="5" t="s">
        <v>429</v>
      </c>
    </row>
    <row r="1212" spans="1:10">
      <c r="A1212" s="5" t="s">
        <v>527</v>
      </c>
      <c r="B1212" s="6">
        <v>44910.707137812497</v>
      </c>
      <c r="C1212" s="5" t="s">
        <v>428</v>
      </c>
      <c r="D1212" s="7"/>
      <c r="E1212" s="10"/>
      <c r="F1212" s="8">
        <v>9910.4</v>
      </c>
      <c r="I1212" s="11" t="s">
        <v>9</v>
      </c>
      <c r="J1212" s="10" t="s">
        <v>444</v>
      </c>
    </row>
    <row r="1213" spans="1:10">
      <c r="A1213" s="12" t="s">
        <v>21</v>
      </c>
      <c r="B1213" s="3"/>
      <c r="C1213" s="3"/>
      <c r="D1213" s="7"/>
      <c r="E1213" s="10"/>
      <c r="F1213" s="20">
        <f>SUM(F1208:G1212)</f>
        <v>75500.5</v>
      </c>
      <c r="H1213" s="8"/>
      <c r="I1213" s="11"/>
      <c r="J1213" s="10"/>
    </row>
    <row r="1214" spans="1:10" ht="15.75" customHeight="1">
      <c r="A1214" s="13" t="s">
        <v>22</v>
      </c>
      <c r="B1214" s="13" t="s">
        <v>23</v>
      </c>
      <c r="C1214" s="13" t="s">
        <v>24</v>
      </c>
      <c r="D1214" s="14">
        <v>112433250</v>
      </c>
      <c r="E1214" s="10"/>
      <c r="H1214" s="8"/>
      <c r="I1214" s="11"/>
      <c r="J1214" s="10"/>
    </row>
    <row r="1217" spans="1:10">
      <c r="A1217" s="1" t="s">
        <v>0</v>
      </c>
      <c r="B1217" s="2"/>
      <c r="C1217" s="2"/>
      <c r="D1217" s="2"/>
      <c r="E1217" s="2"/>
      <c r="F1217" s="2"/>
      <c r="G1217" s="2"/>
      <c r="H1217" s="2"/>
      <c r="I1217" s="2"/>
      <c r="J1217" s="2"/>
    </row>
    <row r="1218" spans="1:10">
      <c r="A1218" s="3" t="s">
        <v>181</v>
      </c>
      <c r="B1218" s="2"/>
      <c r="C1218" s="2"/>
      <c r="D1218" s="2"/>
      <c r="E1218" s="2"/>
      <c r="F1218" s="2"/>
      <c r="G1218" s="2"/>
      <c r="H1218" s="2"/>
      <c r="I1218" s="2"/>
      <c r="J1218" s="2"/>
    </row>
    <row r="1219" spans="1:10">
      <c r="A1219" s="88" t="s">
        <v>0</v>
      </c>
      <c r="B1219" s="88" t="s">
        <v>2</v>
      </c>
      <c r="C1219" s="88" t="s">
        <v>3</v>
      </c>
      <c r="D1219" s="88" t="s">
        <v>4</v>
      </c>
      <c r="E1219" s="88" t="s">
        <v>5</v>
      </c>
      <c r="F1219" s="88" t="s">
        <v>6</v>
      </c>
      <c r="G1219" s="90"/>
      <c r="H1219" s="91"/>
      <c r="I1219" s="88" t="s">
        <v>7</v>
      </c>
      <c r="J1219" s="88" t="s">
        <v>8</v>
      </c>
    </row>
    <row r="1220" spans="1:10">
      <c r="A1220" s="89"/>
      <c r="B1220" s="89"/>
      <c r="C1220" s="89"/>
      <c r="D1220" s="89"/>
      <c r="E1220" s="89"/>
      <c r="F1220" s="4" t="s">
        <v>9</v>
      </c>
      <c r="G1220" s="4" t="s">
        <v>10</v>
      </c>
      <c r="H1220" s="4" t="s">
        <v>11</v>
      </c>
      <c r="I1220" s="89"/>
      <c r="J1220" s="89"/>
    </row>
    <row r="1221" spans="1:10">
      <c r="A1221" s="5" t="s">
        <v>528</v>
      </c>
      <c r="B1221" s="6">
        <v>44911.50792236111</v>
      </c>
      <c r="C1221" s="5" t="s">
        <v>428</v>
      </c>
      <c r="D1221" s="11"/>
      <c r="E1221" s="10"/>
      <c r="G1221" s="8">
        <v>13204.38</v>
      </c>
      <c r="I1221" s="11" t="s">
        <v>10</v>
      </c>
      <c r="J1221" s="5" t="s">
        <v>451</v>
      </c>
    </row>
    <row r="1222" spans="1:10">
      <c r="A1222" s="5" t="s">
        <v>528</v>
      </c>
      <c r="B1222" s="6">
        <v>44911.50792236111</v>
      </c>
      <c r="C1222" s="5" t="s">
        <v>428</v>
      </c>
      <c r="D1222" s="11"/>
      <c r="E1222" s="10"/>
      <c r="F1222" s="8">
        <v>12442.3</v>
      </c>
      <c r="I1222" s="11" t="s">
        <v>9</v>
      </c>
      <c r="J1222" s="10" t="s">
        <v>435</v>
      </c>
    </row>
    <row r="1223" spans="1:10">
      <c r="A1223" s="5" t="s">
        <v>528</v>
      </c>
      <c r="B1223" s="6">
        <v>44911.50792236111</v>
      </c>
      <c r="C1223" s="5" t="s">
        <v>428</v>
      </c>
      <c r="D1223" s="11"/>
      <c r="E1223" s="10"/>
      <c r="F1223" s="8">
        <v>10078.5</v>
      </c>
      <c r="I1223" s="11" t="s">
        <v>9</v>
      </c>
      <c r="J1223" s="5" t="s">
        <v>436</v>
      </c>
    </row>
    <row r="1224" spans="1:10">
      <c r="A1224" s="5" t="s">
        <v>528</v>
      </c>
      <c r="B1224" s="6">
        <v>44911.50792236111</v>
      </c>
      <c r="C1224" s="5" t="s">
        <v>428</v>
      </c>
      <c r="D1224" s="11"/>
      <c r="E1224" s="10"/>
      <c r="F1224" s="8">
        <v>11685.9</v>
      </c>
      <c r="I1224" s="11" t="s">
        <v>9</v>
      </c>
      <c r="J1224" s="10" t="s">
        <v>448</v>
      </c>
    </row>
    <row r="1225" spans="1:10">
      <c r="A1225" s="5" t="s">
        <v>528</v>
      </c>
      <c r="B1225" s="6">
        <v>44911.50792236111</v>
      </c>
      <c r="C1225" s="5" t="s">
        <v>428</v>
      </c>
      <c r="D1225" s="11"/>
      <c r="E1225" s="10"/>
      <c r="F1225" s="8">
        <v>8507.1</v>
      </c>
      <c r="I1225" s="11" t="s">
        <v>9</v>
      </c>
      <c r="J1225" s="10" t="s">
        <v>437</v>
      </c>
    </row>
    <row r="1226" spans="1:10">
      <c r="A1226" s="5" t="s">
        <v>528</v>
      </c>
      <c r="B1226" s="6">
        <v>44911.50792236111</v>
      </c>
      <c r="C1226" s="5" t="s">
        <v>428</v>
      </c>
      <c r="D1226" s="11"/>
      <c r="E1226" s="10"/>
      <c r="F1226" s="8">
        <v>5662.4</v>
      </c>
      <c r="I1226" s="11" t="s">
        <v>9</v>
      </c>
      <c r="J1226" s="5" t="s">
        <v>438</v>
      </c>
    </row>
    <row r="1227" spans="1:10">
      <c r="A1227" s="5" t="s">
        <v>528</v>
      </c>
      <c r="B1227" s="6">
        <v>44911.50792236111</v>
      </c>
      <c r="C1227" s="5" t="s">
        <v>428</v>
      </c>
      <c r="D1227" s="11"/>
      <c r="E1227" s="10"/>
      <c r="F1227" s="8">
        <v>16784.599999999999</v>
      </c>
      <c r="I1227" s="11" t="s">
        <v>9</v>
      </c>
      <c r="J1227" s="5" t="s">
        <v>451</v>
      </c>
    </row>
    <row r="1228" spans="1:10">
      <c r="A1228" s="5" t="s">
        <v>528</v>
      </c>
      <c r="B1228" s="6">
        <v>44911.50792236111</v>
      </c>
      <c r="C1228" s="5" t="s">
        <v>428</v>
      </c>
      <c r="D1228" s="11"/>
      <c r="E1228" s="10"/>
      <c r="F1228" s="8">
        <v>11208.5</v>
      </c>
      <c r="I1228" s="11" t="s">
        <v>9</v>
      </c>
      <c r="J1228" s="10" t="s">
        <v>439</v>
      </c>
    </row>
    <row r="1229" spans="1:10">
      <c r="A1229" s="5" t="s">
        <v>528</v>
      </c>
      <c r="B1229" s="6">
        <v>44911.50792236111</v>
      </c>
      <c r="C1229" s="5" t="s">
        <v>428</v>
      </c>
      <c r="D1229" s="11"/>
      <c r="E1229" s="10"/>
      <c r="F1229" s="8">
        <v>26531.1</v>
      </c>
      <c r="I1229" s="11" t="s">
        <v>9</v>
      </c>
      <c r="J1229" s="10" t="s">
        <v>440</v>
      </c>
    </row>
    <row r="1230" spans="1:10">
      <c r="A1230" s="5" t="s">
        <v>528</v>
      </c>
      <c r="B1230" s="6">
        <v>44911.50792236111</v>
      </c>
      <c r="C1230" s="5" t="s">
        <v>428</v>
      </c>
      <c r="D1230" s="11"/>
      <c r="E1230" s="10"/>
      <c r="F1230" s="8">
        <v>54937.599999999999</v>
      </c>
      <c r="I1230" s="11" t="s">
        <v>9</v>
      </c>
      <c r="J1230" s="10" t="s">
        <v>442</v>
      </c>
    </row>
    <row r="1231" spans="1:10">
      <c r="A1231" s="5" t="s">
        <v>528</v>
      </c>
      <c r="B1231" s="6">
        <v>44911.50792236111</v>
      </c>
      <c r="C1231" s="5" t="s">
        <v>428</v>
      </c>
      <c r="D1231" s="11"/>
      <c r="E1231" s="10"/>
      <c r="F1231" s="8">
        <v>7785.7</v>
      </c>
      <c r="I1231" s="11" t="s">
        <v>9</v>
      </c>
      <c r="J1231" s="10" t="s">
        <v>452</v>
      </c>
    </row>
    <row r="1232" spans="1:10">
      <c r="A1232" s="5" t="s">
        <v>528</v>
      </c>
      <c r="B1232" s="6">
        <v>44911.50792236111</v>
      </c>
      <c r="C1232" s="5" t="s">
        <v>428</v>
      </c>
      <c r="D1232" s="11"/>
      <c r="E1232" s="10"/>
      <c r="F1232" s="8">
        <v>11445.7</v>
      </c>
      <c r="I1232" s="11" t="s">
        <v>9</v>
      </c>
      <c r="J1232" s="10" t="s">
        <v>443</v>
      </c>
    </row>
    <row r="1233" spans="1:10">
      <c r="A1233" s="5" t="s">
        <v>528</v>
      </c>
      <c r="B1233" s="6">
        <v>44911.50792236111</v>
      </c>
      <c r="C1233" s="5" t="s">
        <v>428</v>
      </c>
      <c r="D1233" s="11"/>
      <c r="E1233" s="10"/>
      <c r="F1233" s="8">
        <v>13974.2</v>
      </c>
      <c r="I1233" s="11" t="s">
        <v>9</v>
      </c>
      <c r="J1233" s="10" t="s">
        <v>445</v>
      </c>
    </row>
    <row r="1234" spans="1:10">
      <c r="A1234" s="12" t="s">
        <v>21</v>
      </c>
      <c r="B1234" s="3"/>
      <c r="C1234" s="3"/>
      <c r="D1234" s="7"/>
      <c r="E1234" s="10"/>
      <c r="F1234" s="20">
        <f>SUM(F1221:G1233)</f>
        <v>204247.98000000004</v>
      </c>
      <c r="H1234" s="8"/>
      <c r="I1234" s="11"/>
      <c r="J1234" s="5"/>
    </row>
    <row r="1235" spans="1:10">
      <c r="A1235" s="13" t="s">
        <v>22</v>
      </c>
      <c r="B1235" s="13" t="s">
        <v>23</v>
      </c>
      <c r="C1235" s="13" t="s">
        <v>24</v>
      </c>
      <c r="D1235" s="7"/>
      <c r="E1235" s="10"/>
      <c r="H1235" s="8"/>
      <c r="I1235" s="11"/>
      <c r="J1235" s="5"/>
    </row>
    <row r="1236" spans="1:10" ht="15.75" customHeight="1">
      <c r="A1236" s="5"/>
      <c r="B1236" s="6"/>
      <c r="C1236" s="5"/>
      <c r="D1236" s="14">
        <v>112433253</v>
      </c>
      <c r="E1236" s="10"/>
      <c r="H1236" s="8"/>
      <c r="I1236" s="11"/>
      <c r="J1236" s="5"/>
    </row>
    <row r="1237" spans="1:10">
      <c r="A1237" s="5"/>
      <c r="B1237" s="6"/>
      <c r="C1237" s="5"/>
      <c r="D1237" s="7"/>
      <c r="E1237" s="10"/>
      <c r="H1237" s="8"/>
      <c r="I1237" s="11"/>
      <c r="J1237" s="5"/>
    </row>
    <row r="1238" spans="1:10">
      <c r="A1238" s="5" t="s">
        <v>529</v>
      </c>
      <c r="B1238" s="6">
        <v>44911.758513877307</v>
      </c>
      <c r="C1238" s="5" t="s">
        <v>428</v>
      </c>
      <c r="D1238" s="7"/>
      <c r="E1238" s="10"/>
      <c r="G1238" s="8">
        <v>3202.88</v>
      </c>
      <c r="I1238" s="11" t="s">
        <v>10</v>
      </c>
      <c r="J1238" s="10" t="s">
        <v>447</v>
      </c>
    </row>
    <row r="1239" spans="1:10">
      <c r="A1239" s="5" t="s">
        <v>529</v>
      </c>
      <c r="B1239" s="6">
        <v>44911.758513877307</v>
      </c>
      <c r="C1239" s="5" t="s">
        <v>428</v>
      </c>
      <c r="D1239" s="9">
        <v>15630260108</v>
      </c>
      <c r="E1239" s="10" t="s">
        <v>17</v>
      </c>
      <c r="H1239" s="8">
        <v>744.97</v>
      </c>
      <c r="I1239" s="5" t="s">
        <v>15</v>
      </c>
      <c r="J1239" s="10" t="s">
        <v>447</v>
      </c>
    </row>
    <row r="1240" spans="1:10">
      <c r="A1240" s="5" t="s">
        <v>529</v>
      </c>
      <c r="B1240" s="6">
        <v>44911.758513877307</v>
      </c>
      <c r="C1240" s="5" t="s">
        <v>428</v>
      </c>
      <c r="D1240" s="7">
        <v>319684521</v>
      </c>
      <c r="E1240" s="5" t="s">
        <v>14</v>
      </c>
      <c r="H1240" s="8">
        <v>3534.61</v>
      </c>
      <c r="I1240" s="5" t="s">
        <v>15</v>
      </c>
      <c r="J1240" s="10" t="s">
        <v>447</v>
      </c>
    </row>
    <row r="1241" spans="1:10">
      <c r="A1241" s="5" t="s">
        <v>529</v>
      </c>
      <c r="B1241" s="6">
        <v>44911.758513877307</v>
      </c>
      <c r="C1241" s="5" t="s">
        <v>428</v>
      </c>
      <c r="D1241" s="7">
        <v>319684522</v>
      </c>
      <c r="E1241" s="5" t="s">
        <v>14</v>
      </c>
      <c r="H1241" s="8">
        <v>6435.14</v>
      </c>
      <c r="I1241" s="5" t="s">
        <v>15</v>
      </c>
      <c r="J1241" s="10" t="s">
        <v>447</v>
      </c>
    </row>
    <row r="1242" spans="1:10">
      <c r="A1242" s="5" t="s">
        <v>529</v>
      </c>
      <c r="B1242" s="6">
        <v>44911.758513877307</v>
      </c>
      <c r="C1242" s="5" t="s">
        <v>428</v>
      </c>
      <c r="D1242" s="7">
        <v>432176</v>
      </c>
      <c r="E1242" s="10" t="s">
        <v>17</v>
      </c>
      <c r="H1242" s="8">
        <v>15723.8</v>
      </c>
      <c r="I1242" s="5" t="s">
        <v>15</v>
      </c>
      <c r="J1242" s="5" t="s">
        <v>430</v>
      </c>
    </row>
    <row r="1243" spans="1:10">
      <c r="A1243" s="5" t="s">
        <v>529</v>
      </c>
      <c r="B1243" s="6">
        <v>44911.758513877307</v>
      </c>
      <c r="C1243" s="5" t="s">
        <v>428</v>
      </c>
      <c r="D1243" s="9">
        <v>30482097691</v>
      </c>
      <c r="E1243" s="5" t="s">
        <v>14</v>
      </c>
      <c r="H1243" s="8">
        <v>7644.2</v>
      </c>
      <c r="I1243" s="5" t="s">
        <v>15</v>
      </c>
      <c r="J1243" s="10" t="s">
        <v>447</v>
      </c>
    </row>
    <row r="1244" spans="1:10">
      <c r="A1244" s="5" t="s">
        <v>529</v>
      </c>
      <c r="B1244" s="6">
        <v>44911.758513877307</v>
      </c>
      <c r="C1244" s="5" t="s">
        <v>428</v>
      </c>
      <c r="D1244" s="9">
        <v>45163131209</v>
      </c>
      <c r="E1244" s="10" t="s">
        <v>17</v>
      </c>
      <c r="H1244" s="8">
        <v>4000</v>
      </c>
      <c r="I1244" s="5" t="s">
        <v>15</v>
      </c>
      <c r="J1244" s="5" t="s">
        <v>429</v>
      </c>
    </row>
    <row r="1245" spans="1:10">
      <c r="A1245" s="5" t="s">
        <v>529</v>
      </c>
      <c r="B1245" s="6">
        <v>44911.758513877307</v>
      </c>
      <c r="C1245" s="5" t="s">
        <v>428</v>
      </c>
      <c r="D1245" s="7">
        <v>3048209769</v>
      </c>
      <c r="E1245" s="5" t="s">
        <v>14</v>
      </c>
      <c r="H1245" s="8">
        <v>12312.64</v>
      </c>
      <c r="I1245" s="5" t="s">
        <v>15</v>
      </c>
      <c r="J1245" s="10" t="s">
        <v>447</v>
      </c>
    </row>
    <row r="1246" spans="1:10">
      <c r="A1246" s="5" t="s">
        <v>529</v>
      </c>
      <c r="B1246" s="6">
        <v>44911.758513877307</v>
      </c>
      <c r="C1246" s="5" t="s">
        <v>428</v>
      </c>
      <c r="D1246" s="7">
        <v>432227</v>
      </c>
      <c r="E1246" s="10" t="s">
        <v>17</v>
      </c>
      <c r="H1246" s="8">
        <v>43514.5</v>
      </c>
      <c r="I1246" s="5" t="s">
        <v>15</v>
      </c>
      <c r="J1246" s="5" t="s">
        <v>429</v>
      </c>
    </row>
    <row r="1247" spans="1:10">
      <c r="A1247" s="5" t="s">
        <v>529</v>
      </c>
      <c r="B1247" s="6">
        <v>44911.758513877307</v>
      </c>
      <c r="C1247" s="5" t="s">
        <v>428</v>
      </c>
      <c r="D1247" s="7">
        <v>412284</v>
      </c>
      <c r="E1247" s="10" t="s">
        <v>17</v>
      </c>
      <c r="H1247" s="8">
        <v>19306.8</v>
      </c>
      <c r="I1247" s="5" t="s">
        <v>15</v>
      </c>
      <c r="J1247" s="5" t="s">
        <v>431</v>
      </c>
    </row>
    <row r="1248" spans="1:10">
      <c r="A1248" s="5" t="s">
        <v>529</v>
      </c>
      <c r="B1248" s="6">
        <v>44911.758513877307</v>
      </c>
      <c r="C1248" s="5" t="s">
        <v>428</v>
      </c>
      <c r="D1248" s="7"/>
      <c r="E1248" s="10"/>
      <c r="F1248" s="8">
        <v>12716.1</v>
      </c>
      <c r="I1248" s="11" t="s">
        <v>9</v>
      </c>
      <c r="J1248" s="10" t="s">
        <v>448</v>
      </c>
    </row>
    <row r="1249" spans="1:10">
      <c r="A1249" s="5" t="s">
        <v>529</v>
      </c>
      <c r="B1249" s="6">
        <v>44911.758513877307</v>
      </c>
      <c r="C1249" s="5" t="s">
        <v>428</v>
      </c>
      <c r="D1249" s="7"/>
      <c r="E1249" s="10"/>
      <c r="F1249" s="8">
        <v>7905.6</v>
      </c>
      <c r="I1249" s="11" t="s">
        <v>9</v>
      </c>
      <c r="J1249" s="5" t="s">
        <v>431</v>
      </c>
    </row>
    <row r="1250" spans="1:10">
      <c r="A1250" s="12" t="s">
        <v>21</v>
      </c>
      <c r="B1250" s="3"/>
      <c r="C1250" s="3"/>
      <c r="D1250" s="7"/>
      <c r="E1250" s="10"/>
      <c r="F1250" s="20">
        <f>SUM(F1238:G1249)</f>
        <v>23824.58</v>
      </c>
      <c r="H1250" s="8"/>
      <c r="I1250" s="11"/>
      <c r="J1250" s="5"/>
    </row>
    <row r="1251" spans="1:10" ht="15.75" customHeight="1">
      <c r="A1251" s="13" t="s">
        <v>22</v>
      </c>
      <c r="B1251" s="13" t="s">
        <v>23</v>
      </c>
      <c r="C1251" s="13" t="s">
        <v>24</v>
      </c>
      <c r="D1251" s="14">
        <v>112441822</v>
      </c>
      <c r="E1251" s="10"/>
      <c r="H1251" s="8"/>
      <c r="I1251" s="11"/>
      <c r="J1251" s="5"/>
    </row>
    <row r="1252" spans="1:10">
      <c r="A1252" s="5"/>
      <c r="B1252" s="6"/>
      <c r="C1252" s="5"/>
      <c r="D1252" s="7"/>
      <c r="E1252" s="10"/>
      <c r="H1252" s="8"/>
      <c r="I1252" s="11"/>
      <c r="J1252" s="5"/>
    </row>
    <row r="1253" spans="1:10">
      <c r="A1253" s="5"/>
      <c r="B1253" s="6"/>
      <c r="C1253" s="5"/>
      <c r="D1253" s="7"/>
      <c r="E1253" s="10"/>
      <c r="H1253" s="8"/>
      <c r="I1253" s="11"/>
      <c r="J1253" s="5"/>
    </row>
    <row r="1254" spans="1:10">
      <c r="A1254" s="1" t="s">
        <v>0</v>
      </c>
      <c r="B1254" s="2"/>
      <c r="C1254" s="2"/>
      <c r="D1254" s="2"/>
      <c r="E1254" s="2"/>
      <c r="F1254" s="2"/>
      <c r="G1254" s="2"/>
      <c r="H1254" s="2"/>
      <c r="I1254" s="2"/>
      <c r="J1254" s="2"/>
    </row>
    <row r="1255" spans="1:10">
      <c r="A1255" s="3" t="s">
        <v>185</v>
      </c>
      <c r="B1255" s="2"/>
      <c r="C1255" s="2"/>
      <c r="D1255" s="2"/>
      <c r="E1255" s="2"/>
      <c r="F1255" s="2"/>
      <c r="G1255" s="2"/>
      <c r="H1255" s="2"/>
      <c r="I1255" s="2"/>
      <c r="J1255" s="2"/>
    </row>
    <row r="1256" spans="1:10">
      <c r="A1256" s="88" t="s">
        <v>0</v>
      </c>
      <c r="B1256" s="88" t="s">
        <v>2</v>
      </c>
      <c r="C1256" s="88" t="s">
        <v>3</v>
      </c>
      <c r="D1256" s="88" t="s">
        <v>4</v>
      </c>
      <c r="E1256" s="88" t="s">
        <v>5</v>
      </c>
      <c r="F1256" s="88" t="s">
        <v>6</v>
      </c>
      <c r="G1256" s="90"/>
      <c r="H1256" s="91"/>
      <c r="I1256" s="88" t="s">
        <v>7</v>
      </c>
      <c r="J1256" s="88" t="s">
        <v>8</v>
      </c>
    </row>
    <row r="1257" spans="1:10">
      <c r="A1257" s="89"/>
      <c r="B1257" s="89"/>
      <c r="C1257" s="89"/>
      <c r="D1257" s="89"/>
      <c r="E1257" s="89"/>
      <c r="F1257" s="4" t="s">
        <v>9</v>
      </c>
      <c r="G1257" s="4" t="s">
        <v>10</v>
      </c>
      <c r="H1257" s="4" t="s">
        <v>11</v>
      </c>
      <c r="I1257" s="89"/>
      <c r="J1257" s="89"/>
    </row>
    <row r="1258" spans="1:10">
      <c r="A1258" s="5" t="s">
        <v>530</v>
      </c>
      <c r="B1258" s="6">
        <v>44912.619374363429</v>
      </c>
      <c r="C1258" s="5" t="s">
        <v>428</v>
      </c>
      <c r="D1258" s="9">
        <v>45143411457</v>
      </c>
      <c r="E1258" s="10" t="s">
        <v>17</v>
      </c>
      <c r="H1258" s="8">
        <v>6732.14</v>
      </c>
      <c r="I1258" s="5" t="s">
        <v>15</v>
      </c>
      <c r="J1258" s="10" t="s">
        <v>447</v>
      </c>
    </row>
    <row r="1259" spans="1:10">
      <c r="A1259" s="5" t="s">
        <v>530</v>
      </c>
      <c r="B1259" s="6">
        <v>44912.619374363429</v>
      </c>
      <c r="C1259" s="5" t="s">
        <v>428</v>
      </c>
      <c r="D1259" s="7">
        <v>575443</v>
      </c>
      <c r="E1259" s="10" t="s">
        <v>17</v>
      </c>
      <c r="H1259" s="8">
        <v>10428</v>
      </c>
      <c r="I1259" s="5" t="s">
        <v>15</v>
      </c>
      <c r="J1259" s="5" t="s">
        <v>431</v>
      </c>
    </row>
    <row r="1260" spans="1:10">
      <c r="A1260" s="5" t="s">
        <v>530</v>
      </c>
      <c r="B1260" s="6">
        <v>44912.619374363429</v>
      </c>
      <c r="C1260" s="5" t="s">
        <v>428</v>
      </c>
      <c r="D1260" s="7">
        <v>432373</v>
      </c>
      <c r="E1260" s="10" t="s">
        <v>17</v>
      </c>
      <c r="H1260" s="8">
        <v>45732.9</v>
      </c>
      <c r="I1260" s="5" t="s">
        <v>15</v>
      </c>
      <c r="J1260" s="5" t="s">
        <v>430</v>
      </c>
    </row>
    <row r="1261" spans="1:10">
      <c r="A1261" s="5" t="s">
        <v>531</v>
      </c>
      <c r="B1261" s="6">
        <v>44912.619374363429</v>
      </c>
      <c r="C1261" s="5" t="s">
        <v>428</v>
      </c>
      <c r="D1261" s="7"/>
      <c r="E1261" s="10"/>
      <c r="F1261" s="8">
        <v>7271.1</v>
      </c>
      <c r="I1261" s="11" t="s">
        <v>9</v>
      </c>
      <c r="J1261" s="5" t="s">
        <v>451</v>
      </c>
    </row>
    <row r="1262" spans="1:10">
      <c r="A1262" s="5" t="s">
        <v>530</v>
      </c>
      <c r="B1262" s="6">
        <v>44912.619374363429</v>
      </c>
      <c r="C1262" s="5" t="s">
        <v>428</v>
      </c>
      <c r="D1262" s="7"/>
      <c r="E1262" s="10"/>
      <c r="F1262" s="8">
        <v>10871.3</v>
      </c>
      <c r="I1262" s="11" t="s">
        <v>9</v>
      </c>
      <c r="J1262" s="10" t="s">
        <v>435</v>
      </c>
    </row>
    <row r="1263" spans="1:10">
      <c r="A1263" s="5" t="s">
        <v>530</v>
      </c>
      <c r="B1263" s="6">
        <v>44912.619374363429</v>
      </c>
      <c r="C1263" s="5" t="s">
        <v>428</v>
      </c>
      <c r="D1263" s="7"/>
      <c r="E1263" s="10"/>
      <c r="F1263" s="8">
        <v>14080.6</v>
      </c>
      <c r="I1263" s="11" t="s">
        <v>9</v>
      </c>
      <c r="J1263" s="5" t="s">
        <v>436</v>
      </c>
    </row>
    <row r="1264" spans="1:10">
      <c r="A1264" s="5" t="s">
        <v>530</v>
      </c>
      <c r="B1264" s="6">
        <v>44912.619374363429</v>
      </c>
      <c r="C1264" s="5" t="s">
        <v>428</v>
      </c>
      <c r="D1264" s="7"/>
      <c r="E1264" s="10"/>
      <c r="F1264" s="8">
        <v>13280.6</v>
      </c>
      <c r="I1264" s="11" t="s">
        <v>9</v>
      </c>
      <c r="J1264" s="10" t="s">
        <v>448</v>
      </c>
    </row>
    <row r="1265" spans="1:10">
      <c r="A1265" s="5" t="s">
        <v>530</v>
      </c>
      <c r="B1265" s="6">
        <v>44912.619374363429</v>
      </c>
      <c r="C1265" s="5" t="s">
        <v>428</v>
      </c>
      <c r="D1265" s="7"/>
      <c r="E1265" s="10"/>
      <c r="F1265" s="8">
        <v>8360.2000000000007</v>
      </c>
      <c r="I1265" s="11" t="s">
        <v>9</v>
      </c>
      <c r="J1265" s="10" t="s">
        <v>437</v>
      </c>
    </row>
    <row r="1266" spans="1:10">
      <c r="A1266" s="5" t="s">
        <v>530</v>
      </c>
      <c r="B1266" s="6">
        <v>44912.619374363429</v>
      </c>
      <c r="C1266" s="5" t="s">
        <v>428</v>
      </c>
      <c r="D1266" s="7"/>
      <c r="E1266" s="10"/>
      <c r="F1266" s="8">
        <v>18561.3</v>
      </c>
      <c r="I1266" s="11" t="s">
        <v>9</v>
      </c>
      <c r="J1266" s="5" t="s">
        <v>438</v>
      </c>
    </row>
    <row r="1267" spans="1:10">
      <c r="A1267" s="5" t="s">
        <v>530</v>
      </c>
      <c r="B1267" s="6">
        <v>44912.619374363429</v>
      </c>
      <c r="C1267" s="5" t="s">
        <v>428</v>
      </c>
      <c r="D1267" s="7"/>
      <c r="E1267" s="10"/>
      <c r="F1267" s="8">
        <v>13542.3</v>
      </c>
      <c r="I1267" s="11" t="s">
        <v>9</v>
      </c>
      <c r="J1267" s="10" t="s">
        <v>439</v>
      </c>
    </row>
    <row r="1268" spans="1:10">
      <c r="A1268" s="5" t="s">
        <v>530</v>
      </c>
      <c r="B1268" s="6">
        <v>44912.619374363429</v>
      </c>
      <c r="C1268" s="5" t="s">
        <v>428</v>
      </c>
      <c r="D1268" s="7"/>
      <c r="E1268" s="10"/>
      <c r="F1268" s="8">
        <v>33473.1</v>
      </c>
      <c r="I1268" s="11" t="s">
        <v>9</v>
      </c>
      <c r="J1268" s="10" t="s">
        <v>440</v>
      </c>
    </row>
    <row r="1269" spans="1:10">
      <c r="A1269" s="5" t="s">
        <v>530</v>
      </c>
      <c r="B1269" s="6">
        <v>44912.619374363429</v>
      </c>
      <c r="C1269" s="5" t="s">
        <v>428</v>
      </c>
      <c r="D1269" s="7"/>
      <c r="E1269" s="10"/>
      <c r="F1269" s="8">
        <v>7572.2</v>
      </c>
      <c r="I1269" s="11" t="s">
        <v>9</v>
      </c>
      <c r="J1269" s="5" t="s">
        <v>441</v>
      </c>
    </row>
    <row r="1270" spans="1:10">
      <c r="A1270" s="5" t="s">
        <v>530</v>
      </c>
      <c r="B1270" s="6">
        <v>44912.619374363429</v>
      </c>
      <c r="C1270" s="5" t="s">
        <v>428</v>
      </c>
      <c r="D1270" s="7"/>
      <c r="E1270" s="10"/>
      <c r="F1270" s="8">
        <v>43650.2</v>
      </c>
      <c r="I1270" s="11" t="s">
        <v>9</v>
      </c>
      <c r="J1270" s="10" t="s">
        <v>442</v>
      </c>
    </row>
    <row r="1271" spans="1:10">
      <c r="A1271" s="5" t="s">
        <v>530</v>
      </c>
      <c r="B1271" s="6">
        <v>44912.619374363429</v>
      </c>
      <c r="C1271" s="5" t="s">
        <v>428</v>
      </c>
      <c r="D1271" s="7"/>
      <c r="E1271" s="10"/>
      <c r="F1271" s="8">
        <v>8001</v>
      </c>
      <c r="I1271" s="11" t="s">
        <v>9</v>
      </c>
      <c r="J1271" s="10" t="s">
        <v>443</v>
      </c>
    </row>
    <row r="1272" spans="1:10">
      <c r="A1272" s="5" t="s">
        <v>530</v>
      </c>
      <c r="B1272" s="6">
        <v>44912.619374363429</v>
      </c>
      <c r="C1272" s="5" t="s">
        <v>428</v>
      </c>
      <c r="D1272" s="7"/>
      <c r="E1272" s="10"/>
      <c r="F1272" s="8">
        <v>10008.6</v>
      </c>
      <c r="I1272" s="11" t="s">
        <v>9</v>
      </c>
      <c r="J1272" s="10" t="s">
        <v>444</v>
      </c>
    </row>
    <row r="1273" spans="1:10">
      <c r="A1273" s="5" t="s">
        <v>530</v>
      </c>
      <c r="B1273" s="6">
        <v>44912.619374363429</v>
      </c>
      <c r="C1273" s="5" t="s">
        <v>428</v>
      </c>
      <c r="D1273" s="7"/>
      <c r="E1273" s="10"/>
      <c r="F1273" s="8">
        <v>14514.9</v>
      </c>
      <c r="I1273" s="11" t="s">
        <v>9</v>
      </c>
      <c r="J1273" s="10" t="s">
        <v>445</v>
      </c>
    </row>
    <row r="1274" spans="1:10">
      <c r="A1274" s="12" t="s">
        <v>21</v>
      </c>
      <c r="B1274" s="3"/>
      <c r="C1274" s="3"/>
      <c r="D1274" s="7"/>
      <c r="E1274" s="10"/>
      <c r="F1274" s="20">
        <f>SUM(F1258:G1273)</f>
        <v>203187.4</v>
      </c>
      <c r="H1274" s="8"/>
      <c r="I1274" s="11"/>
      <c r="J1274" s="5"/>
    </row>
    <row r="1275" spans="1:10" ht="15.75" customHeight="1">
      <c r="A1275" s="13" t="s">
        <v>22</v>
      </c>
      <c r="B1275" s="13" t="s">
        <v>23</v>
      </c>
      <c r="C1275" s="13" t="s">
        <v>24</v>
      </c>
      <c r="D1275" s="14">
        <v>112441824</v>
      </c>
      <c r="E1275" s="10"/>
      <c r="H1275" s="8"/>
      <c r="I1275" s="11"/>
      <c r="J1275" s="5"/>
    </row>
    <row r="1278" spans="1:10">
      <c r="A1278" s="1" t="s">
        <v>0</v>
      </c>
      <c r="B1278" s="2"/>
      <c r="C1278" s="2"/>
      <c r="D1278" s="2"/>
      <c r="E1278" s="2"/>
      <c r="F1278" s="2"/>
      <c r="G1278" s="2"/>
      <c r="H1278" s="2"/>
      <c r="I1278" s="2"/>
      <c r="J1278" s="2"/>
    </row>
    <row r="1279" spans="1:10">
      <c r="A1279" s="3" t="s">
        <v>188</v>
      </c>
      <c r="B1279" s="2"/>
      <c r="C1279" s="2"/>
      <c r="D1279" s="2"/>
      <c r="E1279" s="2"/>
      <c r="F1279" s="2"/>
      <c r="G1279" s="2"/>
      <c r="H1279" s="2"/>
      <c r="I1279" s="2"/>
      <c r="J1279" s="2"/>
    </row>
    <row r="1280" spans="1:10">
      <c r="A1280" s="88" t="s">
        <v>0</v>
      </c>
      <c r="B1280" s="88" t="s">
        <v>2</v>
      </c>
      <c r="C1280" s="88" t="s">
        <v>3</v>
      </c>
      <c r="D1280" s="88" t="s">
        <v>4</v>
      </c>
      <c r="E1280" s="88" t="s">
        <v>5</v>
      </c>
      <c r="F1280" s="88" t="s">
        <v>6</v>
      </c>
      <c r="G1280" s="90"/>
      <c r="H1280" s="91"/>
      <c r="I1280" s="88" t="s">
        <v>7</v>
      </c>
      <c r="J1280" s="88" t="s">
        <v>8</v>
      </c>
    </row>
    <row r="1281" spans="1:10">
      <c r="A1281" s="89"/>
      <c r="B1281" s="89"/>
      <c r="C1281" s="89"/>
      <c r="D1281" s="89"/>
      <c r="E1281" s="89"/>
      <c r="F1281" s="4" t="s">
        <v>9</v>
      </c>
      <c r="G1281" s="4" t="s">
        <v>10</v>
      </c>
      <c r="H1281" s="4" t="s">
        <v>11</v>
      </c>
      <c r="I1281" s="89"/>
      <c r="J1281" s="89"/>
    </row>
    <row r="1282" spans="1:10">
      <c r="A1282" s="5" t="s">
        <v>532</v>
      </c>
      <c r="B1282" s="6">
        <v>44914.562443553237</v>
      </c>
      <c r="C1282" s="5" t="s">
        <v>428</v>
      </c>
      <c r="D1282" s="7"/>
      <c r="E1282" s="10"/>
      <c r="F1282" s="8">
        <v>11705.7</v>
      </c>
      <c r="I1282" s="11" t="s">
        <v>9</v>
      </c>
      <c r="J1282" s="10" t="s">
        <v>440</v>
      </c>
    </row>
    <row r="1283" spans="1:10">
      <c r="A1283" s="5" t="s">
        <v>533</v>
      </c>
      <c r="B1283" s="6">
        <v>44914.562443553237</v>
      </c>
      <c r="C1283" s="5" t="s">
        <v>428</v>
      </c>
      <c r="D1283" s="7"/>
      <c r="E1283" s="10"/>
      <c r="F1283" s="8">
        <v>11633</v>
      </c>
      <c r="I1283" s="11" t="s">
        <v>9</v>
      </c>
      <c r="J1283" s="10" t="s">
        <v>435</v>
      </c>
    </row>
    <row r="1284" spans="1:10">
      <c r="A1284" s="5" t="s">
        <v>533</v>
      </c>
      <c r="B1284" s="6">
        <v>44914.562443553237</v>
      </c>
      <c r="C1284" s="5" t="s">
        <v>428</v>
      </c>
      <c r="D1284" s="7"/>
      <c r="E1284" s="10"/>
      <c r="F1284" s="8">
        <v>18921</v>
      </c>
      <c r="I1284" s="11" t="s">
        <v>9</v>
      </c>
      <c r="J1284" s="5" t="s">
        <v>436</v>
      </c>
    </row>
    <row r="1285" spans="1:10">
      <c r="A1285" s="5" t="s">
        <v>533</v>
      </c>
      <c r="B1285" s="6">
        <v>44914.562443553237</v>
      </c>
      <c r="C1285" s="5" t="s">
        <v>428</v>
      </c>
      <c r="D1285" s="7"/>
      <c r="E1285" s="10"/>
      <c r="F1285" s="8">
        <v>9046.6</v>
      </c>
      <c r="I1285" s="11" t="s">
        <v>9</v>
      </c>
      <c r="J1285" s="10" t="s">
        <v>448</v>
      </c>
    </row>
    <row r="1286" spans="1:10">
      <c r="A1286" s="5" t="s">
        <v>533</v>
      </c>
      <c r="B1286" s="6">
        <v>44914.562443553237</v>
      </c>
      <c r="C1286" s="5" t="s">
        <v>428</v>
      </c>
      <c r="D1286" s="7"/>
      <c r="E1286" s="10"/>
      <c r="F1286" s="8">
        <v>13542.6</v>
      </c>
      <c r="I1286" s="11" t="s">
        <v>9</v>
      </c>
      <c r="J1286" s="10" t="s">
        <v>437</v>
      </c>
    </row>
    <row r="1287" spans="1:10">
      <c r="A1287" s="5" t="s">
        <v>533</v>
      </c>
      <c r="B1287" s="6">
        <v>44914.562443553237</v>
      </c>
      <c r="C1287" s="5" t="s">
        <v>428</v>
      </c>
      <c r="D1287" s="7"/>
      <c r="E1287" s="10"/>
      <c r="F1287" s="8">
        <v>8336.1</v>
      </c>
      <c r="I1287" s="11" t="s">
        <v>9</v>
      </c>
      <c r="J1287" s="5" t="s">
        <v>438</v>
      </c>
    </row>
    <row r="1288" spans="1:10">
      <c r="A1288" s="5" t="s">
        <v>533</v>
      </c>
      <c r="B1288" s="6">
        <v>44914.562443553237</v>
      </c>
      <c r="C1288" s="5" t="s">
        <v>428</v>
      </c>
      <c r="D1288" s="7"/>
      <c r="E1288" s="10"/>
      <c r="F1288" s="8">
        <v>6722.4</v>
      </c>
      <c r="I1288" s="11" t="s">
        <v>9</v>
      </c>
      <c r="J1288" s="5" t="s">
        <v>441</v>
      </c>
    </row>
    <row r="1289" spans="1:10">
      <c r="A1289" s="5" t="s">
        <v>533</v>
      </c>
      <c r="B1289" s="6">
        <v>44914.562443553237</v>
      </c>
      <c r="C1289" s="5" t="s">
        <v>428</v>
      </c>
      <c r="D1289" s="7"/>
      <c r="E1289" s="10"/>
      <c r="F1289" s="8">
        <v>7270.2</v>
      </c>
      <c r="I1289" s="11" t="s">
        <v>9</v>
      </c>
      <c r="J1289" s="10" t="s">
        <v>445</v>
      </c>
    </row>
    <row r="1290" spans="1:10">
      <c r="A1290" s="12" t="s">
        <v>21</v>
      </c>
      <c r="B1290" s="3"/>
      <c r="C1290" s="3"/>
      <c r="D1290" s="7"/>
      <c r="E1290" s="10"/>
      <c r="F1290" s="19">
        <f>SUM(F1282:G1289)</f>
        <v>87177.599999999991</v>
      </c>
      <c r="H1290" s="8"/>
      <c r="I1290" s="11"/>
      <c r="J1290" s="10"/>
    </row>
    <row r="1291" spans="1:10" ht="15.75" customHeight="1">
      <c r="A1291" s="13" t="s">
        <v>22</v>
      </c>
      <c r="B1291" s="13" t="s">
        <v>23</v>
      </c>
      <c r="C1291" s="13" t="s">
        <v>24</v>
      </c>
      <c r="D1291" s="14">
        <v>112441825</v>
      </c>
      <c r="E1291" s="10"/>
      <c r="H1291" s="8"/>
      <c r="I1291" s="11"/>
      <c r="J1291" s="10"/>
    </row>
    <row r="1292" spans="1:10">
      <c r="A1292" s="5"/>
      <c r="B1292" s="6"/>
      <c r="C1292" s="5"/>
      <c r="D1292" s="7"/>
      <c r="E1292" s="10"/>
      <c r="H1292" s="8"/>
      <c r="I1292" s="11"/>
      <c r="J1292" s="10"/>
    </row>
    <row r="1293" spans="1:10">
      <c r="A1293" s="5"/>
      <c r="B1293" s="6"/>
      <c r="C1293" s="5"/>
      <c r="D1293" s="7"/>
      <c r="E1293" s="10"/>
      <c r="H1293" s="8"/>
      <c r="I1293" s="11"/>
      <c r="J1293" s="10"/>
    </row>
    <row r="1294" spans="1:10">
      <c r="A1294" s="5" t="s">
        <v>534</v>
      </c>
      <c r="B1294" s="6">
        <v>44914.789370590282</v>
      </c>
      <c r="C1294" s="5" t="s">
        <v>428</v>
      </c>
      <c r="D1294" s="9">
        <v>51717146395</v>
      </c>
      <c r="E1294" s="10" t="s">
        <v>17</v>
      </c>
      <c r="H1294" s="8">
        <v>13036.12</v>
      </c>
      <c r="I1294" s="5" t="s">
        <v>15</v>
      </c>
      <c r="J1294" s="10" t="s">
        <v>447</v>
      </c>
    </row>
    <row r="1295" spans="1:10">
      <c r="A1295" s="5" t="s">
        <v>535</v>
      </c>
      <c r="B1295" s="6">
        <v>44914.789370590282</v>
      </c>
      <c r="C1295" s="5" t="s">
        <v>428</v>
      </c>
      <c r="D1295" s="9">
        <v>45163137202</v>
      </c>
      <c r="E1295" s="10" t="s">
        <v>17</v>
      </c>
      <c r="H1295" s="8">
        <v>1950</v>
      </c>
      <c r="I1295" s="5" t="s">
        <v>15</v>
      </c>
      <c r="J1295" s="10" t="s">
        <v>447</v>
      </c>
    </row>
    <row r="1296" spans="1:10">
      <c r="A1296" s="5" t="s">
        <v>535</v>
      </c>
      <c r="B1296" s="6">
        <v>44914.789370590282</v>
      </c>
      <c r="C1296" s="5" t="s">
        <v>428</v>
      </c>
      <c r="D1296" s="7">
        <v>32181872</v>
      </c>
      <c r="E1296" s="5" t="s">
        <v>14</v>
      </c>
      <c r="H1296" s="8">
        <v>10969.2</v>
      </c>
      <c r="I1296" s="5" t="s">
        <v>15</v>
      </c>
      <c r="J1296" s="10" t="s">
        <v>447</v>
      </c>
    </row>
    <row r="1297" spans="1:10">
      <c r="A1297" s="5" t="s">
        <v>535</v>
      </c>
      <c r="B1297" s="6">
        <v>44914.789370590282</v>
      </c>
      <c r="C1297" s="5" t="s">
        <v>428</v>
      </c>
      <c r="D1297" s="7">
        <v>321818721</v>
      </c>
      <c r="E1297" s="5" t="s">
        <v>14</v>
      </c>
      <c r="H1297" s="8">
        <v>30.8</v>
      </c>
      <c r="I1297" s="5" t="s">
        <v>15</v>
      </c>
      <c r="J1297" s="10" t="s">
        <v>447</v>
      </c>
    </row>
    <row r="1298" spans="1:10">
      <c r="A1298" s="5" t="s">
        <v>535</v>
      </c>
      <c r="B1298" s="6">
        <v>44914.789370590282</v>
      </c>
      <c r="C1298" s="5" t="s">
        <v>428</v>
      </c>
      <c r="D1298" s="9">
        <v>45163134885</v>
      </c>
      <c r="E1298" s="10" t="s">
        <v>17</v>
      </c>
      <c r="H1298" s="8">
        <v>530</v>
      </c>
      <c r="I1298" s="5" t="s">
        <v>15</v>
      </c>
      <c r="J1298" s="5" t="s">
        <v>431</v>
      </c>
    </row>
    <row r="1299" spans="1:10">
      <c r="A1299" s="5" t="s">
        <v>535</v>
      </c>
      <c r="B1299" s="6">
        <v>44914.789370590282</v>
      </c>
      <c r="C1299" s="5" t="s">
        <v>428</v>
      </c>
      <c r="D1299" s="7">
        <v>32308347</v>
      </c>
      <c r="E1299" s="5" t="s">
        <v>14</v>
      </c>
      <c r="H1299" s="8">
        <v>30000</v>
      </c>
      <c r="I1299" s="5" t="s">
        <v>15</v>
      </c>
      <c r="J1299" s="10" t="s">
        <v>447</v>
      </c>
    </row>
    <row r="1300" spans="1:10">
      <c r="A1300" s="5" t="s">
        <v>535</v>
      </c>
      <c r="B1300" s="6">
        <v>44914.789370590282</v>
      </c>
      <c r="C1300" s="5" t="s">
        <v>428</v>
      </c>
      <c r="D1300" s="7">
        <v>467814</v>
      </c>
      <c r="E1300" s="10" t="s">
        <v>17</v>
      </c>
      <c r="H1300" s="8">
        <v>58138.9</v>
      </c>
      <c r="I1300" s="5" t="s">
        <v>15</v>
      </c>
      <c r="J1300" s="5" t="s">
        <v>430</v>
      </c>
    </row>
    <row r="1301" spans="1:10">
      <c r="A1301" s="5" t="s">
        <v>535</v>
      </c>
      <c r="B1301" s="6">
        <v>44914.789370590282</v>
      </c>
      <c r="C1301" s="5" t="s">
        <v>428</v>
      </c>
      <c r="D1301" s="9">
        <v>45173108560</v>
      </c>
      <c r="E1301" s="10" t="s">
        <v>17</v>
      </c>
      <c r="H1301" s="8">
        <v>7927.4</v>
      </c>
      <c r="I1301" s="5" t="s">
        <v>15</v>
      </c>
      <c r="J1301" s="10" t="s">
        <v>447</v>
      </c>
    </row>
    <row r="1302" spans="1:10">
      <c r="A1302" s="5" t="s">
        <v>535</v>
      </c>
      <c r="B1302" s="6">
        <v>44914.789370590282</v>
      </c>
      <c r="C1302" s="5" t="s">
        <v>428</v>
      </c>
      <c r="D1302" s="7">
        <v>575577</v>
      </c>
      <c r="E1302" s="10" t="s">
        <v>17</v>
      </c>
      <c r="H1302" s="8">
        <v>10366.4</v>
      </c>
      <c r="I1302" s="5" t="s">
        <v>15</v>
      </c>
      <c r="J1302" s="5" t="s">
        <v>429</v>
      </c>
    </row>
    <row r="1303" spans="1:10">
      <c r="A1303" s="5" t="s">
        <v>535</v>
      </c>
      <c r="B1303" s="6">
        <v>44914.789370590282</v>
      </c>
      <c r="C1303" s="5" t="s">
        <v>428</v>
      </c>
      <c r="D1303" s="7">
        <v>575650</v>
      </c>
      <c r="E1303" s="10" t="s">
        <v>17</v>
      </c>
      <c r="H1303" s="8">
        <v>21391.200000000001</v>
      </c>
      <c r="I1303" s="5" t="s">
        <v>15</v>
      </c>
      <c r="J1303" s="5" t="s">
        <v>429</v>
      </c>
    </row>
    <row r="1304" spans="1:10">
      <c r="A1304" s="5" t="s">
        <v>535</v>
      </c>
      <c r="B1304" s="6">
        <v>44914.789370590282</v>
      </c>
      <c r="C1304" s="5" t="s">
        <v>428</v>
      </c>
      <c r="D1304" s="7">
        <v>575700</v>
      </c>
      <c r="E1304" s="10" t="s">
        <v>17</v>
      </c>
      <c r="H1304" s="8">
        <v>53776.6</v>
      </c>
      <c r="I1304" s="5" t="s">
        <v>15</v>
      </c>
      <c r="J1304" s="5" t="s">
        <v>431</v>
      </c>
    </row>
    <row r="1305" spans="1:10">
      <c r="A1305" s="5" t="s">
        <v>535</v>
      </c>
      <c r="B1305" s="6">
        <v>44914.789370590282</v>
      </c>
      <c r="C1305" s="5" t="s">
        <v>428</v>
      </c>
      <c r="D1305" s="7"/>
      <c r="E1305" s="10"/>
      <c r="F1305" s="8">
        <v>42515.4</v>
      </c>
      <c r="I1305" s="11" t="s">
        <v>9</v>
      </c>
      <c r="J1305" s="5" t="s">
        <v>431</v>
      </c>
    </row>
    <row r="1306" spans="1:10">
      <c r="A1306" s="5" t="s">
        <v>535</v>
      </c>
      <c r="B1306" s="6">
        <v>44914.789370590282</v>
      </c>
      <c r="C1306" s="5" t="s">
        <v>428</v>
      </c>
      <c r="D1306" s="7"/>
      <c r="E1306" s="10"/>
      <c r="F1306" s="8">
        <v>37997</v>
      </c>
      <c r="I1306" s="11" t="s">
        <v>9</v>
      </c>
      <c r="J1306" s="10" t="s">
        <v>442</v>
      </c>
    </row>
    <row r="1307" spans="1:10">
      <c r="A1307" s="12" t="s">
        <v>21</v>
      </c>
      <c r="B1307" s="3"/>
      <c r="C1307" s="3"/>
      <c r="D1307" s="7"/>
      <c r="E1307" s="10"/>
      <c r="F1307" s="19">
        <f>SUM(F1294:G1306)</f>
        <v>80512.399999999994</v>
      </c>
      <c r="H1307" s="8"/>
      <c r="I1307" s="11"/>
      <c r="J1307" s="10"/>
    </row>
    <row r="1308" spans="1:10" ht="15.75" customHeight="1">
      <c r="A1308" s="13" t="s">
        <v>22</v>
      </c>
      <c r="B1308" s="13" t="s">
        <v>23</v>
      </c>
      <c r="C1308" s="13" t="s">
        <v>24</v>
      </c>
      <c r="D1308" s="14">
        <v>112450111</v>
      </c>
      <c r="E1308" s="10"/>
      <c r="H1308" s="8"/>
      <c r="I1308" s="11"/>
      <c r="J1308" s="10"/>
    </row>
    <row r="1311" spans="1:10">
      <c r="A1311" s="1" t="s">
        <v>0</v>
      </c>
      <c r="B1311" s="2"/>
      <c r="C1311" s="2"/>
      <c r="D1311" s="2"/>
      <c r="E1311" s="2"/>
      <c r="F1311" s="2"/>
      <c r="G1311" s="2"/>
      <c r="H1311" s="2"/>
      <c r="I1311" s="2"/>
      <c r="J1311" s="2"/>
    </row>
    <row r="1312" spans="1:10">
      <c r="A1312" s="3" t="s">
        <v>191</v>
      </c>
      <c r="B1312" s="2"/>
      <c r="C1312" s="2"/>
      <c r="D1312" s="2"/>
      <c r="E1312" s="2"/>
      <c r="F1312" s="2"/>
      <c r="G1312" s="2"/>
      <c r="H1312" s="2"/>
      <c r="I1312" s="2"/>
      <c r="J1312" s="2"/>
    </row>
    <row r="1313" spans="1:10">
      <c r="A1313" s="88" t="s">
        <v>0</v>
      </c>
      <c r="B1313" s="88" t="s">
        <v>2</v>
      </c>
      <c r="C1313" s="88" t="s">
        <v>3</v>
      </c>
      <c r="D1313" s="88" t="s">
        <v>4</v>
      </c>
      <c r="E1313" s="88" t="s">
        <v>5</v>
      </c>
      <c r="F1313" s="88" t="s">
        <v>6</v>
      </c>
      <c r="G1313" s="90"/>
      <c r="H1313" s="91"/>
      <c r="I1313" s="88" t="s">
        <v>7</v>
      </c>
      <c r="J1313" s="88" t="s">
        <v>8</v>
      </c>
    </row>
    <row r="1314" spans="1:10">
      <c r="A1314" s="89"/>
      <c r="B1314" s="89"/>
      <c r="C1314" s="89"/>
      <c r="D1314" s="89"/>
      <c r="E1314" s="89"/>
      <c r="F1314" s="4" t="s">
        <v>9</v>
      </c>
      <c r="G1314" s="4" t="s">
        <v>10</v>
      </c>
      <c r="H1314" s="4" t="s">
        <v>11</v>
      </c>
      <c r="I1314" s="89"/>
      <c r="J1314" s="89"/>
    </row>
    <row r="1315" spans="1:10">
      <c r="A1315" s="5" t="s">
        <v>536</v>
      </c>
      <c r="B1315" s="6">
        <v>44915.510167326393</v>
      </c>
      <c r="C1315" s="5" t="s">
        <v>428</v>
      </c>
      <c r="D1315" s="11"/>
      <c r="E1315" s="10"/>
      <c r="F1315" s="8">
        <v>15486.5</v>
      </c>
      <c r="I1315" s="11" t="s">
        <v>9</v>
      </c>
      <c r="J1315" s="10" t="s">
        <v>435</v>
      </c>
    </row>
    <row r="1316" spans="1:10">
      <c r="A1316" s="5" t="s">
        <v>536</v>
      </c>
      <c r="B1316" s="6">
        <v>44915.510167326393</v>
      </c>
      <c r="C1316" s="5" t="s">
        <v>428</v>
      </c>
      <c r="D1316" s="11"/>
      <c r="E1316" s="10"/>
      <c r="F1316" s="8">
        <v>7104.1</v>
      </c>
      <c r="I1316" s="11" t="s">
        <v>9</v>
      </c>
      <c r="J1316" s="5" t="s">
        <v>436</v>
      </c>
    </row>
    <row r="1317" spans="1:10">
      <c r="A1317" s="5" t="s">
        <v>536</v>
      </c>
      <c r="B1317" s="6">
        <v>44915.510167326393</v>
      </c>
      <c r="C1317" s="5" t="s">
        <v>428</v>
      </c>
      <c r="D1317" s="11"/>
      <c r="E1317" s="10"/>
      <c r="F1317" s="8">
        <v>11593.8</v>
      </c>
      <c r="I1317" s="11" t="s">
        <v>9</v>
      </c>
      <c r="J1317" s="10" t="s">
        <v>448</v>
      </c>
    </row>
    <row r="1318" spans="1:10">
      <c r="A1318" s="5" t="s">
        <v>536</v>
      </c>
      <c r="B1318" s="6">
        <v>44915.510167326393</v>
      </c>
      <c r="C1318" s="5" t="s">
        <v>428</v>
      </c>
      <c r="D1318" s="11"/>
      <c r="E1318" s="10"/>
      <c r="F1318" s="8">
        <v>6683.3</v>
      </c>
      <c r="I1318" s="11" t="s">
        <v>9</v>
      </c>
      <c r="J1318" s="10" t="s">
        <v>437</v>
      </c>
    </row>
    <row r="1319" spans="1:10">
      <c r="A1319" s="5" t="s">
        <v>536</v>
      </c>
      <c r="B1319" s="6">
        <v>44915.510167326393</v>
      </c>
      <c r="C1319" s="5" t="s">
        <v>428</v>
      </c>
      <c r="D1319" s="11"/>
      <c r="E1319" s="10"/>
      <c r="F1319" s="8">
        <v>10245.799999999999</v>
      </c>
      <c r="I1319" s="11" t="s">
        <v>9</v>
      </c>
      <c r="J1319" s="5" t="s">
        <v>438</v>
      </c>
    </row>
    <row r="1320" spans="1:10">
      <c r="A1320" s="5" t="s">
        <v>536</v>
      </c>
      <c r="B1320" s="6">
        <v>44915.510167326393</v>
      </c>
      <c r="C1320" s="5" t="s">
        <v>428</v>
      </c>
      <c r="D1320" s="11"/>
      <c r="E1320" s="10"/>
      <c r="F1320" s="8">
        <v>26967.3</v>
      </c>
      <c r="I1320" s="11" t="s">
        <v>9</v>
      </c>
      <c r="J1320" s="10" t="s">
        <v>439</v>
      </c>
    </row>
    <row r="1321" spans="1:10">
      <c r="A1321" s="5" t="s">
        <v>536</v>
      </c>
      <c r="B1321" s="6">
        <v>44915.510167326393</v>
      </c>
      <c r="C1321" s="5" t="s">
        <v>428</v>
      </c>
      <c r="D1321" s="11"/>
      <c r="E1321" s="10"/>
      <c r="F1321" s="8">
        <v>19787.900000000001</v>
      </c>
      <c r="I1321" s="11" t="s">
        <v>9</v>
      </c>
      <c r="J1321" s="10" t="s">
        <v>440</v>
      </c>
    </row>
    <row r="1322" spans="1:10">
      <c r="A1322" s="5" t="s">
        <v>536</v>
      </c>
      <c r="B1322" s="6">
        <v>44915.510167326393</v>
      </c>
      <c r="C1322" s="5" t="s">
        <v>428</v>
      </c>
      <c r="D1322" s="11"/>
      <c r="E1322" s="10"/>
      <c r="F1322" s="8">
        <v>5660.7</v>
      </c>
      <c r="I1322" s="11" t="s">
        <v>9</v>
      </c>
      <c r="J1322" s="5" t="s">
        <v>441</v>
      </c>
    </row>
    <row r="1323" spans="1:10">
      <c r="A1323" s="5" t="s">
        <v>536</v>
      </c>
      <c r="B1323" s="6">
        <v>44915.510167326393</v>
      </c>
      <c r="C1323" s="5" t="s">
        <v>428</v>
      </c>
      <c r="D1323" s="11"/>
      <c r="E1323" s="10"/>
      <c r="F1323" s="8">
        <v>50682.400000000001</v>
      </c>
      <c r="I1323" s="11" t="s">
        <v>9</v>
      </c>
      <c r="J1323" s="10" t="s">
        <v>442</v>
      </c>
    </row>
    <row r="1324" spans="1:10">
      <c r="A1324" s="5" t="s">
        <v>536</v>
      </c>
      <c r="B1324" s="6">
        <v>44915.510167326393</v>
      </c>
      <c r="C1324" s="5" t="s">
        <v>428</v>
      </c>
      <c r="D1324" s="11"/>
      <c r="E1324" s="10"/>
      <c r="F1324" s="8">
        <v>2530</v>
      </c>
      <c r="I1324" s="11" t="s">
        <v>9</v>
      </c>
      <c r="J1324" s="10" t="s">
        <v>452</v>
      </c>
    </row>
    <row r="1325" spans="1:10">
      <c r="A1325" s="5" t="s">
        <v>536</v>
      </c>
      <c r="B1325" s="6">
        <v>44915.510167326393</v>
      </c>
      <c r="C1325" s="5" t="s">
        <v>428</v>
      </c>
      <c r="D1325" s="11"/>
      <c r="E1325" s="10"/>
      <c r="F1325" s="8">
        <v>35411.800000000003</v>
      </c>
      <c r="I1325" s="11" t="s">
        <v>9</v>
      </c>
      <c r="J1325" s="10" t="s">
        <v>443</v>
      </c>
    </row>
    <row r="1326" spans="1:10">
      <c r="A1326" s="5" t="s">
        <v>536</v>
      </c>
      <c r="B1326" s="6">
        <v>44915.510167326393</v>
      </c>
      <c r="C1326" s="5" t="s">
        <v>428</v>
      </c>
      <c r="D1326" s="11"/>
      <c r="E1326" s="10"/>
      <c r="F1326" s="8">
        <v>15953</v>
      </c>
      <c r="I1326" s="11" t="s">
        <v>9</v>
      </c>
      <c r="J1326" s="10" t="s">
        <v>444</v>
      </c>
    </row>
    <row r="1327" spans="1:10">
      <c r="A1327" s="5" t="s">
        <v>536</v>
      </c>
      <c r="B1327" s="6">
        <v>44915.510167326393</v>
      </c>
      <c r="C1327" s="5" t="s">
        <v>428</v>
      </c>
      <c r="D1327" s="11"/>
      <c r="E1327" s="10"/>
      <c r="F1327" s="8">
        <v>8011.1</v>
      </c>
      <c r="I1327" s="11" t="s">
        <v>9</v>
      </c>
      <c r="J1327" s="10" t="s">
        <v>445</v>
      </c>
    </row>
    <row r="1328" spans="1:10">
      <c r="A1328" s="12" t="s">
        <v>21</v>
      </c>
      <c r="B1328" s="3"/>
      <c r="C1328" s="3"/>
      <c r="D1328" s="7"/>
      <c r="E1328" s="10"/>
      <c r="F1328" s="19">
        <f>SUM(F1315:G1327)</f>
        <v>216117.70000000004</v>
      </c>
      <c r="H1328" s="8"/>
      <c r="I1328" s="11"/>
      <c r="J1328" s="10"/>
    </row>
    <row r="1329" spans="1:10" ht="15.75" customHeight="1">
      <c r="A1329" s="13" t="s">
        <v>22</v>
      </c>
      <c r="B1329" s="13" t="s">
        <v>23</v>
      </c>
      <c r="C1329" s="13" t="s">
        <v>24</v>
      </c>
      <c r="D1329" s="14">
        <v>112450112</v>
      </c>
      <c r="E1329" s="10"/>
      <c r="H1329" s="8"/>
      <c r="I1329" s="11"/>
      <c r="J1329" s="10"/>
    </row>
    <row r="1330" spans="1:10">
      <c r="A1330" s="5"/>
      <c r="B1330" s="6"/>
      <c r="C1330" s="5"/>
      <c r="D1330" s="7"/>
      <c r="E1330" s="10"/>
      <c r="H1330" s="8"/>
      <c r="I1330" s="11"/>
      <c r="J1330" s="10"/>
    </row>
    <row r="1331" spans="1:10">
      <c r="A1331" s="5"/>
      <c r="B1331" s="6"/>
      <c r="C1331" s="5"/>
      <c r="D1331" s="7"/>
      <c r="E1331" s="10"/>
      <c r="H1331" s="8"/>
      <c r="I1331" s="11"/>
      <c r="J1331" s="10"/>
    </row>
    <row r="1332" spans="1:10">
      <c r="A1332" s="5" t="s">
        <v>537</v>
      </c>
      <c r="B1332" s="6">
        <v>44915.731881215281</v>
      </c>
      <c r="C1332" s="5" t="s">
        <v>428</v>
      </c>
      <c r="D1332" s="9">
        <v>45133048390</v>
      </c>
      <c r="E1332" s="10" t="s">
        <v>17</v>
      </c>
      <c r="H1332" s="8">
        <v>600</v>
      </c>
      <c r="I1332" s="5" t="s">
        <v>15</v>
      </c>
      <c r="J1332" s="5" t="s">
        <v>431</v>
      </c>
    </row>
    <row r="1333" spans="1:10">
      <c r="A1333" s="5" t="s">
        <v>537</v>
      </c>
      <c r="B1333" s="6">
        <v>44915.731881215281</v>
      </c>
      <c r="C1333" s="5" t="s">
        <v>428</v>
      </c>
      <c r="D1333" s="9">
        <v>45113194294</v>
      </c>
      <c r="E1333" s="10" t="s">
        <v>17</v>
      </c>
      <c r="H1333" s="8">
        <v>352</v>
      </c>
      <c r="I1333" s="5" t="s">
        <v>15</v>
      </c>
      <c r="J1333" s="5" t="s">
        <v>431</v>
      </c>
    </row>
    <row r="1334" spans="1:10">
      <c r="A1334" s="5" t="s">
        <v>537</v>
      </c>
      <c r="B1334" s="6">
        <v>44915.731881215281</v>
      </c>
      <c r="C1334" s="5" t="s">
        <v>428</v>
      </c>
      <c r="D1334" s="9">
        <v>51517228039</v>
      </c>
      <c r="E1334" s="10" t="s">
        <v>17</v>
      </c>
      <c r="H1334" s="8">
        <v>85403.39</v>
      </c>
      <c r="I1334" s="5" t="s">
        <v>15</v>
      </c>
      <c r="J1334" s="10" t="s">
        <v>447</v>
      </c>
    </row>
    <row r="1335" spans="1:10">
      <c r="A1335" s="5" t="s">
        <v>537</v>
      </c>
      <c r="B1335" s="6">
        <v>44915.731881215281</v>
      </c>
      <c r="C1335" s="5" t="s">
        <v>428</v>
      </c>
      <c r="D1335" s="7">
        <v>32135990</v>
      </c>
      <c r="E1335" s="5" t="s">
        <v>14</v>
      </c>
      <c r="H1335" s="8">
        <v>762.5</v>
      </c>
      <c r="I1335" s="5" t="s">
        <v>15</v>
      </c>
      <c r="J1335" s="10" t="s">
        <v>447</v>
      </c>
    </row>
    <row r="1336" spans="1:10">
      <c r="A1336" s="5" t="s">
        <v>537</v>
      </c>
      <c r="B1336" s="6">
        <v>44915.731881215281</v>
      </c>
      <c r="C1336" s="5" t="s">
        <v>428</v>
      </c>
      <c r="D1336" s="7">
        <v>467966</v>
      </c>
      <c r="E1336" s="10" t="s">
        <v>17</v>
      </c>
      <c r="H1336" s="8">
        <v>55857</v>
      </c>
      <c r="I1336" s="5" t="s">
        <v>15</v>
      </c>
      <c r="J1336" s="5" t="s">
        <v>430</v>
      </c>
    </row>
    <row r="1337" spans="1:10">
      <c r="A1337" s="5" t="s">
        <v>537</v>
      </c>
      <c r="B1337" s="6">
        <v>44915.731881215281</v>
      </c>
      <c r="C1337" s="5" t="s">
        <v>428</v>
      </c>
      <c r="D1337" s="7">
        <v>540127</v>
      </c>
      <c r="E1337" s="10" t="s">
        <v>17</v>
      </c>
      <c r="H1337" s="8">
        <v>32502.3</v>
      </c>
      <c r="I1337" s="5" t="s">
        <v>15</v>
      </c>
      <c r="J1337" s="5" t="s">
        <v>431</v>
      </c>
    </row>
    <row r="1338" spans="1:10">
      <c r="A1338" s="5" t="s">
        <v>537</v>
      </c>
      <c r="B1338" s="6">
        <v>44915.731881215281</v>
      </c>
      <c r="C1338" s="5" t="s">
        <v>428</v>
      </c>
      <c r="D1338" s="7">
        <v>32486044</v>
      </c>
      <c r="E1338" s="5" t="s">
        <v>14</v>
      </c>
      <c r="H1338" s="8">
        <v>16750</v>
      </c>
      <c r="I1338" s="5" t="s">
        <v>15</v>
      </c>
      <c r="J1338" s="10" t="s">
        <v>447</v>
      </c>
    </row>
    <row r="1339" spans="1:10">
      <c r="A1339" s="5" t="s">
        <v>537</v>
      </c>
      <c r="B1339" s="6">
        <v>44915.731881215281</v>
      </c>
      <c r="C1339" s="5" t="s">
        <v>428</v>
      </c>
      <c r="D1339" s="7">
        <v>32531806</v>
      </c>
      <c r="E1339" s="5" t="s">
        <v>14</v>
      </c>
      <c r="H1339" s="8">
        <v>4682.87</v>
      </c>
      <c r="I1339" s="5" t="s">
        <v>15</v>
      </c>
      <c r="J1339" s="10" t="s">
        <v>447</v>
      </c>
    </row>
    <row r="1340" spans="1:10">
      <c r="A1340" s="5" t="s">
        <v>537</v>
      </c>
      <c r="B1340" s="6">
        <v>44915.731881215281</v>
      </c>
      <c r="C1340" s="5" t="s">
        <v>428</v>
      </c>
      <c r="D1340" s="7"/>
      <c r="E1340" s="10"/>
      <c r="F1340" s="8">
        <v>324</v>
      </c>
      <c r="I1340" s="11" t="s">
        <v>9</v>
      </c>
      <c r="J1340" s="5" t="s">
        <v>451</v>
      </c>
    </row>
    <row r="1341" spans="1:10">
      <c r="A1341" s="5" t="s">
        <v>537</v>
      </c>
      <c r="B1341" s="6">
        <v>44915.731881215281</v>
      </c>
      <c r="C1341" s="5" t="s">
        <v>428</v>
      </c>
      <c r="D1341" s="7"/>
      <c r="E1341" s="10"/>
      <c r="F1341" s="8">
        <v>3334.8</v>
      </c>
      <c r="I1341" s="11" t="s">
        <v>9</v>
      </c>
      <c r="J1341" s="5" t="s">
        <v>441</v>
      </c>
    </row>
    <row r="1342" spans="1:10">
      <c r="A1342" s="5" t="s">
        <v>537</v>
      </c>
      <c r="B1342" s="6">
        <v>44915.731881215281</v>
      </c>
      <c r="C1342" s="5" t="s">
        <v>428</v>
      </c>
      <c r="D1342" s="7"/>
      <c r="E1342" s="10"/>
      <c r="F1342" s="8">
        <v>87878.7</v>
      </c>
      <c r="I1342" s="11" t="s">
        <v>9</v>
      </c>
      <c r="J1342" s="5" t="s">
        <v>429</v>
      </c>
    </row>
    <row r="1343" spans="1:10">
      <c r="A1343" s="12" t="s">
        <v>21</v>
      </c>
      <c r="B1343" s="3"/>
      <c r="C1343" s="3"/>
      <c r="D1343" s="7"/>
      <c r="E1343" s="10"/>
      <c r="F1343" s="19">
        <f>SUM(F1332:G1342)</f>
        <v>91537.5</v>
      </c>
      <c r="H1343" s="8"/>
      <c r="I1343" s="11"/>
      <c r="J1343" s="10"/>
    </row>
    <row r="1344" spans="1:10" ht="15.75" customHeight="1">
      <c r="A1344" s="13" t="s">
        <v>22</v>
      </c>
      <c r="B1344" s="13" t="s">
        <v>23</v>
      </c>
      <c r="C1344" s="13" t="s">
        <v>24</v>
      </c>
      <c r="D1344" s="14">
        <v>112458275</v>
      </c>
      <c r="E1344" s="10"/>
      <c r="H1344" s="8"/>
      <c r="I1344" s="11"/>
      <c r="J1344" s="10"/>
    </row>
    <row r="1345" spans="1:10">
      <c r="A1345" s="5"/>
      <c r="B1345" s="6"/>
      <c r="C1345" s="5"/>
      <c r="D1345" s="7"/>
      <c r="E1345" s="10"/>
      <c r="H1345" s="8"/>
      <c r="I1345" s="11"/>
      <c r="J1345" s="10"/>
    </row>
    <row r="1347" spans="1:10">
      <c r="A1347" s="1" t="s">
        <v>0</v>
      </c>
      <c r="B1347" s="2"/>
      <c r="C1347" s="2"/>
      <c r="D1347" s="2"/>
      <c r="E1347" s="2"/>
      <c r="F1347" s="2"/>
      <c r="G1347" s="2"/>
      <c r="H1347" s="2"/>
      <c r="I1347" s="2"/>
      <c r="J1347" s="2"/>
    </row>
    <row r="1348" spans="1:10">
      <c r="A1348" s="3" t="s">
        <v>194</v>
      </c>
      <c r="B1348" s="2"/>
      <c r="C1348" s="2"/>
      <c r="D1348" s="2"/>
      <c r="E1348" s="2"/>
      <c r="F1348" s="2"/>
      <c r="G1348" s="2"/>
      <c r="H1348" s="2"/>
      <c r="I1348" s="2"/>
      <c r="J1348" s="2"/>
    </row>
    <row r="1349" spans="1:10">
      <c r="A1349" s="88" t="s">
        <v>0</v>
      </c>
      <c r="B1349" s="88" t="s">
        <v>2</v>
      </c>
      <c r="C1349" s="88" t="s">
        <v>3</v>
      </c>
      <c r="D1349" s="88" t="s">
        <v>4</v>
      </c>
      <c r="E1349" s="88" t="s">
        <v>5</v>
      </c>
      <c r="F1349" s="88" t="s">
        <v>6</v>
      </c>
      <c r="G1349" s="90"/>
      <c r="H1349" s="91"/>
      <c r="I1349" s="88" t="s">
        <v>7</v>
      </c>
      <c r="J1349" s="88" t="s">
        <v>8</v>
      </c>
    </row>
    <row r="1350" spans="1:10">
      <c r="A1350" s="89"/>
      <c r="B1350" s="89"/>
      <c r="C1350" s="89"/>
      <c r="D1350" s="89"/>
      <c r="E1350" s="89"/>
      <c r="F1350" s="4" t="s">
        <v>9</v>
      </c>
      <c r="G1350" s="4" t="s">
        <v>10</v>
      </c>
      <c r="H1350" s="4" t="s">
        <v>11</v>
      </c>
      <c r="I1350" s="89"/>
      <c r="J1350" s="89"/>
    </row>
    <row r="1351" spans="1:10">
      <c r="A1351" s="5" t="s">
        <v>538</v>
      </c>
      <c r="B1351" s="6">
        <v>44916.517638182871</v>
      </c>
      <c r="C1351" s="5" t="s">
        <v>428</v>
      </c>
      <c r="D1351" s="7"/>
      <c r="E1351" s="10"/>
      <c r="F1351" s="8">
        <v>17009.7</v>
      </c>
      <c r="I1351" s="11" t="s">
        <v>9</v>
      </c>
      <c r="J1351" s="10" t="s">
        <v>435</v>
      </c>
    </row>
    <row r="1352" spans="1:10">
      <c r="A1352" s="5" t="s">
        <v>538</v>
      </c>
      <c r="B1352" s="6">
        <v>44916.517638182871</v>
      </c>
      <c r="C1352" s="5" t="s">
        <v>428</v>
      </c>
      <c r="D1352" s="7"/>
      <c r="E1352" s="10"/>
      <c r="F1352" s="8">
        <v>10646.4</v>
      </c>
      <c r="I1352" s="11" t="s">
        <v>9</v>
      </c>
      <c r="J1352" s="5" t="s">
        <v>436</v>
      </c>
    </row>
    <row r="1353" spans="1:10">
      <c r="A1353" s="5" t="s">
        <v>538</v>
      </c>
      <c r="B1353" s="6">
        <v>44916.517638182871</v>
      </c>
      <c r="C1353" s="5" t="s">
        <v>428</v>
      </c>
      <c r="D1353" s="7"/>
      <c r="E1353" s="10"/>
      <c r="F1353" s="8">
        <v>12123.8</v>
      </c>
      <c r="I1353" s="11" t="s">
        <v>9</v>
      </c>
      <c r="J1353" s="10" t="s">
        <v>448</v>
      </c>
    </row>
    <row r="1354" spans="1:10">
      <c r="A1354" s="5" t="s">
        <v>538</v>
      </c>
      <c r="B1354" s="6">
        <v>44916.517638182871</v>
      </c>
      <c r="C1354" s="5" t="s">
        <v>428</v>
      </c>
      <c r="D1354" s="7"/>
      <c r="E1354" s="10"/>
      <c r="F1354" s="8">
        <v>16998</v>
      </c>
      <c r="I1354" s="11" t="s">
        <v>9</v>
      </c>
      <c r="J1354" s="10" t="s">
        <v>437</v>
      </c>
    </row>
    <row r="1355" spans="1:10">
      <c r="A1355" s="5" t="s">
        <v>538</v>
      </c>
      <c r="B1355" s="6">
        <v>44916.517638182871</v>
      </c>
      <c r="C1355" s="5" t="s">
        <v>428</v>
      </c>
      <c r="D1355" s="7"/>
      <c r="E1355" s="10"/>
      <c r="F1355" s="8">
        <v>23502.7</v>
      </c>
      <c r="I1355" s="11" t="s">
        <v>9</v>
      </c>
      <c r="J1355" s="5" t="s">
        <v>438</v>
      </c>
    </row>
    <row r="1356" spans="1:10">
      <c r="A1356" s="5" t="s">
        <v>538</v>
      </c>
      <c r="B1356" s="6">
        <v>44916.517638182871</v>
      </c>
      <c r="C1356" s="5" t="s">
        <v>428</v>
      </c>
      <c r="D1356" s="7"/>
      <c r="E1356" s="10"/>
      <c r="F1356" s="8">
        <v>23818.6</v>
      </c>
      <c r="I1356" s="11" t="s">
        <v>9</v>
      </c>
      <c r="J1356" s="10" t="s">
        <v>439</v>
      </c>
    </row>
    <row r="1357" spans="1:10">
      <c r="A1357" s="5" t="s">
        <v>538</v>
      </c>
      <c r="B1357" s="6">
        <v>44916.517638182871</v>
      </c>
      <c r="C1357" s="5" t="s">
        <v>428</v>
      </c>
      <c r="D1357" s="7"/>
      <c r="E1357" s="10"/>
      <c r="F1357" s="8">
        <v>37706.699999999997</v>
      </c>
      <c r="I1357" s="11" t="s">
        <v>9</v>
      </c>
      <c r="J1357" s="10" t="s">
        <v>440</v>
      </c>
    </row>
    <row r="1358" spans="1:10">
      <c r="A1358" s="5" t="s">
        <v>538</v>
      </c>
      <c r="B1358" s="6">
        <v>44916.517638182871</v>
      </c>
      <c r="C1358" s="5" t="s">
        <v>428</v>
      </c>
      <c r="D1358" s="7"/>
      <c r="E1358" s="10"/>
      <c r="F1358" s="8">
        <v>22822.6</v>
      </c>
      <c r="I1358" s="11" t="s">
        <v>9</v>
      </c>
      <c r="J1358" s="10" t="s">
        <v>442</v>
      </c>
    </row>
    <row r="1359" spans="1:10">
      <c r="A1359" s="5" t="s">
        <v>538</v>
      </c>
      <c r="B1359" s="6">
        <v>44916.517638182871</v>
      </c>
      <c r="C1359" s="5" t="s">
        <v>428</v>
      </c>
      <c r="D1359" s="7"/>
      <c r="E1359" s="10"/>
      <c r="F1359" s="8">
        <v>9798</v>
      </c>
      <c r="I1359" s="11" t="s">
        <v>9</v>
      </c>
      <c r="J1359" s="10" t="s">
        <v>452</v>
      </c>
    </row>
    <row r="1360" spans="1:10">
      <c r="A1360" s="5" t="s">
        <v>538</v>
      </c>
      <c r="B1360" s="6">
        <v>44916.517638182871</v>
      </c>
      <c r="C1360" s="5" t="s">
        <v>428</v>
      </c>
      <c r="D1360" s="7"/>
      <c r="E1360" s="10"/>
      <c r="F1360" s="8">
        <v>28601.5</v>
      </c>
      <c r="I1360" s="11" t="s">
        <v>9</v>
      </c>
      <c r="J1360" s="10" t="s">
        <v>443</v>
      </c>
    </row>
    <row r="1361" spans="1:10">
      <c r="A1361" s="5" t="s">
        <v>538</v>
      </c>
      <c r="B1361" s="6">
        <v>44916.517638182871</v>
      </c>
      <c r="C1361" s="5" t="s">
        <v>428</v>
      </c>
      <c r="D1361" s="7"/>
      <c r="E1361" s="10"/>
      <c r="F1361" s="8">
        <v>16153.9</v>
      </c>
      <c r="I1361" s="11" t="s">
        <v>9</v>
      </c>
      <c r="J1361" s="10" t="s">
        <v>444</v>
      </c>
    </row>
    <row r="1362" spans="1:10">
      <c r="A1362" s="5" t="s">
        <v>538</v>
      </c>
      <c r="B1362" s="6">
        <v>44916.517638182871</v>
      </c>
      <c r="C1362" s="5" t="s">
        <v>428</v>
      </c>
      <c r="D1362" s="7"/>
      <c r="E1362" s="10"/>
      <c r="F1362" s="8">
        <v>38519</v>
      </c>
      <c r="I1362" s="11" t="s">
        <v>9</v>
      </c>
      <c r="J1362" s="10" t="s">
        <v>445</v>
      </c>
    </row>
    <row r="1363" spans="1:10">
      <c r="A1363" s="12" t="s">
        <v>21</v>
      </c>
      <c r="B1363" s="3"/>
      <c r="C1363" s="3"/>
      <c r="D1363" s="7"/>
      <c r="E1363" s="10"/>
      <c r="F1363" s="19">
        <f>SUM(F1351:G1362)</f>
        <v>257700.89999999997</v>
      </c>
      <c r="H1363" s="8"/>
      <c r="I1363" s="11"/>
      <c r="J1363" s="5"/>
    </row>
    <row r="1364" spans="1:10" ht="15.75" customHeight="1">
      <c r="A1364" s="13" t="s">
        <v>22</v>
      </c>
      <c r="B1364" s="13" t="s">
        <v>23</v>
      </c>
      <c r="C1364" s="13" t="s">
        <v>24</v>
      </c>
      <c r="D1364" s="14">
        <v>112458277</v>
      </c>
      <c r="E1364" s="10"/>
      <c r="H1364" s="8"/>
      <c r="I1364" s="11"/>
      <c r="J1364" s="5"/>
    </row>
    <row r="1365" spans="1:10">
      <c r="A1365" s="5"/>
      <c r="B1365" s="6"/>
      <c r="C1365" s="5"/>
      <c r="D1365" s="7"/>
      <c r="E1365" s="10"/>
      <c r="H1365" s="8"/>
      <c r="I1365" s="11"/>
      <c r="J1365" s="5"/>
    </row>
    <row r="1366" spans="1:10">
      <c r="A1366" s="5"/>
      <c r="B1366" s="6"/>
      <c r="C1366" s="5"/>
      <c r="D1366" s="7"/>
      <c r="E1366" s="10"/>
      <c r="H1366" s="8"/>
      <c r="I1366" s="11"/>
      <c r="J1366" s="5"/>
    </row>
    <row r="1367" spans="1:10">
      <c r="A1367" s="5" t="s">
        <v>539</v>
      </c>
      <c r="B1367" s="6">
        <v>44916.700444814807</v>
      </c>
      <c r="C1367" s="5" t="s">
        <v>428</v>
      </c>
      <c r="D1367" s="9">
        <v>45163146109</v>
      </c>
      <c r="E1367" s="10" t="s">
        <v>17</v>
      </c>
      <c r="H1367" s="8">
        <v>6612.76</v>
      </c>
      <c r="I1367" s="5" t="s">
        <v>15</v>
      </c>
      <c r="J1367" s="5" t="s">
        <v>430</v>
      </c>
    </row>
    <row r="1368" spans="1:10">
      <c r="A1368" s="5" t="s">
        <v>539</v>
      </c>
      <c r="B1368" s="6">
        <v>44916.700444814807</v>
      </c>
      <c r="C1368" s="5" t="s">
        <v>428</v>
      </c>
      <c r="D1368" s="7">
        <v>468111</v>
      </c>
      <c r="E1368" s="10" t="s">
        <v>17</v>
      </c>
      <c r="H1368" s="8">
        <v>61526.400000000001</v>
      </c>
      <c r="I1368" s="5" t="s">
        <v>15</v>
      </c>
      <c r="J1368" s="5" t="s">
        <v>430</v>
      </c>
    </row>
    <row r="1369" spans="1:10">
      <c r="A1369" s="5" t="s">
        <v>539</v>
      </c>
      <c r="B1369" s="6">
        <v>44916.700444814807</v>
      </c>
      <c r="C1369" s="5" t="s">
        <v>428</v>
      </c>
      <c r="D1369" s="9">
        <v>30551067481</v>
      </c>
      <c r="E1369" s="5" t="s">
        <v>14</v>
      </c>
      <c r="H1369" s="8">
        <v>35874</v>
      </c>
      <c r="I1369" s="5" t="s">
        <v>15</v>
      </c>
      <c r="J1369" s="10" t="s">
        <v>447</v>
      </c>
    </row>
    <row r="1370" spans="1:10">
      <c r="A1370" s="5" t="s">
        <v>539</v>
      </c>
      <c r="B1370" s="6">
        <v>44916.700444814807</v>
      </c>
      <c r="C1370" s="5" t="s">
        <v>428</v>
      </c>
      <c r="D1370" s="9">
        <v>30551067482</v>
      </c>
      <c r="E1370" s="5" t="s">
        <v>14</v>
      </c>
      <c r="H1370" s="8">
        <v>340.5</v>
      </c>
      <c r="I1370" s="5" t="s">
        <v>15</v>
      </c>
      <c r="J1370" s="10" t="s">
        <v>447</v>
      </c>
    </row>
    <row r="1371" spans="1:10">
      <c r="A1371" s="5" t="s">
        <v>539</v>
      </c>
      <c r="B1371" s="6">
        <v>44916.700444814807</v>
      </c>
      <c r="C1371" s="5" t="s">
        <v>428</v>
      </c>
      <c r="D1371" s="9">
        <v>30548920341</v>
      </c>
      <c r="E1371" s="5" t="s">
        <v>14</v>
      </c>
      <c r="H1371" s="8">
        <v>6120.8</v>
      </c>
      <c r="I1371" s="5" t="s">
        <v>15</v>
      </c>
      <c r="J1371" s="10" t="s">
        <v>447</v>
      </c>
    </row>
    <row r="1372" spans="1:10">
      <c r="A1372" s="5" t="s">
        <v>539</v>
      </c>
      <c r="B1372" s="6">
        <v>44916.700444814807</v>
      </c>
      <c r="C1372" s="5" t="s">
        <v>428</v>
      </c>
      <c r="D1372" s="9">
        <v>45133053879</v>
      </c>
      <c r="E1372" s="10" t="s">
        <v>17</v>
      </c>
      <c r="H1372" s="8">
        <v>2328</v>
      </c>
      <c r="I1372" s="5" t="s">
        <v>15</v>
      </c>
      <c r="J1372" s="10" t="s">
        <v>447</v>
      </c>
    </row>
    <row r="1373" spans="1:10">
      <c r="A1373" s="5" t="s">
        <v>539</v>
      </c>
      <c r="B1373" s="6">
        <v>44916.700444814807</v>
      </c>
      <c r="C1373" s="5" t="s">
        <v>428</v>
      </c>
      <c r="D1373" s="7"/>
      <c r="E1373" s="10"/>
      <c r="F1373" s="8">
        <v>92680.7</v>
      </c>
      <c r="I1373" s="11" t="s">
        <v>9</v>
      </c>
      <c r="J1373" s="5" t="s">
        <v>429</v>
      </c>
    </row>
    <row r="1374" spans="1:10">
      <c r="A1374" s="5" t="s">
        <v>539</v>
      </c>
      <c r="B1374" s="6">
        <v>44916.700444814807</v>
      </c>
      <c r="C1374" s="5" t="s">
        <v>428</v>
      </c>
      <c r="D1374" s="7"/>
      <c r="E1374" s="10"/>
      <c r="F1374" s="8">
        <v>36955.800000000003</v>
      </c>
      <c r="I1374" s="11" t="s">
        <v>9</v>
      </c>
      <c r="J1374" s="5" t="s">
        <v>431</v>
      </c>
    </row>
    <row r="1375" spans="1:10">
      <c r="A1375" s="12" t="s">
        <v>21</v>
      </c>
      <c r="B1375" s="3"/>
      <c r="C1375" s="3"/>
      <c r="D1375" s="7"/>
      <c r="E1375" s="10"/>
      <c r="F1375" s="19">
        <f>SUM(F1367:G1374)</f>
        <v>129636.5</v>
      </c>
      <c r="H1375" s="8"/>
      <c r="I1375" s="11"/>
      <c r="J1375" s="5"/>
    </row>
    <row r="1376" spans="1:10" ht="15.75" customHeight="1">
      <c r="A1376" s="13" t="s">
        <v>22</v>
      </c>
      <c r="B1376" s="13" t="s">
        <v>23</v>
      </c>
      <c r="C1376" s="13" t="s">
        <v>24</v>
      </c>
      <c r="D1376" s="14">
        <v>112459876</v>
      </c>
      <c r="E1376" s="10"/>
      <c r="H1376" s="8"/>
      <c r="I1376" s="11"/>
      <c r="J1376" s="5"/>
    </row>
    <row r="1379" spans="1:10">
      <c r="A1379" s="1" t="s">
        <v>0</v>
      </c>
      <c r="B1379" s="2"/>
      <c r="C1379" s="2"/>
      <c r="D1379" s="2"/>
      <c r="E1379" s="2"/>
      <c r="F1379" s="2"/>
      <c r="G1379" s="2"/>
      <c r="H1379" s="2"/>
      <c r="I1379" s="2"/>
      <c r="J1379" s="2"/>
    </row>
    <row r="1380" spans="1:10">
      <c r="A1380" s="3" t="s">
        <v>197</v>
      </c>
      <c r="B1380" s="2"/>
      <c r="C1380" s="2"/>
      <c r="D1380" s="2"/>
      <c r="E1380" s="2"/>
      <c r="F1380" s="2"/>
      <c r="G1380" s="2"/>
      <c r="H1380" s="2"/>
      <c r="I1380" s="2"/>
      <c r="J1380" s="2"/>
    </row>
    <row r="1381" spans="1:10">
      <c r="A1381" s="88" t="s">
        <v>0</v>
      </c>
      <c r="B1381" s="88" t="s">
        <v>2</v>
      </c>
      <c r="C1381" s="88" t="s">
        <v>3</v>
      </c>
      <c r="D1381" s="88" t="s">
        <v>4</v>
      </c>
      <c r="E1381" s="88" t="s">
        <v>5</v>
      </c>
      <c r="F1381" s="88" t="s">
        <v>6</v>
      </c>
      <c r="G1381" s="90"/>
      <c r="H1381" s="91"/>
      <c r="I1381" s="88" t="s">
        <v>7</v>
      </c>
      <c r="J1381" s="88" t="s">
        <v>8</v>
      </c>
    </row>
    <row r="1382" spans="1:10">
      <c r="A1382" s="89"/>
      <c r="B1382" s="89"/>
      <c r="C1382" s="89"/>
      <c r="D1382" s="89"/>
      <c r="E1382" s="89"/>
      <c r="F1382" s="4" t="s">
        <v>9</v>
      </c>
      <c r="G1382" s="4" t="s">
        <v>10</v>
      </c>
      <c r="H1382" s="4" t="s">
        <v>11</v>
      </c>
      <c r="I1382" s="89"/>
      <c r="J1382" s="89"/>
    </row>
    <row r="1383" spans="1:10">
      <c r="A1383" s="5" t="s">
        <v>540</v>
      </c>
      <c r="B1383" s="6">
        <v>44917.524327314823</v>
      </c>
      <c r="C1383" s="5" t="s">
        <v>428</v>
      </c>
      <c r="D1383" s="11"/>
      <c r="E1383" s="10"/>
      <c r="F1383" s="8">
        <v>13394.4</v>
      </c>
      <c r="I1383" s="11" t="s">
        <v>9</v>
      </c>
      <c r="J1383" s="10" t="s">
        <v>435</v>
      </c>
    </row>
    <row r="1384" spans="1:10">
      <c r="A1384" s="5" t="s">
        <v>540</v>
      </c>
      <c r="B1384" s="6">
        <v>44917.524327314823</v>
      </c>
      <c r="C1384" s="5" t="s">
        <v>428</v>
      </c>
      <c r="D1384" s="11"/>
      <c r="E1384" s="10"/>
      <c r="F1384" s="8">
        <v>15517.7</v>
      </c>
      <c r="I1384" s="11" t="s">
        <v>9</v>
      </c>
      <c r="J1384" s="5" t="s">
        <v>436</v>
      </c>
    </row>
    <row r="1385" spans="1:10">
      <c r="A1385" s="5" t="s">
        <v>540</v>
      </c>
      <c r="B1385" s="6">
        <v>44917.524327314823</v>
      </c>
      <c r="C1385" s="5" t="s">
        <v>428</v>
      </c>
      <c r="D1385" s="11"/>
      <c r="E1385" s="10"/>
      <c r="F1385" s="8">
        <v>17110.5</v>
      </c>
      <c r="I1385" s="11" t="s">
        <v>9</v>
      </c>
      <c r="J1385" s="10" t="s">
        <v>448</v>
      </c>
    </row>
    <row r="1386" spans="1:10">
      <c r="A1386" s="5" t="s">
        <v>540</v>
      </c>
      <c r="B1386" s="6">
        <v>44917.524327314823</v>
      </c>
      <c r="C1386" s="5" t="s">
        <v>428</v>
      </c>
      <c r="D1386" s="11"/>
      <c r="E1386" s="10"/>
      <c r="F1386" s="8">
        <v>7865.1</v>
      </c>
      <c r="I1386" s="11" t="s">
        <v>9</v>
      </c>
      <c r="J1386" s="10" t="s">
        <v>437</v>
      </c>
    </row>
    <row r="1387" spans="1:10">
      <c r="A1387" s="5" t="s">
        <v>540</v>
      </c>
      <c r="B1387" s="6">
        <v>44917.524327314823</v>
      </c>
      <c r="C1387" s="5" t="s">
        <v>428</v>
      </c>
      <c r="D1387" s="11"/>
      <c r="E1387" s="10"/>
      <c r="F1387" s="8">
        <v>17499.8</v>
      </c>
      <c r="I1387" s="11" t="s">
        <v>9</v>
      </c>
      <c r="J1387" s="5" t="s">
        <v>438</v>
      </c>
    </row>
    <row r="1388" spans="1:10">
      <c r="A1388" s="5" t="s">
        <v>540</v>
      </c>
      <c r="B1388" s="6">
        <v>44917.524327314823</v>
      </c>
      <c r="C1388" s="5" t="s">
        <v>428</v>
      </c>
      <c r="D1388" s="11"/>
      <c r="E1388" s="10"/>
      <c r="F1388" s="8">
        <v>16220.5</v>
      </c>
      <c r="I1388" s="11" t="s">
        <v>9</v>
      </c>
      <c r="J1388" s="10" t="s">
        <v>439</v>
      </c>
    </row>
    <row r="1389" spans="1:10">
      <c r="A1389" s="5" t="s">
        <v>540</v>
      </c>
      <c r="B1389" s="6">
        <v>44917.524327314823</v>
      </c>
      <c r="C1389" s="5" t="s">
        <v>428</v>
      </c>
      <c r="D1389" s="11"/>
      <c r="E1389" s="10"/>
      <c r="F1389" s="8">
        <v>62945.3</v>
      </c>
      <c r="I1389" s="11" t="s">
        <v>9</v>
      </c>
      <c r="J1389" s="10" t="s">
        <v>440</v>
      </c>
    </row>
    <row r="1390" spans="1:10">
      <c r="A1390" s="5" t="s">
        <v>540</v>
      </c>
      <c r="B1390" s="6">
        <v>44917.524327314823</v>
      </c>
      <c r="C1390" s="5" t="s">
        <v>428</v>
      </c>
      <c r="D1390" s="11"/>
      <c r="E1390" s="10"/>
      <c r="F1390" s="8">
        <v>17969.400000000001</v>
      </c>
      <c r="I1390" s="11" t="s">
        <v>9</v>
      </c>
      <c r="J1390" s="10" t="s">
        <v>442</v>
      </c>
    </row>
    <row r="1391" spans="1:10">
      <c r="A1391" s="5" t="s">
        <v>540</v>
      </c>
      <c r="B1391" s="6">
        <v>44917.524327314823</v>
      </c>
      <c r="C1391" s="5" t="s">
        <v>428</v>
      </c>
      <c r="D1391" s="11"/>
      <c r="E1391" s="10"/>
      <c r="F1391" s="8">
        <v>16321.6</v>
      </c>
      <c r="I1391" s="11" t="s">
        <v>9</v>
      </c>
      <c r="J1391" s="10" t="s">
        <v>452</v>
      </c>
    </row>
    <row r="1392" spans="1:10">
      <c r="A1392" s="5" t="s">
        <v>540</v>
      </c>
      <c r="B1392" s="6">
        <v>44917.524327314823</v>
      </c>
      <c r="C1392" s="5" t="s">
        <v>428</v>
      </c>
      <c r="D1392" s="11"/>
      <c r="E1392" s="10"/>
      <c r="F1392" s="8">
        <v>12403.6</v>
      </c>
      <c r="I1392" s="11" t="s">
        <v>9</v>
      </c>
      <c r="J1392" s="10" t="s">
        <v>444</v>
      </c>
    </row>
    <row r="1393" spans="1:10">
      <c r="A1393" s="5" t="s">
        <v>540</v>
      </c>
      <c r="B1393" s="6">
        <v>44917.524327314823</v>
      </c>
      <c r="C1393" s="5" t="s">
        <v>428</v>
      </c>
      <c r="D1393" s="11"/>
      <c r="E1393" s="10"/>
      <c r="F1393" s="8">
        <v>5090.8</v>
      </c>
      <c r="I1393" s="11" t="s">
        <v>9</v>
      </c>
      <c r="J1393" s="10" t="s">
        <v>445</v>
      </c>
    </row>
    <row r="1394" spans="1:10">
      <c r="A1394" s="12" t="s">
        <v>21</v>
      </c>
      <c r="B1394" s="3"/>
      <c r="C1394" s="3"/>
      <c r="D1394" s="7"/>
      <c r="E1394" s="10"/>
      <c r="F1394" s="19">
        <f>SUM(F1383:G1393)</f>
        <v>202338.69999999998</v>
      </c>
      <c r="H1394" s="8"/>
      <c r="I1394" s="11"/>
      <c r="J1394" s="5"/>
    </row>
    <row r="1395" spans="1:10" ht="15.75" customHeight="1">
      <c r="A1395" s="13" t="s">
        <v>22</v>
      </c>
      <c r="B1395" s="13" t="s">
        <v>23</v>
      </c>
      <c r="C1395" s="13" t="s">
        <v>24</v>
      </c>
      <c r="D1395" s="14">
        <v>112459878</v>
      </c>
      <c r="E1395" s="10"/>
      <c r="H1395" s="8"/>
      <c r="I1395" s="11"/>
      <c r="J1395" s="5"/>
    </row>
    <row r="1396" spans="1:10">
      <c r="A1396" s="5"/>
      <c r="B1396" s="6"/>
      <c r="C1396" s="5"/>
      <c r="D1396" s="7"/>
      <c r="E1396" s="10"/>
      <c r="H1396" s="8"/>
      <c r="I1396" s="11"/>
      <c r="J1396" s="5"/>
    </row>
    <row r="1397" spans="1:10">
      <c r="A1397" s="5"/>
      <c r="B1397" s="6"/>
      <c r="C1397" s="5"/>
      <c r="D1397" s="7"/>
      <c r="E1397" s="10"/>
      <c r="H1397" s="8"/>
      <c r="I1397" s="11"/>
      <c r="J1397" s="5"/>
    </row>
    <row r="1398" spans="1:10">
      <c r="A1398" s="5" t="s">
        <v>541</v>
      </c>
      <c r="B1398" s="6">
        <v>44917.792120104168</v>
      </c>
      <c r="C1398" s="5" t="s">
        <v>428</v>
      </c>
      <c r="D1398" s="9">
        <v>45113202487</v>
      </c>
      <c r="E1398" s="10" t="s">
        <v>17</v>
      </c>
      <c r="H1398" s="8">
        <v>7232.1</v>
      </c>
      <c r="I1398" s="5" t="s">
        <v>15</v>
      </c>
      <c r="J1398" s="5" t="s">
        <v>430</v>
      </c>
    </row>
    <row r="1399" spans="1:10">
      <c r="A1399" s="5" t="s">
        <v>541</v>
      </c>
      <c r="B1399" s="6">
        <v>44917.792120104168</v>
      </c>
      <c r="C1399" s="5" t="s">
        <v>428</v>
      </c>
      <c r="D1399" s="7">
        <v>412972</v>
      </c>
      <c r="E1399" s="10" t="s">
        <v>17</v>
      </c>
      <c r="H1399" s="8">
        <v>24890.9</v>
      </c>
      <c r="I1399" s="5" t="s">
        <v>15</v>
      </c>
      <c r="J1399" s="5" t="s">
        <v>430</v>
      </c>
    </row>
    <row r="1400" spans="1:10">
      <c r="A1400" s="5" t="s">
        <v>541</v>
      </c>
      <c r="B1400" s="6">
        <v>44917.792120104168</v>
      </c>
      <c r="C1400" s="5" t="s">
        <v>428</v>
      </c>
      <c r="D1400" s="7">
        <v>3055338053</v>
      </c>
      <c r="E1400" s="5" t="s">
        <v>14</v>
      </c>
      <c r="H1400" s="8">
        <v>4908.33</v>
      </c>
      <c r="I1400" s="5" t="s">
        <v>15</v>
      </c>
      <c r="J1400" s="10" t="s">
        <v>447</v>
      </c>
    </row>
    <row r="1401" spans="1:10">
      <c r="A1401" s="5" t="s">
        <v>541</v>
      </c>
      <c r="B1401" s="6">
        <v>44917.792120104168</v>
      </c>
      <c r="C1401" s="5" t="s">
        <v>428</v>
      </c>
      <c r="D1401" s="9">
        <v>45163146930</v>
      </c>
      <c r="E1401" s="10" t="s">
        <v>17</v>
      </c>
      <c r="H1401" s="8">
        <v>3700.2</v>
      </c>
      <c r="I1401" s="5" t="s">
        <v>15</v>
      </c>
      <c r="J1401" s="10" t="s">
        <v>447</v>
      </c>
    </row>
    <row r="1402" spans="1:10">
      <c r="A1402" s="5" t="s">
        <v>541</v>
      </c>
      <c r="B1402" s="6">
        <v>44917.792120104168</v>
      </c>
      <c r="C1402" s="5" t="s">
        <v>428</v>
      </c>
      <c r="D1402" s="9">
        <v>45123185194</v>
      </c>
      <c r="E1402" s="10" t="s">
        <v>17</v>
      </c>
      <c r="H1402" s="8">
        <v>30573</v>
      </c>
      <c r="I1402" s="5" t="s">
        <v>15</v>
      </c>
      <c r="J1402" s="10" t="s">
        <v>447</v>
      </c>
    </row>
    <row r="1403" spans="1:10">
      <c r="A1403" s="5" t="s">
        <v>541</v>
      </c>
      <c r="B1403" s="6">
        <v>44917.792120104168</v>
      </c>
      <c r="C1403" s="5" t="s">
        <v>428</v>
      </c>
      <c r="D1403" s="9">
        <v>45133057027</v>
      </c>
      <c r="E1403" s="10" t="s">
        <v>17</v>
      </c>
      <c r="H1403" s="8">
        <v>20382</v>
      </c>
      <c r="I1403" s="5" t="s">
        <v>15</v>
      </c>
      <c r="J1403" s="10" t="s">
        <v>447</v>
      </c>
    </row>
    <row r="1404" spans="1:10">
      <c r="A1404" s="5" t="s">
        <v>541</v>
      </c>
      <c r="B1404" s="6">
        <v>44917.792120104168</v>
      </c>
      <c r="C1404" s="5" t="s">
        <v>428</v>
      </c>
      <c r="D1404" s="7"/>
      <c r="E1404" s="10"/>
      <c r="F1404" s="8">
        <v>52795</v>
      </c>
      <c r="I1404" s="11" t="s">
        <v>9</v>
      </c>
      <c r="J1404" s="5" t="s">
        <v>429</v>
      </c>
    </row>
    <row r="1405" spans="1:10">
      <c r="A1405" s="5" t="s">
        <v>541</v>
      </c>
      <c r="B1405" s="6">
        <v>44917.792120104168</v>
      </c>
      <c r="C1405" s="5" t="s">
        <v>428</v>
      </c>
      <c r="D1405" s="7"/>
      <c r="E1405" s="10"/>
      <c r="F1405" s="8">
        <v>95395.6</v>
      </c>
      <c r="I1405" s="11" t="s">
        <v>9</v>
      </c>
      <c r="J1405" s="5" t="s">
        <v>431</v>
      </c>
    </row>
    <row r="1406" spans="1:10">
      <c r="A1406" s="5" t="s">
        <v>541</v>
      </c>
      <c r="B1406" s="6">
        <v>44917.792120104168</v>
      </c>
      <c r="C1406" s="5" t="s">
        <v>428</v>
      </c>
      <c r="D1406" s="7"/>
      <c r="E1406" s="10"/>
      <c r="F1406" s="8">
        <v>11310.7</v>
      </c>
      <c r="I1406" s="11" t="s">
        <v>9</v>
      </c>
      <c r="J1406" s="10" t="s">
        <v>444</v>
      </c>
    </row>
    <row r="1407" spans="1:10">
      <c r="A1407" s="12" t="s">
        <v>21</v>
      </c>
      <c r="B1407" s="3"/>
      <c r="C1407" s="3"/>
      <c r="D1407" s="26">
        <f>155325.3+4176</f>
        <v>159501.29999999999</v>
      </c>
      <c r="E1407" s="10"/>
      <c r="F1407" s="19">
        <f>SUM(F1398:G1406)</f>
        <v>159501.30000000002</v>
      </c>
      <c r="H1407" s="8"/>
      <c r="I1407" s="11"/>
      <c r="J1407" s="5"/>
    </row>
    <row r="1408" spans="1:10">
      <c r="A1408" s="13" t="s">
        <v>22</v>
      </c>
      <c r="B1408" s="13" t="s">
        <v>23</v>
      </c>
      <c r="C1408" s="13" t="s">
        <v>24</v>
      </c>
      <c r="D1408" s="7"/>
      <c r="E1408" s="10"/>
      <c r="H1408" s="8"/>
      <c r="I1408" s="11"/>
      <c r="J1408" s="5"/>
    </row>
    <row r="1409" spans="1:10" ht="15.75" customHeight="1">
      <c r="D1409" s="14">
        <v>112478018</v>
      </c>
    </row>
    <row r="1410" spans="1:10" ht="15.75" customHeight="1">
      <c r="D1410" s="14">
        <v>112478189</v>
      </c>
    </row>
    <row r="1412" spans="1:10">
      <c r="A1412" s="1" t="s">
        <v>0</v>
      </c>
      <c r="B1412" s="2"/>
      <c r="C1412" s="2"/>
      <c r="D1412" s="2"/>
      <c r="E1412" s="2"/>
      <c r="F1412" s="2"/>
      <c r="G1412" s="2"/>
      <c r="H1412" s="2"/>
      <c r="I1412" s="2"/>
      <c r="J1412" s="2"/>
    </row>
    <row r="1413" spans="1:10">
      <c r="A1413" s="3" t="s">
        <v>208</v>
      </c>
      <c r="B1413" s="2"/>
      <c r="C1413" s="2"/>
      <c r="D1413" s="2"/>
      <c r="E1413" s="2"/>
      <c r="F1413" s="2"/>
      <c r="G1413" s="2"/>
      <c r="H1413" s="2"/>
      <c r="I1413" s="2"/>
      <c r="J1413" s="2"/>
    </row>
    <row r="1414" spans="1:10">
      <c r="A1414" s="88" t="s">
        <v>0</v>
      </c>
      <c r="B1414" s="88" t="s">
        <v>2</v>
      </c>
      <c r="C1414" s="88" t="s">
        <v>3</v>
      </c>
      <c r="D1414" s="88" t="s">
        <v>4</v>
      </c>
      <c r="E1414" s="88" t="s">
        <v>5</v>
      </c>
      <c r="F1414" s="88" t="s">
        <v>6</v>
      </c>
      <c r="G1414" s="90"/>
      <c r="H1414" s="91"/>
      <c r="I1414" s="88" t="s">
        <v>7</v>
      </c>
      <c r="J1414" s="88" t="s">
        <v>8</v>
      </c>
    </row>
    <row r="1415" spans="1:10">
      <c r="A1415" s="89"/>
      <c r="B1415" s="89"/>
      <c r="C1415" s="89"/>
      <c r="D1415" s="89"/>
      <c r="E1415" s="89"/>
      <c r="F1415" s="4" t="s">
        <v>9</v>
      </c>
      <c r="G1415" s="4" t="s">
        <v>10</v>
      </c>
      <c r="H1415" s="4" t="s">
        <v>11</v>
      </c>
      <c r="I1415" s="89"/>
      <c r="J1415" s="89"/>
    </row>
    <row r="1416" spans="1:10">
      <c r="A1416" s="5" t="s">
        <v>542</v>
      </c>
      <c r="B1416" s="6">
        <v>44918.528852037038</v>
      </c>
      <c r="C1416" s="5" t="s">
        <v>428</v>
      </c>
      <c r="D1416" s="11"/>
      <c r="E1416" s="10"/>
      <c r="F1416" s="8">
        <v>18287.5</v>
      </c>
      <c r="I1416" s="11" t="s">
        <v>9</v>
      </c>
      <c r="J1416" s="10" t="s">
        <v>435</v>
      </c>
    </row>
    <row r="1417" spans="1:10">
      <c r="A1417" s="5" t="s">
        <v>542</v>
      </c>
      <c r="B1417" s="6">
        <v>44918.528852037038</v>
      </c>
      <c r="C1417" s="5" t="s">
        <v>428</v>
      </c>
      <c r="D1417" s="11"/>
      <c r="E1417" s="10"/>
      <c r="F1417" s="8">
        <v>11218.6</v>
      </c>
      <c r="I1417" s="11" t="s">
        <v>9</v>
      </c>
      <c r="J1417" s="5" t="s">
        <v>436</v>
      </c>
    </row>
    <row r="1418" spans="1:10">
      <c r="A1418" s="5" t="s">
        <v>542</v>
      </c>
      <c r="B1418" s="6">
        <v>44918.528852037038</v>
      </c>
      <c r="C1418" s="5" t="s">
        <v>428</v>
      </c>
      <c r="D1418" s="11"/>
      <c r="E1418" s="10"/>
      <c r="F1418" s="8">
        <v>8793.4</v>
      </c>
      <c r="I1418" s="11" t="s">
        <v>9</v>
      </c>
      <c r="J1418" s="10" t="s">
        <v>448</v>
      </c>
    </row>
    <row r="1419" spans="1:10">
      <c r="A1419" s="5" t="s">
        <v>542</v>
      </c>
      <c r="B1419" s="6">
        <v>44918.528852037038</v>
      </c>
      <c r="C1419" s="5" t="s">
        <v>428</v>
      </c>
      <c r="D1419" s="11"/>
      <c r="E1419" s="10"/>
      <c r="F1419" s="8">
        <v>5592.2</v>
      </c>
      <c r="I1419" s="11" t="s">
        <v>9</v>
      </c>
      <c r="J1419" s="10" t="s">
        <v>437</v>
      </c>
    </row>
    <row r="1420" spans="1:10">
      <c r="A1420" s="5" t="s">
        <v>542</v>
      </c>
      <c r="B1420" s="6">
        <v>44918.528852037038</v>
      </c>
      <c r="C1420" s="5" t="s">
        <v>428</v>
      </c>
      <c r="D1420" s="11"/>
      <c r="E1420" s="10"/>
      <c r="F1420" s="8">
        <v>8899.2000000000007</v>
      </c>
      <c r="I1420" s="11" t="s">
        <v>9</v>
      </c>
      <c r="J1420" s="5" t="s">
        <v>438</v>
      </c>
    </row>
    <row r="1421" spans="1:10">
      <c r="A1421" s="5" t="s">
        <v>542</v>
      </c>
      <c r="B1421" s="6">
        <v>44918.528852037038</v>
      </c>
      <c r="C1421" s="5" t="s">
        <v>428</v>
      </c>
      <c r="D1421" s="11"/>
      <c r="E1421" s="10"/>
      <c r="F1421" s="8">
        <v>20803.2</v>
      </c>
      <c r="I1421" s="11" t="s">
        <v>9</v>
      </c>
      <c r="J1421" s="10" t="s">
        <v>439</v>
      </c>
    </row>
    <row r="1422" spans="1:10">
      <c r="A1422" s="5" t="s">
        <v>542</v>
      </c>
      <c r="B1422" s="6">
        <v>44918.528852037038</v>
      </c>
      <c r="C1422" s="5" t="s">
        <v>428</v>
      </c>
      <c r="D1422" s="11"/>
      <c r="E1422" s="10"/>
      <c r="F1422" s="8">
        <v>17249.900000000001</v>
      </c>
      <c r="I1422" s="11" t="s">
        <v>9</v>
      </c>
      <c r="J1422" s="10" t="s">
        <v>440</v>
      </c>
    </row>
    <row r="1423" spans="1:10">
      <c r="A1423" s="5" t="s">
        <v>542</v>
      </c>
      <c r="B1423" s="6">
        <v>44918.528852037038</v>
      </c>
      <c r="C1423" s="5" t="s">
        <v>428</v>
      </c>
      <c r="D1423" s="11"/>
      <c r="E1423" s="10"/>
      <c r="F1423" s="8">
        <v>1114.7</v>
      </c>
      <c r="I1423" s="11" t="s">
        <v>9</v>
      </c>
      <c r="J1423" s="5" t="s">
        <v>441</v>
      </c>
    </row>
    <row r="1424" spans="1:10">
      <c r="A1424" s="5" t="s">
        <v>542</v>
      </c>
      <c r="B1424" s="6">
        <v>44918.528852037038</v>
      </c>
      <c r="C1424" s="5" t="s">
        <v>428</v>
      </c>
      <c r="D1424" s="11"/>
      <c r="E1424" s="10"/>
      <c r="F1424" s="8">
        <v>28748</v>
      </c>
      <c r="I1424" s="11" t="s">
        <v>9</v>
      </c>
      <c r="J1424" s="10" t="s">
        <v>442</v>
      </c>
    </row>
    <row r="1425" spans="1:10">
      <c r="A1425" s="5" t="s">
        <v>542</v>
      </c>
      <c r="B1425" s="6">
        <v>44918.528852037038</v>
      </c>
      <c r="C1425" s="5" t="s">
        <v>428</v>
      </c>
      <c r="D1425" s="11"/>
      <c r="E1425" s="10"/>
      <c r="F1425" s="8">
        <v>5660</v>
      </c>
      <c r="I1425" s="11" t="s">
        <v>9</v>
      </c>
      <c r="J1425" s="10" t="s">
        <v>452</v>
      </c>
    </row>
    <row r="1426" spans="1:10">
      <c r="A1426" s="5" t="s">
        <v>542</v>
      </c>
      <c r="B1426" s="6">
        <v>44918.528852037038</v>
      </c>
      <c r="C1426" s="5" t="s">
        <v>428</v>
      </c>
      <c r="D1426" s="11"/>
      <c r="E1426" s="10"/>
      <c r="F1426" s="8">
        <v>12632.7</v>
      </c>
      <c r="I1426" s="11" t="s">
        <v>9</v>
      </c>
      <c r="J1426" s="10" t="s">
        <v>443</v>
      </c>
    </row>
    <row r="1427" spans="1:10">
      <c r="A1427" s="5" t="s">
        <v>542</v>
      </c>
      <c r="B1427" s="6">
        <v>44918.528852037038</v>
      </c>
      <c r="C1427" s="5" t="s">
        <v>428</v>
      </c>
      <c r="D1427" s="11"/>
      <c r="E1427" s="10"/>
      <c r="F1427" s="8">
        <v>9731.2000000000007</v>
      </c>
      <c r="I1427" s="11" t="s">
        <v>9</v>
      </c>
      <c r="J1427" s="10" t="s">
        <v>445</v>
      </c>
    </row>
    <row r="1428" spans="1:10">
      <c r="A1428" s="12" t="s">
        <v>21</v>
      </c>
      <c r="B1428" s="3"/>
      <c r="C1428" s="3"/>
      <c r="D1428" s="7"/>
      <c r="E1428" s="10"/>
      <c r="F1428" s="19">
        <f>SUM(F1416:G1427)</f>
        <v>148730.6</v>
      </c>
      <c r="I1428" s="11"/>
      <c r="J1428" s="10"/>
    </row>
    <row r="1429" spans="1:10">
      <c r="A1429" s="13" t="s">
        <v>22</v>
      </c>
      <c r="B1429" s="13" t="s">
        <v>23</v>
      </c>
      <c r="C1429" s="13" t="s">
        <v>24</v>
      </c>
      <c r="D1429" s="7"/>
      <c r="E1429" s="10"/>
      <c r="F1429" s="8"/>
      <c r="I1429" s="11"/>
      <c r="J1429" s="10"/>
    </row>
    <row r="1430" spans="1:10" ht="15.75" customHeight="1">
      <c r="A1430" s="5"/>
      <c r="B1430" s="6"/>
      <c r="C1430" s="5"/>
      <c r="D1430" s="14">
        <v>112478019</v>
      </c>
      <c r="E1430" s="10"/>
      <c r="F1430" s="8"/>
      <c r="I1430" s="11"/>
      <c r="J1430" s="10"/>
    </row>
    <row r="1431" spans="1:10">
      <c r="A1431" s="5"/>
      <c r="B1431" s="6"/>
      <c r="C1431" s="5"/>
      <c r="D1431" s="7"/>
      <c r="E1431" s="10"/>
      <c r="F1431" s="8"/>
      <c r="I1431" s="11"/>
      <c r="J1431" s="10"/>
    </row>
    <row r="1432" spans="1:10">
      <c r="A1432" s="5" t="s">
        <v>543</v>
      </c>
      <c r="B1432" s="6">
        <v>44918.710224664363</v>
      </c>
      <c r="C1432" s="5" t="s">
        <v>428</v>
      </c>
      <c r="D1432" s="7">
        <v>45163150030</v>
      </c>
      <c r="E1432" s="10" t="s">
        <v>17</v>
      </c>
      <c r="H1432" s="8">
        <v>758</v>
      </c>
      <c r="I1432" s="5" t="s">
        <v>15</v>
      </c>
      <c r="J1432" s="10" t="s">
        <v>447</v>
      </c>
    </row>
    <row r="1433" spans="1:10">
      <c r="A1433" s="5" t="s">
        <v>543</v>
      </c>
      <c r="B1433" s="6">
        <v>44918.710224664363</v>
      </c>
      <c r="C1433" s="5" t="s">
        <v>428</v>
      </c>
      <c r="D1433" s="7">
        <v>328412841</v>
      </c>
      <c r="E1433" s="5" t="s">
        <v>14</v>
      </c>
      <c r="H1433" s="8">
        <v>47742.720000000001</v>
      </c>
      <c r="I1433" s="5" t="s">
        <v>15</v>
      </c>
      <c r="J1433" s="10" t="s">
        <v>447</v>
      </c>
    </row>
    <row r="1434" spans="1:10">
      <c r="A1434" s="5" t="s">
        <v>543</v>
      </c>
      <c r="B1434" s="6">
        <v>44918.710224664363</v>
      </c>
      <c r="C1434" s="5" t="s">
        <v>428</v>
      </c>
      <c r="D1434" s="7">
        <v>328412842</v>
      </c>
      <c r="E1434" s="5" t="s">
        <v>14</v>
      </c>
      <c r="H1434" s="8">
        <v>8287.2800000000007</v>
      </c>
      <c r="I1434" s="5" t="s">
        <v>15</v>
      </c>
      <c r="J1434" s="10" t="s">
        <v>447</v>
      </c>
    </row>
    <row r="1435" spans="1:10">
      <c r="A1435" s="5" t="s">
        <v>543</v>
      </c>
      <c r="B1435" s="6">
        <v>44918.710224664363</v>
      </c>
      <c r="C1435" s="5" t="s">
        <v>428</v>
      </c>
      <c r="D1435" s="9">
        <v>45143430244</v>
      </c>
      <c r="E1435" s="10" t="s">
        <v>17</v>
      </c>
      <c r="H1435" s="8">
        <v>7413.34</v>
      </c>
      <c r="I1435" s="5" t="s">
        <v>15</v>
      </c>
      <c r="J1435" s="10" t="s">
        <v>447</v>
      </c>
    </row>
    <row r="1436" spans="1:10">
      <c r="A1436" s="5" t="s">
        <v>543</v>
      </c>
      <c r="B1436" s="6">
        <v>44918.710224664363</v>
      </c>
      <c r="C1436" s="5" t="s">
        <v>428</v>
      </c>
      <c r="D1436" s="7">
        <v>468394</v>
      </c>
      <c r="E1436" s="10" t="s">
        <v>17</v>
      </c>
      <c r="H1436" s="8">
        <v>34306.1</v>
      </c>
      <c r="I1436" s="5" t="s">
        <v>15</v>
      </c>
      <c r="J1436" s="5" t="s">
        <v>430</v>
      </c>
    </row>
    <row r="1437" spans="1:10">
      <c r="A1437" s="5" t="s">
        <v>543</v>
      </c>
      <c r="B1437" s="6">
        <v>44918.710224664363</v>
      </c>
      <c r="C1437" s="5" t="s">
        <v>428</v>
      </c>
      <c r="D1437" s="9">
        <v>45153054389</v>
      </c>
      <c r="E1437" s="10" t="s">
        <v>17</v>
      </c>
      <c r="H1437" s="8">
        <v>31176.05</v>
      </c>
      <c r="I1437" s="5" t="s">
        <v>15</v>
      </c>
      <c r="J1437" s="5" t="s">
        <v>429</v>
      </c>
    </row>
    <row r="1438" spans="1:10">
      <c r="A1438" s="5" t="s">
        <v>543</v>
      </c>
      <c r="B1438" s="6">
        <v>44918.710224664363</v>
      </c>
      <c r="C1438" s="5" t="s">
        <v>428</v>
      </c>
      <c r="D1438" s="7">
        <v>576626</v>
      </c>
      <c r="E1438" s="10" t="s">
        <v>17</v>
      </c>
      <c r="H1438" s="8">
        <v>56934.3</v>
      </c>
      <c r="I1438" s="5" t="s">
        <v>15</v>
      </c>
      <c r="J1438" s="5" t="s">
        <v>431</v>
      </c>
    </row>
    <row r="1439" spans="1:10">
      <c r="A1439" s="5" t="s">
        <v>543</v>
      </c>
      <c r="B1439" s="6">
        <v>44918.710224664363</v>
      </c>
      <c r="C1439" s="5" t="s">
        <v>428</v>
      </c>
      <c r="D1439" s="7"/>
      <c r="E1439" s="10"/>
      <c r="F1439" s="8">
        <v>4</v>
      </c>
      <c r="I1439" s="11" t="s">
        <v>9</v>
      </c>
      <c r="J1439" s="5" t="s">
        <v>451</v>
      </c>
    </row>
    <row r="1440" spans="1:10">
      <c r="A1440" s="5" t="s">
        <v>543</v>
      </c>
      <c r="B1440" s="6">
        <v>44918.710224664363</v>
      </c>
      <c r="C1440" s="5" t="s">
        <v>428</v>
      </c>
      <c r="D1440" s="7"/>
      <c r="E1440" s="10"/>
      <c r="F1440" s="8">
        <v>2914.9</v>
      </c>
      <c r="I1440" s="11" t="s">
        <v>9</v>
      </c>
      <c r="J1440" s="5" t="s">
        <v>441</v>
      </c>
    </row>
    <row r="1441" spans="1:10">
      <c r="A1441" s="5" t="s">
        <v>543</v>
      </c>
      <c r="B1441" s="6">
        <v>44918.710224664363</v>
      </c>
      <c r="C1441" s="5" t="s">
        <v>428</v>
      </c>
      <c r="D1441" s="7"/>
      <c r="E1441" s="10"/>
      <c r="F1441" s="8">
        <v>91873.1</v>
      </c>
      <c r="I1441" s="11" t="s">
        <v>9</v>
      </c>
      <c r="J1441" s="5" t="s">
        <v>429</v>
      </c>
    </row>
    <row r="1442" spans="1:10">
      <c r="A1442" s="12" t="s">
        <v>21</v>
      </c>
      <c r="B1442" s="3"/>
      <c r="C1442" s="3"/>
      <c r="D1442" s="7"/>
      <c r="E1442" s="10"/>
      <c r="F1442" s="19">
        <f>SUM(F1432:G1441)</f>
        <v>94792</v>
      </c>
      <c r="H1442" s="8"/>
      <c r="I1442" s="11"/>
      <c r="J1442" s="5"/>
    </row>
    <row r="1443" spans="1:10" ht="15.75" customHeight="1">
      <c r="A1443" s="13" t="s">
        <v>22</v>
      </c>
      <c r="B1443" s="13" t="s">
        <v>23</v>
      </c>
      <c r="C1443" s="13" t="s">
        <v>24</v>
      </c>
      <c r="D1443" s="14">
        <v>112486857</v>
      </c>
      <c r="E1443" s="10"/>
      <c r="H1443" s="8"/>
      <c r="I1443" s="11"/>
      <c r="J1443" s="5"/>
    </row>
    <row r="1444" spans="1:10">
      <c r="A1444" s="5"/>
      <c r="B1444" s="6"/>
      <c r="C1444" s="5"/>
      <c r="D1444" s="7"/>
      <c r="E1444" s="10"/>
      <c r="H1444" s="8"/>
      <c r="I1444" s="11"/>
      <c r="J1444" s="5"/>
    </row>
    <row r="1445" spans="1:10">
      <c r="A1445" s="5"/>
      <c r="B1445" s="6"/>
      <c r="C1445" s="5"/>
      <c r="D1445" s="7"/>
      <c r="E1445" s="10"/>
      <c r="H1445" s="8"/>
      <c r="I1445" s="11"/>
      <c r="J1445" s="5"/>
    </row>
    <row r="1446" spans="1:10">
      <c r="A1446" s="1" t="s">
        <v>0</v>
      </c>
      <c r="B1446" s="2"/>
      <c r="C1446" s="2"/>
      <c r="D1446" s="2"/>
      <c r="E1446" s="2"/>
      <c r="F1446" s="2"/>
      <c r="G1446" s="2"/>
      <c r="H1446" s="2"/>
      <c r="I1446" s="2"/>
      <c r="J1446" s="2"/>
    </row>
    <row r="1447" spans="1:10">
      <c r="A1447" s="3" t="s">
        <v>211</v>
      </c>
      <c r="B1447" s="2"/>
      <c r="C1447" s="2"/>
      <c r="D1447" s="2"/>
      <c r="E1447" s="2"/>
      <c r="F1447" s="2"/>
      <c r="G1447" s="2"/>
      <c r="H1447" s="2"/>
      <c r="I1447" s="2"/>
      <c r="J1447" s="2"/>
    </row>
    <row r="1448" spans="1:10">
      <c r="A1448" s="88" t="s">
        <v>0</v>
      </c>
      <c r="B1448" s="88" t="s">
        <v>2</v>
      </c>
      <c r="C1448" s="88" t="s">
        <v>3</v>
      </c>
      <c r="D1448" s="88" t="s">
        <v>4</v>
      </c>
      <c r="E1448" s="88" t="s">
        <v>5</v>
      </c>
      <c r="F1448" s="88" t="s">
        <v>6</v>
      </c>
      <c r="G1448" s="90"/>
      <c r="H1448" s="91"/>
      <c r="I1448" s="88" t="s">
        <v>7</v>
      </c>
      <c r="J1448" s="88" t="s">
        <v>8</v>
      </c>
    </row>
    <row r="1449" spans="1:10">
      <c r="A1449" s="89"/>
      <c r="B1449" s="89"/>
      <c r="C1449" s="89"/>
      <c r="D1449" s="89"/>
      <c r="E1449" s="89"/>
      <c r="F1449" s="4" t="s">
        <v>9</v>
      </c>
      <c r="G1449" s="4" t="s">
        <v>10</v>
      </c>
      <c r="H1449" s="4" t="s">
        <v>11</v>
      </c>
      <c r="I1449" s="89"/>
      <c r="J1449" s="89"/>
    </row>
    <row r="1450" spans="1:10">
      <c r="A1450" s="5" t="s">
        <v>544</v>
      </c>
      <c r="B1450" s="6">
        <v>44919.551828101852</v>
      </c>
      <c r="C1450" s="5" t="s">
        <v>428</v>
      </c>
      <c r="D1450" s="7">
        <v>433942</v>
      </c>
      <c r="E1450" s="10" t="s">
        <v>17</v>
      </c>
      <c r="H1450" s="8">
        <v>25042.5</v>
      </c>
      <c r="I1450" s="5" t="s">
        <v>15</v>
      </c>
      <c r="J1450" s="5" t="s">
        <v>431</v>
      </c>
    </row>
    <row r="1451" spans="1:10">
      <c r="A1451" s="5" t="s">
        <v>544</v>
      </c>
      <c r="B1451" s="6">
        <v>44919.551828101852</v>
      </c>
      <c r="C1451" s="5" t="s">
        <v>428</v>
      </c>
      <c r="D1451" s="9">
        <v>451330585221</v>
      </c>
      <c r="E1451" s="10" t="s">
        <v>17</v>
      </c>
      <c r="H1451" s="8">
        <v>9909</v>
      </c>
      <c r="I1451" s="5" t="s">
        <v>15</v>
      </c>
      <c r="J1451" s="5" t="s">
        <v>431</v>
      </c>
    </row>
    <row r="1452" spans="1:10">
      <c r="A1452" s="5" t="s">
        <v>544</v>
      </c>
      <c r="B1452" s="6">
        <v>44919.551828101852</v>
      </c>
      <c r="C1452" s="5" t="s">
        <v>428</v>
      </c>
      <c r="D1452" s="9">
        <v>451330585222</v>
      </c>
      <c r="E1452" s="10" t="s">
        <v>17</v>
      </c>
      <c r="H1452" s="8">
        <v>40091</v>
      </c>
      <c r="I1452" s="5" t="s">
        <v>15</v>
      </c>
      <c r="J1452" s="5" t="s">
        <v>431</v>
      </c>
    </row>
    <row r="1453" spans="1:10">
      <c r="A1453" s="5" t="s">
        <v>544</v>
      </c>
      <c r="B1453" s="6">
        <v>44919.551828101852</v>
      </c>
      <c r="C1453" s="5" t="s">
        <v>428</v>
      </c>
      <c r="D1453" s="7">
        <v>32965311</v>
      </c>
      <c r="E1453" s="5" t="s">
        <v>14</v>
      </c>
      <c r="H1453" s="8">
        <v>9994.2999999999993</v>
      </c>
      <c r="I1453" s="5" t="s">
        <v>15</v>
      </c>
      <c r="J1453" s="10" t="s">
        <v>447</v>
      </c>
    </row>
    <row r="1454" spans="1:10">
      <c r="A1454" s="5" t="s">
        <v>544</v>
      </c>
      <c r="B1454" s="6">
        <v>44919.551828101852</v>
      </c>
      <c r="C1454" s="5" t="s">
        <v>428</v>
      </c>
      <c r="D1454" s="7">
        <v>468472</v>
      </c>
      <c r="E1454" s="10" t="s">
        <v>17</v>
      </c>
      <c r="H1454" s="8">
        <v>4442</v>
      </c>
      <c r="I1454" s="5" t="s">
        <v>15</v>
      </c>
      <c r="J1454" s="5" t="s">
        <v>430</v>
      </c>
    </row>
    <row r="1455" spans="1:10">
      <c r="A1455" s="5" t="s">
        <v>544</v>
      </c>
      <c r="B1455" s="6">
        <v>44919.551828101852</v>
      </c>
      <c r="C1455" s="5" t="s">
        <v>428</v>
      </c>
      <c r="D1455" s="7">
        <v>576707</v>
      </c>
      <c r="E1455" s="10" t="s">
        <v>17</v>
      </c>
      <c r="H1455" s="8">
        <v>19573.400000000001</v>
      </c>
      <c r="I1455" s="5" t="s">
        <v>15</v>
      </c>
      <c r="J1455" s="5" t="s">
        <v>429</v>
      </c>
    </row>
    <row r="1456" spans="1:10">
      <c r="A1456" s="5" t="s">
        <v>544</v>
      </c>
      <c r="B1456" s="6">
        <v>44919.551828101852</v>
      </c>
      <c r="C1456" s="5" t="s">
        <v>428</v>
      </c>
      <c r="D1456" s="7"/>
      <c r="E1456" s="10"/>
      <c r="F1456" s="8">
        <v>12820.6</v>
      </c>
      <c r="I1456" s="11" t="s">
        <v>9</v>
      </c>
      <c r="J1456" s="10" t="s">
        <v>435</v>
      </c>
    </row>
    <row r="1457" spans="1:10">
      <c r="A1457" s="5" t="s">
        <v>544</v>
      </c>
      <c r="B1457" s="6">
        <v>44919.551828101852</v>
      </c>
      <c r="C1457" s="5" t="s">
        <v>428</v>
      </c>
      <c r="D1457" s="7"/>
      <c r="E1457" s="10"/>
      <c r="F1457" s="8">
        <v>19481.8</v>
      </c>
      <c r="I1457" s="11" t="s">
        <v>9</v>
      </c>
      <c r="J1457" s="5" t="s">
        <v>436</v>
      </c>
    </row>
    <row r="1458" spans="1:10">
      <c r="A1458" s="5" t="s">
        <v>544</v>
      </c>
      <c r="B1458" s="6">
        <v>44919.551828101852</v>
      </c>
      <c r="C1458" s="5" t="s">
        <v>428</v>
      </c>
      <c r="D1458" s="7"/>
      <c r="E1458" s="10"/>
      <c r="F1458" s="8">
        <v>14525.7</v>
      </c>
      <c r="I1458" s="11" t="s">
        <v>9</v>
      </c>
      <c r="J1458" s="10" t="s">
        <v>448</v>
      </c>
    </row>
    <row r="1459" spans="1:10">
      <c r="A1459" s="5" t="s">
        <v>544</v>
      </c>
      <c r="B1459" s="6">
        <v>44919.551828101852</v>
      </c>
      <c r="C1459" s="5" t="s">
        <v>428</v>
      </c>
      <c r="D1459" s="7"/>
      <c r="E1459" s="10"/>
      <c r="F1459" s="8">
        <v>14280</v>
      </c>
      <c r="I1459" s="11" t="s">
        <v>9</v>
      </c>
      <c r="J1459" s="10" t="s">
        <v>437</v>
      </c>
    </row>
    <row r="1460" spans="1:10">
      <c r="A1460" s="5" t="s">
        <v>544</v>
      </c>
      <c r="B1460" s="6">
        <v>44919.551828101852</v>
      </c>
      <c r="C1460" s="5" t="s">
        <v>428</v>
      </c>
      <c r="D1460" s="7"/>
      <c r="E1460" s="10"/>
      <c r="F1460" s="8">
        <v>21087</v>
      </c>
      <c r="I1460" s="11" t="s">
        <v>9</v>
      </c>
      <c r="J1460" s="5" t="s">
        <v>438</v>
      </c>
    </row>
    <row r="1461" spans="1:10">
      <c r="A1461" s="5" t="s">
        <v>544</v>
      </c>
      <c r="B1461" s="6">
        <v>44919.551828101852</v>
      </c>
      <c r="C1461" s="5" t="s">
        <v>428</v>
      </c>
      <c r="D1461" s="7"/>
      <c r="E1461" s="10"/>
      <c r="F1461" s="8">
        <v>14449.1</v>
      </c>
      <c r="I1461" s="11" t="s">
        <v>9</v>
      </c>
      <c r="J1461" s="10" t="s">
        <v>439</v>
      </c>
    </row>
    <row r="1462" spans="1:10">
      <c r="A1462" s="5" t="s">
        <v>544</v>
      </c>
      <c r="B1462" s="6">
        <v>44919.551828101852</v>
      </c>
      <c r="C1462" s="5" t="s">
        <v>428</v>
      </c>
      <c r="D1462" s="7"/>
      <c r="E1462" s="10"/>
      <c r="F1462" s="8">
        <v>40262.699999999997</v>
      </c>
      <c r="I1462" s="11" t="s">
        <v>9</v>
      </c>
      <c r="J1462" s="10" t="s">
        <v>440</v>
      </c>
    </row>
    <row r="1463" spans="1:10">
      <c r="A1463" s="5" t="s">
        <v>544</v>
      </c>
      <c r="B1463" s="6">
        <v>44919.551828101852</v>
      </c>
      <c r="C1463" s="5" t="s">
        <v>428</v>
      </c>
      <c r="D1463" s="7"/>
      <c r="E1463" s="10"/>
      <c r="F1463" s="8">
        <v>37871.9</v>
      </c>
      <c r="I1463" s="11" t="s">
        <v>9</v>
      </c>
      <c r="J1463" s="10" t="s">
        <v>442</v>
      </c>
    </row>
    <row r="1464" spans="1:10">
      <c r="A1464" s="5" t="s">
        <v>544</v>
      </c>
      <c r="B1464" s="6">
        <v>44919.551828101852</v>
      </c>
      <c r="C1464" s="5" t="s">
        <v>428</v>
      </c>
      <c r="D1464" s="7"/>
      <c r="E1464" s="10"/>
      <c r="F1464" s="8">
        <v>5613</v>
      </c>
      <c r="I1464" s="11" t="s">
        <v>9</v>
      </c>
      <c r="J1464" s="10" t="s">
        <v>452</v>
      </c>
    </row>
    <row r="1465" spans="1:10">
      <c r="A1465" s="5" t="s">
        <v>544</v>
      </c>
      <c r="B1465" s="6">
        <v>44919.551828101852</v>
      </c>
      <c r="C1465" s="5" t="s">
        <v>428</v>
      </c>
      <c r="D1465" s="7"/>
      <c r="E1465" s="10"/>
      <c r="F1465" s="8">
        <v>10719.7</v>
      </c>
      <c r="I1465" s="11" t="s">
        <v>9</v>
      </c>
      <c r="J1465" s="10" t="s">
        <v>443</v>
      </c>
    </row>
    <row r="1466" spans="1:10">
      <c r="A1466" s="5" t="s">
        <v>544</v>
      </c>
      <c r="B1466" s="6">
        <v>44919.551828101852</v>
      </c>
      <c r="C1466" s="5" t="s">
        <v>428</v>
      </c>
      <c r="D1466" s="7"/>
      <c r="E1466" s="10"/>
      <c r="F1466" s="8">
        <v>15471.8</v>
      </c>
      <c r="I1466" s="11" t="s">
        <v>9</v>
      </c>
      <c r="J1466" s="10" t="s">
        <v>444</v>
      </c>
    </row>
    <row r="1467" spans="1:10">
      <c r="A1467" s="5" t="s">
        <v>544</v>
      </c>
      <c r="B1467" s="6">
        <v>44919.551828101852</v>
      </c>
      <c r="C1467" s="5" t="s">
        <v>428</v>
      </c>
      <c r="D1467" s="7"/>
      <c r="E1467" s="10"/>
      <c r="F1467" s="8">
        <v>12798.3</v>
      </c>
      <c r="I1467" s="11" t="s">
        <v>9</v>
      </c>
      <c r="J1467" s="10" t="s">
        <v>445</v>
      </c>
    </row>
    <row r="1468" spans="1:10">
      <c r="A1468" s="12" t="s">
        <v>21</v>
      </c>
      <c r="B1468" s="3"/>
      <c r="C1468" s="3"/>
      <c r="D1468" s="7"/>
      <c r="E1468" s="10"/>
      <c r="F1468" s="19">
        <f>SUM(F1450:G1467)</f>
        <v>219381.6</v>
      </c>
      <c r="I1468" s="11"/>
      <c r="J1468" s="10"/>
    </row>
    <row r="1469" spans="1:10" ht="15.75" customHeight="1">
      <c r="A1469" s="13" t="s">
        <v>22</v>
      </c>
      <c r="B1469" s="13" t="s">
        <v>23</v>
      </c>
      <c r="C1469" s="13" t="s">
        <v>24</v>
      </c>
      <c r="D1469" s="14">
        <v>112486858</v>
      </c>
      <c r="E1469" s="10"/>
      <c r="F1469" s="8"/>
      <c r="I1469" s="11"/>
      <c r="J1469" s="10"/>
    </row>
    <row r="1472" spans="1:10">
      <c r="A1472" s="1" t="s">
        <v>0</v>
      </c>
      <c r="B1472" s="2"/>
      <c r="C1472" s="2"/>
      <c r="D1472" s="2"/>
      <c r="E1472" s="2"/>
      <c r="F1472" s="2"/>
      <c r="G1472" s="2"/>
      <c r="H1472" s="2"/>
      <c r="I1472" s="2"/>
      <c r="J1472" s="2"/>
    </row>
    <row r="1473" spans="1:10">
      <c r="A1473" s="3" t="s">
        <v>213</v>
      </c>
      <c r="B1473" s="2"/>
      <c r="C1473" s="2"/>
      <c r="D1473" s="2"/>
      <c r="E1473" s="2"/>
      <c r="F1473" s="2"/>
      <c r="G1473" s="2"/>
      <c r="H1473" s="2"/>
      <c r="I1473" s="2"/>
      <c r="J1473" s="2"/>
    </row>
    <row r="1474" spans="1:10">
      <c r="A1474" s="88" t="s">
        <v>0</v>
      </c>
      <c r="B1474" s="88" t="s">
        <v>2</v>
      </c>
      <c r="C1474" s="88" t="s">
        <v>3</v>
      </c>
      <c r="D1474" s="88" t="s">
        <v>4</v>
      </c>
      <c r="E1474" s="88" t="s">
        <v>5</v>
      </c>
      <c r="F1474" s="88" t="s">
        <v>6</v>
      </c>
      <c r="G1474" s="90"/>
      <c r="H1474" s="91"/>
      <c r="I1474" s="88" t="s">
        <v>7</v>
      </c>
      <c r="J1474" s="88" t="s">
        <v>8</v>
      </c>
    </row>
    <row r="1475" spans="1:10">
      <c r="A1475" s="89"/>
      <c r="B1475" s="89"/>
      <c r="C1475" s="89"/>
      <c r="D1475" s="89"/>
      <c r="E1475" s="89"/>
      <c r="F1475" s="4" t="s">
        <v>9</v>
      </c>
      <c r="G1475" s="4" t="s">
        <v>10</v>
      </c>
      <c r="H1475" s="4" t="s">
        <v>11</v>
      </c>
      <c r="I1475" s="89"/>
      <c r="J1475" s="89"/>
    </row>
    <row r="1476" spans="1:10">
      <c r="A1476" s="23" t="s">
        <v>214</v>
      </c>
      <c r="B1476" s="23"/>
      <c r="C1476" s="23"/>
    </row>
    <row r="1477" spans="1:10">
      <c r="A1477" s="12" t="s">
        <v>21</v>
      </c>
      <c r="B1477" s="3"/>
      <c r="C1477" s="3"/>
    </row>
    <row r="1478" spans="1:10">
      <c r="A1478" s="13" t="s">
        <v>22</v>
      </c>
      <c r="B1478" s="13" t="s">
        <v>23</v>
      </c>
      <c r="C1478" s="13" t="s">
        <v>24</v>
      </c>
    </row>
    <row r="1481" spans="1:10">
      <c r="A1481" s="1" t="s">
        <v>0</v>
      </c>
      <c r="B1481" s="2"/>
      <c r="C1481" s="2"/>
      <c r="D1481" s="2"/>
      <c r="E1481" s="2"/>
      <c r="F1481" s="2"/>
      <c r="G1481" s="2"/>
      <c r="H1481" s="2"/>
      <c r="I1481" s="2"/>
      <c r="J1481" s="2"/>
    </row>
    <row r="1482" spans="1:10">
      <c r="A1482" s="3" t="s">
        <v>215</v>
      </c>
      <c r="B1482" s="2"/>
      <c r="C1482" s="2"/>
      <c r="D1482" s="2"/>
      <c r="E1482" s="2"/>
      <c r="F1482" s="2"/>
      <c r="G1482" s="2"/>
      <c r="H1482" s="2"/>
      <c r="I1482" s="2"/>
      <c r="J1482" s="2"/>
    </row>
    <row r="1483" spans="1:10">
      <c r="A1483" s="88" t="s">
        <v>0</v>
      </c>
      <c r="B1483" s="88" t="s">
        <v>2</v>
      </c>
      <c r="C1483" s="88" t="s">
        <v>3</v>
      </c>
      <c r="D1483" s="88" t="s">
        <v>4</v>
      </c>
      <c r="E1483" s="88" t="s">
        <v>5</v>
      </c>
      <c r="F1483" s="88" t="s">
        <v>6</v>
      </c>
      <c r="G1483" s="90"/>
      <c r="H1483" s="91"/>
      <c r="I1483" s="88" t="s">
        <v>7</v>
      </c>
      <c r="J1483" s="88" t="s">
        <v>8</v>
      </c>
    </row>
    <row r="1484" spans="1:10">
      <c r="A1484" s="89"/>
      <c r="B1484" s="89"/>
      <c r="C1484" s="89"/>
      <c r="D1484" s="89"/>
      <c r="E1484" s="89"/>
      <c r="F1484" s="4" t="s">
        <v>9</v>
      </c>
      <c r="G1484" s="4" t="s">
        <v>10</v>
      </c>
      <c r="H1484" s="4" t="s">
        <v>11</v>
      </c>
      <c r="I1484" s="89"/>
      <c r="J1484" s="89"/>
    </row>
    <row r="1485" spans="1:10">
      <c r="A1485" s="5" t="s">
        <v>545</v>
      </c>
      <c r="B1485" s="6">
        <v>44922.527716817131</v>
      </c>
      <c r="C1485" s="5" t="s">
        <v>428</v>
      </c>
      <c r="D1485" s="7"/>
      <c r="E1485" s="10"/>
      <c r="F1485" s="8">
        <v>7260.4</v>
      </c>
      <c r="I1485" s="11" t="s">
        <v>9</v>
      </c>
      <c r="J1485" s="10" t="s">
        <v>448</v>
      </c>
    </row>
    <row r="1486" spans="1:10">
      <c r="A1486" s="5" t="s">
        <v>546</v>
      </c>
      <c r="B1486" s="6">
        <v>44922.527716817131</v>
      </c>
      <c r="C1486" s="5" t="s">
        <v>428</v>
      </c>
      <c r="D1486" s="7"/>
      <c r="E1486" s="10"/>
      <c r="F1486" s="8">
        <v>14008.1</v>
      </c>
      <c r="I1486" s="11" t="s">
        <v>9</v>
      </c>
      <c r="J1486" s="10" t="s">
        <v>435</v>
      </c>
    </row>
    <row r="1487" spans="1:10">
      <c r="A1487" s="5" t="s">
        <v>546</v>
      </c>
      <c r="B1487" s="6">
        <v>44922.527716817131</v>
      </c>
      <c r="C1487" s="5" t="s">
        <v>428</v>
      </c>
      <c r="D1487" s="7"/>
      <c r="E1487" s="10"/>
      <c r="F1487" s="8">
        <v>15912.3</v>
      </c>
      <c r="I1487" s="11" t="s">
        <v>9</v>
      </c>
      <c r="J1487" s="5" t="s">
        <v>436</v>
      </c>
    </row>
    <row r="1488" spans="1:10">
      <c r="A1488" s="5" t="s">
        <v>546</v>
      </c>
      <c r="B1488" s="6">
        <v>44922.527716817131</v>
      </c>
      <c r="C1488" s="5" t="s">
        <v>428</v>
      </c>
      <c r="D1488" s="7"/>
      <c r="E1488" s="10"/>
      <c r="F1488" s="8">
        <v>4705.6000000000004</v>
      </c>
      <c r="I1488" s="11" t="s">
        <v>9</v>
      </c>
      <c r="J1488" s="10" t="s">
        <v>437</v>
      </c>
    </row>
    <row r="1489" spans="1:10">
      <c r="A1489" s="5" t="s">
        <v>546</v>
      </c>
      <c r="B1489" s="6">
        <v>44922.527716817131</v>
      </c>
      <c r="C1489" s="5" t="s">
        <v>428</v>
      </c>
      <c r="D1489" s="7"/>
      <c r="E1489" s="10"/>
      <c r="F1489" s="8">
        <v>11177.9</v>
      </c>
      <c r="I1489" s="11" t="s">
        <v>9</v>
      </c>
      <c r="J1489" s="5" t="s">
        <v>438</v>
      </c>
    </row>
    <row r="1490" spans="1:10">
      <c r="A1490" s="5" t="s">
        <v>546</v>
      </c>
      <c r="B1490" s="6">
        <v>44922.527716817131</v>
      </c>
      <c r="C1490" s="5" t="s">
        <v>428</v>
      </c>
      <c r="D1490" s="7"/>
      <c r="E1490" s="10"/>
      <c r="F1490" s="8">
        <v>0.1</v>
      </c>
      <c r="I1490" s="11" t="s">
        <v>9</v>
      </c>
      <c r="J1490" s="5" t="s">
        <v>451</v>
      </c>
    </row>
    <row r="1491" spans="1:10">
      <c r="A1491" s="5" t="s">
        <v>546</v>
      </c>
      <c r="B1491" s="6">
        <v>44922.527716817131</v>
      </c>
      <c r="C1491" s="5" t="s">
        <v>428</v>
      </c>
      <c r="D1491" s="7"/>
      <c r="E1491" s="10"/>
      <c r="F1491" s="8">
        <v>15926.5</v>
      </c>
      <c r="I1491" s="11" t="s">
        <v>9</v>
      </c>
      <c r="J1491" s="10" t="s">
        <v>439</v>
      </c>
    </row>
    <row r="1492" spans="1:10">
      <c r="A1492" s="5" t="s">
        <v>546</v>
      </c>
      <c r="B1492" s="6">
        <v>44922.527716817131</v>
      </c>
      <c r="C1492" s="5" t="s">
        <v>428</v>
      </c>
      <c r="D1492" s="7"/>
      <c r="E1492" s="10"/>
      <c r="F1492" s="8">
        <v>17430.5</v>
      </c>
      <c r="I1492" s="11" t="s">
        <v>9</v>
      </c>
      <c r="J1492" s="10" t="s">
        <v>440</v>
      </c>
    </row>
    <row r="1493" spans="1:10">
      <c r="A1493" s="5" t="s">
        <v>546</v>
      </c>
      <c r="B1493" s="6">
        <v>44922.527716817131</v>
      </c>
      <c r="C1493" s="5" t="s">
        <v>428</v>
      </c>
      <c r="D1493" s="7"/>
      <c r="E1493" s="10"/>
      <c r="F1493" s="8">
        <v>456.3</v>
      </c>
      <c r="I1493" s="11" t="s">
        <v>9</v>
      </c>
      <c r="J1493" s="5" t="s">
        <v>441</v>
      </c>
    </row>
    <row r="1494" spans="1:10">
      <c r="A1494" s="5" t="s">
        <v>546</v>
      </c>
      <c r="B1494" s="6">
        <v>44922.527716817131</v>
      </c>
      <c r="C1494" s="5" t="s">
        <v>428</v>
      </c>
      <c r="D1494" s="7"/>
      <c r="E1494" s="10"/>
      <c r="F1494" s="8">
        <v>10534.2</v>
      </c>
      <c r="I1494" s="11" t="s">
        <v>9</v>
      </c>
      <c r="J1494" s="10" t="s">
        <v>442</v>
      </c>
    </row>
    <row r="1495" spans="1:10">
      <c r="A1495" s="5" t="s">
        <v>546</v>
      </c>
      <c r="B1495" s="6">
        <v>44922.527716817131</v>
      </c>
      <c r="C1495" s="5" t="s">
        <v>428</v>
      </c>
      <c r="D1495" s="7"/>
      <c r="E1495" s="10"/>
      <c r="F1495" s="8">
        <v>943.2</v>
      </c>
      <c r="I1495" s="11" t="s">
        <v>9</v>
      </c>
      <c r="J1495" s="10" t="s">
        <v>452</v>
      </c>
    </row>
    <row r="1496" spans="1:10">
      <c r="A1496" s="5" t="s">
        <v>546</v>
      </c>
      <c r="B1496" s="6">
        <v>44922.527716817131</v>
      </c>
      <c r="C1496" s="5" t="s">
        <v>428</v>
      </c>
      <c r="D1496" s="7"/>
      <c r="E1496" s="10"/>
      <c r="F1496" s="8">
        <v>3312.4</v>
      </c>
      <c r="I1496" s="11" t="s">
        <v>9</v>
      </c>
      <c r="J1496" s="10" t="s">
        <v>443</v>
      </c>
    </row>
    <row r="1497" spans="1:10">
      <c r="A1497" s="5" t="s">
        <v>546</v>
      </c>
      <c r="B1497" s="6">
        <v>44922.527716817131</v>
      </c>
      <c r="C1497" s="5" t="s">
        <v>428</v>
      </c>
      <c r="D1497" s="7"/>
      <c r="E1497" s="10"/>
      <c r="F1497" s="8">
        <v>14236.1</v>
      </c>
      <c r="I1497" s="11" t="s">
        <v>9</v>
      </c>
      <c r="J1497" s="10" t="s">
        <v>444</v>
      </c>
    </row>
    <row r="1498" spans="1:10">
      <c r="A1498" s="5" t="s">
        <v>546</v>
      </c>
      <c r="B1498" s="6">
        <v>44922.527716817131</v>
      </c>
      <c r="C1498" s="5" t="s">
        <v>428</v>
      </c>
      <c r="D1498" s="7"/>
      <c r="E1498" s="10"/>
      <c r="F1498" s="8">
        <v>8685.7999999999993</v>
      </c>
      <c r="I1498" s="11" t="s">
        <v>9</v>
      </c>
      <c r="J1498" s="10" t="s">
        <v>445</v>
      </c>
    </row>
    <row r="1499" spans="1:10">
      <c r="A1499" s="12" t="s">
        <v>21</v>
      </c>
      <c r="B1499" s="3"/>
      <c r="C1499" s="3"/>
      <c r="D1499" s="7"/>
      <c r="E1499" s="10"/>
      <c r="F1499" s="19">
        <f>SUM(F1485:G1498)</f>
        <v>124589.4</v>
      </c>
      <c r="H1499" s="8"/>
      <c r="I1499" s="11"/>
      <c r="J1499" s="10"/>
    </row>
    <row r="1500" spans="1:10" ht="15.75" customHeight="1">
      <c r="A1500" s="13" t="s">
        <v>22</v>
      </c>
      <c r="B1500" s="13" t="s">
        <v>23</v>
      </c>
      <c r="C1500" s="13" t="s">
        <v>24</v>
      </c>
      <c r="D1500" s="14">
        <v>112486859</v>
      </c>
      <c r="E1500" s="10"/>
      <c r="H1500" s="8"/>
      <c r="I1500" s="11"/>
      <c r="J1500" s="10"/>
    </row>
    <row r="1501" spans="1:10">
      <c r="A1501" s="5"/>
      <c r="B1501" s="6"/>
      <c r="C1501" s="5"/>
      <c r="D1501" s="7"/>
      <c r="E1501" s="10"/>
      <c r="H1501" s="8"/>
      <c r="I1501" s="11"/>
      <c r="J1501" s="10"/>
    </row>
    <row r="1502" spans="1:10">
      <c r="A1502" s="5"/>
      <c r="B1502" s="6"/>
      <c r="C1502" s="5"/>
      <c r="D1502" s="7"/>
      <c r="E1502" s="10"/>
      <c r="H1502" s="8"/>
      <c r="I1502" s="11"/>
      <c r="J1502" s="10"/>
    </row>
    <row r="1503" spans="1:10">
      <c r="A1503" s="5" t="s">
        <v>547</v>
      </c>
      <c r="B1503" s="6">
        <v>44922.753625752317</v>
      </c>
      <c r="C1503" s="5" t="s">
        <v>428</v>
      </c>
      <c r="D1503" s="9">
        <v>45143435914</v>
      </c>
      <c r="E1503" s="10" t="s">
        <v>17</v>
      </c>
      <c r="H1503" s="8">
        <v>1950</v>
      </c>
      <c r="I1503" s="5" t="s">
        <v>15</v>
      </c>
      <c r="J1503" s="10" t="s">
        <v>447</v>
      </c>
    </row>
    <row r="1504" spans="1:10">
      <c r="A1504" s="5" t="s">
        <v>547</v>
      </c>
      <c r="B1504" s="6">
        <v>44922.753625752317</v>
      </c>
      <c r="C1504" s="5" t="s">
        <v>428</v>
      </c>
      <c r="D1504" s="7">
        <v>33082793</v>
      </c>
      <c r="E1504" s="5" t="s">
        <v>14</v>
      </c>
      <c r="H1504" s="8">
        <v>13884</v>
      </c>
      <c r="I1504" s="5" t="s">
        <v>15</v>
      </c>
      <c r="J1504" s="10" t="s">
        <v>447</v>
      </c>
    </row>
    <row r="1505" spans="1:10">
      <c r="A1505" s="5" t="s">
        <v>547</v>
      </c>
      <c r="B1505" s="6">
        <v>44922.753625752317</v>
      </c>
      <c r="C1505" s="5" t="s">
        <v>428</v>
      </c>
      <c r="D1505" s="7">
        <v>3059222061</v>
      </c>
      <c r="E1505" s="5" t="s">
        <v>14</v>
      </c>
      <c r="H1505" s="8">
        <v>4571.84</v>
      </c>
      <c r="I1505" s="5" t="s">
        <v>15</v>
      </c>
      <c r="J1505" s="10" t="s">
        <v>447</v>
      </c>
    </row>
    <row r="1506" spans="1:10">
      <c r="A1506" s="5" t="s">
        <v>547</v>
      </c>
      <c r="B1506" s="6">
        <v>44922.753625752317</v>
      </c>
      <c r="C1506" s="5" t="s">
        <v>428</v>
      </c>
      <c r="D1506" s="9">
        <v>51167214220</v>
      </c>
      <c r="E1506" s="10" t="s">
        <v>17</v>
      </c>
      <c r="H1506" s="8">
        <v>107244.42</v>
      </c>
      <c r="I1506" s="5" t="s">
        <v>15</v>
      </c>
      <c r="J1506" s="10" t="s">
        <v>447</v>
      </c>
    </row>
    <row r="1507" spans="1:10">
      <c r="A1507" s="5" t="s">
        <v>547</v>
      </c>
      <c r="B1507" s="6">
        <v>44922.753625752317</v>
      </c>
      <c r="C1507" s="5" t="s">
        <v>428</v>
      </c>
      <c r="D1507" s="7">
        <v>576934</v>
      </c>
      <c r="E1507" s="10" t="s">
        <v>17</v>
      </c>
      <c r="H1507" s="8">
        <v>35736.400000000001</v>
      </c>
      <c r="I1507" s="5" t="s">
        <v>15</v>
      </c>
      <c r="J1507" s="5" t="s">
        <v>431</v>
      </c>
    </row>
    <row r="1508" spans="1:10">
      <c r="A1508" s="5" t="s">
        <v>547</v>
      </c>
      <c r="B1508" s="6">
        <v>44922.753625752317</v>
      </c>
      <c r="C1508" s="5" t="s">
        <v>428</v>
      </c>
      <c r="D1508" s="9">
        <v>45113214282</v>
      </c>
      <c r="E1508" s="10" t="s">
        <v>17</v>
      </c>
      <c r="H1508" s="8">
        <v>5000</v>
      </c>
      <c r="I1508" s="5" t="s">
        <v>15</v>
      </c>
      <c r="J1508" s="5" t="s">
        <v>429</v>
      </c>
    </row>
    <row r="1509" spans="1:10">
      <c r="A1509" s="5" t="s">
        <v>547</v>
      </c>
      <c r="B1509" s="6">
        <v>44922.753625752317</v>
      </c>
      <c r="C1509" s="5" t="s">
        <v>428</v>
      </c>
      <c r="D1509" s="7">
        <v>331251171</v>
      </c>
      <c r="E1509" s="5" t="s">
        <v>14</v>
      </c>
      <c r="H1509" s="8">
        <v>14556.52</v>
      </c>
      <c r="I1509" s="5" t="s">
        <v>15</v>
      </c>
      <c r="J1509" s="10" t="s">
        <v>447</v>
      </c>
    </row>
    <row r="1510" spans="1:10">
      <c r="A1510" s="5" t="s">
        <v>547</v>
      </c>
      <c r="B1510" s="6">
        <v>44922.753625752317</v>
      </c>
      <c r="C1510" s="5" t="s">
        <v>428</v>
      </c>
      <c r="D1510" s="7">
        <v>331251172</v>
      </c>
      <c r="E1510" s="5" t="s">
        <v>14</v>
      </c>
      <c r="H1510" s="8">
        <v>15747.78</v>
      </c>
      <c r="I1510" s="5" t="s">
        <v>15</v>
      </c>
      <c r="J1510" s="10" t="s">
        <v>447</v>
      </c>
    </row>
    <row r="1511" spans="1:10">
      <c r="A1511" s="5" t="s">
        <v>547</v>
      </c>
      <c r="B1511" s="6">
        <v>44922.753625752317</v>
      </c>
      <c r="C1511" s="5" t="s">
        <v>428</v>
      </c>
      <c r="D1511" s="7">
        <v>331251173</v>
      </c>
      <c r="E1511" s="5" t="s">
        <v>14</v>
      </c>
      <c r="H1511" s="8">
        <v>1165.7</v>
      </c>
      <c r="I1511" s="5" t="s">
        <v>15</v>
      </c>
      <c r="J1511" s="10" t="s">
        <v>447</v>
      </c>
    </row>
    <row r="1512" spans="1:10">
      <c r="A1512" s="5" t="s">
        <v>547</v>
      </c>
      <c r="B1512" s="6">
        <v>44922.753625752317</v>
      </c>
      <c r="C1512" s="5" t="s">
        <v>428</v>
      </c>
      <c r="D1512" s="7"/>
      <c r="E1512" s="10"/>
      <c r="F1512" s="8">
        <v>41519</v>
      </c>
      <c r="I1512" s="11" t="s">
        <v>9</v>
      </c>
      <c r="J1512" s="5" t="s">
        <v>429</v>
      </c>
    </row>
    <row r="1513" spans="1:10">
      <c r="A1513" s="5" t="s">
        <v>547</v>
      </c>
      <c r="B1513" s="6">
        <v>44922.753625752317</v>
      </c>
      <c r="C1513" s="5" t="s">
        <v>428</v>
      </c>
      <c r="D1513" s="7"/>
      <c r="E1513" s="10"/>
      <c r="F1513" s="8">
        <v>6829.2</v>
      </c>
      <c r="I1513" s="11" t="s">
        <v>9</v>
      </c>
      <c r="J1513" s="5" t="s">
        <v>431</v>
      </c>
    </row>
    <row r="1514" spans="1:10">
      <c r="A1514" s="5" t="s">
        <v>547</v>
      </c>
      <c r="B1514" s="6">
        <v>44922.753625752317</v>
      </c>
      <c r="C1514" s="5" t="s">
        <v>428</v>
      </c>
      <c r="D1514" s="7"/>
      <c r="E1514" s="10"/>
      <c r="F1514" s="8">
        <v>161487.1</v>
      </c>
      <c r="I1514" s="11" t="s">
        <v>9</v>
      </c>
      <c r="J1514" s="5" t="s">
        <v>430</v>
      </c>
    </row>
    <row r="1515" spans="1:10">
      <c r="A1515" s="12" t="s">
        <v>21</v>
      </c>
      <c r="B1515" s="3"/>
      <c r="C1515" s="3"/>
      <c r="D1515" s="26">
        <f>208443.3+1392</f>
        <v>209835.3</v>
      </c>
      <c r="E1515" s="10"/>
      <c r="F1515" s="19">
        <f>SUM(F1503:G1514)</f>
        <v>209835.3</v>
      </c>
      <c r="H1515" s="8"/>
      <c r="I1515" s="11"/>
      <c r="J1515" s="10"/>
    </row>
    <row r="1516" spans="1:10">
      <c r="A1516" s="13" t="s">
        <v>22</v>
      </c>
      <c r="B1516" s="13" t="s">
        <v>23</v>
      </c>
      <c r="C1516" s="13" t="s">
        <v>24</v>
      </c>
      <c r="D1516" s="7"/>
      <c r="E1516" s="10"/>
      <c r="H1516" s="8"/>
      <c r="I1516" s="11"/>
      <c r="J1516" s="10"/>
    </row>
    <row r="1517" spans="1:10" ht="15.75" customHeight="1">
      <c r="D1517" s="14">
        <v>112493916</v>
      </c>
    </row>
    <row r="1518" spans="1:10" ht="15.75" customHeight="1">
      <c r="D1518" s="14">
        <v>112494037</v>
      </c>
    </row>
    <row r="1519" spans="1:10">
      <c r="D1519" s="2"/>
    </row>
    <row r="1520" spans="1:10">
      <c r="A1520" s="1" t="s">
        <v>0</v>
      </c>
      <c r="B1520" s="2"/>
      <c r="C1520" s="2"/>
      <c r="E1520" s="2"/>
      <c r="F1520" s="2"/>
      <c r="G1520" s="2"/>
      <c r="H1520" s="2"/>
      <c r="I1520" s="2"/>
      <c r="J1520" s="2"/>
    </row>
    <row r="1521" spans="1:10">
      <c r="A1521" s="3" t="s">
        <v>219</v>
      </c>
      <c r="B1521" s="2"/>
      <c r="C1521" s="2"/>
      <c r="D1521" s="2"/>
      <c r="E1521" s="2"/>
      <c r="F1521" s="2"/>
      <c r="G1521" s="2"/>
      <c r="H1521" s="2"/>
      <c r="I1521" s="2"/>
      <c r="J1521" s="2"/>
    </row>
    <row r="1522" spans="1:10">
      <c r="A1522" s="88" t="s">
        <v>0</v>
      </c>
      <c r="B1522" s="88" t="s">
        <v>2</v>
      </c>
      <c r="C1522" s="88" t="s">
        <v>3</v>
      </c>
      <c r="D1522" s="88" t="s">
        <v>4</v>
      </c>
      <c r="E1522" s="88" t="s">
        <v>5</v>
      </c>
      <c r="F1522" s="88" t="s">
        <v>6</v>
      </c>
      <c r="G1522" s="90"/>
      <c r="H1522" s="91"/>
      <c r="I1522" s="88" t="s">
        <v>7</v>
      </c>
      <c r="J1522" s="88" t="s">
        <v>8</v>
      </c>
    </row>
    <row r="1523" spans="1:10">
      <c r="A1523" s="89"/>
      <c r="B1523" s="89"/>
      <c r="C1523" s="89"/>
      <c r="D1523" s="89"/>
      <c r="E1523" s="89"/>
      <c r="F1523" s="4" t="s">
        <v>9</v>
      </c>
      <c r="G1523" s="4" t="s">
        <v>10</v>
      </c>
      <c r="H1523" s="4" t="s">
        <v>11</v>
      </c>
      <c r="I1523" s="89"/>
      <c r="J1523" s="89"/>
    </row>
    <row r="1524" spans="1:10">
      <c r="A1524" s="5" t="s">
        <v>548</v>
      </c>
      <c r="B1524" s="6">
        <v>44923.514654953702</v>
      </c>
      <c r="C1524" s="5" t="s">
        <v>428</v>
      </c>
      <c r="D1524" s="11"/>
      <c r="E1524" s="10"/>
      <c r="F1524" s="8">
        <v>10205.799999999999</v>
      </c>
      <c r="I1524" s="11" t="s">
        <v>9</v>
      </c>
      <c r="J1524" s="10" t="s">
        <v>435</v>
      </c>
    </row>
    <row r="1525" spans="1:10">
      <c r="A1525" s="5" t="s">
        <v>548</v>
      </c>
      <c r="B1525" s="6">
        <v>44923.514654953702</v>
      </c>
      <c r="C1525" s="5" t="s">
        <v>428</v>
      </c>
      <c r="D1525" s="11"/>
      <c r="E1525" s="10"/>
      <c r="F1525" s="8">
        <v>10877.4</v>
      </c>
      <c r="I1525" s="11" t="s">
        <v>9</v>
      </c>
      <c r="J1525" s="5" t="s">
        <v>436</v>
      </c>
    </row>
    <row r="1526" spans="1:10">
      <c r="A1526" s="5" t="s">
        <v>548</v>
      </c>
      <c r="B1526" s="6">
        <v>44923.514654953702</v>
      </c>
      <c r="C1526" s="5" t="s">
        <v>428</v>
      </c>
      <c r="D1526" s="11"/>
      <c r="E1526" s="10"/>
      <c r="F1526" s="8">
        <v>2013</v>
      </c>
      <c r="I1526" s="11" t="s">
        <v>9</v>
      </c>
      <c r="J1526" s="10" t="s">
        <v>448</v>
      </c>
    </row>
    <row r="1527" spans="1:10">
      <c r="A1527" s="5" t="s">
        <v>548</v>
      </c>
      <c r="B1527" s="6">
        <v>44923.514654953702</v>
      </c>
      <c r="C1527" s="5" t="s">
        <v>428</v>
      </c>
      <c r="D1527" s="11"/>
      <c r="E1527" s="10"/>
      <c r="F1527" s="8">
        <v>3729.9</v>
      </c>
      <c r="I1527" s="11" t="s">
        <v>9</v>
      </c>
      <c r="J1527" s="10" t="s">
        <v>437</v>
      </c>
    </row>
    <row r="1528" spans="1:10">
      <c r="A1528" s="5" t="s">
        <v>548</v>
      </c>
      <c r="B1528" s="6">
        <v>44923.514654953702</v>
      </c>
      <c r="C1528" s="5" t="s">
        <v>428</v>
      </c>
      <c r="D1528" s="11"/>
      <c r="E1528" s="10"/>
      <c r="F1528" s="8">
        <v>19728.099999999999</v>
      </c>
      <c r="I1528" s="11" t="s">
        <v>9</v>
      </c>
      <c r="J1528" s="5" t="s">
        <v>438</v>
      </c>
    </row>
    <row r="1529" spans="1:10">
      <c r="A1529" s="5" t="s">
        <v>548</v>
      </c>
      <c r="B1529" s="6">
        <v>44923.514654953702</v>
      </c>
      <c r="C1529" s="5" t="s">
        <v>428</v>
      </c>
      <c r="D1529" s="11"/>
      <c r="E1529" s="10"/>
      <c r="F1529" s="8">
        <v>7493.4</v>
      </c>
      <c r="I1529" s="11" t="s">
        <v>9</v>
      </c>
      <c r="J1529" s="10" t="s">
        <v>439</v>
      </c>
    </row>
    <row r="1530" spans="1:10">
      <c r="A1530" s="5" t="s">
        <v>548</v>
      </c>
      <c r="B1530" s="6">
        <v>44923.514654953702</v>
      </c>
      <c r="C1530" s="5" t="s">
        <v>428</v>
      </c>
      <c r="D1530" s="11"/>
      <c r="E1530" s="10"/>
      <c r="F1530" s="8">
        <v>50735.9</v>
      </c>
      <c r="I1530" s="11" t="s">
        <v>9</v>
      </c>
      <c r="J1530" s="10" t="s">
        <v>440</v>
      </c>
    </row>
    <row r="1531" spans="1:10">
      <c r="A1531" s="5" t="s">
        <v>548</v>
      </c>
      <c r="B1531" s="6">
        <v>44923.514654953702</v>
      </c>
      <c r="C1531" s="5" t="s">
        <v>428</v>
      </c>
      <c r="D1531" s="11"/>
      <c r="E1531" s="10"/>
      <c r="F1531" s="8">
        <v>4185.8</v>
      </c>
      <c r="I1531" s="11" t="s">
        <v>9</v>
      </c>
      <c r="J1531" s="5" t="s">
        <v>441</v>
      </c>
    </row>
    <row r="1532" spans="1:10">
      <c r="A1532" s="5" t="s">
        <v>548</v>
      </c>
      <c r="B1532" s="6">
        <v>44923.514654953702</v>
      </c>
      <c r="C1532" s="5" t="s">
        <v>428</v>
      </c>
      <c r="D1532" s="11"/>
      <c r="E1532" s="10"/>
      <c r="F1532" s="8">
        <v>26636.1</v>
      </c>
      <c r="I1532" s="11" t="s">
        <v>9</v>
      </c>
      <c r="J1532" s="10" t="s">
        <v>442</v>
      </c>
    </row>
    <row r="1533" spans="1:10">
      <c r="A1533" s="5" t="s">
        <v>548</v>
      </c>
      <c r="B1533" s="6">
        <v>44923.514654953702</v>
      </c>
      <c r="C1533" s="5" t="s">
        <v>428</v>
      </c>
      <c r="D1533" s="11"/>
      <c r="E1533" s="10"/>
      <c r="F1533" s="8">
        <v>3510</v>
      </c>
      <c r="I1533" s="11" t="s">
        <v>9</v>
      </c>
      <c r="J1533" s="10" t="s">
        <v>452</v>
      </c>
    </row>
    <row r="1534" spans="1:10">
      <c r="A1534" s="5" t="s">
        <v>548</v>
      </c>
      <c r="B1534" s="6">
        <v>44923.514654953702</v>
      </c>
      <c r="C1534" s="5" t="s">
        <v>428</v>
      </c>
      <c r="D1534" s="11"/>
      <c r="E1534" s="10"/>
      <c r="F1534" s="8">
        <v>5930.4</v>
      </c>
      <c r="I1534" s="11" t="s">
        <v>9</v>
      </c>
      <c r="J1534" s="10" t="s">
        <v>443</v>
      </c>
    </row>
    <row r="1535" spans="1:10">
      <c r="A1535" s="5" t="s">
        <v>548</v>
      </c>
      <c r="B1535" s="6">
        <v>44923.514654953702</v>
      </c>
      <c r="C1535" s="5" t="s">
        <v>428</v>
      </c>
      <c r="D1535" s="11"/>
      <c r="E1535" s="10"/>
      <c r="F1535" s="8">
        <v>5733.6</v>
      </c>
      <c r="I1535" s="11" t="s">
        <v>9</v>
      </c>
      <c r="J1535" s="10" t="s">
        <v>444</v>
      </c>
    </row>
    <row r="1536" spans="1:10">
      <c r="A1536" s="5" t="s">
        <v>548</v>
      </c>
      <c r="B1536" s="6">
        <v>44923.514654953702</v>
      </c>
      <c r="C1536" s="5" t="s">
        <v>428</v>
      </c>
      <c r="D1536" s="11"/>
      <c r="E1536" s="10"/>
      <c r="F1536" s="8">
        <v>9396</v>
      </c>
      <c r="I1536" s="11" t="s">
        <v>9</v>
      </c>
      <c r="J1536" s="10" t="s">
        <v>445</v>
      </c>
    </row>
    <row r="1537" spans="1:10">
      <c r="A1537" s="12" t="s">
        <v>21</v>
      </c>
      <c r="B1537" s="3"/>
      <c r="C1537" s="3"/>
      <c r="D1537" s="7"/>
      <c r="E1537" s="10"/>
      <c r="F1537" s="19">
        <f>SUM(F1524:G1536)</f>
        <v>160175.4</v>
      </c>
      <c r="H1537" s="8"/>
      <c r="I1537" s="11"/>
      <c r="J1537" s="5"/>
    </row>
    <row r="1538" spans="1:10" ht="15.75" customHeight="1">
      <c r="A1538" s="13" t="s">
        <v>22</v>
      </c>
      <c r="B1538" s="13" t="s">
        <v>23</v>
      </c>
      <c r="C1538" s="13" t="s">
        <v>24</v>
      </c>
      <c r="D1538" s="14">
        <v>112493917</v>
      </c>
      <c r="E1538" s="10"/>
      <c r="H1538" s="8"/>
      <c r="I1538" s="11"/>
      <c r="J1538" s="5"/>
    </row>
    <row r="1539" spans="1:10">
      <c r="A1539" s="5"/>
      <c r="B1539" s="6"/>
      <c r="C1539" s="5"/>
      <c r="D1539" s="7"/>
      <c r="E1539" s="10"/>
      <c r="H1539" s="8"/>
      <c r="I1539" s="11"/>
      <c r="J1539" s="5"/>
    </row>
    <row r="1540" spans="1:10">
      <c r="A1540" s="5"/>
      <c r="B1540" s="6"/>
      <c r="C1540" s="5"/>
      <c r="D1540" s="7"/>
      <c r="E1540" s="10"/>
      <c r="H1540" s="8"/>
      <c r="I1540" s="11"/>
      <c r="J1540" s="5"/>
    </row>
    <row r="1541" spans="1:10">
      <c r="A1541" s="5" t="s">
        <v>549</v>
      </c>
      <c r="B1541" s="6">
        <v>44923.837841805558</v>
      </c>
      <c r="C1541" s="5" t="s">
        <v>428</v>
      </c>
      <c r="D1541" s="7"/>
      <c r="E1541" s="10"/>
      <c r="G1541" s="8">
        <v>5000</v>
      </c>
      <c r="I1541" s="11" t="s">
        <v>10</v>
      </c>
      <c r="J1541" s="5" t="s">
        <v>431</v>
      </c>
    </row>
    <row r="1542" spans="1:10">
      <c r="A1542" s="5" t="s">
        <v>549</v>
      </c>
      <c r="B1542" s="6">
        <v>44923.837841805558</v>
      </c>
      <c r="C1542" s="5" t="s">
        <v>428</v>
      </c>
      <c r="D1542" s="9">
        <v>45173129174</v>
      </c>
      <c r="E1542" s="10" t="s">
        <v>17</v>
      </c>
      <c r="H1542" s="8">
        <v>531.63</v>
      </c>
      <c r="I1542" s="5" t="s">
        <v>15</v>
      </c>
      <c r="J1542" s="5" t="s">
        <v>431</v>
      </c>
    </row>
    <row r="1543" spans="1:10">
      <c r="A1543" s="5" t="s">
        <v>549</v>
      </c>
      <c r="B1543" s="6">
        <v>44923.837841805558</v>
      </c>
      <c r="C1543" s="5" t="s">
        <v>428</v>
      </c>
      <c r="D1543" s="7">
        <v>3063250175</v>
      </c>
      <c r="E1543" s="5" t="s">
        <v>14</v>
      </c>
      <c r="H1543" s="8">
        <v>9607.8799999999992</v>
      </c>
      <c r="I1543" s="5" t="s">
        <v>15</v>
      </c>
      <c r="J1543" s="10" t="s">
        <v>447</v>
      </c>
    </row>
    <row r="1544" spans="1:10">
      <c r="A1544" s="5" t="s">
        <v>549</v>
      </c>
      <c r="B1544" s="6">
        <v>44923.837841805558</v>
      </c>
      <c r="C1544" s="5" t="s">
        <v>428</v>
      </c>
      <c r="D1544" s="9">
        <v>30632501751</v>
      </c>
      <c r="E1544" s="5" t="s">
        <v>14</v>
      </c>
      <c r="H1544" s="8">
        <v>24096.07</v>
      </c>
      <c r="I1544" s="5" t="s">
        <v>15</v>
      </c>
      <c r="J1544" s="10" t="s">
        <v>447</v>
      </c>
    </row>
    <row r="1545" spans="1:10">
      <c r="A1545" s="5" t="s">
        <v>549</v>
      </c>
      <c r="B1545" s="6">
        <v>44923.837841805558</v>
      </c>
      <c r="C1545" s="5" t="s">
        <v>428</v>
      </c>
      <c r="D1545" s="7">
        <v>33274801</v>
      </c>
      <c r="E1545" s="5" t="s">
        <v>14</v>
      </c>
      <c r="H1545" s="8">
        <v>1038.4000000000001</v>
      </c>
      <c r="I1545" s="5" t="s">
        <v>15</v>
      </c>
      <c r="J1545" s="10" t="s">
        <v>447</v>
      </c>
    </row>
    <row r="1546" spans="1:10">
      <c r="A1546" s="5" t="s">
        <v>549</v>
      </c>
      <c r="B1546" s="6">
        <v>44923.837841805558</v>
      </c>
      <c r="C1546" s="5" t="s">
        <v>428</v>
      </c>
      <c r="D1546" s="7">
        <v>4826725</v>
      </c>
      <c r="E1546" s="5" t="s">
        <v>14</v>
      </c>
      <c r="H1546" s="8">
        <v>11977.66</v>
      </c>
      <c r="I1546" s="5" t="s">
        <v>15</v>
      </c>
      <c r="J1546" s="10" t="s">
        <v>447</v>
      </c>
    </row>
    <row r="1547" spans="1:10">
      <c r="A1547" s="5" t="s">
        <v>549</v>
      </c>
      <c r="B1547" s="6">
        <v>44923.837841805558</v>
      </c>
      <c r="C1547" s="5" t="s">
        <v>428</v>
      </c>
      <c r="D1547" s="9">
        <v>45133069634</v>
      </c>
      <c r="E1547" s="10" t="s">
        <v>17</v>
      </c>
      <c r="H1547" s="8">
        <v>500</v>
      </c>
      <c r="I1547" s="5" t="s">
        <v>15</v>
      </c>
      <c r="J1547" s="5" t="s">
        <v>430</v>
      </c>
    </row>
    <row r="1548" spans="1:10">
      <c r="A1548" s="5" t="s">
        <v>549</v>
      </c>
      <c r="B1548" s="6">
        <v>44923.837841805558</v>
      </c>
      <c r="C1548" s="5" t="s">
        <v>428</v>
      </c>
      <c r="D1548" s="7">
        <v>468865</v>
      </c>
      <c r="E1548" s="10" t="s">
        <v>17</v>
      </c>
      <c r="H1548" s="8">
        <v>125635.7</v>
      </c>
      <c r="I1548" s="5" t="s">
        <v>15</v>
      </c>
      <c r="J1548" s="5" t="s">
        <v>430</v>
      </c>
    </row>
    <row r="1549" spans="1:10">
      <c r="A1549" s="5" t="s">
        <v>549</v>
      </c>
      <c r="B1549" s="6">
        <v>44923.837841805558</v>
      </c>
      <c r="C1549" s="5" t="s">
        <v>428</v>
      </c>
      <c r="D1549" s="7">
        <v>468853</v>
      </c>
      <c r="E1549" s="10" t="s">
        <v>17</v>
      </c>
      <c r="H1549" s="8">
        <v>24844.5</v>
      </c>
      <c r="I1549" s="5" t="s">
        <v>15</v>
      </c>
      <c r="J1549" s="5" t="s">
        <v>431</v>
      </c>
    </row>
    <row r="1550" spans="1:10">
      <c r="A1550" s="5" t="s">
        <v>549</v>
      </c>
      <c r="B1550" s="6">
        <v>44923.837841805558</v>
      </c>
      <c r="C1550" s="5" t="s">
        <v>428</v>
      </c>
      <c r="D1550" s="7"/>
      <c r="E1550" s="10"/>
      <c r="F1550" s="8">
        <v>101139.3</v>
      </c>
      <c r="I1550" s="11" t="s">
        <v>9</v>
      </c>
      <c r="J1550" s="5" t="s">
        <v>429</v>
      </c>
    </row>
    <row r="1551" spans="1:10">
      <c r="A1551" s="5" t="s">
        <v>549</v>
      </c>
      <c r="B1551" s="6">
        <v>44923.837841805558</v>
      </c>
      <c r="C1551" s="5" t="s">
        <v>428</v>
      </c>
      <c r="D1551" s="7"/>
      <c r="E1551" s="10"/>
      <c r="F1551" s="8">
        <v>34807.699999999997</v>
      </c>
      <c r="I1551" s="11" t="s">
        <v>9</v>
      </c>
      <c r="J1551" s="5" t="s">
        <v>431</v>
      </c>
    </row>
    <row r="1552" spans="1:10">
      <c r="A1552" s="12" t="s">
        <v>21</v>
      </c>
      <c r="B1552" s="3"/>
      <c r="C1552" s="3"/>
      <c r="D1552" s="7"/>
      <c r="E1552" s="10"/>
      <c r="F1552" s="19">
        <f>SUM(F1541:G1551)</f>
        <v>140947</v>
      </c>
      <c r="H1552" s="8"/>
      <c r="I1552" s="11"/>
      <c r="J1552" s="5"/>
    </row>
    <row r="1553" spans="1:10">
      <c r="A1553" s="13" t="s">
        <v>22</v>
      </c>
      <c r="B1553" s="13" t="s">
        <v>23</v>
      </c>
      <c r="C1553" s="13" t="s">
        <v>24</v>
      </c>
      <c r="D1553" s="7"/>
      <c r="E1553" s="10"/>
      <c r="H1553" s="8"/>
      <c r="I1553" s="11"/>
      <c r="J1553" s="5"/>
    </row>
  </sheetData>
  <mergeCells count="400">
    <mergeCell ref="A1483:A1484"/>
    <mergeCell ref="B1483:B1484"/>
    <mergeCell ref="C1483:C1484"/>
    <mergeCell ref="D1483:D1484"/>
    <mergeCell ref="E1483:E1484"/>
    <mergeCell ref="F1483:H1483"/>
    <mergeCell ref="I1483:I1484"/>
    <mergeCell ref="J1483:J1484"/>
    <mergeCell ref="A1448:A1449"/>
    <mergeCell ref="B1448:B1449"/>
    <mergeCell ref="C1448:C1449"/>
    <mergeCell ref="D1448:D1449"/>
    <mergeCell ref="E1448:E1449"/>
    <mergeCell ref="F1448:H1448"/>
    <mergeCell ref="I1448:I1449"/>
    <mergeCell ref="J1448:J1449"/>
    <mergeCell ref="A1474:A1475"/>
    <mergeCell ref="B1474:B1475"/>
    <mergeCell ref="C1474:C1475"/>
    <mergeCell ref="D1474:D1475"/>
    <mergeCell ref="E1474:E1475"/>
    <mergeCell ref="F1474:H1474"/>
    <mergeCell ref="I1474:I1475"/>
    <mergeCell ref="J1474:J1475"/>
    <mergeCell ref="A1124:A1125"/>
    <mergeCell ref="B1124:B1125"/>
    <mergeCell ref="C1124:C1125"/>
    <mergeCell ref="D1124:D1125"/>
    <mergeCell ref="E1124:E1125"/>
    <mergeCell ref="F1124:H1124"/>
    <mergeCell ref="I1124:I1125"/>
    <mergeCell ref="J1124:J1125"/>
    <mergeCell ref="A1189:A1190"/>
    <mergeCell ref="B1189:B1190"/>
    <mergeCell ref="C1189:C1190"/>
    <mergeCell ref="D1189:D1190"/>
    <mergeCell ref="E1189:E1190"/>
    <mergeCell ref="F1189:H1189"/>
    <mergeCell ref="I1189:I1190"/>
    <mergeCell ref="J1189:J1190"/>
    <mergeCell ref="I536:I537"/>
    <mergeCell ref="J536:J537"/>
    <mergeCell ref="A557:A558"/>
    <mergeCell ref="B557:B558"/>
    <mergeCell ref="C557:C558"/>
    <mergeCell ref="D557:D558"/>
    <mergeCell ref="E557:E558"/>
    <mergeCell ref="F557:H557"/>
    <mergeCell ref="I557:I558"/>
    <mergeCell ref="J557:J558"/>
    <mergeCell ref="A536:A537"/>
    <mergeCell ref="B536:B537"/>
    <mergeCell ref="C536:C537"/>
    <mergeCell ref="D536:D537"/>
    <mergeCell ref="E536:E537"/>
    <mergeCell ref="F536:H536"/>
    <mergeCell ref="A507:A508"/>
    <mergeCell ref="B507:B508"/>
    <mergeCell ref="C507:C508"/>
    <mergeCell ref="D507:D508"/>
    <mergeCell ref="E507:E508"/>
    <mergeCell ref="F507:H507"/>
    <mergeCell ref="I507:I508"/>
    <mergeCell ref="J507:J508"/>
    <mergeCell ref="I481:I482"/>
    <mergeCell ref="J481:J482"/>
    <mergeCell ref="A481:A482"/>
    <mergeCell ref="B481:B482"/>
    <mergeCell ref="C481:C482"/>
    <mergeCell ref="D481:D482"/>
    <mergeCell ref="E481:E482"/>
    <mergeCell ref="F481:H481"/>
    <mergeCell ref="I444:I445"/>
    <mergeCell ref="J444:J445"/>
    <mergeCell ref="A444:A445"/>
    <mergeCell ref="B444:B445"/>
    <mergeCell ref="C444:C445"/>
    <mergeCell ref="D444:D445"/>
    <mergeCell ref="E444:E445"/>
    <mergeCell ref="F444:H444"/>
    <mergeCell ref="A413:A414"/>
    <mergeCell ref="B413:B414"/>
    <mergeCell ref="C413:C414"/>
    <mergeCell ref="D413:D414"/>
    <mergeCell ref="E413:E414"/>
    <mergeCell ref="F413:H413"/>
    <mergeCell ref="I413:I414"/>
    <mergeCell ref="J413:J414"/>
    <mergeCell ref="A378:A379"/>
    <mergeCell ref="B378:B379"/>
    <mergeCell ref="C378:C379"/>
    <mergeCell ref="D378:D379"/>
    <mergeCell ref="E378:E379"/>
    <mergeCell ref="F378:H378"/>
    <mergeCell ref="I378:I379"/>
    <mergeCell ref="J378:J379"/>
    <mergeCell ref="F214:H214"/>
    <mergeCell ref="I214:I215"/>
    <mergeCell ref="J214:J215"/>
    <mergeCell ref="A214:A215"/>
    <mergeCell ref="B214:B215"/>
    <mergeCell ref="C214:C215"/>
    <mergeCell ref="D214:D215"/>
    <mergeCell ref="E214:E215"/>
    <mergeCell ref="I250:I251"/>
    <mergeCell ref="J250:J251"/>
    <mergeCell ref="F250:H250"/>
    <mergeCell ref="A250:A251"/>
    <mergeCell ref="B250:B251"/>
    <mergeCell ref="C250:C251"/>
    <mergeCell ref="D250:D251"/>
    <mergeCell ref="E250:E251"/>
    <mergeCell ref="I3:I4"/>
    <mergeCell ref="J3:J4"/>
    <mergeCell ref="A18:A19"/>
    <mergeCell ref="B18:B19"/>
    <mergeCell ref="C18:C19"/>
    <mergeCell ref="D18:D19"/>
    <mergeCell ref="E18:E19"/>
    <mergeCell ref="F18:H18"/>
    <mergeCell ref="I18:I19"/>
    <mergeCell ref="J18:J19"/>
    <mergeCell ref="A3:A4"/>
    <mergeCell ref="B3:B4"/>
    <mergeCell ref="C3:C4"/>
    <mergeCell ref="D3:D4"/>
    <mergeCell ref="E3:E4"/>
    <mergeCell ref="F3:H3"/>
    <mergeCell ref="I27:I28"/>
    <mergeCell ref="J27:J28"/>
    <mergeCell ref="A63:A64"/>
    <mergeCell ref="B63:B64"/>
    <mergeCell ref="C63:C64"/>
    <mergeCell ref="D63:D64"/>
    <mergeCell ref="E63:E64"/>
    <mergeCell ref="F63:H63"/>
    <mergeCell ref="I63:I64"/>
    <mergeCell ref="J63:J64"/>
    <mergeCell ref="A27:A28"/>
    <mergeCell ref="B27:B28"/>
    <mergeCell ref="C27:C28"/>
    <mergeCell ref="D27:D28"/>
    <mergeCell ref="E27:E28"/>
    <mergeCell ref="F27:H27"/>
    <mergeCell ref="I97:I98"/>
    <mergeCell ref="J97:J98"/>
    <mergeCell ref="A97:A98"/>
    <mergeCell ref="B97:B98"/>
    <mergeCell ref="C97:C98"/>
    <mergeCell ref="D97:D98"/>
    <mergeCell ref="E97:E98"/>
    <mergeCell ref="F97:H97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F302:H302"/>
    <mergeCell ref="I302:I303"/>
    <mergeCell ref="J302:J303"/>
    <mergeCell ref="A302:A303"/>
    <mergeCell ref="B302:B303"/>
    <mergeCell ref="C302:C303"/>
    <mergeCell ref="D302:D303"/>
    <mergeCell ref="E302:E303"/>
    <mergeCell ref="F152:H152"/>
    <mergeCell ref="I152:I153"/>
    <mergeCell ref="J152:J153"/>
    <mergeCell ref="A152:A153"/>
    <mergeCell ref="B152:B153"/>
    <mergeCell ref="C152:C153"/>
    <mergeCell ref="D152:D153"/>
    <mergeCell ref="E152:E153"/>
    <mergeCell ref="F179:H179"/>
    <mergeCell ref="I179:I180"/>
    <mergeCell ref="J179:J180"/>
    <mergeCell ref="A179:A180"/>
    <mergeCell ref="B179:B180"/>
    <mergeCell ref="C179:C180"/>
    <mergeCell ref="D179:D180"/>
    <mergeCell ref="E179:E180"/>
    <mergeCell ref="A575:A576"/>
    <mergeCell ref="B575:B576"/>
    <mergeCell ref="C575:C576"/>
    <mergeCell ref="D575:D576"/>
    <mergeCell ref="E575:E576"/>
    <mergeCell ref="F575:H575"/>
    <mergeCell ref="I575:I576"/>
    <mergeCell ref="J575:J576"/>
    <mergeCell ref="A276:A277"/>
    <mergeCell ref="B276:B277"/>
    <mergeCell ref="C276:C277"/>
    <mergeCell ref="D276:D277"/>
    <mergeCell ref="E276:E277"/>
    <mergeCell ref="F276:H276"/>
    <mergeCell ref="I276:I277"/>
    <mergeCell ref="J276:J277"/>
    <mergeCell ref="F340:H340"/>
    <mergeCell ref="I340:I341"/>
    <mergeCell ref="J340:J341"/>
    <mergeCell ref="A340:A341"/>
    <mergeCell ref="B340:B341"/>
    <mergeCell ref="C340:C341"/>
    <mergeCell ref="D340:D341"/>
    <mergeCell ref="E340:E341"/>
    <mergeCell ref="I640:I641"/>
    <mergeCell ref="J640:J641"/>
    <mergeCell ref="A640:A641"/>
    <mergeCell ref="B640:B641"/>
    <mergeCell ref="C640:C641"/>
    <mergeCell ref="D640:D641"/>
    <mergeCell ref="E640:E641"/>
    <mergeCell ref="F640:H640"/>
    <mergeCell ref="A611:A612"/>
    <mergeCell ref="B611:B612"/>
    <mergeCell ref="C611:C612"/>
    <mergeCell ref="D611:D612"/>
    <mergeCell ref="E611:E612"/>
    <mergeCell ref="F611:H611"/>
    <mergeCell ref="I611:I612"/>
    <mergeCell ref="J611:J612"/>
    <mergeCell ref="A702:A703"/>
    <mergeCell ref="B702:B703"/>
    <mergeCell ref="C702:C703"/>
    <mergeCell ref="D702:D703"/>
    <mergeCell ref="E702:E703"/>
    <mergeCell ref="F702:H702"/>
    <mergeCell ref="I702:I703"/>
    <mergeCell ref="J702:J703"/>
    <mergeCell ref="A669:A670"/>
    <mergeCell ref="B669:B670"/>
    <mergeCell ref="C669:C670"/>
    <mergeCell ref="D669:D670"/>
    <mergeCell ref="E669:E670"/>
    <mergeCell ref="F669:H669"/>
    <mergeCell ref="I669:I670"/>
    <mergeCell ref="J669:J670"/>
    <mergeCell ref="A852:A853"/>
    <mergeCell ref="B852:B853"/>
    <mergeCell ref="C852:C853"/>
    <mergeCell ref="D852:D853"/>
    <mergeCell ref="E852:E853"/>
    <mergeCell ref="F852:H852"/>
    <mergeCell ref="I852:I853"/>
    <mergeCell ref="J852:J853"/>
    <mergeCell ref="I740:I741"/>
    <mergeCell ref="J740:J741"/>
    <mergeCell ref="A740:A741"/>
    <mergeCell ref="B740:B741"/>
    <mergeCell ref="C740:C741"/>
    <mergeCell ref="D740:D741"/>
    <mergeCell ref="E740:E741"/>
    <mergeCell ref="F740:H740"/>
    <mergeCell ref="A778:A779"/>
    <mergeCell ref="B778:B779"/>
    <mergeCell ref="C778:C779"/>
    <mergeCell ref="D778:D779"/>
    <mergeCell ref="E778:E779"/>
    <mergeCell ref="F778:H778"/>
    <mergeCell ref="I778:I779"/>
    <mergeCell ref="J778:J779"/>
    <mergeCell ref="A909:A910"/>
    <mergeCell ref="B909:B910"/>
    <mergeCell ref="C909:C910"/>
    <mergeCell ref="D909:D910"/>
    <mergeCell ref="E909:E910"/>
    <mergeCell ref="F909:H909"/>
    <mergeCell ref="I909:I910"/>
    <mergeCell ref="J909:J910"/>
    <mergeCell ref="A833:A834"/>
    <mergeCell ref="B833:B834"/>
    <mergeCell ref="C833:C834"/>
    <mergeCell ref="D833:D834"/>
    <mergeCell ref="E833:E834"/>
    <mergeCell ref="F833:H833"/>
    <mergeCell ref="I833:I834"/>
    <mergeCell ref="J833:J834"/>
    <mergeCell ref="A890:A891"/>
    <mergeCell ref="B890:B891"/>
    <mergeCell ref="C890:C891"/>
    <mergeCell ref="D890:D891"/>
    <mergeCell ref="E890:E891"/>
    <mergeCell ref="F890:H890"/>
    <mergeCell ref="I890:I891"/>
    <mergeCell ref="J890:J891"/>
    <mergeCell ref="A941:A942"/>
    <mergeCell ref="B941:B942"/>
    <mergeCell ref="C941:C942"/>
    <mergeCell ref="D941:D942"/>
    <mergeCell ref="E941:E942"/>
    <mergeCell ref="F941:H941"/>
    <mergeCell ref="I941:I942"/>
    <mergeCell ref="J941:J942"/>
    <mergeCell ref="A966:A967"/>
    <mergeCell ref="B966:B967"/>
    <mergeCell ref="C966:C967"/>
    <mergeCell ref="D966:D967"/>
    <mergeCell ref="E966:E967"/>
    <mergeCell ref="F966:H966"/>
    <mergeCell ref="I966:I967"/>
    <mergeCell ref="J966:J967"/>
    <mergeCell ref="A999:A1000"/>
    <mergeCell ref="B999:B1000"/>
    <mergeCell ref="C999:C1000"/>
    <mergeCell ref="D999:D1000"/>
    <mergeCell ref="E999:E1000"/>
    <mergeCell ref="F999:H999"/>
    <mergeCell ref="I999:I1000"/>
    <mergeCell ref="J999:J1000"/>
    <mergeCell ref="A1031:A1032"/>
    <mergeCell ref="B1031:B1032"/>
    <mergeCell ref="C1031:C1032"/>
    <mergeCell ref="D1031:D1032"/>
    <mergeCell ref="E1031:E1032"/>
    <mergeCell ref="F1031:H1031"/>
    <mergeCell ref="I1031:I1032"/>
    <mergeCell ref="J1031:J1032"/>
    <mergeCell ref="I1219:I1220"/>
    <mergeCell ref="J1219:J1220"/>
    <mergeCell ref="A1219:A1220"/>
    <mergeCell ref="B1219:B1220"/>
    <mergeCell ref="C1219:C1220"/>
    <mergeCell ref="D1219:D1220"/>
    <mergeCell ref="E1219:E1220"/>
    <mergeCell ref="F1219:H1219"/>
    <mergeCell ref="A1085:A1086"/>
    <mergeCell ref="B1085:B1086"/>
    <mergeCell ref="C1085:C1086"/>
    <mergeCell ref="D1085:D1086"/>
    <mergeCell ref="E1085:E1086"/>
    <mergeCell ref="F1085:H1085"/>
    <mergeCell ref="I1085:I1086"/>
    <mergeCell ref="J1085:J1086"/>
    <mergeCell ref="A1154:A1155"/>
    <mergeCell ref="B1154:B1155"/>
    <mergeCell ref="C1154:C1155"/>
    <mergeCell ref="D1154:D1155"/>
    <mergeCell ref="E1154:E1155"/>
    <mergeCell ref="F1154:H1154"/>
    <mergeCell ref="I1154:I1155"/>
    <mergeCell ref="J1154:J1155"/>
    <mergeCell ref="A1256:A1257"/>
    <mergeCell ref="B1256:B1257"/>
    <mergeCell ref="C1256:C1257"/>
    <mergeCell ref="D1256:D1257"/>
    <mergeCell ref="E1256:E1257"/>
    <mergeCell ref="F1256:H1256"/>
    <mergeCell ref="I1256:I1257"/>
    <mergeCell ref="J1256:J1257"/>
    <mergeCell ref="A1280:A1281"/>
    <mergeCell ref="B1280:B1281"/>
    <mergeCell ref="C1280:C1281"/>
    <mergeCell ref="D1280:D1281"/>
    <mergeCell ref="E1280:E1281"/>
    <mergeCell ref="F1280:H1280"/>
    <mergeCell ref="I1280:I1281"/>
    <mergeCell ref="J1280:J1281"/>
    <mergeCell ref="A1313:A1314"/>
    <mergeCell ref="B1313:B1314"/>
    <mergeCell ref="C1313:C1314"/>
    <mergeCell ref="D1313:D1314"/>
    <mergeCell ref="E1313:E1314"/>
    <mergeCell ref="F1313:H1313"/>
    <mergeCell ref="I1313:I1314"/>
    <mergeCell ref="J1313:J1314"/>
    <mergeCell ref="A1349:A1350"/>
    <mergeCell ref="B1349:B1350"/>
    <mergeCell ref="C1349:C1350"/>
    <mergeCell ref="D1349:D1350"/>
    <mergeCell ref="E1349:E1350"/>
    <mergeCell ref="F1349:H1349"/>
    <mergeCell ref="I1349:I1350"/>
    <mergeCell ref="J1349:J1350"/>
    <mergeCell ref="A1522:A1523"/>
    <mergeCell ref="B1522:B1523"/>
    <mergeCell ref="C1522:C1523"/>
    <mergeCell ref="D1522:D1523"/>
    <mergeCell ref="E1522:E1523"/>
    <mergeCell ref="F1522:H1522"/>
    <mergeCell ref="I1522:I1523"/>
    <mergeCell ref="J1522:J1523"/>
    <mergeCell ref="A1381:A1382"/>
    <mergeCell ref="B1381:B1382"/>
    <mergeCell ref="C1381:C1382"/>
    <mergeCell ref="D1381:D1382"/>
    <mergeCell ref="E1381:E1382"/>
    <mergeCell ref="F1381:H1381"/>
    <mergeCell ref="I1381:I1382"/>
    <mergeCell ref="J1381:J1382"/>
    <mergeCell ref="I1414:I1415"/>
    <mergeCell ref="J1414:J1415"/>
    <mergeCell ref="A1414:A1415"/>
    <mergeCell ref="B1414:B1415"/>
    <mergeCell ref="C1414:C1415"/>
    <mergeCell ref="D1414:D1415"/>
    <mergeCell ref="E1414:E1415"/>
    <mergeCell ref="F1414:H14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J503"/>
  <sheetViews>
    <sheetView topLeftCell="A490" workbookViewId="0">
      <selection activeCell="D503" sqref="D503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" customWidth="1"/>
    <col min="4" max="4" width="13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550</v>
      </c>
      <c r="B5" s="6">
        <v>44866.789887685183</v>
      </c>
      <c r="C5" s="5" t="s">
        <v>551</v>
      </c>
      <c r="D5" s="7"/>
      <c r="E5" s="10"/>
      <c r="F5" s="8">
        <v>1857.44</v>
      </c>
      <c r="I5" s="11" t="s">
        <v>9</v>
      </c>
      <c r="J5" s="5" t="s">
        <v>551</v>
      </c>
    </row>
    <row r="6" spans="1:10">
      <c r="A6" s="5" t="s">
        <v>550</v>
      </c>
      <c r="B6" s="6">
        <v>44866.789887685183</v>
      </c>
      <c r="C6" s="5" t="s">
        <v>551</v>
      </c>
      <c r="D6" s="7"/>
      <c r="E6" s="10"/>
      <c r="H6" s="8">
        <v>101.2</v>
      </c>
      <c r="I6" s="5" t="s">
        <v>224</v>
      </c>
      <c r="J6" s="5" t="s">
        <v>551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 customHeight="1">
      <c r="A8" s="13" t="s">
        <v>22</v>
      </c>
      <c r="B8" s="13" t="s">
        <v>23</v>
      </c>
      <c r="C8" s="13" t="s">
        <v>24</v>
      </c>
      <c r="D8" s="21">
        <v>112113482</v>
      </c>
      <c r="E8" s="14">
        <v>112113560</v>
      </c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88" t="s">
        <v>0</v>
      </c>
      <c r="B13" s="88" t="s">
        <v>2</v>
      </c>
      <c r="C13" s="88" t="s">
        <v>3</v>
      </c>
      <c r="D13" s="88" t="s">
        <v>4</v>
      </c>
      <c r="E13" s="88" t="s">
        <v>5</v>
      </c>
      <c r="F13" s="88" t="s">
        <v>6</v>
      </c>
      <c r="G13" s="90"/>
      <c r="H13" s="91"/>
      <c r="I13" s="88" t="s">
        <v>7</v>
      </c>
      <c r="J13" s="88" t="s">
        <v>8</v>
      </c>
    </row>
    <row r="14" spans="1:10">
      <c r="A14" s="89"/>
      <c r="B14" s="89"/>
      <c r="C14" s="89"/>
      <c r="D14" s="89"/>
      <c r="E14" s="89"/>
      <c r="F14" s="4" t="s">
        <v>9</v>
      </c>
      <c r="G14" s="4" t="s">
        <v>10</v>
      </c>
      <c r="H14" s="4" t="s">
        <v>11</v>
      </c>
      <c r="I14" s="89"/>
      <c r="J14" s="89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 customHeight="1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88" t="s">
        <v>0</v>
      </c>
      <c r="B22" s="88" t="s">
        <v>2</v>
      </c>
      <c r="C22" s="88" t="s">
        <v>3</v>
      </c>
      <c r="D22" s="88" t="s">
        <v>4</v>
      </c>
      <c r="E22" s="88" t="s">
        <v>5</v>
      </c>
      <c r="F22" s="88" t="s">
        <v>6</v>
      </c>
      <c r="G22" s="90"/>
      <c r="H22" s="91"/>
      <c r="I22" s="88" t="s">
        <v>7</v>
      </c>
      <c r="J22" s="88" t="s">
        <v>8</v>
      </c>
    </row>
    <row r="23" spans="1:10">
      <c r="A23" s="89"/>
      <c r="B23" s="89"/>
      <c r="C23" s="89"/>
      <c r="D23" s="89"/>
      <c r="E23" s="89"/>
      <c r="F23" s="4" t="s">
        <v>9</v>
      </c>
      <c r="G23" s="4" t="s">
        <v>10</v>
      </c>
      <c r="H23" s="4" t="s">
        <v>11</v>
      </c>
      <c r="I23" s="89"/>
      <c r="J23" s="89"/>
    </row>
    <row r="24" spans="1:10">
      <c r="A24" s="5" t="s">
        <v>552</v>
      </c>
      <c r="B24" s="6">
        <v>44868.796192731483</v>
      </c>
      <c r="C24" s="5" t="s">
        <v>551</v>
      </c>
      <c r="D24" s="7"/>
      <c r="E24" s="10"/>
      <c r="F24" s="8">
        <v>2053.12</v>
      </c>
      <c r="I24" s="11" t="s">
        <v>9</v>
      </c>
      <c r="J24" s="5" t="s">
        <v>551</v>
      </c>
    </row>
    <row r="25" spans="1:10">
      <c r="A25" s="5" t="s">
        <v>552</v>
      </c>
      <c r="B25" s="6">
        <v>44868.796192731483</v>
      </c>
      <c r="C25" s="5" t="s">
        <v>551</v>
      </c>
      <c r="D25" s="7"/>
      <c r="E25" s="10"/>
      <c r="H25" s="8">
        <v>452.98</v>
      </c>
      <c r="I25" s="5" t="s">
        <v>224</v>
      </c>
      <c r="J25" s="5" t="s">
        <v>551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 customHeight="1">
      <c r="A27" s="13" t="s">
        <v>22</v>
      </c>
      <c r="B27" s="13" t="s">
        <v>23</v>
      </c>
      <c r="C27" s="13" t="s">
        <v>24</v>
      </c>
      <c r="D27" s="21">
        <v>112128880</v>
      </c>
      <c r="E27" s="14">
        <v>112128950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88" t="s">
        <v>0</v>
      </c>
      <c r="B32" s="88" t="s">
        <v>2</v>
      </c>
      <c r="C32" s="88" t="s">
        <v>3</v>
      </c>
      <c r="D32" s="88" t="s">
        <v>4</v>
      </c>
      <c r="E32" s="88" t="s">
        <v>5</v>
      </c>
      <c r="F32" s="88" t="s">
        <v>6</v>
      </c>
      <c r="G32" s="90"/>
      <c r="H32" s="91"/>
      <c r="I32" s="88" t="s">
        <v>7</v>
      </c>
      <c r="J32" s="88" t="s">
        <v>8</v>
      </c>
    </row>
    <row r="33" spans="1:10">
      <c r="A33" s="89"/>
      <c r="B33" s="89"/>
      <c r="C33" s="89"/>
      <c r="D33" s="89"/>
      <c r="E33" s="89"/>
      <c r="F33" s="4" t="s">
        <v>9</v>
      </c>
      <c r="G33" s="4" t="s">
        <v>10</v>
      </c>
      <c r="H33" s="4" t="s">
        <v>11</v>
      </c>
      <c r="I33" s="89"/>
      <c r="J33" s="89"/>
    </row>
    <row r="34" spans="1:10">
      <c r="A34" s="5" t="s">
        <v>553</v>
      </c>
      <c r="B34" s="6">
        <v>44869.793752638892</v>
      </c>
      <c r="C34" s="5" t="s">
        <v>551</v>
      </c>
      <c r="D34" s="7"/>
      <c r="E34" s="10"/>
      <c r="F34" s="8">
        <v>2814.41</v>
      </c>
      <c r="I34" s="11" t="s">
        <v>9</v>
      </c>
      <c r="J34" s="5" t="s">
        <v>551</v>
      </c>
    </row>
    <row r="35" spans="1:10">
      <c r="A35" s="5" t="s">
        <v>553</v>
      </c>
      <c r="B35" s="6">
        <v>44869.793752638892</v>
      </c>
      <c r="C35" s="5" t="s">
        <v>551</v>
      </c>
      <c r="D35" s="7"/>
      <c r="E35" s="10"/>
      <c r="H35" s="8">
        <v>224</v>
      </c>
      <c r="I35" s="5" t="s">
        <v>224</v>
      </c>
      <c r="J35" s="5" t="s">
        <v>551</v>
      </c>
    </row>
    <row r="36" spans="1:10">
      <c r="A36" s="12" t="s">
        <v>21</v>
      </c>
      <c r="B36" s="3"/>
      <c r="C36" s="3"/>
      <c r="D36" s="7"/>
      <c r="E36" s="10"/>
      <c r="H36" s="8"/>
      <c r="I36" s="5"/>
      <c r="J36" s="5"/>
    </row>
    <row r="37" spans="1:10" ht="15.75" customHeight="1">
      <c r="A37" s="13" t="s">
        <v>22</v>
      </c>
      <c r="B37" s="13" t="s">
        <v>23</v>
      </c>
      <c r="C37" s="13" t="s">
        <v>24</v>
      </c>
      <c r="D37" s="21">
        <v>112128888</v>
      </c>
      <c r="E37" s="14">
        <v>112128951</v>
      </c>
      <c r="H37" s="8"/>
      <c r="I37" s="5"/>
      <c r="J37" s="5"/>
    </row>
    <row r="38" spans="1:10">
      <c r="A38" s="5"/>
      <c r="B38" s="6"/>
      <c r="C38" s="5"/>
      <c r="D38" s="7"/>
      <c r="E38" s="10"/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52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88" t="s">
        <v>0</v>
      </c>
      <c r="B42" s="88" t="s">
        <v>2</v>
      </c>
      <c r="C42" s="88" t="s">
        <v>3</v>
      </c>
      <c r="D42" s="88" t="s">
        <v>4</v>
      </c>
      <c r="E42" s="88" t="s">
        <v>5</v>
      </c>
      <c r="F42" s="88" t="s">
        <v>6</v>
      </c>
      <c r="G42" s="90"/>
      <c r="H42" s="91"/>
      <c r="I42" s="88" t="s">
        <v>7</v>
      </c>
      <c r="J42" s="88" t="s">
        <v>8</v>
      </c>
    </row>
    <row r="43" spans="1:10">
      <c r="A43" s="89"/>
      <c r="B43" s="89"/>
      <c r="C43" s="89"/>
      <c r="D43" s="89"/>
      <c r="E43" s="89"/>
      <c r="F43" s="4" t="s">
        <v>9</v>
      </c>
      <c r="G43" s="4" t="s">
        <v>10</v>
      </c>
      <c r="H43" s="4" t="s">
        <v>11</v>
      </c>
      <c r="I43" s="89"/>
      <c r="J43" s="89"/>
    </row>
    <row r="44" spans="1:10">
      <c r="A44" s="5" t="s">
        <v>554</v>
      </c>
      <c r="B44" s="6">
        <v>44870.586417511571</v>
      </c>
      <c r="C44" s="5" t="s">
        <v>551</v>
      </c>
      <c r="D44" s="7"/>
      <c r="E44" s="10"/>
      <c r="F44" s="8">
        <v>1661.15</v>
      </c>
      <c r="I44" s="11" t="s">
        <v>9</v>
      </c>
      <c r="J44" s="5" t="s">
        <v>551</v>
      </c>
    </row>
    <row r="45" spans="1:10">
      <c r="A45" s="5" t="s">
        <v>554</v>
      </c>
      <c r="B45" s="6">
        <v>44870.586417511571</v>
      </c>
      <c r="C45" s="5" t="s">
        <v>551</v>
      </c>
      <c r="D45" s="7"/>
      <c r="E45" s="10"/>
      <c r="H45" s="8">
        <v>144.69999999999999</v>
      </c>
      <c r="I45" s="5" t="s">
        <v>224</v>
      </c>
      <c r="J45" s="5" t="s">
        <v>551</v>
      </c>
    </row>
    <row r="46" spans="1:10">
      <c r="A46" s="12" t="s">
        <v>21</v>
      </c>
      <c r="B46" s="3"/>
      <c r="C46" s="3"/>
      <c r="D46" s="7"/>
      <c r="E46" s="10"/>
      <c r="H46" s="8"/>
      <c r="I46" s="5"/>
      <c r="J46" s="5"/>
    </row>
    <row r="47" spans="1:10" ht="15.75" customHeight="1">
      <c r="A47" s="13" t="s">
        <v>22</v>
      </c>
      <c r="B47" s="13" t="s">
        <v>23</v>
      </c>
      <c r="C47" s="13" t="s">
        <v>24</v>
      </c>
      <c r="D47" s="21">
        <v>112129868</v>
      </c>
      <c r="E47" s="14">
        <v>112129905</v>
      </c>
      <c r="H47" s="8"/>
      <c r="I47" s="5"/>
      <c r="J47" s="5"/>
    </row>
    <row r="50" spans="1:10">
      <c r="A50" s="1" t="s">
        <v>0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3" t="s">
        <v>55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88" t="s">
        <v>0</v>
      </c>
      <c r="B52" s="88" t="s">
        <v>2</v>
      </c>
      <c r="C52" s="88" t="s">
        <v>3</v>
      </c>
      <c r="D52" s="88" t="s">
        <v>4</v>
      </c>
      <c r="E52" s="88" t="s">
        <v>5</v>
      </c>
      <c r="F52" s="88" t="s">
        <v>6</v>
      </c>
      <c r="G52" s="90"/>
      <c r="H52" s="91"/>
      <c r="I52" s="88" t="s">
        <v>7</v>
      </c>
      <c r="J52" s="88" t="s">
        <v>8</v>
      </c>
    </row>
    <row r="53" spans="1:10">
      <c r="A53" s="89"/>
      <c r="B53" s="89"/>
      <c r="C53" s="89"/>
      <c r="D53" s="89"/>
      <c r="E53" s="89"/>
      <c r="F53" s="4" t="s">
        <v>9</v>
      </c>
      <c r="G53" s="4" t="s">
        <v>10</v>
      </c>
      <c r="H53" s="4" t="s">
        <v>11</v>
      </c>
      <c r="I53" s="89"/>
      <c r="J53" s="89"/>
    </row>
    <row r="54" spans="1:10">
      <c r="A54" s="5" t="s">
        <v>555</v>
      </c>
      <c r="B54" s="6">
        <v>44872.794724398147</v>
      </c>
      <c r="C54" s="5" t="s">
        <v>551</v>
      </c>
      <c r="D54" s="7"/>
      <c r="E54" s="10"/>
      <c r="F54" s="8">
        <v>3114.09</v>
      </c>
      <c r="I54" s="11" t="s">
        <v>9</v>
      </c>
      <c r="J54" s="5" t="s">
        <v>551</v>
      </c>
    </row>
    <row r="55" spans="1:10">
      <c r="A55" s="5" t="s">
        <v>555</v>
      </c>
      <c r="B55" s="6">
        <v>44872.794724398147</v>
      </c>
      <c r="C55" s="5" t="s">
        <v>551</v>
      </c>
      <c r="D55" s="7"/>
      <c r="E55" s="10"/>
      <c r="H55" s="8">
        <v>193.53</v>
      </c>
      <c r="I55" s="5" t="s">
        <v>224</v>
      </c>
      <c r="J55" s="5" t="s">
        <v>551</v>
      </c>
    </row>
    <row r="56" spans="1:10">
      <c r="A56" s="12" t="s">
        <v>21</v>
      </c>
      <c r="B56" s="3"/>
      <c r="C56" s="3"/>
      <c r="D56" s="7"/>
      <c r="E56" s="10"/>
      <c r="H56" s="8"/>
      <c r="I56" s="11"/>
      <c r="J56" s="10"/>
    </row>
    <row r="57" spans="1:10" ht="15.75" customHeight="1">
      <c r="A57" s="13" t="s">
        <v>22</v>
      </c>
      <c r="B57" s="13" t="s">
        <v>23</v>
      </c>
      <c r="C57" s="13" t="s">
        <v>24</v>
      </c>
      <c r="D57" s="21">
        <v>112135789</v>
      </c>
      <c r="E57" s="14">
        <v>112155961</v>
      </c>
      <c r="H57" s="8"/>
      <c r="I57" s="11"/>
      <c r="J57" s="10"/>
    </row>
    <row r="60" spans="1:10">
      <c r="A60" s="1" t="s">
        <v>0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3" t="s">
        <v>62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88" t="s">
        <v>0</v>
      </c>
      <c r="B62" s="88" t="s">
        <v>2</v>
      </c>
      <c r="C62" s="88" t="s">
        <v>3</v>
      </c>
      <c r="D62" s="88" t="s">
        <v>4</v>
      </c>
      <c r="E62" s="88" t="s">
        <v>5</v>
      </c>
      <c r="F62" s="88" t="s">
        <v>6</v>
      </c>
      <c r="G62" s="90"/>
      <c r="H62" s="91"/>
      <c r="I62" s="88" t="s">
        <v>7</v>
      </c>
      <c r="J62" s="88" t="s">
        <v>8</v>
      </c>
    </row>
    <row r="63" spans="1:10">
      <c r="A63" s="89"/>
      <c r="B63" s="89"/>
      <c r="C63" s="89"/>
      <c r="D63" s="89"/>
      <c r="E63" s="89"/>
      <c r="F63" s="4" t="s">
        <v>9</v>
      </c>
      <c r="G63" s="4" t="s">
        <v>10</v>
      </c>
      <c r="H63" s="4" t="s">
        <v>11</v>
      </c>
      <c r="I63" s="89"/>
      <c r="J63" s="89"/>
    </row>
    <row r="64" spans="1:10">
      <c r="A64" s="5" t="s">
        <v>556</v>
      </c>
      <c r="B64" s="6">
        <v>44873.799642164347</v>
      </c>
      <c r="C64" s="5" t="s">
        <v>551</v>
      </c>
      <c r="D64" s="7"/>
      <c r="E64" s="10"/>
      <c r="F64" s="8">
        <v>3188.19</v>
      </c>
      <c r="I64" s="11" t="s">
        <v>9</v>
      </c>
      <c r="J64" s="5" t="s">
        <v>551</v>
      </c>
    </row>
    <row r="65" spans="1:10">
      <c r="A65" s="5" t="s">
        <v>556</v>
      </c>
      <c r="B65" s="6">
        <v>44873.799642164347</v>
      </c>
      <c r="C65" s="5" t="s">
        <v>551</v>
      </c>
      <c r="D65" s="7"/>
      <c r="E65" s="10"/>
      <c r="H65" s="8">
        <v>340.98</v>
      </c>
      <c r="I65" s="5" t="s">
        <v>224</v>
      </c>
      <c r="J65" s="5" t="s">
        <v>551</v>
      </c>
    </row>
    <row r="66" spans="1:10">
      <c r="A66" s="12" t="s">
        <v>21</v>
      </c>
      <c r="B66" s="3"/>
      <c r="C66" s="3"/>
      <c r="D66" s="7"/>
      <c r="E66" s="10"/>
      <c r="H66" s="8"/>
      <c r="I66" s="11"/>
      <c r="J66" s="5"/>
    </row>
    <row r="67" spans="1:10" ht="15.75" customHeight="1">
      <c r="A67" s="13" t="s">
        <v>22</v>
      </c>
      <c r="B67" s="13" t="s">
        <v>23</v>
      </c>
      <c r="C67" s="13" t="s">
        <v>24</v>
      </c>
      <c r="D67" s="21">
        <v>112163075</v>
      </c>
      <c r="E67" s="14">
        <v>112163077</v>
      </c>
      <c r="H67" s="8"/>
      <c r="I67" s="11"/>
      <c r="J67" s="5"/>
    </row>
    <row r="70" spans="1:10">
      <c r="A70" s="1" t="s">
        <v>0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3" t="s">
        <v>65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88" t="s">
        <v>0</v>
      </c>
      <c r="B72" s="88" t="s">
        <v>2</v>
      </c>
      <c r="C72" s="88" t="s">
        <v>3</v>
      </c>
      <c r="D72" s="88" t="s">
        <v>4</v>
      </c>
      <c r="E72" s="88" t="s">
        <v>5</v>
      </c>
      <c r="F72" s="88" t="s">
        <v>6</v>
      </c>
      <c r="G72" s="90"/>
      <c r="H72" s="91"/>
      <c r="I72" s="88" t="s">
        <v>7</v>
      </c>
      <c r="J72" s="88" t="s">
        <v>8</v>
      </c>
    </row>
    <row r="73" spans="1:10">
      <c r="A73" s="89"/>
      <c r="B73" s="89"/>
      <c r="C73" s="89"/>
      <c r="D73" s="89"/>
      <c r="E73" s="89"/>
      <c r="F73" s="4" t="s">
        <v>9</v>
      </c>
      <c r="G73" s="4" t="s">
        <v>10</v>
      </c>
      <c r="H73" s="4" t="s">
        <v>11</v>
      </c>
      <c r="I73" s="89"/>
      <c r="J73" s="89"/>
    </row>
    <row r="74" spans="1:10">
      <c r="A74" s="5" t="s">
        <v>557</v>
      </c>
      <c r="B74" s="6">
        <v>44874.791785474539</v>
      </c>
      <c r="C74" s="5" t="s">
        <v>551</v>
      </c>
      <c r="D74" s="7"/>
      <c r="E74" s="10"/>
      <c r="F74" s="8">
        <v>2866.22</v>
      </c>
      <c r="I74" s="11" t="s">
        <v>9</v>
      </c>
      <c r="J74" s="5" t="s">
        <v>551</v>
      </c>
    </row>
    <row r="75" spans="1:10">
      <c r="A75" s="5" t="s">
        <v>557</v>
      </c>
      <c r="B75" s="6">
        <v>44874.791785474539</v>
      </c>
      <c r="C75" s="5" t="s">
        <v>551</v>
      </c>
      <c r="D75" s="7"/>
      <c r="E75" s="10"/>
      <c r="H75" s="8">
        <v>344.84</v>
      </c>
      <c r="I75" s="5" t="s">
        <v>224</v>
      </c>
      <c r="J75" s="5" t="s">
        <v>551</v>
      </c>
    </row>
    <row r="76" spans="1:10">
      <c r="A76" s="12" t="s">
        <v>21</v>
      </c>
      <c r="B76" s="3"/>
      <c r="C76" s="3"/>
      <c r="D76" s="7"/>
      <c r="E76" s="10"/>
      <c r="H76" s="8"/>
      <c r="I76" s="11"/>
      <c r="J76" s="5"/>
    </row>
    <row r="77" spans="1:10" ht="15.75" customHeight="1">
      <c r="A77" s="13" t="s">
        <v>22</v>
      </c>
      <c r="B77" s="13" t="s">
        <v>23</v>
      </c>
      <c r="C77" s="13" t="s">
        <v>24</v>
      </c>
      <c r="D77" s="21">
        <v>112197270</v>
      </c>
      <c r="E77" s="14">
        <v>112197279</v>
      </c>
      <c r="H77" s="8"/>
      <c r="I77" s="11"/>
      <c r="J77" s="5"/>
    </row>
    <row r="80" spans="1:10">
      <c r="A80" s="1" t="s">
        <v>0</v>
      </c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3" t="s">
        <v>68</v>
      </c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88" t="s">
        <v>0</v>
      </c>
      <c r="B82" s="88" t="s">
        <v>2</v>
      </c>
      <c r="C82" s="88" t="s">
        <v>3</v>
      </c>
      <c r="D82" s="88" t="s">
        <v>4</v>
      </c>
      <c r="E82" s="88" t="s">
        <v>5</v>
      </c>
      <c r="F82" s="88" t="s">
        <v>6</v>
      </c>
      <c r="G82" s="90"/>
      <c r="H82" s="91"/>
      <c r="I82" s="88" t="s">
        <v>7</v>
      </c>
      <c r="J82" s="88" t="s">
        <v>8</v>
      </c>
    </row>
    <row r="83" spans="1:10">
      <c r="A83" s="89"/>
      <c r="B83" s="89"/>
      <c r="C83" s="89"/>
      <c r="D83" s="89"/>
      <c r="E83" s="89"/>
      <c r="F83" s="4" t="s">
        <v>9</v>
      </c>
      <c r="G83" s="4" t="s">
        <v>10</v>
      </c>
      <c r="H83" s="4" t="s">
        <v>11</v>
      </c>
      <c r="I83" s="89"/>
      <c r="J83" s="89"/>
    </row>
    <row r="84" spans="1:10">
      <c r="A84" s="5" t="s">
        <v>558</v>
      </c>
      <c r="B84" s="6">
        <v>44875.795657060182</v>
      </c>
      <c r="C84" s="5" t="s">
        <v>551</v>
      </c>
      <c r="D84" s="7"/>
      <c r="E84" s="10"/>
      <c r="F84" s="8">
        <v>2179.9899999999998</v>
      </c>
      <c r="I84" s="11" t="s">
        <v>9</v>
      </c>
      <c r="J84" s="5" t="s">
        <v>551</v>
      </c>
    </row>
    <row r="85" spans="1:10">
      <c r="A85" s="12" t="s">
        <v>21</v>
      </c>
      <c r="B85" s="3"/>
      <c r="C85" s="3"/>
      <c r="D85" s="7"/>
      <c r="E85" s="10"/>
      <c r="H85" s="8"/>
      <c r="I85" s="11"/>
      <c r="J85" s="5"/>
    </row>
    <row r="86" spans="1:10" ht="15.75" customHeight="1">
      <c r="A86" s="13" t="s">
        <v>22</v>
      </c>
      <c r="B86" s="13" t="s">
        <v>23</v>
      </c>
      <c r="C86" s="13" t="s">
        <v>24</v>
      </c>
      <c r="D86" s="21">
        <v>112206219</v>
      </c>
      <c r="E86" s="14">
        <v>112210119</v>
      </c>
      <c r="H86" s="8"/>
      <c r="I86" s="11"/>
      <c r="J86" s="5"/>
    </row>
    <row r="89" spans="1:10">
      <c r="A89" s="1" t="s">
        <v>0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3" t="s">
        <v>72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88" t="s">
        <v>0</v>
      </c>
      <c r="B91" s="88" t="s">
        <v>2</v>
      </c>
      <c r="C91" s="88" t="s">
        <v>3</v>
      </c>
      <c r="D91" s="88" t="s">
        <v>4</v>
      </c>
      <c r="E91" s="88" t="s">
        <v>5</v>
      </c>
      <c r="F91" s="88" t="s">
        <v>6</v>
      </c>
      <c r="G91" s="90"/>
      <c r="H91" s="91"/>
      <c r="I91" s="88" t="s">
        <v>7</v>
      </c>
      <c r="J91" s="88" t="s">
        <v>8</v>
      </c>
    </row>
    <row r="92" spans="1:10">
      <c r="A92" s="89"/>
      <c r="B92" s="89"/>
      <c r="C92" s="89"/>
      <c r="D92" s="89"/>
      <c r="E92" s="89"/>
      <c r="F92" s="4" t="s">
        <v>9</v>
      </c>
      <c r="G92" s="4" t="s">
        <v>10</v>
      </c>
      <c r="H92" s="4" t="s">
        <v>11</v>
      </c>
      <c r="I92" s="89"/>
      <c r="J92" s="89"/>
    </row>
    <row r="93" spans="1:10">
      <c r="A93" s="5" t="s">
        <v>559</v>
      </c>
      <c r="B93" s="6">
        <v>44876.792330972217</v>
      </c>
      <c r="C93" s="5" t="s">
        <v>551</v>
      </c>
      <c r="D93" s="7"/>
      <c r="E93" s="10"/>
      <c r="F93" s="8">
        <v>1852.83</v>
      </c>
      <c r="I93" s="11" t="s">
        <v>9</v>
      </c>
      <c r="J93" s="5" t="s">
        <v>551</v>
      </c>
    </row>
    <row r="94" spans="1:10">
      <c r="A94" s="5" t="s">
        <v>559</v>
      </c>
      <c r="B94" s="6">
        <v>44876.792330972217</v>
      </c>
      <c r="C94" s="5" t="s">
        <v>551</v>
      </c>
      <c r="D94" s="7"/>
      <c r="E94" s="10"/>
      <c r="H94" s="8">
        <v>178.26</v>
      </c>
      <c r="I94" s="5" t="s">
        <v>224</v>
      </c>
      <c r="J94" s="5" t="s">
        <v>551</v>
      </c>
    </row>
    <row r="95" spans="1:10">
      <c r="A95" s="12" t="s">
        <v>21</v>
      </c>
      <c r="B95" s="3"/>
      <c r="C95" s="3"/>
      <c r="D95" s="7"/>
      <c r="E95" s="10"/>
      <c r="H95" s="8"/>
      <c r="I95" s="11"/>
      <c r="J95" s="5"/>
    </row>
    <row r="96" spans="1:10" ht="15.75" customHeight="1">
      <c r="A96" s="13" t="s">
        <v>22</v>
      </c>
      <c r="B96" s="13" t="s">
        <v>23</v>
      </c>
      <c r="C96" s="13" t="s">
        <v>24</v>
      </c>
      <c r="D96" s="21">
        <v>112206221</v>
      </c>
      <c r="E96" s="14">
        <v>112210120</v>
      </c>
      <c r="H96" s="8"/>
      <c r="I96" s="11"/>
      <c r="J96" s="5"/>
    </row>
    <row r="97" spans="1:10">
      <c r="A97" s="5"/>
      <c r="B97" s="6"/>
      <c r="C97" s="5"/>
      <c r="D97" s="7"/>
      <c r="E97" s="10"/>
      <c r="H97" s="8"/>
      <c r="I97" s="11"/>
      <c r="J97" s="5"/>
    </row>
    <row r="98" spans="1:10">
      <c r="A98" s="5"/>
      <c r="B98" s="6"/>
      <c r="C98" s="5"/>
      <c r="D98" s="7"/>
      <c r="E98" s="10"/>
      <c r="H98" s="8"/>
      <c r="I98" s="11"/>
      <c r="J98" s="5"/>
    </row>
    <row r="99" spans="1:10">
      <c r="A99" s="1" t="s">
        <v>0</v>
      </c>
      <c r="B99" s="2"/>
      <c r="C99" s="2"/>
      <c r="D99" s="2"/>
      <c r="E99" s="2"/>
      <c r="F99" s="2"/>
      <c r="G99" s="2"/>
      <c r="H99" s="2"/>
      <c r="I99" s="2"/>
      <c r="J99" s="2"/>
    </row>
    <row r="100" spans="1:10">
      <c r="A100" s="3" t="s">
        <v>77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88" t="s">
        <v>0</v>
      </c>
      <c r="B101" s="88" t="s">
        <v>2</v>
      </c>
      <c r="C101" s="88" t="s">
        <v>3</v>
      </c>
      <c r="D101" s="88" t="s">
        <v>4</v>
      </c>
      <c r="E101" s="88" t="s">
        <v>5</v>
      </c>
      <c r="F101" s="88" t="s">
        <v>6</v>
      </c>
      <c r="G101" s="90"/>
      <c r="H101" s="91"/>
      <c r="I101" s="88" t="s">
        <v>7</v>
      </c>
      <c r="J101" s="88" t="s">
        <v>8</v>
      </c>
    </row>
    <row r="102" spans="1:10">
      <c r="A102" s="89"/>
      <c r="B102" s="89"/>
      <c r="C102" s="89"/>
      <c r="D102" s="89"/>
      <c r="E102" s="89"/>
      <c r="F102" s="4" t="s">
        <v>9</v>
      </c>
      <c r="G102" s="4" t="s">
        <v>10</v>
      </c>
      <c r="H102" s="4" t="s">
        <v>11</v>
      </c>
      <c r="I102" s="89"/>
      <c r="J102" s="89"/>
    </row>
    <row r="103" spans="1:10">
      <c r="A103" s="5" t="s">
        <v>560</v>
      </c>
      <c r="B103" s="6">
        <v>44877.587212708328</v>
      </c>
      <c r="C103" s="5" t="s">
        <v>551</v>
      </c>
      <c r="D103" s="7"/>
      <c r="E103" s="10"/>
      <c r="F103" s="8">
        <v>2617.52</v>
      </c>
      <c r="I103" s="11" t="s">
        <v>9</v>
      </c>
      <c r="J103" s="5" t="s">
        <v>551</v>
      </c>
    </row>
    <row r="104" spans="1:10">
      <c r="A104" s="5" t="s">
        <v>560</v>
      </c>
      <c r="B104" s="6">
        <v>44877.587212708328</v>
      </c>
      <c r="C104" s="5" t="s">
        <v>551</v>
      </c>
      <c r="D104" s="7"/>
      <c r="E104" s="10"/>
      <c r="H104" s="8">
        <v>365.04</v>
      </c>
      <c r="I104" s="5" t="s">
        <v>224</v>
      </c>
      <c r="J104" s="5" t="s">
        <v>551</v>
      </c>
    </row>
    <row r="105" spans="1:10">
      <c r="A105" s="12" t="s">
        <v>21</v>
      </c>
      <c r="B105" s="3"/>
      <c r="C105" s="3"/>
      <c r="D105" s="7"/>
      <c r="E105" s="10"/>
      <c r="H105" s="8"/>
      <c r="I105" s="11"/>
      <c r="J105" s="5"/>
    </row>
    <row r="106" spans="1:10" ht="15.75" customHeight="1">
      <c r="A106" s="13" t="s">
        <v>22</v>
      </c>
      <c r="B106" s="13" t="s">
        <v>23</v>
      </c>
      <c r="C106" s="13" t="s">
        <v>24</v>
      </c>
      <c r="D106" s="21">
        <v>112217254</v>
      </c>
      <c r="E106" s="14">
        <v>112217526</v>
      </c>
      <c r="H106" s="8"/>
      <c r="I106" s="11"/>
      <c r="J106" s="5"/>
    </row>
    <row r="109" spans="1:10">
      <c r="A109" s="1" t="s">
        <v>0</v>
      </c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3" t="s">
        <v>80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88" t="s">
        <v>0</v>
      </c>
      <c r="B111" s="88" t="s">
        <v>2</v>
      </c>
      <c r="C111" s="88" t="s">
        <v>3</v>
      </c>
      <c r="D111" s="88" t="s">
        <v>4</v>
      </c>
      <c r="E111" s="88" t="s">
        <v>5</v>
      </c>
      <c r="F111" s="88" t="s">
        <v>6</v>
      </c>
      <c r="G111" s="90"/>
      <c r="H111" s="91"/>
      <c r="I111" s="88" t="s">
        <v>7</v>
      </c>
      <c r="J111" s="88" t="s">
        <v>8</v>
      </c>
    </row>
    <row r="112" spans="1:10">
      <c r="A112" s="89"/>
      <c r="B112" s="89"/>
      <c r="C112" s="89"/>
      <c r="D112" s="89"/>
      <c r="E112" s="89"/>
      <c r="F112" s="4" t="s">
        <v>9</v>
      </c>
      <c r="G112" s="4" t="s">
        <v>10</v>
      </c>
      <c r="H112" s="4" t="s">
        <v>11</v>
      </c>
      <c r="I112" s="89"/>
      <c r="J112" s="89"/>
    </row>
    <row r="113" spans="1:10">
      <c r="A113" s="5" t="s">
        <v>561</v>
      </c>
      <c r="B113" s="6">
        <v>44879.791346296297</v>
      </c>
      <c r="C113" s="5" t="s">
        <v>551</v>
      </c>
      <c r="D113" s="7"/>
      <c r="E113" s="10"/>
      <c r="F113" s="8">
        <v>1389.31</v>
      </c>
      <c r="I113" s="11" t="s">
        <v>9</v>
      </c>
      <c r="J113" s="5" t="s">
        <v>551</v>
      </c>
    </row>
    <row r="114" spans="1:10">
      <c r="A114" s="5" t="s">
        <v>561</v>
      </c>
      <c r="B114" s="6">
        <v>44879.791346296297</v>
      </c>
      <c r="C114" s="5" t="s">
        <v>551</v>
      </c>
      <c r="D114" s="7"/>
      <c r="E114" s="10"/>
      <c r="H114" s="8">
        <v>16</v>
      </c>
      <c r="I114" s="5" t="s">
        <v>224</v>
      </c>
      <c r="J114" s="5" t="s">
        <v>551</v>
      </c>
    </row>
    <row r="115" spans="1:10">
      <c r="A115" s="12" t="s">
        <v>21</v>
      </c>
      <c r="B115" s="3"/>
      <c r="C115" s="3"/>
      <c r="D115" s="7"/>
      <c r="E115" s="10"/>
      <c r="H115" s="8"/>
      <c r="I115" s="11"/>
      <c r="J115" s="5"/>
    </row>
    <row r="116" spans="1:10" ht="15.75" customHeight="1">
      <c r="A116" s="13" t="s">
        <v>22</v>
      </c>
      <c r="B116" s="13" t="s">
        <v>23</v>
      </c>
      <c r="C116" s="13" t="s">
        <v>24</v>
      </c>
      <c r="D116" s="21">
        <v>112224986</v>
      </c>
      <c r="E116" s="14">
        <v>112225201</v>
      </c>
      <c r="H116" s="8"/>
      <c r="I116" s="11"/>
      <c r="J116" s="5"/>
    </row>
    <row r="119" spans="1:10">
      <c r="A119" s="1" t="s">
        <v>0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3" t="s">
        <v>83</v>
      </c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88" t="s">
        <v>0</v>
      </c>
      <c r="B121" s="88" t="s">
        <v>2</v>
      </c>
      <c r="C121" s="88" t="s">
        <v>3</v>
      </c>
      <c r="D121" s="88" t="s">
        <v>4</v>
      </c>
      <c r="E121" s="88" t="s">
        <v>5</v>
      </c>
      <c r="F121" s="88" t="s">
        <v>6</v>
      </c>
      <c r="G121" s="90"/>
      <c r="H121" s="91"/>
      <c r="I121" s="88" t="s">
        <v>7</v>
      </c>
      <c r="J121" s="88" t="s">
        <v>8</v>
      </c>
    </row>
    <row r="122" spans="1:10">
      <c r="A122" s="89"/>
      <c r="B122" s="89"/>
      <c r="C122" s="89"/>
      <c r="D122" s="89"/>
      <c r="E122" s="89"/>
      <c r="F122" s="4" t="s">
        <v>9</v>
      </c>
      <c r="G122" s="4" t="s">
        <v>10</v>
      </c>
      <c r="H122" s="4" t="s">
        <v>11</v>
      </c>
      <c r="I122" s="89"/>
      <c r="J122" s="89"/>
    </row>
    <row r="123" spans="1:10">
      <c r="A123" s="5" t="s">
        <v>562</v>
      </c>
      <c r="B123" s="6">
        <v>44880.797379131953</v>
      </c>
      <c r="C123" s="5" t="s">
        <v>551</v>
      </c>
      <c r="D123" s="7"/>
      <c r="E123" s="10"/>
      <c r="F123" s="8">
        <v>3012.14</v>
      </c>
      <c r="I123" s="11" t="s">
        <v>9</v>
      </c>
      <c r="J123" s="5" t="s">
        <v>551</v>
      </c>
    </row>
    <row r="124" spans="1:10">
      <c r="A124" s="5" t="s">
        <v>562</v>
      </c>
      <c r="B124" s="6">
        <v>44880.797379131953</v>
      </c>
      <c r="C124" s="5" t="s">
        <v>551</v>
      </c>
      <c r="D124" s="7"/>
      <c r="E124" s="10"/>
      <c r="H124" s="8">
        <v>483.46</v>
      </c>
      <c r="I124" s="5" t="s">
        <v>224</v>
      </c>
      <c r="J124" s="5" t="s">
        <v>551</v>
      </c>
    </row>
    <row r="125" spans="1:10">
      <c r="A125" s="5" t="s">
        <v>562</v>
      </c>
      <c r="B125" s="6">
        <v>44880.797379131953</v>
      </c>
      <c r="C125" s="5" t="s">
        <v>551</v>
      </c>
      <c r="D125" s="7"/>
      <c r="E125" s="10"/>
      <c r="H125" s="8">
        <v>1116.05</v>
      </c>
      <c r="I125" s="11" t="s">
        <v>226</v>
      </c>
      <c r="J125" s="5" t="s">
        <v>551</v>
      </c>
    </row>
    <row r="126" spans="1:10">
      <c r="A126" s="12" t="s">
        <v>21</v>
      </c>
      <c r="B126" s="3"/>
      <c r="C126" s="3"/>
      <c r="D126" s="7"/>
      <c r="E126" s="10"/>
      <c r="H126" s="8"/>
      <c r="I126" s="11"/>
      <c r="J126" s="10"/>
    </row>
    <row r="127" spans="1:10" ht="15.75" customHeight="1">
      <c r="A127" s="13" t="s">
        <v>22</v>
      </c>
      <c r="B127" s="13" t="s">
        <v>23</v>
      </c>
      <c r="C127" s="13" t="s">
        <v>24</v>
      </c>
      <c r="D127" s="21">
        <v>112226919</v>
      </c>
      <c r="E127" s="14">
        <v>112232755</v>
      </c>
      <c r="H127" s="8"/>
      <c r="I127" s="11"/>
      <c r="J127" s="10"/>
    </row>
    <row r="130" spans="1:10">
      <c r="A130" s="1" t="s">
        <v>0</v>
      </c>
      <c r="B130" s="2"/>
      <c r="C130" s="2"/>
      <c r="D130" s="2"/>
      <c r="E130" s="2"/>
      <c r="F130" s="2"/>
      <c r="G130" s="2"/>
      <c r="H130" s="2"/>
      <c r="I130" s="2"/>
      <c r="J130" s="2"/>
    </row>
    <row r="131" spans="1:10">
      <c r="A131" s="3" t="s">
        <v>86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88" t="s">
        <v>0</v>
      </c>
      <c r="B132" s="88" t="s">
        <v>2</v>
      </c>
      <c r="C132" s="88" t="s">
        <v>3</v>
      </c>
      <c r="D132" s="88" t="s">
        <v>4</v>
      </c>
      <c r="E132" s="88" t="s">
        <v>5</v>
      </c>
      <c r="F132" s="88" t="s">
        <v>6</v>
      </c>
      <c r="G132" s="90"/>
      <c r="H132" s="91"/>
      <c r="I132" s="88" t="s">
        <v>7</v>
      </c>
      <c r="J132" s="88" t="s">
        <v>8</v>
      </c>
    </row>
    <row r="133" spans="1:10">
      <c r="A133" s="89"/>
      <c r="B133" s="89"/>
      <c r="C133" s="89"/>
      <c r="D133" s="89"/>
      <c r="E133" s="89"/>
      <c r="F133" s="4" t="s">
        <v>9</v>
      </c>
      <c r="G133" s="4" t="s">
        <v>10</v>
      </c>
      <c r="H133" s="4" t="s">
        <v>11</v>
      </c>
      <c r="I133" s="89"/>
      <c r="J133" s="89"/>
    </row>
    <row r="134" spans="1:10">
      <c r="A134" s="5" t="s">
        <v>563</v>
      </c>
      <c r="B134" s="6">
        <v>44881.797591643517</v>
      </c>
      <c r="C134" s="5" t="s">
        <v>551</v>
      </c>
      <c r="D134" s="7"/>
      <c r="E134" s="10"/>
      <c r="F134" s="8">
        <v>1438.3</v>
      </c>
      <c r="I134" s="11" t="s">
        <v>9</v>
      </c>
      <c r="J134" s="5" t="s">
        <v>551</v>
      </c>
    </row>
    <row r="135" spans="1:10">
      <c r="A135" s="5" t="s">
        <v>563</v>
      </c>
      <c r="B135" s="6">
        <v>44881.797591643517</v>
      </c>
      <c r="C135" s="5" t="s">
        <v>551</v>
      </c>
      <c r="D135" s="7"/>
      <c r="E135" s="10"/>
      <c r="H135" s="8">
        <v>206.86</v>
      </c>
      <c r="I135" s="5" t="s">
        <v>224</v>
      </c>
      <c r="J135" s="5" t="s">
        <v>551</v>
      </c>
    </row>
    <row r="136" spans="1:10">
      <c r="A136" s="12" t="s">
        <v>21</v>
      </c>
      <c r="B136" s="3"/>
      <c r="C136" s="3"/>
      <c r="D136" s="7"/>
      <c r="E136" s="10"/>
      <c r="H136" s="8"/>
      <c r="I136" s="11"/>
      <c r="J136" s="5"/>
    </row>
    <row r="137" spans="1:10" ht="15.75" customHeight="1">
      <c r="A137" s="13" t="s">
        <v>22</v>
      </c>
      <c r="B137" s="13" t="s">
        <v>23</v>
      </c>
      <c r="C137" s="13" t="s">
        <v>24</v>
      </c>
      <c r="D137" s="21">
        <v>112240535</v>
      </c>
      <c r="E137" s="14">
        <v>112240568</v>
      </c>
      <c r="H137" s="8"/>
      <c r="I137" s="11"/>
      <c r="J137" s="5"/>
    </row>
    <row r="140" spans="1:10">
      <c r="A140" s="1" t="s">
        <v>0</v>
      </c>
      <c r="B140" s="2"/>
      <c r="C140" s="2"/>
      <c r="D140" s="2"/>
      <c r="E140" s="2"/>
      <c r="F140" s="2"/>
      <c r="G140" s="2"/>
      <c r="H140" s="2"/>
      <c r="I140" s="2"/>
      <c r="J140" s="2"/>
    </row>
    <row r="141" spans="1:10">
      <c r="A141" s="3" t="s">
        <v>90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88" t="s">
        <v>0</v>
      </c>
      <c r="B142" s="88" t="s">
        <v>2</v>
      </c>
      <c r="C142" s="88" t="s">
        <v>3</v>
      </c>
      <c r="D142" s="88" t="s">
        <v>4</v>
      </c>
      <c r="E142" s="88" t="s">
        <v>5</v>
      </c>
      <c r="F142" s="88" t="s">
        <v>6</v>
      </c>
      <c r="G142" s="90"/>
      <c r="H142" s="91"/>
      <c r="I142" s="88" t="s">
        <v>7</v>
      </c>
      <c r="J142" s="88" t="s">
        <v>8</v>
      </c>
    </row>
    <row r="143" spans="1:10">
      <c r="A143" s="89"/>
      <c r="B143" s="89"/>
      <c r="C143" s="89"/>
      <c r="D143" s="89"/>
      <c r="E143" s="89"/>
      <c r="F143" s="4" t="s">
        <v>9</v>
      </c>
      <c r="G143" s="4" t="s">
        <v>10</v>
      </c>
      <c r="H143" s="4" t="s">
        <v>11</v>
      </c>
      <c r="I143" s="89"/>
      <c r="J143" s="89"/>
    </row>
    <row r="144" spans="1:10">
      <c r="A144" s="5" t="s">
        <v>564</v>
      </c>
      <c r="B144" s="6">
        <v>44882.795007314817</v>
      </c>
      <c r="C144" s="5" t="s">
        <v>551</v>
      </c>
      <c r="D144" s="7"/>
      <c r="E144" s="10"/>
      <c r="F144" s="8">
        <v>2859.03</v>
      </c>
      <c r="I144" s="11" t="s">
        <v>9</v>
      </c>
      <c r="J144" s="5" t="s">
        <v>551</v>
      </c>
    </row>
    <row r="145" spans="1:10">
      <c r="A145" s="5" t="s">
        <v>564</v>
      </c>
      <c r="B145" s="6">
        <v>44882.795007314817</v>
      </c>
      <c r="C145" s="5" t="s">
        <v>551</v>
      </c>
      <c r="D145" s="7"/>
      <c r="E145" s="10"/>
      <c r="H145" s="8">
        <v>263.8</v>
      </c>
      <c r="I145" s="5" t="s">
        <v>224</v>
      </c>
      <c r="J145" s="5" t="s">
        <v>551</v>
      </c>
    </row>
    <row r="146" spans="1:10">
      <c r="A146" s="12" t="s">
        <v>21</v>
      </c>
      <c r="B146" s="3"/>
      <c r="C146" s="3"/>
      <c r="D146" s="7"/>
      <c r="E146" s="10"/>
      <c r="H146" s="8"/>
      <c r="I146" s="11"/>
      <c r="J146" s="5"/>
    </row>
    <row r="147" spans="1:10" ht="15.75" customHeight="1">
      <c r="A147" s="13" t="s">
        <v>22</v>
      </c>
      <c r="B147" s="13" t="s">
        <v>23</v>
      </c>
      <c r="C147" s="13" t="s">
        <v>24</v>
      </c>
      <c r="D147" s="21">
        <v>112252668</v>
      </c>
      <c r="E147" s="14">
        <v>112252785</v>
      </c>
      <c r="H147" s="8"/>
      <c r="I147" s="11"/>
      <c r="J147" s="5"/>
    </row>
    <row r="150" spans="1:10">
      <c r="A150" s="1" t="s">
        <v>0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3" t="s">
        <v>94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88" t="s">
        <v>0</v>
      </c>
      <c r="B152" s="88" t="s">
        <v>2</v>
      </c>
      <c r="C152" s="88" t="s">
        <v>3</v>
      </c>
      <c r="D152" s="88" t="s">
        <v>4</v>
      </c>
      <c r="E152" s="88" t="s">
        <v>5</v>
      </c>
      <c r="F152" s="88" t="s">
        <v>6</v>
      </c>
      <c r="G152" s="90"/>
      <c r="H152" s="91"/>
      <c r="I152" s="88" t="s">
        <v>7</v>
      </c>
      <c r="J152" s="88" t="s">
        <v>8</v>
      </c>
    </row>
    <row r="153" spans="1:10">
      <c r="A153" s="89"/>
      <c r="B153" s="89"/>
      <c r="C153" s="89"/>
      <c r="D153" s="89"/>
      <c r="E153" s="89"/>
      <c r="F153" s="4" t="s">
        <v>9</v>
      </c>
      <c r="G153" s="4" t="s">
        <v>10</v>
      </c>
      <c r="H153" s="4" t="s">
        <v>11</v>
      </c>
      <c r="I153" s="89"/>
      <c r="J153" s="89"/>
    </row>
    <row r="154" spans="1:10">
      <c r="A154" s="5" t="s">
        <v>565</v>
      </c>
      <c r="B154" s="6">
        <v>44883.799454918983</v>
      </c>
      <c r="C154" s="5" t="s">
        <v>551</v>
      </c>
      <c r="D154" s="7"/>
      <c r="E154" s="10"/>
      <c r="F154" s="8">
        <v>2620.79</v>
      </c>
      <c r="I154" s="11" t="s">
        <v>9</v>
      </c>
      <c r="J154" s="5" t="s">
        <v>551</v>
      </c>
    </row>
    <row r="155" spans="1:10">
      <c r="A155" s="5" t="s">
        <v>565</v>
      </c>
      <c r="B155" s="6">
        <v>44883.799454918983</v>
      </c>
      <c r="C155" s="5" t="s">
        <v>551</v>
      </c>
      <c r="D155" s="7"/>
      <c r="E155" s="10"/>
      <c r="H155" s="8">
        <v>136.19999999999999</v>
      </c>
      <c r="I155" s="5" t="s">
        <v>224</v>
      </c>
      <c r="J155" s="5" t="s">
        <v>551</v>
      </c>
    </row>
    <row r="156" spans="1:10">
      <c r="A156" s="12" t="s">
        <v>21</v>
      </c>
      <c r="B156" s="3"/>
      <c r="C156" s="3"/>
      <c r="D156" s="7"/>
      <c r="E156" s="10"/>
      <c r="F156" s="47"/>
      <c r="G156" s="8"/>
      <c r="I156" s="11"/>
      <c r="J156" s="5"/>
    </row>
    <row r="157" spans="1:10" ht="15.75" customHeight="1">
      <c r="A157" s="13" t="s">
        <v>22</v>
      </c>
      <c r="B157" s="13" t="s">
        <v>23</v>
      </c>
      <c r="C157" s="13" t="s">
        <v>24</v>
      </c>
      <c r="D157" s="21">
        <v>112252681</v>
      </c>
      <c r="E157" s="14">
        <v>112252788</v>
      </c>
      <c r="G157" s="8"/>
      <c r="I157" s="11"/>
      <c r="J157" s="5"/>
    </row>
    <row r="158" spans="1:10">
      <c r="A158" s="5"/>
      <c r="B158" s="6"/>
      <c r="C158" s="5"/>
      <c r="D158" s="7"/>
      <c r="E158" s="10"/>
      <c r="G158" s="8"/>
      <c r="I158" s="11"/>
      <c r="J158" s="5"/>
    </row>
    <row r="159" spans="1:10">
      <c r="A159" s="5"/>
      <c r="B159" s="6"/>
      <c r="C159" s="5"/>
      <c r="D159" s="7"/>
      <c r="E159" s="10"/>
      <c r="G159" s="8"/>
      <c r="I159" s="11"/>
      <c r="J159" s="5"/>
    </row>
    <row r="160" spans="1:10">
      <c r="A160" s="1" t="s">
        <v>0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3" t="s">
        <v>98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88" t="s">
        <v>0</v>
      </c>
      <c r="B162" s="88" t="s">
        <v>2</v>
      </c>
      <c r="C162" s="88" t="s">
        <v>3</v>
      </c>
      <c r="D162" s="88" t="s">
        <v>4</v>
      </c>
      <c r="E162" s="88" t="s">
        <v>5</v>
      </c>
      <c r="F162" s="88" t="s">
        <v>6</v>
      </c>
      <c r="G162" s="90"/>
      <c r="H162" s="91"/>
      <c r="I162" s="88" t="s">
        <v>7</v>
      </c>
      <c r="J162" s="88" t="s">
        <v>8</v>
      </c>
    </row>
    <row r="163" spans="1:10">
      <c r="A163" s="89"/>
      <c r="B163" s="89"/>
      <c r="C163" s="89"/>
      <c r="D163" s="89"/>
      <c r="E163" s="89"/>
      <c r="F163" s="4" t="s">
        <v>9</v>
      </c>
      <c r="G163" s="4" t="s">
        <v>10</v>
      </c>
      <c r="H163" s="4" t="s">
        <v>11</v>
      </c>
      <c r="I163" s="89"/>
      <c r="J163" s="89"/>
    </row>
    <row r="164" spans="1:10">
      <c r="A164" s="5" t="s">
        <v>566</v>
      </c>
      <c r="B164" s="6">
        <v>44884.570416828697</v>
      </c>
      <c r="C164" s="5" t="s">
        <v>551</v>
      </c>
      <c r="D164" s="7"/>
      <c r="E164" s="10"/>
      <c r="F164" s="8">
        <v>3799.36</v>
      </c>
      <c r="I164" s="11" t="s">
        <v>9</v>
      </c>
      <c r="J164" s="5" t="s">
        <v>551</v>
      </c>
    </row>
    <row r="165" spans="1:10">
      <c r="A165" s="5" t="s">
        <v>566</v>
      </c>
      <c r="B165" s="6">
        <v>44884.570416828697</v>
      </c>
      <c r="C165" s="5" t="s">
        <v>551</v>
      </c>
      <c r="D165" s="7"/>
      <c r="E165" s="10"/>
      <c r="H165" s="8">
        <v>105.29</v>
      </c>
      <c r="I165" s="5" t="s">
        <v>224</v>
      </c>
      <c r="J165" s="5" t="s">
        <v>551</v>
      </c>
    </row>
    <row r="166" spans="1:10">
      <c r="A166" s="12" t="s">
        <v>21</v>
      </c>
      <c r="B166" s="3"/>
      <c r="C166" s="3"/>
      <c r="D166" s="7"/>
      <c r="E166" s="10"/>
      <c r="F166" s="47"/>
      <c r="G166" s="8"/>
      <c r="I166" s="11"/>
      <c r="J166" s="5"/>
    </row>
    <row r="167" spans="1:10" ht="15.75" customHeight="1">
      <c r="A167" s="13" t="s">
        <v>22</v>
      </c>
      <c r="B167" s="13" t="s">
        <v>23</v>
      </c>
      <c r="C167" s="13" t="s">
        <v>24</v>
      </c>
      <c r="D167" s="21">
        <v>112260375</v>
      </c>
      <c r="E167" s="14">
        <v>112260407</v>
      </c>
      <c r="G167" s="8"/>
      <c r="I167" s="11"/>
      <c r="J167" s="5"/>
    </row>
    <row r="170" spans="1:10">
      <c r="A170" s="1" t="s">
        <v>0</v>
      </c>
      <c r="B170" s="2"/>
      <c r="C170" s="2"/>
      <c r="D170" s="2"/>
      <c r="E170" s="2"/>
      <c r="F170" s="2"/>
      <c r="G170" s="2"/>
      <c r="H170" s="2"/>
      <c r="I170" s="2"/>
      <c r="J170" s="2"/>
    </row>
    <row r="171" spans="1:10">
      <c r="A171" s="3" t="s">
        <v>100</v>
      </c>
      <c r="B171" s="2"/>
      <c r="C171" s="2"/>
      <c r="D171" s="2"/>
      <c r="E171" s="2"/>
      <c r="F171" s="2"/>
      <c r="G171" s="2"/>
      <c r="H171" s="2"/>
      <c r="I171" s="2"/>
      <c r="J171" s="2"/>
    </row>
    <row r="172" spans="1:10">
      <c r="A172" s="88" t="s">
        <v>0</v>
      </c>
      <c r="B172" s="88" t="s">
        <v>2</v>
      </c>
      <c r="C172" s="88" t="s">
        <v>3</v>
      </c>
      <c r="D172" s="88" t="s">
        <v>4</v>
      </c>
      <c r="E172" s="88" t="s">
        <v>5</v>
      </c>
      <c r="F172" s="88" t="s">
        <v>6</v>
      </c>
      <c r="G172" s="90"/>
      <c r="H172" s="91"/>
      <c r="I172" s="88" t="s">
        <v>7</v>
      </c>
      <c r="J172" s="88" t="s">
        <v>8</v>
      </c>
    </row>
    <row r="173" spans="1:10">
      <c r="A173" s="89"/>
      <c r="B173" s="89"/>
      <c r="C173" s="89"/>
      <c r="D173" s="89"/>
      <c r="E173" s="89"/>
      <c r="F173" s="4" t="s">
        <v>9</v>
      </c>
      <c r="G173" s="4" t="s">
        <v>10</v>
      </c>
      <c r="H173" s="4" t="s">
        <v>11</v>
      </c>
      <c r="I173" s="89"/>
      <c r="J173" s="89"/>
    </row>
    <row r="174" spans="1:10">
      <c r="A174" s="5" t="s">
        <v>567</v>
      </c>
      <c r="B174" s="6">
        <v>44886.79280333333</v>
      </c>
      <c r="C174" s="5" t="s">
        <v>551</v>
      </c>
      <c r="D174" s="7"/>
      <c r="E174" s="10"/>
      <c r="F174" s="8">
        <v>1921.94</v>
      </c>
      <c r="I174" s="11" t="s">
        <v>9</v>
      </c>
      <c r="J174" s="5" t="s">
        <v>551</v>
      </c>
    </row>
    <row r="175" spans="1:10">
      <c r="A175" s="5" t="s">
        <v>567</v>
      </c>
      <c r="B175" s="6">
        <v>44886.79280333333</v>
      </c>
      <c r="C175" s="5" t="s">
        <v>551</v>
      </c>
      <c r="D175" s="7"/>
      <c r="E175" s="10"/>
      <c r="H175" s="8">
        <v>48</v>
      </c>
      <c r="I175" s="5" t="s">
        <v>224</v>
      </c>
      <c r="J175" s="5" t="s">
        <v>551</v>
      </c>
    </row>
    <row r="176" spans="1:10">
      <c r="A176" s="12" t="s">
        <v>21</v>
      </c>
      <c r="B176" s="3"/>
      <c r="C176" s="3"/>
      <c r="D176" s="7"/>
      <c r="E176" s="10"/>
      <c r="H176" s="8"/>
      <c r="I176" s="11"/>
      <c r="J176" s="5"/>
    </row>
    <row r="177" spans="1:10" ht="15.75" customHeight="1">
      <c r="A177" s="13" t="s">
        <v>22</v>
      </c>
      <c r="B177" s="13" t="s">
        <v>23</v>
      </c>
      <c r="C177" s="13" t="s">
        <v>24</v>
      </c>
      <c r="D177" s="21">
        <v>112266582</v>
      </c>
      <c r="E177" s="14">
        <v>112266644</v>
      </c>
      <c r="H177" s="8"/>
      <c r="I177" s="11"/>
      <c r="J177" s="5"/>
    </row>
    <row r="180" spans="1:10">
      <c r="A180" s="1" t="s">
        <v>0</v>
      </c>
      <c r="B180" s="2"/>
      <c r="C180" s="2"/>
      <c r="D180" s="2"/>
      <c r="E180" s="2"/>
      <c r="F180" s="2"/>
      <c r="G180" s="2"/>
      <c r="H180" s="2"/>
      <c r="I180" s="2"/>
      <c r="J180" s="2"/>
    </row>
    <row r="181" spans="1:10">
      <c r="A181" s="3" t="s">
        <v>104</v>
      </c>
      <c r="B181" s="2"/>
      <c r="C181" s="2"/>
      <c r="D181" s="2"/>
      <c r="E181" s="2"/>
      <c r="F181" s="2"/>
      <c r="G181" s="2"/>
      <c r="H181" s="2"/>
      <c r="I181" s="2"/>
      <c r="J181" s="2"/>
    </row>
    <row r="182" spans="1:10">
      <c r="A182" s="88" t="s">
        <v>0</v>
      </c>
      <c r="B182" s="88" t="s">
        <v>2</v>
      </c>
      <c r="C182" s="88" t="s">
        <v>3</v>
      </c>
      <c r="D182" s="88" t="s">
        <v>4</v>
      </c>
      <c r="E182" s="88" t="s">
        <v>5</v>
      </c>
      <c r="F182" s="88" t="s">
        <v>6</v>
      </c>
      <c r="G182" s="90"/>
      <c r="H182" s="91"/>
      <c r="I182" s="88" t="s">
        <v>7</v>
      </c>
      <c r="J182" s="88" t="s">
        <v>8</v>
      </c>
    </row>
    <row r="183" spans="1:10">
      <c r="A183" s="89"/>
      <c r="B183" s="89"/>
      <c r="C183" s="89"/>
      <c r="D183" s="89"/>
      <c r="E183" s="89"/>
      <c r="F183" s="4" t="s">
        <v>9</v>
      </c>
      <c r="G183" s="4" t="s">
        <v>10</v>
      </c>
      <c r="H183" s="4" t="s">
        <v>11</v>
      </c>
      <c r="I183" s="89"/>
      <c r="J183" s="89"/>
    </row>
    <row r="184" spans="1:10">
      <c r="A184" s="5" t="s">
        <v>568</v>
      </c>
      <c r="B184" s="6">
        <v>44887.816446574077</v>
      </c>
      <c r="C184" s="5" t="s">
        <v>551</v>
      </c>
      <c r="D184" s="7"/>
      <c r="E184" s="10"/>
      <c r="F184" s="8">
        <v>1525.6</v>
      </c>
      <c r="I184" s="11" t="s">
        <v>9</v>
      </c>
      <c r="J184" s="5" t="s">
        <v>551</v>
      </c>
    </row>
    <row r="185" spans="1:10">
      <c r="A185" s="5" t="s">
        <v>568</v>
      </c>
      <c r="B185" s="6">
        <v>44887.816446574077</v>
      </c>
      <c r="C185" s="5" t="s">
        <v>551</v>
      </c>
      <c r="D185" s="7"/>
      <c r="E185" s="10"/>
      <c r="H185" s="8">
        <v>1018.47</v>
      </c>
      <c r="I185" s="5" t="s">
        <v>224</v>
      </c>
      <c r="J185" s="5" t="s">
        <v>551</v>
      </c>
    </row>
    <row r="186" spans="1:10">
      <c r="A186" s="12" t="s">
        <v>21</v>
      </c>
      <c r="B186" s="3"/>
      <c r="C186" s="3"/>
      <c r="D186" s="7"/>
      <c r="E186" s="10"/>
      <c r="H186" s="8"/>
      <c r="I186" s="11"/>
      <c r="J186" s="5"/>
    </row>
    <row r="187" spans="1:10" ht="15.75" customHeight="1">
      <c r="A187" s="13" t="s">
        <v>22</v>
      </c>
      <c r="B187" s="13" t="s">
        <v>23</v>
      </c>
      <c r="C187" s="13" t="s">
        <v>24</v>
      </c>
      <c r="D187" s="21">
        <v>112268539</v>
      </c>
      <c r="E187" s="14">
        <v>112273961</v>
      </c>
      <c r="H187" s="8"/>
      <c r="I187" s="11"/>
      <c r="J187" s="5"/>
    </row>
    <row r="190" spans="1:10">
      <c r="A190" s="1" t="s">
        <v>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3" t="s">
        <v>107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88" t="s">
        <v>0</v>
      </c>
      <c r="B192" s="88" t="s">
        <v>2</v>
      </c>
      <c r="C192" s="88" t="s">
        <v>3</v>
      </c>
      <c r="D192" s="88" t="s">
        <v>4</v>
      </c>
      <c r="E192" s="88" t="s">
        <v>5</v>
      </c>
      <c r="F192" s="88" t="s">
        <v>6</v>
      </c>
      <c r="G192" s="90"/>
      <c r="H192" s="91"/>
      <c r="I192" s="88" t="s">
        <v>7</v>
      </c>
      <c r="J192" s="88" t="s">
        <v>8</v>
      </c>
    </row>
    <row r="193" spans="1:10">
      <c r="A193" s="89"/>
      <c r="B193" s="89"/>
      <c r="C193" s="89"/>
      <c r="D193" s="89"/>
      <c r="E193" s="89"/>
      <c r="F193" s="4" t="s">
        <v>9</v>
      </c>
      <c r="G193" s="4" t="s">
        <v>10</v>
      </c>
      <c r="H193" s="4" t="s">
        <v>11</v>
      </c>
      <c r="I193" s="89"/>
      <c r="J193" s="89"/>
    </row>
    <row r="194" spans="1:10">
      <c r="A194" s="5" t="s">
        <v>569</v>
      </c>
      <c r="B194" s="6">
        <v>44888.799740185183</v>
      </c>
      <c r="C194" s="5" t="s">
        <v>551</v>
      </c>
      <c r="D194" s="7"/>
      <c r="E194" s="10"/>
      <c r="F194" s="8">
        <v>1360.02</v>
      </c>
      <c r="I194" s="11" t="s">
        <v>9</v>
      </c>
      <c r="J194" s="5" t="s">
        <v>551</v>
      </c>
    </row>
    <row r="195" spans="1:10">
      <c r="A195" s="5" t="s">
        <v>569</v>
      </c>
      <c r="B195" s="6">
        <v>44888.799740185183</v>
      </c>
      <c r="C195" s="5" t="s">
        <v>551</v>
      </c>
      <c r="D195" s="7"/>
      <c r="E195" s="10"/>
      <c r="H195" s="8">
        <v>251.74</v>
      </c>
      <c r="I195" s="5" t="s">
        <v>224</v>
      </c>
      <c r="J195" s="5" t="s">
        <v>551</v>
      </c>
    </row>
    <row r="196" spans="1:10">
      <c r="A196" s="12" t="s">
        <v>21</v>
      </c>
      <c r="B196" s="3"/>
      <c r="C196" s="3"/>
      <c r="D196" s="7"/>
      <c r="E196" s="10"/>
      <c r="H196" s="8"/>
      <c r="I196" s="11"/>
      <c r="J196" s="10"/>
    </row>
    <row r="197" spans="1:10" ht="15.75" customHeight="1">
      <c r="A197" s="13" t="s">
        <v>22</v>
      </c>
      <c r="B197" s="13" t="s">
        <v>23</v>
      </c>
      <c r="C197" s="13" t="s">
        <v>24</v>
      </c>
      <c r="D197" s="21">
        <v>112276022</v>
      </c>
      <c r="E197" s="14">
        <v>112281130</v>
      </c>
      <c r="H197" s="8"/>
      <c r="I197" s="11"/>
      <c r="J197" s="10"/>
    </row>
    <row r="200" spans="1:10">
      <c r="A200" s="1" t="s">
        <v>0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3" t="s">
        <v>110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88" t="s">
        <v>0</v>
      </c>
      <c r="B202" s="88" t="s">
        <v>2</v>
      </c>
      <c r="C202" s="88" t="s">
        <v>3</v>
      </c>
      <c r="D202" s="88" t="s">
        <v>4</v>
      </c>
      <c r="E202" s="88" t="s">
        <v>5</v>
      </c>
      <c r="F202" s="88" t="s">
        <v>6</v>
      </c>
      <c r="G202" s="90"/>
      <c r="H202" s="91"/>
      <c r="I202" s="88" t="s">
        <v>7</v>
      </c>
      <c r="J202" s="88" t="s">
        <v>8</v>
      </c>
    </row>
    <row r="203" spans="1:10">
      <c r="A203" s="89"/>
      <c r="B203" s="89"/>
      <c r="C203" s="89"/>
      <c r="D203" s="89"/>
      <c r="E203" s="89"/>
      <c r="F203" s="4" t="s">
        <v>9</v>
      </c>
      <c r="G203" s="4" t="s">
        <v>10</v>
      </c>
      <c r="H203" s="4" t="s">
        <v>11</v>
      </c>
      <c r="I203" s="89"/>
      <c r="J203" s="89"/>
    </row>
    <row r="204" spans="1:10">
      <c r="A204" s="5" t="s">
        <v>570</v>
      </c>
      <c r="B204" s="6">
        <v>44889.792733784721</v>
      </c>
      <c r="C204" s="5" t="s">
        <v>551</v>
      </c>
      <c r="D204" s="7"/>
      <c r="E204" s="10"/>
      <c r="F204" s="8">
        <v>3061.24</v>
      </c>
      <c r="I204" s="11" t="s">
        <v>9</v>
      </c>
      <c r="J204" s="5" t="s">
        <v>551</v>
      </c>
    </row>
    <row r="205" spans="1:10">
      <c r="A205" s="5" t="s">
        <v>570</v>
      </c>
      <c r="B205" s="6">
        <v>44889.792733784721</v>
      </c>
      <c r="C205" s="5" t="s">
        <v>551</v>
      </c>
      <c r="D205" s="7"/>
      <c r="E205" s="10"/>
      <c r="H205" s="8">
        <v>588.35</v>
      </c>
      <c r="I205" s="5" t="s">
        <v>224</v>
      </c>
      <c r="J205" s="5" t="s">
        <v>551</v>
      </c>
    </row>
    <row r="206" spans="1:10">
      <c r="A206" s="5" t="s">
        <v>570</v>
      </c>
      <c r="B206" s="6">
        <v>44889.792733784721</v>
      </c>
      <c r="C206" s="5" t="s">
        <v>551</v>
      </c>
      <c r="D206" s="7"/>
      <c r="E206" s="10"/>
      <c r="H206" s="8">
        <v>222.42</v>
      </c>
      <c r="I206" s="11" t="s">
        <v>226</v>
      </c>
      <c r="J206" s="5" t="s">
        <v>551</v>
      </c>
    </row>
    <row r="207" spans="1:10">
      <c r="A207" s="12" t="s">
        <v>21</v>
      </c>
      <c r="B207" s="3"/>
      <c r="C207" s="3"/>
      <c r="D207" s="7"/>
      <c r="E207" s="10"/>
      <c r="H207" s="8"/>
      <c r="I207" s="11"/>
      <c r="J207" s="5"/>
    </row>
    <row r="208" spans="1:10" ht="15.75" customHeight="1">
      <c r="A208" s="13" t="s">
        <v>22</v>
      </c>
      <c r="B208" s="13" t="s">
        <v>23</v>
      </c>
      <c r="C208" s="13" t="s">
        <v>24</v>
      </c>
      <c r="D208" s="21">
        <v>112285185</v>
      </c>
      <c r="E208" s="14">
        <v>112292083</v>
      </c>
      <c r="H208" s="8"/>
      <c r="I208" s="11"/>
      <c r="J208" s="5"/>
    </row>
    <row r="211" spans="1:10">
      <c r="A211" s="1" t="s">
        <v>0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3" t="s">
        <v>115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88" t="s">
        <v>0</v>
      </c>
      <c r="B213" s="88" t="s">
        <v>2</v>
      </c>
      <c r="C213" s="88" t="s">
        <v>3</v>
      </c>
      <c r="D213" s="88" t="s">
        <v>4</v>
      </c>
      <c r="E213" s="88" t="s">
        <v>5</v>
      </c>
      <c r="F213" s="88" t="s">
        <v>6</v>
      </c>
      <c r="G213" s="90"/>
      <c r="H213" s="91"/>
      <c r="I213" s="88" t="s">
        <v>7</v>
      </c>
      <c r="J213" s="88" t="s">
        <v>8</v>
      </c>
    </row>
    <row r="214" spans="1:10">
      <c r="A214" s="89"/>
      <c r="B214" s="89"/>
      <c r="C214" s="89"/>
      <c r="D214" s="89"/>
      <c r="E214" s="89"/>
      <c r="F214" s="4" t="s">
        <v>9</v>
      </c>
      <c r="G214" s="4" t="s">
        <v>10</v>
      </c>
      <c r="H214" s="4" t="s">
        <v>11</v>
      </c>
      <c r="I214" s="89"/>
      <c r="J214" s="89"/>
    </row>
    <row r="215" spans="1:10">
      <c r="A215" s="5" t="s">
        <v>571</v>
      </c>
      <c r="B215" s="6">
        <v>44890.793158622677</v>
      </c>
      <c r="C215" s="5" t="s">
        <v>551</v>
      </c>
      <c r="D215" s="7"/>
      <c r="E215" s="10"/>
      <c r="F215" s="8">
        <v>1839.85</v>
      </c>
      <c r="I215" s="11" t="s">
        <v>9</v>
      </c>
      <c r="J215" s="5" t="s">
        <v>551</v>
      </c>
    </row>
    <row r="216" spans="1:10">
      <c r="A216" s="5" t="s">
        <v>571</v>
      </c>
      <c r="B216" s="6">
        <v>44890.793158622677</v>
      </c>
      <c r="C216" s="5" t="s">
        <v>551</v>
      </c>
      <c r="D216" s="7"/>
      <c r="E216" s="10"/>
      <c r="H216" s="8">
        <v>183.7</v>
      </c>
      <c r="I216" s="5" t="s">
        <v>224</v>
      </c>
      <c r="J216" s="5" t="s">
        <v>551</v>
      </c>
    </row>
    <row r="217" spans="1:10">
      <c r="A217" s="5" t="s">
        <v>571</v>
      </c>
      <c r="B217" s="6">
        <v>44890.793158622677</v>
      </c>
      <c r="C217" s="5" t="s">
        <v>551</v>
      </c>
      <c r="D217" s="7"/>
      <c r="E217" s="10"/>
      <c r="H217" s="8">
        <v>316.02999999999997</v>
      </c>
      <c r="I217" s="11" t="s">
        <v>226</v>
      </c>
      <c r="J217" s="5" t="s">
        <v>551</v>
      </c>
    </row>
    <row r="218" spans="1:10">
      <c r="A218" s="12" t="s">
        <v>21</v>
      </c>
      <c r="B218" s="3"/>
      <c r="C218" s="3"/>
      <c r="D218" s="7"/>
      <c r="E218" s="10"/>
      <c r="H218" s="8"/>
      <c r="I218" s="11"/>
      <c r="J218" s="5"/>
    </row>
    <row r="219" spans="1:10" ht="15.75" customHeight="1">
      <c r="A219" s="13" t="s">
        <v>22</v>
      </c>
      <c r="B219" s="13" t="s">
        <v>23</v>
      </c>
      <c r="C219" s="13" t="s">
        <v>24</v>
      </c>
      <c r="D219" s="21">
        <v>112285616</v>
      </c>
      <c r="E219" s="14">
        <v>112292084</v>
      </c>
      <c r="H219" s="8"/>
      <c r="I219" s="11"/>
      <c r="J219" s="5"/>
    </row>
    <row r="220" spans="1:10">
      <c r="A220" s="5"/>
      <c r="B220" s="6"/>
      <c r="C220" s="5"/>
      <c r="D220" s="7"/>
      <c r="E220" s="10"/>
      <c r="H220" s="8"/>
      <c r="I220" s="11"/>
      <c r="J220" s="5"/>
    </row>
    <row r="221" spans="1:10">
      <c r="A221" s="5"/>
      <c r="B221" s="6"/>
      <c r="C221" s="5"/>
      <c r="D221" s="7"/>
      <c r="E221" s="10"/>
      <c r="H221" s="8"/>
      <c r="I221" s="11"/>
      <c r="J221" s="5"/>
    </row>
    <row r="222" spans="1:10">
      <c r="A222" s="1" t="s">
        <v>0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3" t="s">
        <v>119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88" t="s">
        <v>0</v>
      </c>
      <c r="B224" s="88" t="s">
        <v>2</v>
      </c>
      <c r="C224" s="88" t="s">
        <v>3</v>
      </c>
      <c r="D224" s="88" t="s">
        <v>4</v>
      </c>
      <c r="E224" s="88" t="s">
        <v>5</v>
      </c>
      <c r="F224" s="88" t="s">
        <v>6</v>
      </c>
      <c r="G224" s="90"/>
      <c r="H224" s="91"/>
      <c r="I224" s="88" t="s">
        <v>7</v>
      </c>
      <c r="J224" s="88" t="s">
        <v>8</v>
      </c>
    </row>
    <row r="225" spans="1:10">
      <c r="A225" s="89"/>
      <c r="B225" s="89"/>
      <c r="C225" s="89"/>
      <c r="D225" s="89"/>
      <c r="E225" s="89"/>
      <c r="F225" s="4" t="s">
        <v>9</v>
      </c>
      <c r="G225" s="4" t="s">
        <v>10</v>
      </c>
      <c r="H225" s="4" t="s">
        <v>11</v>
      </c>
      <c r="I225" s="89"/>
      <c r="J225" s="89"/>
    </row>
    <row r="226" spans="1:10">
      <c r="A226" s="5" t="s">
        <v>572</v>
      </c>
      <c r="B226" s="6">
        <v>44891.590250138892</v>
      </c>
      <c r="C226" s="5" t="s">
        <v>551</v>
      </c>
      <c r="D226" s="7"/>
      <c r="E226" s="10"/>
      <c r="F226" s="8">
        <v>2756.84</v>
      </c>
      <c r="I226" s="11" t="s">
        <v>9</v>
      </c>
      <c r="J226" s="5" t="s">
        <v>551</v>
      </c>
    </row>
    <row r="227" spans="1:10">
      <c r="A227" s="5" t="s">
        <v>572</v>
      </c>
      <c r="B227" s="6">
        <v>44891.590250138892</v>
      </c>
      <c r="C227" s="5" t="s">
        <v>551</v>
      </c>
      <c r="D227" s="7"/>
      <c r="E227" s="10"/>
      <c r="H227" s="8">
        <v>150.80000000000001</v>
      </c>
      <c r="I227" s="5" t="s">
        <v>224</v>
      </c>
      <c r="J227" s="5" t="s">
        <v>551</v>
      </c>
    </row>
    <row r="228" spans="1:10">
      <c r="A228" s="12" t="s">
        <v>21</v>
      </c>
      <c r="B228" s="3"/>
      <c r="C228" s="3"/>
      <c r="D228" s="7"/>
      <c r="E228" s="10"/>
      <c r="H228" s="8"/>
      <c r="I228" s="11"/>
      <c r="J228" s="5"/>
    </row>
    <row r="229" spans="1:10" ht="15.75" customHeight="1">
      <c r="A229" s="13" t="s">
        <v>22</v>
      </c>
      <c r="B229" s="13" t="s">
        <v>23</v>
      </c>
      <c r="C229" s="13" t="s">
        <v>24</v>
      </c>
      <c r="D229" s="21">
        <v>112300152</v>
      </c>
      <c r="E229" s="14">
        <v>112300549</v>
      </c>
      <c r="H229" s="8"/>
      <c r="I229" s="11"/>
      <c r="J229" s="5"/>
    </row>
    <row r="232" spans="1:10">
      <c r="A232" s="1" t="s">
        <v>0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3" t="s">
        <v>122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88" t="s">
        <v>0</v>
      </c>
      <c r="B234" s="88" t="s">
        <v>2</v>
      </c>
      <c r="C234" s="88" t="s">
        <v>3</v>
      </c>
      <c r="D234" s="88" t="s">
        <v>4</v>
      </c>
      <c r="E234" s="88" t="s">
        <v>5</v>
      </c>
      <c r="F234" s="88" t="s">
        <v>6</v>
      </c>
      <c r="G234" s="90"/>
      <c r="H234" s="91"/>
      <c r="I234" s="88" t="s">
        <v>7</v>
      </c>
      <c r="J234" s="88" t="s">
        <v>8</v>
      </c>
    </row>
    <row r="235" spans="1:10">
      <c r="A235" s="89"/>
      <c r="B235" s="89"/>
      <c r="C235" s="89"/>
      <c r="D235" s="89"/>
      <c r="E235" s="89"/>
      <c r="F235" s="4" t="s">
        <v>9</v>
      </c>
      <c r="G235" s="4" t="s">
        <v>10</v>
      </c>
      <c r="H235" s="4" t="s">
        <v>11</v>
      </c>
      <c r="I235" s="89"/>
      <c r="J235" s="89"/>
    </row>
    <row r="236" spans="1:10">
      <c r="A236" s="5" t="s">
        <v>573</v>
      </c>
      <c r="B236" s="6">
        <v>44893.793511134259</v>
      </c>
      <c r="C236" s="5" t="s">
        <v>551</v>
      </c>
      <c r="D236" s="7"/>
      <c r="E236" s="10"/>
      <c r="F236" s="8">
        <v>5462.39</v>
      </c>
      <c r="I236" s="11" t="s">
        <v>9</v>
      </c>
      <c r="J236" s="5" t="s">
        <v>551</v>
      </c>
    </row>
    <row r="237" spans="1:10">
      <c r="A237" s="5" t="s">
        <v>573</v>
      </c>
      <c r="B237" s="6">
        <v>44893.793511134259</v>
      </c>
      <c r="C237" s="5" t="s">
        <v>551</v>
      </c>
      <c r="D237" s="7"/>
      <c r="E237" s="10"/>
      <c r="H237" s="8">
        <v>2060.59</v>
      </c>
      <c r="I237" s="5" t="s">
        <v>224</v>
      </c>
      <c r="J237" s="5" t="s">
        <v>551</v>
      </c>
    </row>
    <row r="238" spans="1:10">
      <c r="A238" s="12" t="s">
        <v>21</v>
      </c>
      <c r="B238" s="3"/>
      <c r="C238" s="3"/>
      <c r="D238" s="7"/>
      <c r="E238" s="10"/>
      <c r="F238" s="8"/>
      <c r="I238" s="11"/>
      <c r="J238" s="5"/>
    </row>
    <row r="239" spans="1:10" ht="15.75" customHeight="1">
      <c r="A239" s="13" t="s">
        <v>22</v>
      </c>
      <c r="B239" s="13" t="s">
        <v>23</v>
      </c>
      <c r="C239" s="13" t="s">
        <v>24</v>
      </c>
      <c r="D239" s="21">
        <v>112302851</v>
      </c>
      <c r="E239" s="14">
        <v>112308615</v>
      </c>
      <c r="F239" s="8"/>
      <c r="I239" s="11"/>
      <c r="J239" s="5"/>
    </row>
    <row r="242" spans="1:10">
      <c r="A242" s="1" t="s">
        <v>0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3" t="s">
        <v>126</v>
      </c>
      <c r="B243" s="2"/>
      <c r="C243" s="2"/>
      <c r="D243" s="2"/>
      <c r="E243" s="2"/>
      <c r="F243" s="2"/>
      <c r="G243" s="2"/>
      <c r="H243" s="2"/>
      <c r="I243" s="2"/>
      <c r="J243" s="2"/>
    </row>
    <row r="244" spans="1:10">
      <c r="A244" s="88" t="s">
        <v>0</v>
      </c>
      <c r="B244" s="88" t="s">
        <v>2</v>
      </c>
      <c r="C244" s="88" t="s">
        <v>3</v>
      </c>
      <c r="D244" s="88" t="s">
        <v>4</v>
      </c>
      <c r="E244" s="88" t="s">
        <v>5</v>
      </c>
      <c r="F244" s="88" t="s">
        <v>6</v>
      </c>
      <c r="G244" s="90"/>
      <c r="H244" s="91"/>
      <c r="I244" s="88" t="s">
        <v>7</v>
      </c>
      <c r="J244" s="88" t="s">
        <v>8</v>
      </c>
    </row>
    <row r="245" spans="1:10">
      <c r="A245" s="89"/>
      <c r="B245" s="89"/>
      <c r="C245" s="89"/>
      <c r="D245" s="89"/>
      <c r="E245" s="89"/>
      <c r="F245" s="4" t="s">
        <v>9</v>
      </c>
      <c r="G245" s="4" t="s">
        <v>10</v>
      </c>
      <c r="H245" s="4" t="s">
        <v>11</v>
      </c>
      <c r="I245" s="89"/>
      <c r="J245" s="89"/>
    </row>
    <row r="246" spans="1:10">
      <c r="A246" s="5" t="s">
        <v>574</v>
      </c>
      <c r="B246" s="6">
        <v>44894.793891435183</v>
      </c>
      <c r="C246" s="5" t="s">
        <v>551</v>
      </c>
      <c r="D246" s="7"/>
      <c r="E246" s="10"/>
      <c r="F246" s="8">
        <v>1457.6</v>
      </c>
      <c r="I246" s="11" t="s">
        <v>9</v>
      </c>
      <c r="J246" s="5" t="s">
        <v>551</v>
      </c>
    </row>
    <row r="247" spans="1:10">
      <c r="A247" s="5" t="s">
        <v>574</v>
      </c>
      <c r="B247" s="6">
        <v>44894.793891435183</v>
      </c>
      <c r="C247" s="5" t="s">
        <v>551</v>
      </c>
      <c r="D247" s="7"/>
      <c r="E247" s="10"/>
      <c r="H247" s="8">
        <v>116.5</v>
      </c>
      <c r="I247" s="5" t="s">
        <v>224</v>
      </c>
      <c r="J247" s="5" t="s">
        <v>551</v>
      </c>
    </row>
    <row r="248" spans="1:10">
      <c r="A248" s="12" t="s">
        <v>21</v>
      </c>
      <c r="B248" s="3"/>
      <c r="C248" s="3"/>
      <c r="D248" s="7"/>
      <c r="E248" s="10"/>
      <c r="H248" s="8"/>
      <c r="I248" s="11"/>
      <c r="J248" s="5"/>
    </row>
    <row r="249" spans="1:10" ht="15.75" customHeight="1">
      <c r="A249" s="13" t="s">
        <v>22</v>
      </c>
      <c r="B249" s="13" t="s">
        <v>23</v>
      </c>
      <c r="C249" s="13" t="s">
        <v>24</v>
      </c>
      <c r="D249" s="21">
        <v>112320632</v>
      </c>
      <c r="E249" s="14">
        <v>112320772</v>
      </c>
      <c r="H249" s="8"/>
      <c r="I249" s="11"/>
      <c r="J249" s="5"/>
    </row>
    <row r="252" spans="1:10">
      <c r="A252" s="1" t="s">
        <v>0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3" t="s">
        <v>131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88" t="s">
        <v>0</v>
      </c>
      <c r="B254" s="88" t="s">
        <v>2</v>
      </c>
      <c r="C254" s="88" t="s">
        <v>3</v>
      </c>
      <c r="D254" s="88" t="s">
        <v>4</v>
      </c>
      <c r="E254" s="88" t="s">
        <v>5</v>
      </c>
      <c r="F254" s="88" t="s">
        <v>6</v>
      </c>
      <c r="G254" s="90"/>
      <c r="H254" s="91"/>
      <c r="I254" s="88" t="s">
        <v>7</v>
      </c>
      <c r="J254" s="88" t="s">
        <v>8</v>
      </c>
    </row>
    <row r="255" spans="1:10">
      <c r="A255" s="89"/>
      <c r="B255" s="89"/>
      <c r="C255" s="89"/>
      <c r="D255" s="89"/>
      <c r="E255" s="89"/>
      <c r="F255" s="4" t="s">
        <v>9</v>
      </c>
      <c r="G255" s="4" t="s">
        <v>10</v>
      </c>
      <c r="H255" s="4" t="s">
        <v>11</v>
      </c>
      <c r="I255" s="89"/>
      <c r="J255" s="89"/>
    </row>
    <row r="256" spans="1:10">
      <c r="A256" s="5" t="s">
        <v>575</v>
      </c>
      <c r="B256" s="6">
        <v>44895.776077361108</v>
      </c>
      <c r="C256" s="5" t="s">
        <v>551</v>
      </c>
      <c r="D256" s="7"/>
      <c r="E256" s="10"/>
      <c r="F256" s="8">
        <v>1839</v>
      </c>
      <c r="I256" s="11" t="s">
        <v>9</v>
      </c>
      <c r="J256" s="5" t="s">
        <v>551</v>
      </c>
    </row>
    <row r="257" spans="1:10">
      <c r="A257" s="5" t="s">
        <v>575</v>
      </c>
      <c r="B257" s="6">
        <v>44895.776077361108</v>
      </c>
      <c r="C257" s="5" t="s">
        <v>551</v>
      </c>
      <c r="D257" s="7"/>
      <c r="E257" s="10"/>
      <c r="H257" s="8">
        <v>631.02</v>
      </c>
      <c r="I257" s="5" t="s">
        <v>224</v>
      </c>
      <c r="J257" s="5" t="s">
        <v>551</v>
      </c>
    </row>
    <row r="258" spans="1:10">
      <c r="A258" s="5" t="s">
        <v>575</v>
      </c>
      <c r="B258" s="6">
        <v>44895.776077361108</v>
      </c>
      <c r="C258" s="5" t="s">
        <v>551</v>
      </c>
      <c r="D258" s="7"/>
      <c r="E258" s="10"/>
      <c r="H258" s="8">
        <v>1424.58</v>
      </c>
      <c r="I258" s="11" t="s">
        <v>226</v>
      </c>
      <c r="J258" s="5" t="s">
        <v>551</v>
      </c>
    </row>
    <row r="259" spans="1:10">
      <c r="A259" s="12" t="s">
        <v>21</v>
      </c>
      <c r="B259" s="3"/>
      <c r="C259" s="3"/>
      <c r="D259" s="7"/>
      <c r="E259" s="10"/>
      <c r="H259" s="8"/>
      <c r="I259" s="11"/>
      <c r="J259" s="5"/>
    </row>
    <row r="260" spans="1:10" ht="15.75" customHeight="1">
      <c r="A260" s="13" t="s">
        <v>22</v>
      </c>
      <c r="B260" s="13" t="s">
        <v>23</v>
      </c>
      <c r="C260" s="13" t="s">
        <v>24</v>
      </c>
      <c r="D260" s="21">
        <v>112321268</v>
      </c>
      <c r="E260" s="14">
        <v>112321339</v>
      </c>
      <c r="H260" s="8"/>
      <c r="I260" s="11"/>
      <c r="J260" s="5"/>
    </row>
    <row r="263" spans="1:10">
      <c r="A263" s="1" t="s">
        <v>0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3" t="s">
        <v>136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88" t="s">
        <v>0</v>
      </c>
      <c r="B265" s="88" t="s">
        <v>2</v>
      </c>
      <c r="C265" s="88" t="s">
        <v>3</v>
      </c>
      <c r="D265" s="88" t="s">
        <v>4</v>
      </c>
      <c r="E265" s="88" t="s">
        <v>5</v>
      </c>
      <c r="F265" s="88" t="s">
        <v>6</v>
      </c>
      <c r="G265" s="90"/>
      <c r="H265" s="91"/>
      <c r="I265" s="88" t="s">
        <v>7</v>
      </c>
      <c r="J265" s="88" t="s">
        <v>8</v>
      </c>
    </row>
    <row r="266" spans="1:10">
      <c r="A266" s="89"/>
      <c r="B266" s="89"/>
      <c r="C266" s="89"/>
      <c r="D266" s="89"/>
      <c r="E266" s="89"/>
      <c r="F266" s="4" t="s">
        <v>9</v>
      </c>
      <c r="G266" s="4" t="s">
        <v>10</v>
      </c>
      <c r="H266" s="4" t="s">
        <v>11</v>
      </c>
      <c r="I266" s="89"/>
      <c r="J266" s="89"/>
    </row>
    <row r="267" spans="1:10">
      <c r="A267" s="5" t="s">
        <v>576</v>
      </c>
      <c r="B267" s="6">
        <v>44896.812860891201</v>
      </c>
      <c r="C267" s="5" t="s">
        <v>551</v>
      </c>
      <c r="D267" s="7"/>
      <c r="E267" s="10"/>
      <c r="F267" s="8">
        <v>3099.21</v>
      </c>
      <c r="I267" s="11" t="s">
        <v>9</v>
      </c>
      <c r="J267" s="5" t="s">
        <v>551</v>
      </c>
    </row>
    <row r="268" spans="1:10">
      <c r="A268" s="12" t="s">
        <v>21</v>
      </c>
      <c r="B268" s="3"/>
      <c r="C268" s="3"/>
      <c r="D268" s="7"/>
      <c r="E268" s="10"/>
      <c r="G268" s="8"/>
      <c r="I268" s="11"/>
      <c r="J268" s="5"/>
    </row>
    <row r="269" spans="1:10" ht="15.75" customHeight="1">
      <c r="A269" s="13" t="s">
        <v>22</v>
      </c>
      <c r="B269" s="13" t="s">
        <v>23</v>
      </c>
      <c r="C269" s="13" t="s">
        <v>24</v>
      </c>
      <c r="D269" s="21">
        <v>112325159</v>
      </c>
      <c r="E269" s="14">
        <v>112325633</v>
      </c>
      <c r="G269" s="8"/>
      <c r="I269" s="11"/>
      <c r="J269" s="5"/>
    </row>
    <row r="272" spans="1:10">
      <c r="A272" s="1" t="s">
        <v>0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3" t="s">
        <v>139</v>
      </c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88" t="s">
        <v>0</v>
      </c>
      <c r="B274" s="88" t="s">
        <v>2</v>
      </c>
      <c r="C274" s="88" t="s">
        <v>3</v>
      </c>
      <c r="D274" s="88" t="s">
        <v>4</v>
      </c>
      <c r="E274" s="88" t="s">
        <v>5</v>
      </c>
      <c r="F274" s="88" t="s">
        <v>6</v>
      </c>
      <c r="G274" s="90"/>
      <c r="H274" s="91"/>
      <c r="I274" s="88" t="s">
        <v>7</v>
      </c>
      <c r="J274" s="88" t="s">
        <v>8</v>
      </c>
    </row>
    <row r="275" spans="1:10">
      <c r="A275" s="89"/>
      <c r="B275" s="89"/>
      <c r="C275" s="89"/>
      <c r="D275" s="89"/>
      <c r="E275" s="89"/>
      <c r="F275" s="4" t="s">
        <v>9</v>
      </c>
      <c r="G275" s="4" t="s">
        <v>10</v>
      </c>
      <c r="H275" s="4" t="s">
        <v>11</v>
      </c>
      <c r="I275" s="89"/>
      <c r="J275" s="89"/>
    </row>
    <row r="276" spans="1:10">
      <c r="A276" s="5" t="s">
        <v>577</v>
      </c>
      <c r="B276" s="6">
        <v>44897.817731006937</v>
      </c>
      <c r="C276" s="5" t="s">
        <v>551</v>
      </c>
      <c r="D276" s="7"/>
      <c r="E276" s="10"/>
      <c r="F276" s="8">
        <v>2161.5700000000002</v>
      </c>
      <c r="I276" s="11" t="s">
        <v>9</v>
      </c>
      <c r="J276" s="5" t="s">
        <v>551</v>
      </c>
    </row>
    <row r="277" spans="1:10">
      <c r="A277" s="5" t="s">
        <v>577</v>
      </c>
      <c r="B277" s="6">
        <v>44897.817731006937</v>
      </c>
      <c r="C277" s="5" t="s">
        <v>551</v>
      </c>
      <c r="D277" s="7"/>
      <c r="E277" s="10"/>
      <c r="H277" s="8">
        <v>696.7</v>
      </c>
      <c r="I277" s="5" t="s">
        <v>224</v>
      </c>
      <c r="J277" s="5" t="s">
        <v>551</v>
      </c>
    </row>
    <row r="278" spans="1:10">
      <c r="A278" s="12" t="s">
        <v>21</v>
      </c>
      <c r="B278" s="3"/>
      <c r="C278" s="3"/>
      <c r="D278" s="7"/>
      <c r="E278" s="10"/>
      <c r="H278" s="8"/>
      <c r="I278" s="11"/>
      <c r="J278" s="10"/>
    </row>
    <row r="279" spans="1:10" ht="15.75" customHeight="1">
      <c r="A279" s="13" t="s">
        <v>22</v>
      </c>
      <c r="B279" s="13" t="s">
        <v>23</v>
      </c>
      <c r="C279" s="13" t="s">
        <v>24</v>
      </c>
      <c r="D279" s="21">
        <v>112325163</v>
      </c>
      <c r="E279" s="14">
        <v>112325634</v>
      </c>
      <c r="H279" s="8"/>
      <c r="I279" s="11"/>
      <c r="J279" s="10"/>
    </row>
    <row r="280" spans="1:10">
      <c r="A280" s="5"/>
      <c r="B280" s="6"/>
      <c r="C280" s="5"/>
      <c r="D280" s="7"/>
      <c r="E280" s="10"/>
      <c r="H280" s="8"/>
      <c r="I280" s="11"/>
      <c r="J280" s="10"/>
    </row>
    <row r="281" spans="1:10">
      <c r="A281" s="5"/>
      <c r="B281" s="6"/>
      <c r="C281" s="5"/>
      <c r="D281" s="7"/>
      <c r="E281" s="10"/>
      <c r="H281" s="8"/>
      <c r="I281" s="11"/>
      <c r="J281" s="10"/>
    </row>
    <row r="282" spans="1:10">
      <c r="A282" s="1" t="s">
        <v>0</v>
      </c>
      <c r="B282" s="2"/>
      <c r="C282" s="2"/>
      <c r="D282" s="2"/>
      <c r="E282" s="2"/>
      <c r="F282" s="2"/>
      <c r="G282" s="2"/>
      <c r="H282" s="2"/>
      <c r="I282" s="2"/>
      <c r="J282" s="2"/>
    </row>
    <row r="283" spans="1:10">
      <c r="A283" s="3" t="s">
        <v>143</v>
      </c>
      <c r="B283" s="2"/>
      <c r="C283" s="2"/>
      <c r="D283" s="2"/>
      <c r="E283" s="2"/>
      <c r="F283" s="2"/>
      <c r="G283" s="2"/>
      <c r="H283" s="2"/>
      <c r="I283" s="2"/>
      <c r="J283" s="2"/>
    </row>
    <row r="284" spans="1:10">
      <c r="A284" s="88" t="s">
        <v>0</v>
      </c>
      <c r="B284" s="88" t="s">
        <v>2</v>
      </c>
      <c r="C284" s="88" t="s">
        <v>3</v>
      </c>
      <c r="D284" s="88" t="s">
        <v>4</v>
      </c>
      <c r="E284" s="88" t="s">
        <v>5</v>
      </c>
      <c r="F284" s="88" t="s">
        <v>6</v>
      </c>
      <c r="G284" s="90"/>
      <c r="H284" s="91"/>
      <c r="I284" s="88" t="s">
        <v>7</v>
      </c>
      <c r="J284" s="88" t="s">
        <v>8</v>
      </c>
    </row>
    <row r="285" spans="1:10">
      <c r="A285" s="89"/>
      <c r="B285" s="89"/>
      <c r="C285" s="89"/>
      <c r="D285" s="89"/>
      <c r="E285" s="89"/>
      <c r="F285" s="4" t="s">
        <v>9</v>
      </c>
      <c r="G285" s="4" t="s">
        <v>10</v>
      </c>
      <c r="H285" s="4" t="s">
        <v>11</v>
      </c>
      <c r="I285" s="89"/>
      <c r="J285" s="89"/>
    </row>
    <row r="286" spans="1:10">
      <c r="A286" s="5" t="s">
        <v>578</v>
      </c>
      <c r="B286" s="6">
        <v>44898.593731967587</v>
      </c>
      <c r="C286" s="5" t="s">
        <v>551</v>
      </c>
      <c r="D286" s="7"/>
      <c r="E286" s="10"/>
      <c r="F286" s="8">
        <v>2191.88</v>
      </c>
      <c r="I286" s="11" t="s">
        <v>9</v>
      </c>
      <c r="J286" s="5" t="s">
        <v>551</v>
      </c>
    </row>
    <row r="287" spans="1:10">
      <c r="A287" s="5" t="s">
        <v>578</v>
      </c>
      <c r="B287" s="6">
        <v>44898.593731967587</v>
      </c>
      <c r="C287" s="5" t="s">
        <v>551</v>
      </c>
      <c r="D287" s="7"/>
      <c r="E287" s="10"/>
      <c r="H287" s="8">
        <v>228.2</v>
      </c>
      <c r="I287" s="5" t="s">
        <v>224</v>
      </c>
      <c r="J287" s="5" t="s">
        <v>551</v>
      </c>
    </row>
    <row r="288" spans="1:10">
      <c r="A288" s="12" t="s">
        <v>21</v>
      </c>
      <c r="B288" s="3"/>
      <c r="C288" s="3"/>
      <c r="D288" s="7"/>
      <c r="E288" s="10"/>
      <c r="H288" s="8"/>
      <c r="I288" s="11"/>
      <c r="J288" s="10"/>
    </row>
    <row r="289" spans="1:10" ht="15.75" customHeight="1">
      <c r="A289" s="13" t="s">
        <v>22</v>
      </c>
      <c r="B289" s="13" t="s">
        <v>23</v>
      </c>
      <c r="C289" s="13" t="s">
        <v>24</v>
      </c>
      <c r="D289" s="21">
        <v>112352195</v>
      </c>
      <c r="E289" s="14">
        <v>112356168</v>
      </c>
      <c r="H289" s="8"/>
      <c r="I289" s="11"/>
      <c r="J289" s="10"/>
    </row>
    <row r="292" spans="1:10">
      <c r="A292" s="1" t="s">
        <v>0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3" t="s">
        <v>146</v>
      </c>
      <c r="B293" s="2"/>
      <c r="C293" s="2"/>
      <c r="D293" s="2"/>
      <c r="E293" s="2"/>
      <c r="F293" s="2"/>
      <c r="G293" s="2"/>
      <c r="H293" s="2"/>
      <c r="I293" s="2"/>
      <c r="J293" s="2"/>
    </row>
    <row r="294" spans="1:10">
      <c r="A294" s="88" t="s">
        <v>0</v>
      </c>
      <c r="B294" s="88" t="s">
        <v>2</v>
      </c>
      <c r="C294" s="88" t="s">
        <v>3</v>
      </c>
      <c r="D294" s="88" t="s">
        <v>4</v>
      </c>
      <c r="E294" s="88" t="s">
        <v>5</v>
      </c>
      <c r="F294" s="88" t="s">
        <v>6</v>
      </c>
      <c r="G294" s="90"/>
      <c r="H294" s="91"/>
      <c r="I294" s="88" t="s">
        <v>7</v>
      </c>
      <c r="J294" s="88" t="s">
        <v>8</v>
      </c>
    </row>
    <row r="295" spans="1:10">
      <c r="A295" s="89"/>
      <c r="B295" s="89"/>
      <c r="C295" s="89"/>
      <c r="D295" s="89"/>
      <c r="E295" s="89"/>
      <c r="F295" s="4" t="s">
        <v>9</v>
      </c>
      <c r="G295" s="4" t="s">
        <v>10</v>
      </c>
      <c r="H295" s="4" t="s">
        <v>11</v>
      </c>
      <c r="I295" s="89"/>
      <c r="J295" s="89"/>
    </row>
    <row r="296" spans="1:10">
      <c r="A296" s="5" t="s">
        <v>579</v>
      </c>
      <c r="B296" s="6">
        <v>44900.800030925922</v>
      </c>
      <c r="C296" s="5" t="s">
        <v>551</v>
      </c>
      <c r="D296" s="7"/>
      <c r="E296" s="10"/>
      <c r="F296" s="8">
        <v>4566.1499999999996</v>
      </c>
      <c r="I296" s="11" t="s">
        <v>9</v>
      </c>
      <c r="J296" s="5" t="s">
        <v>551</v>
      </c>
    </row>
    <row r="297" spans="1:10">
      <c r="A297" s="5" t="s">
        <v>579</v>
      </c>
      <c r="B297" s="6">
        <v>44900.800030925922</v>
      </c>
      <c r="C297" s="5" t="s">
        <v>551</v>
      </c>
      <c r="D297" s="7"/>
      <c r="E297" s="10"/>
      <c r="H297" s="8">
        <v>2036.99</v>
      </c>
      <c r="I297" s="5" t="s">
        <v>224</v>
      </c>
      <c r="J297" s="5" t="s">
        <v>551</v>
      </c>
    </row>
    <row r="298" spans="1:10">
      <c r="A298" s="5" t="s">
        <v>579</v>
      </c>
      <c r="B298" s="6">
        <v>44900.800030925922</v>
      </c>
      <c r="C298" s="5" t="s">
        <v>551</v>
      </c>
      <c r="D298" s="7"/>
      <c r="E298" s="10"/>
      <c r="H298" s="8">
        <v>35</v>
      </c>
      <c r="I298" s="11" t="s">
        <v>226</v>
      </c>
      <c r="J298" s="5" t="s">
        <v>551</v>
      </c>
    </row>
    <row r="299" spans="1:10">
      <c r="A299" s="12" t="s">
        <v>21</v>
      </c>
      <c r="B299" s="3"/>
      <c r="C299" s="3"/>
      <c r="D299" s="7"/>
      <c r="E299" s="10"/>
      <c r="H299" s="8"/>
      <c r="I299" s="11"/>
      <c r="J299" s="5"/>
    </row>
    <row r="300" spans="1:10" ht="15.75" customHeight="1">
      <c r="A300" s="13" t="s">
        <v>22</v>
      </c>
      <c r="B300" s="13" t="s">
        <v>23</v>
      </c>
      <c r="C300" s="13" t="s">
        <v>24</v>
      </c>
      <c r="D300" s="21">
        <v>112358143</v>
      </c>
      <c r="E300" s="14">
        <v>112362746</v>
      </c>
      <c r="H300" s="8"/>
      <c r="I300" s="11"/>
      <c r="J300" s="5"/>
    </row>
    <row r="301" spans="1:10">
      <c r="A301" s="5"/>
      <c r="B301" s="6"/>
      <c r="C301" s="5"/>
      <c r="D301" s="7"/>
      <c r="E301" s="10"/>
      <c r="H301" s="8"/>
      <c r="I301" s="11"/>
      <c r="J301" s="5"/>
    </row>
    <row r="303" spans="1:10">
      <c r="A303" s="1" t="s">
        <v>0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3" t="s">
        <v>152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88" t="s">
        <v>0</v>
      </c>
      <c r="B305" s="88" t="s">
        <v>2</v>
      </c>
      <c r="C305" s="88" t="s">
        <v>3</v>
      </c>
      <c r="D305" s="88" t="s">
        <v>4</v>
      </c>
      <c r="E305" s="88" t="s">
        <v>5</v>
      </c>
      <c r="F305" s="88" t="s">
        <v>6</v>
      </c>
      <c r="G305" s="90"/>
      <c r="H305" s="91"/>
      <c r="I305" s="88" t="s">
        <v>7</v>
      </c>
      <c r="J305" s="88" t="s">
        <v>8</v>
      </c>
    </row>
    <row r="306" spans="1:10">
      <c r="A306" s="89"/>
      <c r="B306" s="89"/>
      <c r="C306" s="89"/>
      <c r="D306" s="89"/>
      <c r="E306" s="89"/>
      <c r="F306" s="4" t="s">
        <v>9</v>
      </c>
      <c r="G306" s="4" t="s">
        <v>10</v>
      </c>
      <c r="H306" s="4" t="s">
        <v>11</v>
      </c>
      <c r="I306" s="89"/>
      <c r="J306" s="89"/>
    </row>
    <row r="307" spans="1:10">
      <c r="A307" s="5" t="s">
        <v>580</v>
      </c>
      <c r="B307" s="6">
        <v>44901.802311041669</v>
      </c>
      <c r="C307" s="5" t="s">
        <v>551</v>
      </c>
      <c r="D307" s="7"/>
      <c r="E307" s="10"/>
      <c r="F307" s="8">
        <v>7287.32</v>
      </c>
      <c r="I307" s="11" t="s">
        <v>9</v>
      </c>
      <c r="J307" s="5" t="s">
        <v>551</v>
      </c>
    </row>
    <row r="308" spans="1:10">
      <c r="A308" s="5" t="s">
        <v>580</v>
      </c>
      <c r="B308" s="6">
        <v>44901.802311041669</v>
      </c>
      <c r="C308" s="5" t="s">
        <v>551</v>
      </c>
      <c r="D308" s="7"/>
      <c r="E308" s="10"/>
      <c r="H308" s="8">
        <v>641.26</v>
      </c>
      <c r="I308" s="5" t="s">
        <v>224</v>
      </c>
      <c r="J308" s="5" t="s">
        <v>551</v>
      </c>
    </row>
    <row r="309" spans="1:10">
      <c r="A309" s="12" t="s">
        <v>21</v>
      </c>
      <c r="B309" s="3"/>
      <c r="C309" s="3"/>
      <c r="D309" s="7"/>
      <c r="E309" s="10"/>
      <c r="H309" s="8"/>
      <c r="I309" s="11"/>
      <c r="J309" s="10"/>
    </row>
    <row r="310" spans="1:10" ht="15.75" customHeight="1">
      <c r="A310" s="13" t="s">
        <v>22</v>
      </c>
      <c r="B310" s="13" t="s">
        <v>23</v>
      </c>
      <c r="C310" s="13" t="s">
        <v>24</v>
      </c>
      <c r="D310" s="21">
        <v>112370793</v>
      </c>
      <c r="E310" s="14">
        <v>112370813</v>
      </c>
      <c r="H310" s="8"/>
      <c r="I310" s="11"/>
      <c r="J310" s="10"/>
    </row>
    <row r="313" spans="1:10">
      <c r="A313" s="1" t="s">
        <v>0</v>
      </c>
      <c r="B313" s="2"/>
      <c r="C313" s="2"/>
      <c r="D313" s="2"/>
      <c r="E313" s="2"/>
      <c r="F313" s="2"/>
      <c r="G313" s="2"/>
      <c r="H313" s="2"/>
      <c r="I313" s="2"/>
      <c r="J313" s="2"/>
    </row>
    <row r="314" spans="1:10">
      <c r="A314" s="3" t="s">
        <v>155</v>
      </c>
      <c r="B314" s="2"/>
      <c r="C314" s="2"/>
      <c r="D314" s="2"/>
      <c r="E314" s="2"/>
      <c r="F314" s="2"/>
      <c r="G314" s="2"/>
      <c r="H314" s="2"/>
      <c r="I314" s="2"/>
      <c r="J314" s="2"/>
    </row>
    <row r="315" spans="1:10">
      <c r="A315" s="88" t="s">
        <v>0</v>
      </c>
      <c r="B315" s="88" t="s">
        <v>2</v>
      </c>
      <c r="C315" s="88" t="s">
        <v>3</v>
      </c>
      <c r="D315" s="88" t="s">
        <v>4</v>
      </c>
      <c r="E315" s="88" t="s">
        <v>5</v>
      </c>
      <c r="F315" s="88" t="s">
        <v>6</v>
      </c>
      <c r="G315" s="90"/>
      <c r="H315" s="91"/>
      <c r="I315" s="88" t="s">
        <v>7</v>
      </c>
      <c r="J315" s="88" t="s">
        <v>8</v>
      </c>
    </row>
    <row r="316" spans="1:10">
      <c r="A316" s="89"/>
      <c r="B316" s="89"/>
      <c r="C316" s="89"/>
      <c r="D316" s="89"/>
      <c r="E316" s="89"/>
      <c r="F316" s="4" t="s">
        <v>9</v>
      </c>
      <c r="G316" s="4" t="s">
        <v>10</v>
      </c>
      <c r="H316" s="4" t="s">
        <v>11</v>
      </c>
      <c r="I316" s="89"/>
      <c r="J316" s="89"/>
    </row>
    <row r="317" spans="1:10">
      <c r="A317" s="5" t="s">
        <v>581</v>
      </c>
      <c r="B317" s="6">
        <v>44902.796205057872</v>
      </c>
      <c r="C317" s="5" t="s">
        <v>551</v>
      </c>
      <c r="D317" s="7"/>
      <c r="E317" s="10"/>
      <c r="F317" s="8">
        <v>2228.65</v>
      </c>
      <c r="I317" s="11" t="s">
        <v>9</v>
      </c>
      <c r="J317" s="5" t="s">
        <v>551</v>
      </c>
    </row>
    <row r="318" spans="1:10">
      <c r="A318" s="5" t="s">
        <v>581</v>
      </c>
      <c r="B318" s="6">
        <v>44902.796205057872</v>
      </c>
      <c r="C318" s="5" t="s">
        <v>551</v>
      </c>
      <c r="D318" s="7"/>
      <c r="E318" s="10"/>
      <c r="H318" s="8">
        <v>1088.77</v>
      </c>
      <c r="I318" s="5" t="s">
        <v>224</v>
      </c>
      <c r="J318" s="5" t="s">
        <v>551</v>
      </c>
    </row>
    <row r="319" spans="1:10">
      <c r="A319" s="12" t="s">
        <v>21</v>
      </c>
      <c r="B319" s="3"/>
      <c r="C319" s="3"/>
      <c r="D319" s="7"/>
      <c r="E319" s="10"/>
      <c r="H319" s="8"/>
      <c r="I319" s="11"/>
      <c r="J319" s="5"/>
    </row>
    <row r="320" spans="1:10" ht="15.75" customHeight="1">
      <c r="A320" s="13" t="s">
        <v>22</v>
      </c>
      <c r="B320" s="13" t="s">
        <v>23</v>
      </c>
      <c r="C320" s="13" t="s">
        <v>24</v>
      </c>
      <c r="D320" s="21">
        <v>112372305</v>
      </c>
      <c r="E320" s="14">
        <v>112378634</v>
      </c>
      <c r="H320" s="8"/>
      <c r="I320" s="11"/>
      <c r="J320" s="5"/>
    </row>
    <row r="323" spans="1:10">
      <c r="A323" s="1" t="s">
        <v>0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3" t="s">
        <v>159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88" t="s">
        <v>0</v>
      </c>
      <c r="B325" s="88" t="s">
        <v>2</v>
      </c>
      <c r="C325" s="88" t="s">
        <v>3</v>
      </c>
      <c r="D325" s="88" t="s">
        <v>4</v>
      </c>
      <c r="E325" s="88" t="s">
        <v>5</v>
      </c>
      <c r="F325" s="88" t="s">
        <v>6</v>
      </c>
      <c r="G325" s="90"/>
      <c r="H325" s="91"/>
      <c r="I325" s="88" t="s">
        <v>7</v>
      </c>
      <c r="J325" s="88" t="s">
        <v>8</v>
      </c>
    </row>
    <row r="326" spans="1:10">
      <c r="A326" s="89"/>
      <c r="B326" s="89"/>
      <c r="C326" s="89"/>
      <c r="D326" s="89"/>
      <c r="E326" s="89"/>
      <c r="F326" s="4" t="s">
        <v>9</v>
      </c>
      <c r="G326" s="4" t="s">
        <v>10</v>
      </c>
      <c r="H326" s="4" t="s">
        <v>11</v>
      </c>
      <c r="I326" s="89"/>
      <c r="J326" s="89"/>
    </row>
    <row r="327" spans="1:10">
      <c r="A327" s="5" t="s">
        <v>582</v>
      </c>
      <c r="B327" s="6">
        <v>44903.793672326392</v>
      </c>
      <c r="C327" s="5" t="s">
        <v>551</v>
      </c>
      <c r="D327" s="7"/>
      <c r="E327" s="10"/>
      <c r="F327" s="8">
        <v>4847.26</v>
      </c>
      <c r="I327" s="11" t="s">
        <v>9</v>
      </c>
      <c r="J327" s="5" t="s">
        <v>551</v>
      </c>
    </row>
    <row r="328" spans="1:10">
      <c r="A328" s="5" t="s">
        <v>582</v>
      </c>
      <c r="B328" s="6">
        <v>44903.793672326392</v>
      </c>
      <c r="C328" s="5" t="s">
        <v>551</v>
      </c>
      <c r="D328" s="7"/>
      <c r="E328" s="10"/>
      <c r="H328" s="8">
        <v>1400.34</v>
      </c>
      <c r="I328" s="5" t="s">
        <v>224</v>
      </c>
      <c r="J328" s="5" t="s">
        <v>551</v>
      </c>
    </row>
    <row r="329" spans="1:10">
      <c r="A329" s="12" t="s">
        <v>21</v>
      </c>
      <c r="B329" s="3"/>
      <c r="C329" s="3"/>
      <c r="D329" s="7"/>
      <c r="E329" s="10"/>
      <c r="H329" s="8"/>
      <c r="I329" s="11"/>
      <c r="J329" s="10"/>
    </row>
    <row r="330" spans="1:10" ht="15.75" customHeight="1">
      <c r="A330" s="13" t="s">
        <v>22</v>
      </c>
      <c r="B330" s="13" t="s">
        <v>23</v>
      </c>
      <c r="C330" s="13" t="s">
        <v>24</v>
      </c>
      <c r="D330" s="79">
        <v>112385554</v>
      </c>
      <c r="E330" s="14">
        <v>112387872</v>
      </c>
      <c r="H330" s="8"/>
      <c r="I330" s="11"/>
      <c r="J330" s="10"/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162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88" t="s">
        <v>0</v>
      </c>
      <c r="B335" s="88" t="s">
        <v>2</v>
      </c>
      <c r="C335" s="88" t="s">
        <v>3</v>
      </c>
      <c r="D335" s="88" t="s">
        <v>4</v>
      </c>
      <c r="E335" s="88" t="s">
        <v>5</v>
      </c>
      <c r="F335" s="88" t="s">
        <v>6</v>
      </c>
      <c r="G335" s="90"/>
      <c r="H335" s="91"/>
      <c r="I335" s="88" t="s">
        <v>7</v>
      </c>
      <c r="J335" s="88" t="s">
        <v>8</v>
      </c>
    </row>
    <row r="336" spans="1:10">
      <c r="A336" s="89"/>
      <c r="B336" s="89"/>
      <c r="C336" s="89"/>
      <c r="D336" s="89"/>
      <c r="E336" s="89"/>
      <c r="F336" s="4" t="s">
        <v>9</v>
      </c>
      <c r="G336" s="4" t="s">
        <v>10</v>
      </c>
      <c r="H336" s="4" t="s">
        <v>11</v>
      </c>
      <c r="I336" s="89"/>
      <c r="J336" s="89"/>
    </row>
    <row r="337" spans="1:10">
      <c r="A337" s="5" t="s">
        <v>583</v>
      </c>
      <c r="B337" s="6">
        <v>44904.799176273147</v>
      </c>
      <c r="C337" s="5" t="s">
        <v>551</v>
      </c>
      <c r="F337" s="8">
        <v>5128.1400000000003</v>
      </c>
      <c r="I337" s="11" t="s">
        <v>9</v>
      </c>
      <c r="J337" s="5" t="s">
        <v>551</v>
      </c>
    </row>
    <row r="338" spans="1:10">
      <c r="A338" s="5" t="s">
        <v>583</v>
      </c>
      <c r="B338" s="6">
        <v>44904.799176273147</v>
      </c>
      <c r="C338" s="5" t="s">
        <v>551</v>
      </c>
      <c r="H338" s="8">
        <v>1363.4</v>
      </c>
      <c r="I338" s="5" t="s">
        <v>224</v>
      </c>
      <c r="J338" s="5" t="s">
        <v>551</v>
      </c>
    </row>
    <row r="339" spans="1:10">
      <c r="A339" s="12" t="s">
        <v>21</v>
      </c>
      <c r="B339" s="3"/>
      <c r="C339" s="3"/>
      <c r="F339" s="8"/>
      <c r="I339" s="5"/>
      <c r="J339" s="5"/>
    </row>
    <row r="340" spans="1:10" ht="15.75" customHeight="1">
      <c r="A340" s="13" t="s">
        <v>22</v>
      </c>
      <c r="B340" s="13" t="s">
        <v>23</v>
      </c>
      <c r="C340" s="13" t="s">
        <v>24</v>
      </c>
      <c r="D340" s="79">
        <v>112385556</v>
      </c>
      <c r="E340" s="14">
        <v>112387873</v>
      </c>
    </row>
    <row r="343" spans="1:10">
      <c r="A343" s="5" t="s">
        <v>584</v>
      </c>
      <c r="B343" s="6">
        <v>44905.59739570602</v>
      </c>
      <c r="C343" s="5" t="s">
        <v>551</v>
      </c>
      <c r="F343" s="8">
        <v>2964.35</v>
      </c>
      <c r="I343" s="11" t="s">
        <v>9</v>
      </c>
      <c r="J343" s="5" t="s">
        <v>551</v>
      </c>
    </row>
    <row r="344" spans="1:10">
      <c r="A344" s="5" t="s">
        <v>584</v>
      </c>
      <c r="B344" s="6">
        <v>44905.59739570602</v>
      </c>
      <c r="C344" s="5" t="s">
        <v>551</v>
      </c>
      <c r="H344" s="8">
        <v>142.69999999999999</v>
      </c>
      <c r="I344" s="5" t="s">
        <v>224</v>
      </c>
      <c r="J344" s="5" t="s">
        <v>551</v>
      </c>
    </row>
    <row r="345" spans="1:10">
      <c r="A345" s="12" t="s">
        <v>21</v>
      </c>
      <c r="B345" s="3"/>
      <c r="C345" s="3"/>
    </row>
    <row r="346" spans="1:10" ht="15.75" customHeight="1">
      <c r="A346" s="13" t="s">
        <v>22</v>
      </c>
      <c r="B346" s="13" t="s">
        <v>23</v>
      </c>
      <c r="C346" s="13" t="s">
        <v>24</v>
      </c>
      <c r="D346" s="79">
        <v>112389121</v>
      </c>
      <c r="E346" s="14">
        <v>112399580</v>
      </c>
    </row>
    <row r="350" spans="1:10">
      <c r="A350" s="1" t="s">
        <v>0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3" t="s">
        <v>167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88" t="s">
        <v>0</v>
      </c>
      <c r="B352" s="88" t="s">
        <v>2</v>
      </c>
      <c r="C352" s="88" t="s">
        <v>3</v>
      </c>
      <c r="D352" s="88" t="s">
        <v>4</v>
      </c>
      <c r="E352" s="88" t="s">
        <v>5</v>
      </c>
      <c r="F352" s="88" t="s">
        <v>6</v>
      </c>
      <c r="G352" s="90"/>
      <c r="H352" s="91"/>
      <c r="I352" s="88" t="s">
        <v>7</v>
      </c>
      <c r="J352" s="88" t="s">
        <v>8</v>
      </c>
    </row>
    <row r="353" spans="1:10">
      <c r="A353" s="89"/>
      <c r="B353" s="89"/>
      <c r="C353" s="89"/>
      <c r="D353" s="89"/>
      <c r="E353" s="89"/>
      <c r="F353" s="4" t="s">
        <v>9</v>
      </c>
      <c r="G353" s="4" t="s">
        <v>10</v>
      </c>
      <c r="H353" s="4" t="s">
        <v>11</v>
      </c>
      <c r="I353" s="89"/>
      <c r="J353" s="89"/>
    </row>
    <row r="354" spans="1:10">
      <c r="A354" s="5" t="s">
        <v>585</v>
      </c>
      <c r="B354" s="6">
        <v>44907.818103391197</v>
      </c>
      <c r="C354" s="5" t="s">
        <v>551</v>
      </c>
      <c r="F354" s="8">
        <v>1312</v>
      </c>
      <c r="I354" s="11" t="s">
        <v>226</v>
      </c>
      <c r="J354" s="5" t="s">
        <v>551</v>
      </c>
    </row>
    <row r="355" spans="1:10">
      <c r="A355" s="5" t="s">
        <v>585</v>
      </c>
      <c r="B355" s="6">
        <v>44907.818103391197</v>
      </c>
      <c r="C355" s="5" t="s">
        <v>551</v>
      </c>
      <c r="F355" s="8">
        <v>4132.8599999999997</v>
      </c>
      <c r="I355" s="11" t="s">
        <v>9</v>
      </c>
      <c r="J355" s="5" t="s">
        <v>551</v>
      </c>
    </row>
    <row r="356" spans="1:10">
      <c r="A356" s="5" t="s">
        <v>585</v>
      </c>
      <c r="B356" s="6">
        <v>44907.818103391197</v>
      </c>
      <c r="C356" s="5" t="s">
        <v>551</v>
      </c>
      <c r="H356" s="8">
        <v>2023.45</v>
      </c>
      <c r="I356" s="5" t="s">
        <v>224</v>
      </c>
      <c r="J356" s="5" t="s">
        <v>551</v>
      </c>
    </row>
    <row r="357" spans="1:10">
      <c r="A357" s="12" t="s">
        <v>21</v>
      </c>
      <c r="B357" s="3"/>
      <c r="C357" s="3"/>
    </row>
    <row r="358" spans="1:10" ht="15.75" customHeight="1">
      <c r="A358" s="13" t="s">
        <v>22</v>
      </c>
      <c r="B358" s="13" t="s">
        <v>23</v>
      </c>
      <c r="C358" s="13" t="s">
        <v>24</v>
      </c>
      <c r="D358" s="79">
        <v>112404106</v>
      </c>
      <c r="E358" s="14">
        <v>112405667</v>
      </c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171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88" t="s">
        <v>0</v>
      </c>
      <c r="B363" s="88" t="s">
        <v>2</v>
      </c>
      <c r="C363" s="88" t="s">
        <v>3</v>
      </c>
      <c r="D363" s="88" t="s">
        <v>4</v>
      </c>
      <c r="E363" s="88" t="s">
        <v>5</v>
      </c>
      <c r="F363" s="88" t="s">
        <v>6</v>
      </c>
      <c r="G363" s="90"/>
      <c r="H363" s="91"/>
      <c r="I363" s="88" t="s">
        <v>7</v>
      </c>
      <c r="J363" s="88" t="s">
        <v>8</v>
      </c>
    </row>
    <row r="364" spans="1:10">
      <c r="A364" s="89"/>
      <c r="B364" s="89"/>
      <c r="C364" s="89"/>
      <c r="D364" s="89"/>
      <c r="E364" s="89"/>
      <c r="F364" s="4" t="s">
        <v>9</v>
      </c>
      <c r="G364" s="4" t="s">
        <v>10</v>
      </c>
      <c r="H364" s="4" t="s">
        <v>11</v>
      </c>
      <c r="I364" s="89"/>
      <c r="J364" s="89"/>
    </row>
    <row r="365" spans="1:10">
      <c r="A365" s="5" t="s">
        <v>586</v>
      </c>
      <c r="B365" s="6">
        <v>44908.802722974528</v>
      </c>
      <c r="C365" s="5" t="s">
        <v>551</v>
      </c>
      <c r="F365" s="8">
        <v>3407.85</v>
      </c>
      <c r="I365" s="11" t="s">
        <v>9</v>
      </c>
      <c r="J365" s="5" t="s">
        <v>551</v>
      </c>
    </row>
    <row r="366" spans="1:10">
      <c r="A366" s="5" t="s">
        <v>586</v>
      </c>
      <c r="B366" s="6">
        <v>44908.802722974528</v>
      </c>
      <c r="C366" s="5" t="s">
        <v>551</v>
      </c>
      <c r="H366" s="8">
        <v>334.42</v>
      </c>
      <c r="I366" s="5" t="s">
        <v>224</v>
      </c>
      <c r="J366" s="5" t="s">
        <v>551</v>
      </c>
    </row>
    <row r="367" spans="1:10">
      <c r="A367" s="12" t="s">
        <v>21</v>
      </c>
      <c r="B367" s="3"/>
      <c r="C367" s="3"/>
    </row>
    <row r="368" spans="1:10" ht="15.75" customHeight="1">
      <c r="A368" s="13" t="s">
        <v>22</v>
      </c>
      <c r="B368" s="13" t="s">
        <v>23</v>
      </c>
      <c r="C368" s="13" t="s">
        <v>24</v>
      </c>
      <c r="D368" s="21">
        <v>112413110</v>
      </c>
      <c r="E368" s="14">
        <v>112413227</v>
      </c>
    </row>
    <row r="371" spans="1:10">
      <c r="A371" s="1" t="s">
        <v>0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3" t="s">
        <v>174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88" t="s">
        <v>0</v>
      </c>
      <c r="B373" s="88" t="s">
        <v>2</v>
      </c>
      <c r="C373" s="88" t="s">
        <v>3</v>
      </c>
      <c r="D373" s="88" t="s">
        <v>4</v>
      </c>
      <c r="E373" s="88" t="s">
        <v>5</v>
      </c>
      <c r="F373" s="88" t="s">
        <v>6</v>
      </c>
      <c r="G373" s="90"/>
      <c r="H373" s="91"/>
      <c r="I373" s="88" t="s">
        <v>7</v>
      </c>
      <c r="J373" s="88" t="s">
        <v>8</v>
      </c>
    </row>
    <row r="374" spans="1:10">
      <c r="A374" s="89"/>
      <c r="B374" s="89"/>
      <c r="C374" s="89"/>
      <c r="D374" s="89"/>
      <c r="E374" s="89"/>
      <c r="F374" s="4" t="s">
        <v>9</v>
      </c>
      <c r="G374" s="4" t="s">
        <v>10</v>
      </c>
      <c r="H374" s="4" t="s">
        <v>11</v>
      </c>
      <c r="I374" s="89"/>
      <c r="J374" s="89"/>
    </row>
    <row r="375" spans="1:10">
      <c r="A375" s="5" t="s">
        <v>587</v>
      </c>
      <c r="B375" s="6">
        <v>44909.798235902781</v>
      </c>
      <c r="C375" s="5" t="s">
        <v>551</v>
      </c>
      <c r="D375" s="7"/>
      <c r="E375" s="10"/>
      <c r="F375" s="8">
        <v>2674.67</v>
      </c>
      <c r="I375" s="11" t="s">
        <v>9</v>
      </c>
      <c r="J375" s="5" t="s">
        <v>551</v>
      </c>
    </row>
    <row r="376" spans="1:10">
      <c r="A376" s="5" t="s">
        <v>587</v>
      </c>
      <c r="B376" s="6">
        <v>44909.798235902781</v>
      </c>
      <c r="C376" s="5" t="s">
        <v>551</v>
      </c>
      <c r="D376" s="7"/>
      <c r="E376" s="10"/>
      <c r="H376" s="8">
        <v>1924.79</v>
      </c>
      <c r="I376" s="5" t="s">
        <v>224</v>
      </c>
      <c r="J376" s="5" t="s">
        <v>551</v>
      </c>
    </row>
    <row r="377" spans="1:10">
      <c r="A377" s="5" t="s">
        <v>587</v>
      </c>
      <c r="B377" s="6">
        <v>44909.798235902781</v>
      </c>
      <c r="C377" s="5" t="s">
        <v>551</v>
      </c>
      <c r="D377" s="7"/>
      <c r="E377" s="10"/>
      <c r="H377" s="8">
        <v>10395.6</v>
      </c>
      <c r="I377" s="11" t="s">
        <v>226</v>
      </c>
      <c r="J377" s="5" t="s">
        <v>551</v>
      </c>
    </row>
    <row r="378" spans="1:10">
      <c r="A378" s="12" t="s">
        <v>21</v>
      </c>
      <c r="B378" s="3"/>
      <c r="C378" s="3"/>
      <c r="D378" s="7"/>
      <c r="E378" s="10"/>
      <c r="H378" s="8"/>
      <c r="I378" s="11"/>
      <c r="J378" s="5"/>
    </row>
    <row r="379" spans="1:10" ht="15.75" customHeight="1">
      <c r="A379" s="13" t="s">
        <v>22</v>
      </c>
      <c r="B379" s="13" t="s">
        <v>23</v>
      </c>
      <c r="C379" s="13" t="s">
        <v>24</v>
      </c>
      <c r="D379" s="21">
        <v>112414780</v>
      </c>
      <c r="E379" s="14">
        <v>112414978</v>
      </c>
      <c r="H379" s="8"/>
      <c r="I379" s="11"/>
      <c r="J379" s="5"/>
    </row>
    <row r="382" spans="1:10">
      <c r="A382" s="1" t="s">
        <v>0</v>
      </c>
      <c r="B382" s="2"/>
      <c r="C382" s="2"/>
      <c r="D382" s="2"/>
      <c r="E382" s="2"/>
      <c r="F382" s="2"/>
      <c r="G382" s="2"/>
      <c r="H382" s="2"/>
      <c r="I382" s="2"/>
      <c r="J382" s="2"/>
    </row>
    <row r="383" spans="1:10">
      <c r="A383" s="3" t="s">
        <v>178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88" t="s">
        <v>0</v>
      </c>
      <c r="B384" s="88" t="s">
        <v>2</v>
      </c>
      <c r="C384" s="88" t="s">
        <v>3</v>
      </c>
      <c r="D384" s="88" t="s">
        <v>4</v>
      </c>
      <c r="E384" s="88" t="s">
        <v>5</v>
      </c>
      <c r="F384" s="88" t="s">
        <v>6</v>
      </c>
      <c r="G384" s="90"/>
      <c r="H384" s="91"/>
      <c r="I384" s="88" t="s">
        <v>7</v>
      </c>
      <c r="J384" s="88" t="s">
        <v>8</v>
      </c>
    </row>
    <row r="385" spans="1:10">
      <c r="A385" s="89"/>
      <c r="B385" s="89"/>
      <c r="C385" s="89"/>
      <c r="D385" s="89"/>
      <c r="E385" s="89"/>
      <c r="F385" s="4" t="s">
        <v>9</v>
      </c>
      <c r="G385" s="4" t="s">
        <v>10</v>
      </c>
      <c r="H385" s="4" t="s">
        <v>11</v>
      </c>
      <c r="I385" s="89"/>
      <c r="J385" s="89"/>
    </row>
    <row r="386" spans="1:10">
      <c r="A386" s="5" t="s">
        <v>588</v>
      </c>
      <c r="B386" s="6">
        <v>44910.796620138892</v>
      </c>
      <c r="C386" s="5" t="s">
        <v>551</v>
      </c>
      <c r="D386" s="7"/>
      <c r="E386" s="10"/>
      <c r="F386" s="8">
        <v>8609.35</v>
      </c>
      <c r="I386" s="11" t="s">
        <v>9</v>
      </c>
      <c r="J386" s="5" t="s">
        <v>551</v>
      </c>
    </row>
    <row r="387" spans="1:10">
      <c r="A387" s="12" t="s">
        <v>21</v>
      </c>
      <c r="B387" s="3"/>
      <c r="C387" s="3"/>
      <c r="D387" s="7"/>
      <c r="E387" s="10"/>
      <c r="H387" s="8"/>
      <c r="I387" s="11"/>
      <c r="J387" s="10"/>
    </row>
    <row r="388" spans="1:10" ht="15.75" customHeight="1">
      <c r="A388" s="13" t="s">
        <v>22</v>
      </c>
      <c r="B388" s="13" t="s">
        <v>23</v>
      </c>
      <c r="C388" s="13" t="s">
        <v>24</v>
      </c>
      <c r="D388" s="21">
        <v>112432953</v>
      </c>
      <c r="E388" s="14">
        <v>112433353</v>
      </c>
      <c r="H388" s="8"/>
      <c r="I388" s="11"/>
      <c r="J388" s="10"/>
    </row>
    <row r="391" spans="1:10">
      <c r="A391" s="1" t="s">
        <v>0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3" t="s">
        <v>181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88" t="s">
        <v>0</v>
      </c>
      <c r="B393" s="88" t="s">
        <v>2</v>
      </c>
      <c r="C393" s="88" t="s">
        <v>3</v>
      </c>
      <c r="D393" s="88" t="s">
        <v>4</v>
      </c>
      <c r="E393" s="88" t="s">
        <v>5</v>
      </c>
      <c r="F393" s="88" t="s">
        <v>6</v>
      </c>
      <c r="G393" s="90"/>
      <c r="H393" s="91"/>
      <c r="I393" s="88" t="s">
        <v>7</v>
      </c>
      <c r="J393" s="88" t="s">
        <v>8</v>
      </c>
    </row>
    <row r="394" spans="1:10">
      <c r="A394" s="89"/>
      <c r="B394" s="89"/>
      <c r="C394" s="89"/>
      <c r="D394" s="89"/>
      <c r="E394" s="89"/>
      <c r="F394" s="4" t="s">
        <v>9</v>
      </c>
      <c r="G394" s="4" t="s">
        <v>10</v>
      </c>
      <c r="H394" s="4" t="s">
        <v>11</v>
      </c>
      <c r="I394" s="89"/>
      <c r="J394" s="89"/>
    </row>
    <row r="395" spans="1:10">
      <c r="A395" s="5" t="s">
        <v>589</v>
      </c>
      <c r="B395" s="6">
        <v>44911.806689861107</v>
      </c>
      <c r="C395" s="5" t="s">
        <v>551</v>
      </c>
      <c r="D395" s="7"/>
      <c r="E395" s="10"/>
      <c r="F395" s="8">
        <v>12365.13</v>
      </c>
      <c r="I395" s="11" t="s">
        <v>9</v>
      </c>
      <c r="J395" s="5" t="s">
        <v>551</v>
      </c>
    </row>
    <row r="396" spans="1:10">
      <c r="A396" s="5" t="s">
        <v>589</v>
      </c>
      <c r="B396" s="6">
        <v>44911.806689861107</v>
      </c>
      <c r="C396" s="5" t="s">
        <v>551</v>
      </c>
      <c r="D396" s="7"/>
      <c r="E396" s="10"/>
      <c r="H396" s="8">
        <v>6377.1</v>
      </c>
      <c r="I396" s="5" t="s">
        <v>224</v>
      </c>
      <c r="J396" s="5" t="s">
        <v>551</v>
      </c>
    </row>
    <row r="397" spans="1:10">
      <c r="A397" s="5" t="s">
        <v>589</v>
      </c>
      <c r="B397" s="6">
        <v>44911.806689861107</v>
      </c>
      <c r="C397" s="5" t="s">
        <v>551</v>
      </c>
      <c r="D397" s="7"/>
      <c r="E397" s="10"/>
      <c r="H397" s="8">
        <v>2931.55</v>
      </c>
      <c r="I397" s="11" t="s">
        <v>226</v>
      </c>
      <c r="J397" s="5" t="s">
        <v>551</v>
      </c>
    </row>
    <row r="398" spans="1:10">
      <c r="A398" s="12" t="s">
        <v>21</v>
      </c>
      <c r="B398" s="3"/>
      <c r="C398" s="3"/>
      <c r="D398" s="7"/>
      <c r="E398" s="10"/>
      <c r="H398" s="8"/>
      <c r="I398" s="11"/>
      <c r="J398" s="5"/>
    </row>
    <row r="399" spans="1:10" ht="15.75" customHeight="1">
      <c r="A399" s="13" t="s">
        <v>22</v>
      </c>
      <c r="B399" s="13" t="s">
        <v>23</v>
      </c>
      <c r="C399" s="13" t="s">
        <v>24</v>
      </c>
      <c r="D399" s="21">
        <v>112432954</v>
      </c>
      <c r="E399" s="14">
        <v>112433355</v>
      </c>
      <c r="H399" s="8"/>
      <c r="I399" s="11"/>
      <c r="J399" s="5"/>
    </row>
    <row r="400" spans="1:10">
      <c r="A400" s="5"/>
      <c r="B400" s="6"/>
      <c r="C400" s="5"/>
      <c r="D400" s="7"/>
      <c r="E400" s="10"/>
      <c r="H400" s="8"/>
      <c r="I400" s="11"/>
      <c r="J400" s="5"/>
    </row>
    <row r="401" spans="1:10">
      <c r="A401" s="5"/>
      <c r="B401" s="6"/>
      <c r="C401" s="5"/>
      <c r="D401" s="7"/>
      <c r="E401" s="10"/>
      <c r="H401" s="8"/>
      <c r="I401" s="11"/>
      <c r="J401" s="5"/>
    </row>
    <row r="402" spans="1:10">
      <c r="A402" s="1" t="s">
        <v>0</v>
      </c>
      <c r="B402" s="2"/>
      <c r="C402" s="2"/>
      <c r="D402" s="2"/>
      <c r="E402" s="2"/>
      <c r="F402" s="2"/>
      <c r="G402" s="2"/>
      <c r="H402" s="2"/>
      <c r="I402" s="2"/>
      <c r="J402" s="2"/>
    </row>
    <row r="403" spans="1:10">
      <c r="A403" s="3" t="s">
        <v>185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88" t="s">
        <v>0</v>
      </c>
      <c r="B404" s="88" t="s">
        <v>2</v>
      </c>
      <c r="C404" s="88" t="s">
        <v>3</v>
      </c>
      <c r="D404" s="88" t="s">
        <v>4</v>
      </c>
      <c r="E404" s="88" t="s">
        <v>5</v>
      </c>
      <c r="F404" s="88" t="s">
        <v>6</v>
      </c>
      <c r="G404" s="90"/>
      <c r="H404" s="91"/>
      <c r="I404" s="88" t="s">
        <v>7</v>
      </c>
      <c r="J404" s="88" t="s">
        <v>8</v>
      </c>
    </row>
    <row r="405" spans="1:10">
      <c r="A405" s="89"/>
      <c r="B405" s="89"/>
      <c r="C405" s="89"/>
      <c r="D405" s="89"/>
      <c r="E405" s="89"/>
      <c r="F405" s="4" t="s">
        <v>9</v>
      </c>
      <c r="G405" s="4" t="s">
        <v>10</v>
      </c>
      <c r="H405" s="4" t="s">
        <v>11</v>
      </c>
      <c r="I405" s="89"/>
      <c r="J405" s="89"/>
    </row>
    <row r="406" spans="1:10">
      <c r="A406" s="5" t="s">
        <v>590</v>
      </c>
      <c r="B406" s="6">
        <v>44912.789731643519</v>
      </c>
      <c r="C406" s="5" t="s">
        <v>551</v>
      </c>
      <c r="D406" s="7"/>
      <c r="E406" s="10"/>
      <c r="F406" s="8">
        <v>6065.43</v>
      </c>
      <c r="I406" s="11" t="s">
        <v>9</v>
      </c>
      <c r="J406" s="5" t="s">
        <v>551</v>
      </c>
    </row>
    <row r="407" spans="1:10">
      <c r="A407" s="5" t="s">
        <v>590</v>
      </c>
      <c r="B407" s="6">
        <v>44912.789731643519</v>
      </c>
      <c r="C407" s="5" t="s">
        <v>551</v>
      </c>
      <c r="D407" s="7"/>
      <c r="E407" s="10"/>
      <c r="H407" s="8">
        <v>200.9</v>
      </c>
      <c r="I407" s="5" t="s">
        <v>224</v>
      </c>
      <c r="J407" s="5" t="s">
        <v>551</v>
      </c>
    </row>
    <row r="408" spans="1:10">
      <c r="A408" s="12" t="s">
        <v>21</v>
      </c>
      <c r="B408" s="3"/>
      <c r="C408" s="3"/>
      <c r="D408" s="7"/>
      <c r="E408" s="10"/>
      <c r="H408" s="8"/>
      <c r="I408" s="11"/>
      <c r="J408" s="5"/>
    </row>
    <row r="409" spans="1:10" ht="15.75" customHeight="1">
      <c r="A409" s="13" t="s">
        <v>22</v>
      </c>
      <c r="B409" s="13" t="s">
        <v>23</v>
      </c>
      <c r="C409" s="13" t="s">
        <v>24</v>
      </c>
      <c r="D409" s="21">
        <v>112437902</v>
      </c>
      <c r="E409" s="14">
        <v>112441885</v>
      </c>
      <c r="H409" s="8"/>
      <c r="I409" s="11"/>
      <c r="J409" s="5"/>
    </row>
    <row r="412" spans="1:10">
      <c r="A412" s="1" t="s">
        <v>0</v>
      </c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3" t="s">
        <v>188</v>
      </c>
      <c r="B413" s="2"/>
      <c r="C413" s="2"/>
      <c r="D413" s="2"/>
      <c r="E413" s="2"/>
      <c r="F413" s="2"/>
      <c r="G413" s="2"/>
      <c r="H413" s="2"/>
      <c r="I413" s="2"/>
      <c r="J413" s="2"/>
    </row>
    <row r="414" spans="1:10">
      <c r="A414" s="88" t="s">
        <v>0</v>
      </c>
      <c r="B414" s="88" t="s">
        <v>2</v>
      </c>
      <c r="C414" s="88" t="s">
        <v>3</v>
      </c>
      <c r="D414" s="88" t="s">
        <v>4</v>
      </c>
      <c r="E414" s="88" t="s">
        <v>5</v>
      </c>
      <c r="F414" s="88" t="s">
        <v>6</v>
      </c>
      <c r="G414" s="90"/>
      <c r="H414" s="91"/>
      <c r="I414" s="88" t="s">
        <v>7</v>
      </c>
      <c r="J414" s="88" t="s">
        <v>8</v>
      </c>
    </row>
    <row r="415" spans="1:10">
      <c r="A415" s="89"/>
      <c r="B415" s="89"/>
      <c r="C415" s="89"/>
      <c r="D415" s="89"/>
      <c r="E415" s="89"/>
      <c r="F415" s="4" t="s">
        <v>9</v>
      </c>
      <c r="G415" s="4" t="s">
        <v>10</v>
      </c>
      <c r="H415" s="4" t="s">
        <v>11</v>
      </c>
      <c r="I415" s="89"/>
      <c r="J415" s="89"/>
    </row>
    <row r="416" spans="1:10">
      <c r="A416" s="5" t="s">
        <v>591</v>
      </c>
      <c r="B416" s="6">
        <v>44914.809873587961</v>
      </c>
      <c r="C416" s="5" t="s">
        <v>551</v>
      </c>
      <c r="D416" s="7"/>
      <c r="E416" s="10"/>
      <c r="F416" s="8">
        <v>8571.35</v>
      </c>
      <c r="I416" s="11" t="s">
        <v>9</v>
      </c>
      <c r="J416" s="5" t="s">
        <v>551</v>
      </c>
    </row>
    <row r="417" spans="1:10">
      <c r="A417" s="5" t="s">
        <v>591</v>
      </c>
      <c r="B417" s="6">
        <v>44914.809873587961</v>
      </c>
      <c r="C417" s="5" t="s">
        <v>551</v>
      </c>
      <c r="D417" s="7"/>
      <c r="E417" s="10"/>
      <c r="H417" s="8">
        <v>2361.9899999999998</v>
      </c>
      <c r="I417" s="5" t="s">
        <v>224</v>
      </c>
      <c r="J417" s="5" t="s">
        <v>551</v>
      </c>
    </row>
    <row r="418" spans="1:10">
      <c r="A418" s="5" t="s">
        <v>591</v>
      </c>
      <c r="B418" s="6">
        <v>44914.809873587961</v>
      </c>
      <c r="C418" s="5" t="s">
        <v>551</v>
      </c>
      <c r="D418" s="7"/>
      <c r="E418" s="10"/>
      <c r="H418" s="8">
        <v>110.2</v>
      </c>
      <c r="I418" s="11" t="s">
        <v>226</v>
      </c>
      <c r="J418" s="5" t="s">
        <v>551</v>
      </c>
    </row>
    <row r="419" spans="1:10">
      <c r="A419" s="12" t="s">
        <v>21</v>
      </c>
      <c r="B419" s="3"/>
      <c r="C419" s="3"/>
      <c r="D419" s="7"/>
      <c r="E419" s="10"/>
      <c r="H419" s="8"/>
      <c r="I419" s="11"/>
      <c r="J419" s="10"/>
    </row>
    <row r="420" spans="1:10" ht="15.75" customHeight="1">
      <c r="A420" s="13" t="s">
        <v>22</v>
      </c>
      <c r="B420" s="13" t="s">
        <v>23</v>
      </c>
      <c r="C420" s="13" t="s">
        <v>24</v>
      </c>
      <c r="D420" s="21">
        <v>112444936</v>
      </c>
      <c r="E420" s="14">
        <v>112450151</v>
      </c>
      <c r="H420" s="8"/>
      <c r="I420" s="11"/>
      <c r="J420" s="10"/>
    </row>
    <row r="423" spans="1:10">
      <c r="A423" s="1" t="s">
        <v>0</v>
      </c>
      <c r="B423" s="2"/>
      <c r="C423" s="2"/>
      <c r="D423" s="2"/>
      <c r="E423" s="2"/>
      <c r="F423" s="2"/>
      <c r="G423" s="2"/>
      <c r="H423" s="2"/>
      <c r="I423" s="2"/>
      <c r="J423" s="2"/>
    </row>
    <row r="424" spans="1:10">
      <c r="A424" s="3" t="s">
        <v>191</v>
      </c>
      <c r="B424" s="2"/>
      <c r="C424" s="2"/>
      <c r="D424" s="2"/>
      <c r="E424" s="2"/>
      <c r="F424" s="2"/>
      <c r="G424" s="2"/>
      <c r="H424" s="2"/>
      <c r="I424" s="2"/>
      <c r="J424" s="2"/>
    </row>
    <row r="425" spans="1:10">
      <c r="A425" s="88" t="s">
        <v>0</v>
      </c>
      <c r="B425" s="88" t="s">
        <v>2</v>
      </c>
      <c r="C425" s="88" t="s">
        <v>3</v>
      </c>
      <c r="D425" s="88" t="s">
        <v>4</v>
      </c>
      <c r="E425" s="88" t="s">
        <v>5</v>
      </c>
      <c r="F425" s="88" t="s">
        <v>6</v>
      </c>
      <c r="G425" s="90"/>
      <c r="H425" s="91"/>
      <c r="I425" s="88" t="s">
        <v>7</v>
      </c>
      <c r="J425" s="88" t="s">
        <v>8</v>
      </c>
    </row>
    <row r="426" spans="1:10">
      <c r="A426" s="89"/>
      <c r="B426" s="89"/>
      <c r="C426" s="89"/>
      <c r="D426" s="89"/>
      <c r="E426" s="89"/>
      <c r="F426" s="4" t="s">
        <v>9</v>
      </c>
      <c r="G426" s="4" t="s">
        <v>10</v>
      </c>
      <c r="H426" s="4" t="s">
        <v>11</v>
      </c>
      <c r="I426" s="89"/>
      <c r="J426" s="89"/>
    </row>
    <row r="427" spans="1:10">
      <c r="A427" s="5" t="s">
        <v>592</v>
      </c>
      <c r="B427" s="6">
        <v>44915.804062673611</v>
      </c>
      <c r="C427" s="5" t="s">
        <v>551</v>
      </c>
      <c r="D427" s="7"/>
      <c r="E427" s="10"/>
      <c r="F427" s="8">
        <v>12283.29</v>
      </c>
      <c r="I427" s="11" t="s">
        <v>9</v>
      </c>
      <c r="J427" s="5" t="s">
        <v>551</v>
      </c>
    </row>
    <row r="428" spans="1:10">
      <c r="A428" s="5" t="s">
        <v>592</v>
      </c>
      <c r="B428" s="6">
        <v>44915.804062673611</v>
      </c>
      <c r="C428" s="5" t="s">
        <v>551</v>
      </c>
      <c r="D428" s="7"/>
      <c r="E428" s="10"/>
      <c r="H428" s="8">
        <v>2358.62</v>
      </c>
      <c r="I428" s="5" t="s">
        <v>224</v>
      </c>
      <c r="J428" s="5" t="s">
        <v>551</v>
      </c>
    </row>
    <row r="429" spans="1:10">
      <c r="A429" s="5" t="s">
        <v>592</v>
      </c>
      <c r="B429" s="6">
        <v>44915.804062673611</v>
      </c>
      <c r="C429" s="5" t="s">
        <v>551</v>
      </c>
      <c r="D429" s="7"/>
      <c r="E429" s="10"/>
      <c r="H429" s="8">
        <v>892.84</v>
      </c>
      <c r="I429" s="11" t="s">
        <v>226</v>
      </c>
      <c r="J429" s="5" t="s">
        <v>551</v>
      </c>
    </row>
    <row r="430" spans="1:10">
      <c r="A430" s="12" t="s">
        <v>21</v>
      </c>
      <c r="B430" s="3"/>
      <c r="C430" s="3"/>
      <c r="D430" s="7"/>
      <c r="E430" s="10"/>
      <c r="H430" s="8"/>
      <c r="I430" s="11"/>
      <c r="J430" s="10"/>
    </row>
    <row r="431" spans="1:10" ht="15.75" customHeight="1">
      <c r="A431" s="13" t="s">
        <v>22</v>
      </c>
      <c r="B431" s="13" t="s">
        <v>23</v>
      </c>
      <c r="C431" s="13" t="s">
        <v>24</v>
      </c>
      <c r="D431" s="21">
        <v>112458415</v>
      </c>
      <c r="E431" s="14">
        <v>112458629</v>
      </c>
      <c r="H431" s="8"/>
      <c r="I431" s="11"/>
      <c r="J431" s="10"/>
    </row>
    <row r="434" spans="1:10">
      <c r="A434" s="1" t="s">
        <v>0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3" t="s">
        <v>194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88" t="s">
        <v>0</v>
      </c>
      <c r="B436" s="88" t="s">
        <v>2</v>
      </c>
      <c r="C436" s="88" t="s">
        <v>3</v>
      </c>
      <c r="D436" s="88" t="s">
        <v>4</v>
      </c>
      <c r="E436" s="88" t="s">
        <v>5</v>
      </c>
      <c r="F436" s="88" t="s">
        <v>6</v>
      </c>
      <c r="G436" s="90"/>
      <c r="H436" s="91"/>
      <c r="I436" s="88" t="s">
        <v>7</v>
      </c>
      <c r="J436" s="88" t="s">
        <v>8</v>
      </c>
    </row>
    <row r="437" spans="1:10">
      <c r="A437" s="89"/>
      <c r="B437" s="89"/>
      <c r="C437" s="89"/>
      <c r="D437" s="89"/>
      <c r="E437" s="89"/>
      <c r="F437" s="4" t="s">
        <v>9</v>
      </c>
      <c r="G437" s="4" t="s">
        <v>10</v>
      </c>
      <c r="H437" s="4" t="s">
        <v>11</v>
      </c>
      <c r="I437" s="89"/>
      <c r="J437" s="89"/>
    </row>
    <row r="438" spans="1:10">
      <c r="A438" s="5" t="s">
        <v>593</v>
      </c>
      <c r="B438" s="6">
        <v>44916.797204016213</v>
      </c>
      <c r="C438" s="5" t="s">
        <v>551</v>
      </c>
      <c r="D438" s="7"/>
      <c r="E438" s="10"/>
      <c r="F438" s="8">
        <v>7526.78</v>
      </c>
      <c r="I438" s="11" t="s">
        <v>9</v>
      </c>
      <c r="J438" s="5" t="s">
        <v>551</v>
      </c>
    </row>
    <row r="439" spans="1:10">
      <c r="A439" s="5" t="s">
        <v>593</v>
      </c>
      <c r="B439" s="6">
        <v>44916.797204016213</v>
      </c>
      <c r="C439" s="5" t="s">
        <v>551</v>
      </c>
      <c r="D439" s="7"/>
      <c r="E439" s="10"/>
      <c r="H439" s="8">
        <v>2382.15</v>
      </c>
      <c r="I439" s="5" t="s">
        <v>224</v>
      </c>
      <c r="J439" s="5" t="s">
        <v>551</v>
      </c>
    </row>
    <row r="440" spans="1:10">
      <c r="A440" s="12" t="s">
        <v>21</v>
      </c>
      <c r="B440" s="3"/>
      <c r="C440" s="3"/>
      <c r="D440" s="7"/>
      <c r="E440" s="10"/>
      <c r="H440" s="8"/>
      <c r="I440" s="11"/>
      <c r="J440" s="5"/>
    </row>
    <row r="441" spans="1:10" ht="15.75" customHeight="1">
      <c r="A441" s="13" t="s">
        <v>22</v>
      </c>
      <c r="B441" s="13" t="s">
        <v>23</v>
      </c>
      <c r="C441" s="13" t="s">
        <v>24</v>
      </c>
      <c r="D441" s="21">
        <v>112459875</v>
      </c>
      <c r="E441" s="14">
        <v>112460051</v>
      </c>
      <c r="H441" s="8"/>
      <c r="I441" s="11"/>
      <c r="J441" s="5"/>
    </row>
    <row r="444" spans="1:10">
      <c r="A444" s="1" t="s">
        <v>0</v>
      </c>
      <c r="B444" s="2"/>
      <c r="C444" s="2"/>
      <c r="D444" s="2"/>
      <c r="E444" s="2"/>
      <c r="F444" s="2"/>
      <c r="G444" s="2"/>
      <c r="H444" s="2"/>
      <c r="I444" s="2"/>
      <c r="J444" s="2"/>
    </row>
    <row r="445" spans="1:10">
      <c r="A445" s="3" t="s">
        <v>197</v>
      </c>
      <c r="B445" s="2"/>
      <c r="C445" s="2"/>
      <c r="D445" s="2"/>
      <c r="E445" s="2"/>
      <c r="F445" s="2"/>
      <c r="G445" s="2"/>
      <c r="H445" s="2"/>
      <c r="I445" s="2"/>
      <c r="J445" s="2"/>
    </row>
    <row r="446" spans="1:10">
      <c r="A446" s="88" t="s">
        <v>0</v>
      </c>
      <c r="B446" s="88" t="s">
        <v>2</v>
      </c>
      <c r="C446" s="88" t="s">
        <v>3</v>
      </c>
      <c r="D446" s="88" t="s">
        <v>4</v>
      </c>
      <c r="E446" s="88" t="s">
        <v>5</v>
      </c>
      <c r="F446" s="88" t="s">
        <v>6</v>
      </c>
      <c r="G446" s="90"/>
      <c r="H446" s="91"/>
      <c r="I446" s="88" t="s">
        <v>7</v>
      </c>
      <c r="J446" s="88" t="s">
        <v>8</v>
      </c>
    </row>
    <row r="447" spans="1:10">
      <c r="A447" s="89"/>
      <c r="B447" s="89"/>
      <c r="C447" s="89"/>
      <c r="D447" s="89"/>
      <c r="E447" s="89"/>
      <c r="F447" s="4" t="s">
        <v>9</v>
      </c>
      <c r="G447" s="4" t="s">
        <v>10</v>
      </c>
      <c r="H447" s="4" t="s">
        <v>11</v>
      </c>
      <c r="I447" s="89"/>
      <c r="J447" s="89"/>
    </row>
    <row r="448" spans="1:10">
      <c r="A448" s="5" t="s">
        <v>594</v>
      </c>
      <c r="B448" s="6">
        <v>44917.791731261583</v>
      </c>
      <c r="C448" s="5" t="s">
        <v>551</v>
      </c>
      <c r="D448" s="7"/>
      <c r="E448" s="10"/>
      <c r="F448" s="8">
        <v>9095.9699999999993</v>
      </c>
      <c r="I448" s="11" t="s">
        <v>9</v>
      </c>
      <c r="J448" s="5" t="s">
        <v>551</v>
      </c>
    </row>
    <row r="449" spans="1:10">
      <c r="A449" s="5" t="s">
        <v>594</v>
      </c>
      <c r="B449" s="6">
        <v>44917.791731261583</v>
      </c>
      <c r="C449" s="5" t="s">
        <v>551</v>
      </c>
      <c r="D449" s="7"/>
      <c r="E449" s="10"/>
      <c r="H449" s="8">
        <v>704.66</v>
      </c>
      <c r="I449" s="5" t="s">
        <v>224</v>
      </c>
      <c r="J449" s="5" t="s">
        <v>551</v>
      </c>
    </row>
    <row r="450" spans="1:10">
      <c r="A450" s="5" t="s">
        <v>594</v>
      </c>
      <c r="B450" s="6">
        <v>44917.791731261583</v>
      </c>
      <c r="C450" s="5" t="s">
        <v>551</v>
      </c>
      <c r="D450" s="7"/>
      <c r="E450" s="10"/>
      <c r="H450" s="8">
        <v>6217.6</v>
      </c>
      <c r="I450" s="11" t="s">
        <v>226</v>
      </c>
      <c r="J450" s="5" t="s">
        <v>551</v>
      </c>
    </row>
    <row r="451" spans="1:10">
      <c r="A451" s="12" t="s">
        <v>21</v>
      </c>
      <c r="B451" s="3"/>
      <c r="C451" s="3"/>
      <c r="D451" s="7"/>
      <c r="E451" s="10"/>
      <c r="H451" s="8"/>
      <c r="I451" s="11"/>
      <c r="J451" s="5"/>
    </row>
    <row r="452" spans="1:10" ht="15.75" customHeight="1">
      <c r="A452" s="13" t="s">
        <v>22</v>
      </c>
      <c r="B452" s="13" t="s">
        <v>23</v>
      </c>
      <c r="C452" s="13" t="s">
        <v>24</v>
      </c>
      <c r="D452" s="21">
        <v>112477949</v>
      </c>
      <c r="E452" s="14">
        <v>112478076</v>
      </c>
      <c r="H452" s="8"/>
      <c r="I452" s="11"/>
      <c r="J452" s="5"/>
    </row>
    <row r="455" spans="1:10">
      <c r="A455" s="1" t="s">
        <v>0</v>
      </c>
      <c r="B455" s="2"/>
      <c r="C455" s="2"/>
      <c r="D455" s="2"/>
      <c r="E455" s="2"/>
      <c r="F455" s="2"/>
      <c r="G455" s="2"/>
      <c r="H455" s="2"/>
      <c r="I455" s="2"/>
      <c r="J455" s="2"/>
    </row>
    <row r="456" spans="1:10">
      <c r="A456" s="3" t="s">
        <v>208</v>
      </c>
      <c r="B456" s="2"/>
      <c r="C456" s="2"/>
      <c r="D456" s="2"/>
      <c r="E456" s="2"/>
      <c r="F456" s="2"/>
      <c r="G456" s="2"/>
      <c r="H456" s="2"/>
      <c r="I456" s="2"/>
      <c r="J456" s="2"/>
    </row>
    <row r="457" spans="1:10">
      <c r="A457" s="88" t="s">
        <v>0</v>
      </c>
      <c r="B457" s="88" t="s">
        <v>2</v>
      </c>
      <c r="C457" s="88" t="s">
        <v>3</v>
      </c>
      <c r="D457" s="88" t="s">
        <v>4</v>
      </c>
      <c r="E457" s="88" t="s">
        <v>5</v>
      </c>
      <c r="F457" s="88" t="s">
        <v>6</v>
      </c>
      <c r="G457" s="90"/>
      <c r="H457" s="91"/>
      <c r="I457" s="88" t="s">
        <v>7</v>
      </c>
      <c r="J457" s="88" t="s">
        <v>8</v>
      </c>
    </row>
    <row r="458" spans="1:10">
      <c r="A458" s="89"/>
      <c r="B458" s="89"/>
      <c r="C458" s="89"/>
      <c r="D458" s="89"/>
      <c r="E458" s="89"/>
      <c r="F458" s="4" t="s">
        <v>9</v>
      </c>
      <c r="G458" s="4" t="s">
        <v>10</v>
      </c>
      <c r="H458" s="4" t="s">
        <v>11</v>
      </c>
      <c r="I458" s="89"/>
      <c r="J458" s="89"/>
    </row>
    <row r="459" spans="1:10">
      <c r="A459" s="5" t="s">
        <v>595</v>
      </c>
      <c r="B459" s="6">
        <v>44918.797500069442</v>
      </c>
      <c r="C459" s="5" t="s">
        <v>551</v>
      </c>
      <c r="D459" s="7"/>
      <c r="E459" s="10"/>
      <c r="F459" s="8">
        <v>5182.3</v>
      </c>
      <c r="I459" s="11" t="s">
        <v>9</v>
      </c>
      <c r="J459" s="5" t="s">
        <v>551</v>
      </c>
    </row>
    <row r="460" spans="1:10">
      <c r="A460" s="5" t="s">
        <v>595</v>
      </c>
      <c r="B460" s="6">
        <v>44918.797500069442</v>
      </c>
      <c r="C460" s="5" t="s">
        <v>551</v>
      </c>
      <c r="D460" s="7"/>
      <c r="E460" s="10"/>
      <c r="H460" s="8">
        <v>466.78</v>
      </c>
      <c r="I460" s="5" t="s">
        <v>224</v>
      </c>
      <c r="J460" s="5" t="s">
        <v>551</v>
      </c>
    </row>
    <row r="461" spans="1:10">
      <c r="A461" s="12" t="s">
        <v>21</v>
      </c>
      <c r="B461" s="3"/>
      <c r="C461" s="3"/>
      <c r="D461" s="7"/>
      <c r="E461" s="10"/>
      <c r="H461" s="8"/>
      <c r="I461" s="11"/>
      <c r="J461" s="5"/>
    </row>
    <row r="462" spans="1:10" ht="15.75" customHeight="1">
      <c r="A462" s="13" t="s">
        <v>22</v>
      </c>
      <c r="B462" s="13" t="s">
        <v>23</v>
      </c>
      <c r="C462" s="13" t="s">
        <v>24</v>
      </c>
      <c r="D462" s="21">
        <v>112477950</v>
      </c>
      <c r="E462" s="14">
        <v>112478078</v>
      </c>
      <c r="H462" s="8"/>
      <c r="I462" s="11"/>
      <c r="J462" s="5"/>
    </row>
    <row r="463" spans="1:10">
      <c r="A463" s="5"/>
      <c r="B463" s="6"/>
      <c r="C463" s="5"/>
      <c r="D463" s="7"/>
      <c r="E463" s="10"/>
      <c r="H463" s="8"/>
      <c r="I463" s="11"/>
      <c r="J463" s="5"/>
    </row>
    <row r="464" spans="1:10">
      <c r="A464" s="5"/>
      <c r="B464" s="6"/>
      <c r="C464" s="5"/>
      <c r="D464" s="7"/>
      <c r="E464" s="10"/>
      <c r="H464" s="8"/>
      <c r="I464" s="11"/>
      <c r="J464" s="5"/>
    </row>
    <row r="465" spans="1:10">
      <c r="A465" s="1" t="s">
        <v>0</v>
      </c>
      <c r="B465" s="2"/>
      <c r="C465" s="2"/>
      <c r="D465" s="2"/>
      <c r="E465" s="2"/>
      <c r="F465" s="2"/>
      <c r="G465" s="2"/>
      <c r="H465" s="2"/>
      <c r="I465" s="2"/>
      <c r="J465" s="2"/>
    </row>
    <row r="466" spans="1:10">
      <c r="A466" s="3" t="s">
        <v>211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88" t="s">
        <v>0</v>
      </c>
      <c r="B467" s="88" t="s">
        <v>2</v>
      </c>
      <c r="C467" s="88" t="s">
        <v>3</v>
      </c>
      <c r="D467" s="88" t="s">
        <v>4</v>
      </c>
      <c r="E467" s="88" t="s">
        <v>5</v>
      </c>
      <c r="F467" s="88" t="s">
        <v>6</v>
      </c>
      <c r="G467" s="90"/>
      <c r="H467" s="91"/>
      <c r="I467" s="88" t="s">
        <v>7</v>
      </c>
      <c r="J467" s="88" t="s">
        <v>8</v>
      </c>
    </row>
    <row r="468" spans="1:10">
      <c r="A468" s="89"/>
      <c r="B468" s="89"/>
      <c r="C468" s="89"/>
      <c r="D468" s="89"/>
      <c r="E468" s="89"/>
      <c r="F468" s="4" t="s">
        <v>9</v>
      </c>
      <c r="G468" s="4" t="s">
        <v>10</v>
      </c>
      <c r="H468" s="4" t="s">
        <v>11</v>
      </c>
      <c r="I468" s="89"/>
      <c r="J468" s="89"/>
    </row>
    <row r="469" spans="1:10">
      <c r="A469" s="5" t="s">
        <v>596</v>
      </c>
      <c r="B469" s="6">
        <v>44919.584451562499</v>
      </c>
      <c r="C469" s="5" t="s">
        <v>551</v>
      </c>
      <c r="D469" s="7"/>
      <c r="E469" s="10"/>
      <c r="F469" s="8">
        <v>3384.43</v>
      </c>
      <c r="I469" s="11" t="s">
        <v>9</v>
      </c>
      <c r="J469" s="5" t="s">
        <v>551</v>
      </c>
    </row>
    <row r="470" spans="1:10">
      <c r="A470" s="5" t="s">
        <v>596</v>
      </c>
      <c r="B470" s="6">
        <v>44919.584451562499</v>
      </c>
      <c r="C470" s="5" t="s">
        <v>551</v>
      </c>
      <c r="D470" s="7"/>
      <c r="E470" s="10"/>
      <c r="H470" s="8">
        <v>571.99</v>
      </c>
      <c r="I470" s="5" t="s">
        <v>224</v>
      </c>
      <c r="J470" s="5" t="s">
        <v>551</v>
      </c>
    </row>
    <row r="471" spans="1:10">
      <c r="A471" s="12" t="s">
        <v>21</v>
      </c>
      <c r="B471" s="3"/>
      <c r="C471" s="3"/>
      <c r="D471" s="7"/>
      <c r="E471" s="10"/>
      <c r="F471" s="8"/>
      <c r="I471" s="11"/>
      <c r="J471" s="10"/>
    </row>
    <row r="472" spans="1:10" ht="15.75" customHeight="1">
      <c r="A472" s="13" t="s">
        <v>22</v>
      </c>
      <c r="B472" s="13" t="s">
        <v>23</v>
      </c>
      <c r="C472" s="13" t="s">
        <v>24</v>
      </c>
      <c r="D472" s="21">
        <v>112486744</v>
      </c>
      <c r="E472" s="14">
        <v>112486865</v>
      </c>
      <c r="F472" s="8"/>
      <c r="I472" s="11"/>
      <c r="J472" s="10"/>
    </row>
    <row r="475" spans="1:10">
      <c r="A475" s="1" t="s">
        <v>0</v>
      </c>
      <c r="B475" s="2"/>
      <c r="C475" s="2"/>
      <c r="D475" s="2"/>
      <c r="E475" s="2"/>
      <c r="F475" s="2"/>
      <c r="G475" s="2"/>
      <c r="H475" s="2"/>
      <c r="I475" s="2"/>
      <c r="J475" s="2"/>
    </row>
    <row r="476" spans="1:10">
      <c r="A476" s="3" t="s">
        <v>213</v>
      </c>
      <c r="B476" s="2"/>
      <c r="C476" s="2"/>
      <c r="D476" s="2"/>
      <c r="E476" s="2"/>
      <c r="F476" s="2"/>
      <c r="G476" s="2"/>
      <c r="H476" s="2"/>
      <c r="I476" s="2"/>
      <c r="J476" s="2"/>
    </row>
    <row r="477" spans="1:10">
      <c r="A477" s="88" t="s">
        <v>0</v>
      </c>
      <c r="B477" s="88" t="s">
        <v>2</v>
      </c>
      <c r="C477" s="88" t="s">
        <v>3</v>
      </c>
      <c r="D477" s="88" t="s">
        <v>4</v>
      </c>
      <c r="E477" s="88" t="s">
        <v>5</v>
      </c>
      <c r="F477" s="88" t="s">
        <v>6</v>
      </c>
      <c r="G477" s="90"/>
      <c r="H477" s="91"/>
      <c r="I477" s="88" t="s">
        <v>7</v>
      </c>
      <c r="J477" s="88" t="s">
        <v>8</v>
      </c>
    </row>
    <row r="478" spans="1:10">
      <c r="A478" s="89"/>
      <c r="B478" s="89"/>
      <c r="C478" s="89"/>
      <c r="D478" s="89"/>
      <c r="E478" s="89"/>
      <c r="F478" s="4" t="s">
        <v>9</v>
      </c>
      <c r="G478" s="4" t="s">
        <v>10</v>
      </c>
      <c r="H478" s="4" t="s">
        <v>11</v>
      </c>
      <c r="I478" s="89"/>
      <c r="J478" s="89"/>
    </row>
    <row r="479" spans="1:10">
      <c r="A479" s="23" t="s">
        <v>214</v>
      </c>
      <c r="B479" s="23"/>
      <c r="C479" s="23"/>
    </row>
    <row r="480" spans="1:10">
      <c r="A480" s="12" t="s">
        <v>21</v>
      </c>
      <c r="B480" s="3"/>
      <c r="C480" s="3"/>
    </row>
    <row r="481" spans="1:10">
      <c r="A481" s="13" t="s">
        <v>22</v>
      </c>
      <c r="B481" s="13" t="s">
        <v>23</v>
      </c>
      <c r="C481" s="13" t="s">
        <v>24</v>
      </c>
    </row>
    <row r="484" spans="1:10">
      <c r="A484" s="1" t="s">
        <v>0</v>
      </c>
      <c r="B484" s="2"/>
      <c r="C484" s="2"/>
      <c r="D484" s="2"/>
      <c r="E484" s="2"/>
      <c r="F484" s="2"/>
      <c r="G484" s="2"/>
      <c r="H484" s="2"/>
      <c r="I484" s="2"/>
      <c r="J484" s="2"/>
    </row>
    <row r="485" spans="1:10">
      <c r="A485" s="3" t="s">
        <v>215</v>
      </c>
      <c r="B485" s="2"/>
      <c r="C485" s="2"/>
      <c r="D485" s="2"/>
      <c r="E485" s="2"/>
      <c r="F485" s="2"/>
      <c r="G485" s="2"/>
      <c r="H485" s="2"/>
      <c r="I485" s="2"/>
      <c r="J485" s="2"/>
    </row>
    <row r="486" spans="1:10">
      <c r="A486" s="88" t="s">
        <v>0</v>
      </c>
      <c r="B486" s="88" t="s">
        <v>2</v>
      </c>
      <c r="C486" s="88" t="s">
        <v>3</v>
      </c>
      <c r="D486" s="88" t="s">
        <v>4</v>
      </c>
      <c r="E486" s="88" t="s">
        <v>5</v>
      </c>
      <c r="F486" s="88" t="s">
        <v>6</v>
      </c>
      <c r="G486" s="90"/>
      <c r="H486" s="91"/>
      <c r="I486" s="88" t="s">
        <v>7</v>
      </c>
      <c r="J486" s="88" t="s">
        <v>8</v>
      </c>
    </row>
    <row r="487" spans="1:10">
      <c r="A487" s="89"/>
      <c r="B487" s="89"/>
      <c r="C487" s="89"/>
      <c r="D487" s="89"/>
      <c r="E487" s="89"/>
      <c r="F487" s="4" t="s">
        <v>9</v>
      </c>
      <c r="G487" s="4" t="s">
        <v>10</v>
      </c>
      <c r="H487" s="4" t="s">
        <v>11</v>
      </c>
      <c r="I487" s="89"/>
      <c r="J487" s="89"/>
    </row>
    <row r="488" spans="1:10">
      <c r="A488" s="5" t="s">
        <v>597</v>
      </c>
      <c r="B488" s="6">
        <v>44922.79578346065</v>
      </c>
      <c r="C488" s="5" t="s">
        <v>551</v>
      </c>
      <c r="D488" s="7"/>
      <c r="E488" s="10"/>
      <c r="F488" s="8">
        <v>2722.86</v>
      </c>
      <c r="I488" s="11" t="s">
        <v>9</v>
      </c>
      <c r="J488" s="5" t="s">
        <v>551</v>
      </c>
    </row>
    <row r="489" spans="1:10">
      <c r="A489" s="5" t="s">
        <v>597</v>
      </c>
      <c r="B489" s="6">
        <v>44922.79578346065</v>
      </c>
      <c r="C489" s="5" t="s">
        <v>598</v>
      </c>
      <c r="D489" s="7"/>
      <c r="E489" s="10"/>
      <c r="H489" s="8">
        <v>68.099999999999994</v>
      </c>
      <c r="I489" s="5" t="s">
        <v>252</v>
      </c>
      <c r="J489" s="5" t="s">
        <v>551</v>
      </c>
    </row>
    <row r="490" spans="1:10">
      <c r="A490" s="5" t="s">
        <v>597</v>
      </c>
      <c r="B490" s="6">
        <v>44922.79578346065</v>
      </c>
      <c r="C490" s="5" t="s">
        <v>551</v>
      </c>
      <c r="D490" s="7"/>
      <c r="E490" s="10"/>
      <c r="H490" s="8">
        <v>846.85</v>
      </c>
      <c r="I490" s="11" t="s">
        <v>226</v>
      </c>
      <c r="J490" s="5" t="s">
        <v>551</v>
      </c>
    </row>
    <row r="491" spans="1:10">
      <c r="A491" s="12" t="s">
        <v>21</v>
      </c>
      <c r="B491" s="3"/>
      <c r="C491" s="3"/>
      <c r="D491" s="7"/>
      <c r="E491" s="10"/>
      <c r="H491" s="8"/>
      <c r="I491" s="11"/>
      <c r="J491" s="10"/>
    </row>
    <row r="492" spans="1:10" ht="15.75" customHeight="1">
      <c r="A492" s="13" t="s">
        <v>22</v>
      </c>
      <c r="B492" s="13" t="s">
        <v>23</v>
      </c>
      <c r="C492" s="13" t="s">
        <v>24</v>
      </c>
      <c r="D492" s="21">
        <v>112490548</v>
      </c>
      <c r="E492" s="14">
        <v>112493919</v>
      </c>
      <c r="H492" s="8"/>
      <c r="I492" s="11"/>
      <c r="J492" s="10"/>
    </row>
    <row r="495" spans="1:10">
      <c r="A495" s="1" t="s">
        <v>0</v>
      </c>
      <c r="B495" s="2"/>
      <c r="C495" s="2"/>
      <c r="D495" s="2"/>
      <c r="E495" s="2"/>
      <c r="F495" s="2"/>
      <c r="G495" s="2"/>
      <c r="H495" s="2"/>
      <c r="I495" s="2"/>
      <c r="J495" s="2"/>
    </row>
    <row r="496" spans="1:10">
      <c r="A496" s="3" t="s">
        <v>219</v>
      </c>
      <c r="B496" s="2"/>
      <c r="C496" s="2"/>
      <c r="D496" s="2"/>
      <c r="E496" s="2"/>
      <c r="F496" s="2"/>
      <c r="G496" s="2"/>
      <c r="H496" s="2"/>
      <c r="I496" s="2"/>
      <c r="J496" s="2"/>
    </row>
    <row r="497" spans="1:10">
      <c r="A497" s="88" t="s">
        <v>0</v>
      </c>
      <c r="B497" s="88" t="s">
        <v>2</v>
      </c>
      <c r="C497" s="88" t="s">
        <v>3</v>
      </c>
      <c r="D497" s="88" t="s">
        <v>4</v>
      </c>
      <c r="E497" s="88" t="s">
        <v>5</v>
      </c>
      <c r="F497" s="88" t="s">
        <v>6</v>
      </c>
      <c r="G497" s="90"/>
      <c r="H497" s="91"/>
      <c r="I497" s="88" t="s">
        <v>7</v>
      </c>
      <c r="J497" s="88" t="s">
        <v>8</v>
      </c>
    </row>
    <row r="498" spans="1:10">
      <c r="A498" s="89"/>
      <c r="B498" s="89"/>
      <c r="C498" s="89"/>
      <c r="D498" s="89"/>
      <c r="E498" s="89"/>
      <c r="F498" s="4" t="s">
        <v>9</v>
      </c>
      <c r="G498" s="4" t="s">
        <v>10</v>
      </c>
      <c r="H498" s="4" t="s">
        <v>11</v>
      </c>
      <c r="I498" s="89"/>
      <c r="J498" s="89"/>
    </row>
    <row r="499" spans="1:10">
      <c r="A499" s="5" t="s">
        <v>599</v>
      </c>
      <c r="B499" s="6">
        <v>44923.79403394676</v>
      </c>
      <c r="C499" s="5" t="s">
        <v>551</v>
      </c>
      <c r="D499" s="7"/>
      <c r="E499" s="10"/>
      <c r="F499" s="8">
        <v>2683.59</v>
      </c>
      <c r="I499" s="11" t="s">
        <v>9</v>
      </c>
      <c r="J499" s="5" t="s">
        <v>551</v>
      </c>
    </row>
    <row r="500" spans="1:10">
      <c r="A500" s="5" t="s">
        <v>599</v>
      </c>
      <c r="B500" s="6">
        <v>44923.79403394676</v>
      </c>
      <c r="C500" s="5" t="s">
        <v>551</v>
      </c>
      <c r="D500" s="7"/>
      <c r="E500" s="10"/>
      <c r="H500" s="8">
        <v>145</v>
      </c>
      <c r="I500" s="5" t="s">
        <v>224</v>
      </c>
      <c r="J500" s="5" t="s">
        <v>551</v>
      </c>
    </row>
    <row r="501" spans="1:10">
      <c r="A501" s="5" t="s">
        <v>599</v>
      </c>
      <c r="B501" s="6">
        <v>44923.79403394676</v>
      </c>
      <c r="C501" s="5" t="s">
        <v>551</v>
      </c>
      <c r="D501" s="7"/>
      <c r="E501" s="10"/>
      <c r="H501" s="8">
        <v>837.9</v>
      </c>
      <c r="I501" s="11" t="s">
        <v>226</v>
      </c>
      <c r="J501" s="5" t="s">
        <v>551</v>
      </c>
    </row>
    <row r="502" spans="1:10">
      <c r="A502" s="12" t="s">
        <v>21</v>
      </c>
      <c r="B502" s="3"/>
      <c r="C502" s="3"/>
      <c r="D502" s="7"/>
      <c r="E502" s="10"/>
      <c r="H502" s="8"/>
      <c r="I502" s="11"/>
      <c r="J502" s="5"/>
    </row>
    <row r="503" spans="1:10">
      <c r="A503" s="13" t="s">
        <v>22</v>
      </c>
      <c r="B503" s="13" t="s">
        <v>23</v>
      </c>
      <c r="C503" s="13" t="s">
        <v>24</v>
      </c>
      <c r="D503" s="7"/>
      <c r="E503" s="10"/>
      <c r="H503" s="8"/>
      <c r="I503" s="11"/>
      <c r="J503" s="5"/>
    </row>
  </sheetData>
  <mergeCells count="392">
    <mergeCell ref="I486:I487"/>
    <mergeCell ref="J486:J487"/>
    <mergeCell ref="A486:A487"/>
    <mergeCell ref="B486:B487"/>
    <mergeCell ref="C486:C487"/>
    <mergeCell ref="D486:D487"/>
    <mergeCell ref="E486:E487"/>
    <mergeCell ref="F486:H486"/>
    <mergeCell ref="I467:I468"/>
    <mergeCell ref="J467:J468"/>
    <mergeCell ref="A467:A468"/>
    <mergeCell ref="B467:B468"/>
    <mergeCell ref="C467:C468"/>
    <mergeCell ref="D467:D468"/>
    <mergeCell ref="E467:E468"/>
    <mergeCell ref="F467:H467"/>
    <mergeCell ref="A477:A478"/>
    <mergeCell ref="B477:B478"/>
    <mergeCell ref="C477:C478"/>
    <mergeCell ref="D477:D478"/>
    <mergeCell ref="E477:E478"/>
    <mergeCell ref="F477:H477"/>
    <mergeCell ref="I477:I478"/>
    <mergeCell ref="J477:J478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I384:I385"/>
    <mergeCell ref="J384:J385"/>
    <mergeCell ref="A384:A385"/>
    <mergeCell ref="B384:B385"/>
    <mergeCell ref="C384:C385"/>
    <mergeCell ref="D384:D385"/>
    <mergeCell ref="E384:E385"/>
    <mergeCell ref="F384:H384"/>
    <mergeCell ref="I182:I183"/>
    <mergeCell ref="J182:J183"/>
    <mergeCell ref="A182:A183"/>
    <mergeCell ref="B182:B183"/>
    <mergeCell ref="C182:C183"/>
    <mergeCell ref="D182:D183"/>
    <mergeCell ref="E182:E183"/>
    <mergeCell ref="F182:H182"/>
    <mergeCell ref="I202:I203"/>
    <mergeCell ref="J202:J203"/>
    <mergeCell ref="A202:A203"/>
    <mergeCell ref="B202:B203"/>
    <mergeCell ref="C202:C203"/>
    <mergeCell ref="D202:D203"/>
    <mergeCell ref="E202:E203"/>
    <mergeCell ref="F202:H202"/>
    <mergeCell ref="I172:I173"/>
    <mergeCell ref="J172:J173"/>
    <mergeCell ref="A172:A173"/>
    <mergeCell ref="B172:B173"/>
    <mergeCell ref="C172:C173"/>
    <mergeCell ref="D172:D173"/>
    <mergeCell ref="E172:E173"/>
    <mergeCell ref="F172:H172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A152:A153"/>
    <mergeCell ref="B152:B153"/>
    <mergeCell ref="C152:C153"/>
    <mergeCell ref="D152:D153"/>
    <mergeCell ref="E152:E153"/>
    <mergeCell ref="F152:H152"/>
    <mergeCell ref="I152:I153"/>
    <mergeCell ref="J152:J153"/>
    <mergeCell ref="A142:A143"/>
    <mergeCell ref="B142:B143"/>
    <mergeCell ref="C142:C143"/>
    <mergeCell ref="D142:D143"/>
    <mergeCell ref="E142:E143"/>
    <mergeCell ref="F142:H142"/>
    <mergeCell ref="I142:I143"/>
    <mergeCell ref="J142:J143"/>
    <mergeCell ref="I132:I133"/>
    <mergeCell ref="J132:J133"/>
    <mergeCell ref="A132:A133"/>
    <mergeCell ref="B132:B133"/>
    <mergeCell ref="C132:C133"/>
    <mergeCell ref="D132:D133"/>
    <mergeCell ref="E132:E133"/>
    <mergeCell ref="F132:H132"/>
    <mergeCell ref="I82:I83"/>
    <mergeCell ref="J82:J83"/>
    <mergeCell ref="A82:A83"/>
    <mergeCell ref="B82:B83"/>
    <mergeCell ref="C82:C83"/>
    <mergeCell ref="D82:D83"/>
    <mergeCell ref="E82:E83"/>
    <mergeCell ref="F82:H82"/>
    <mergeCell ref="F91:H91"/>
    <mergeCell ref="I91:I92"/>
    <mergeCell ref="J91:J92"/>
    <mergeCell ref="A91:A92"/>
    <mergeCell ref="B91:B92"/>
    <mergeCell ref="C91:C92"/>
    <mergeCell ref="D91:D92"/>
    <mergeCell ref="E91:E9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I52:I53"/>
    <mergeCell ref="J52:J53"/>
    <mergeCell ref="A52:A53"/>
    <mergeCell ref="B52:B53"/>
    <mergeCell ref="C52:C53"/>
    <mergeCell ref="D52:D53"/>
    <mergeCell ref="E52:E53"/>
    <mergeCell ref="F52:H52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I62:I63"/>
    <mergeCell ref="J62:J63"/>
    <mergeCell ref="A62:A63"/>
    <mergeCell ref="B62:B63"/>
    <mergeCell ref="C62:C63"/>
    <mergeCell ref="D62:D63"/>
    <mergeCell ref="E62:E63"/>
    <mergeCell ref="F62:H62"/>
    <mergeCell ref="I72:I73"/>
    <mergeCell ref="J72:J73"/>
    <mergeCell ref="A72:A73"/>
    <mergeCell ref="B72:B73"/>
    <mergeCell ref="C72:C73"/>
    <mergeCell ref="D72:D73"/>
    <mergeCell ref="E72:E73"/>
    <mergeCell ref="F72:H72"/>
    <mergeCell ref="A213:A214"/>
    <mergeCell ref="B213:B214"/>
    <mergeCell ref="C213:C214"/>
    <mergeCell ref="D213:D214"/>
    <mergeCell ref="E213:E214"/>
    <mergeCell ref="F213:H213"/>
    <mergeCell ref="I213:I214"/>
    <mergeCell ref="J213:J214"/>
    <mergeCell ref="I101:I102"/>
    <mergeCell ref="J101:J102"/>
    <mergeCell ref="A101:A102"/>
    <mergeCell ref="B101:B102"/>
    <mergeCell ref="C101:C102"/>
    <mergeCell ref="D101:D102"/>
    <mergeCell ref="E101:E102"/>
    <mergeCell ref="F101:H101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234:I235"/>
    <mergeCell ref="J234:J235"/>
    <mergeCell ref="A234:A235"/>
    <mergeCell ref="B234:B235"/>
    <mergeCell ref="C234:C235"/>
    <mergeCell ref="D234:D235"/>
    <mergeCell ref="E234:E235"/>
    <mergeCell ref="F234:H234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I224:I225"/>
    <mergeCell ref="J224:J225"/>
    <mergeCell ref="A224:A225"/>
    <mergeCell ref="B224:B225"/>
    <mergeCell ref="C224:C225"/>
    <mergeCell ref="D224:D225"/>
    <mergeCell ref="E224:E225"/>
    <mergeCell ref="F224:H224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A244:A245"/>
    <mergeCell ref="B244:B245"/>
    <mergeCell ref="C244:C245"/>
    <mergeCell ref="D244:D245"/>
    <mergeCell ref="E244:E245"/>
    <mergeCell ref="F244:H244"/>
    <mergeCell ref="I244:I245"/>
    <mergeCell ref="J244:J245"/>
    <mergeCell ref="I254:I255"/>
    <mergeCell ref="J254:J255"/>
    <mergeCell ref="A254:A255"/>
    <mergeCell ref="B254:B255"/>
    <mergeCell ref="C254:C255"/>
    <mergeCell ref="D254:D255"/>
    <mergeCell ref="E254:E255"/>
    <mergeCell ref="F254:H254"/>
    <mergeCell ref="I294:I295"/>
    <mergeCell ref="J294:J295"/>
    <mergeCell ref="A294:A295"/>
    <mergeCell ref="B294:B295"/>
    <mergeCell ref="C294:C295"/>
    <mergeCell ref="D294:D295"/>
    <mergeCell ref="E294:E295"/>
    <mergeCell ref="F294:H294"/>
    <mergeCell ref="I265:I266"/>
    <mergeCell ref="J265:J266"/>
    <mergeCell ref="A265:A266"/>
    <mergeCell ref="B265:B266"/>
    <mergeCell ref="C265:C266"/>
    <mergeCell ref="D265:D266"/>
    <mergeCell ref="E265:E266"/>
    <mergeCell ref="F265:H265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A352:A353"/>
    <mergeCell ref="B352:B353"/>
    <mergeCell ref="C352:C353"/>
    <mergeCell ref="D352:D353"/>
    <mergeCell ref="E352:E353"/>
    <mergeCell ref="F352:H352"/>
    <mergeCell ref="I352:I353"/>
    <mergeCell ref="J352:J353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404:I405"/>
    <mergeCell ref="J404:J405"/>
    <mergeCell ref="A404:A405"/>
    <mergeCell ref="B404:B405"/>
    <mergeCell ref="C404:C405"/>
    <mergeCell ref="D404:D405"/>
    <mergeCell ref="E404:E405"/>
    <mergeCell ref="F404:H404"/>
    <mergeCell ref="I414:I415"/>
    <mergeCell ref="J414:J415"/>
    <mergeCell ref="A414:A415"/>
    <mergeCell ref="B414:B415"/>
    <mergeCell ref="C414:C415"/>
    <mergeCell ref="D414:D415"/>
    <mergeCell ref="E414:E415"/>
    <mergeCell ref="F414:H414"/>
    <mergeCell ref="I425:I426"/>
    <mergeCell ref="J425:J426"/>
    <mergeCell ref="A425:A426"/>
    <mergeCell ref="B425:B426"/>
    <mergeCell ref="C425:C426"/>
    <mergeCell ref="D425:D426"/>
    <mergeCell ref="E425:E426"/>
    <mergeCell ref="F425:H425"/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I497:I498"/>
    <mergeCell ref="J497:J498"/>
    <mergeCell ref="A497:A498"/>
    <mergeCell ref="B497:B498"/>
    <mergeCell ref="C497:C498"/>
    <mergeCell ref="D497:D498"/>
    <mergeCell ref="E497:E498"/>
    <mergeCell ref="F497:H497"/>
    <mergeCell ref="I446:I447"/>
    <mergeCell ref="J446:J447"/>
    <mergeCell ref="A446:A447"/>
    <mergeCell ref="B446:B447"/>
    <mergeCell ref="C446:C447"/>
    <mergeCell ref="D446:D447"/>
    <mergeCell ref="E446:E447"/>
    <mergeCell ref="F446:H446"/>
    <mergeCell ref="A457:A458"/>
    <mergeCell ref="B457:B458"/>
    <mergeCell ref="C457:C458"/>
    <mergeCell ref="D457:D458"/>
    <mergeCell ref="E457:E458"/>
    <mergeCell ref="F457:H457"/>
    <mergeCell ref="I457:I458"/>
    <mergeCell ref="J457:J45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</sheetPr>
  <dimension ref="A1:J4164"/>
  <sheetViews>
    <sheetView topLeftCell="A4150" zoomScaleNormal="100" workbookViewId="0">
      <selection activeCell="D4164" sqref="D4164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7109375" customWidth="1"/>
    <col min="5" max="5" width="25.28515625" customWidth="1"/>
    <col min="6" max="6" width="10.140625" bestFit="1" customWidth="1"/>
    <col min="7" max="7" width="8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600</v>
      </c>
      <c r="B5" s="6">
        <v>44866.433871574067</v>
      </c>
      <c r="C5" s="5" t="s">
        <v>601</v>
      </c>
      <c r="D5" s="9">
        <v>45113061153</v>
      </c>
      <c r="E5" s="5" t="s">
        <v>71</v>
      </c>
      <c r="H5" s="8">
        <v>29.9</v>
      </c>
      <c r="I5" s="5" t="s">
        <v>15</v>
      </c>
      <c r="J5" s="5" t="s">
        <v>602</v>
      </c>
    </row>
    <row r="6" spans="1:10">
      <c r="A6" s="5" t="s">
        <v>600</v>
      </c>
      <c r="B6" s="6">
        <v>44866.433871574067</v>
      </c>
      <c r="C6" s="5" t="s">
        <v>601</v>
      </c>
      <c r="D6" s="9">
        <v>45113061153</v>
      </c>
      <c r="E6" s="5" t="s">
        <v>71</v>
      </c>
      <c r="H6" s="8">
        <v>23.7</v>
      </c>
      <c r="I6" s="5" t="s">
        <v>15</v>
      </c>
      <c r="J6" s="5" t="s">
        <v>602</v>
      </c>
    </row>
    <row r="7" spans="1:10">
      <c r="A7" s="5" t="s">
        <v>600</v>
      </c>
      <c r="B7" s="6">
        <v>44866.433871574067</v>
      </c>
      <c r="C7" s="5" t="s">
        <v>601</v>
      </c>
      <c r="D7" s="9">
        <v>45113061153</v>
      </c>
      <c r="E7" s="5" t="s">
        <v>71</v>
      </c>
      <c r="H7" s="8">
        <v>67.040000000000006</v>
      </c>
      <c r="I7" s="5" t="s">
        <v>15</v>
      </c>
      <c r="J7" s="5" t="s">
        <v>602</v>
      </c>
    </row>
    <row r="8" spans="1:10">
      <c r="A8" s="5" t="s">
        <v>600</v>
      </c>
      <c r="B8" s="6">
        <v>44866.433871574067</v>
      </c>
      <c r="C8" s="5" t="s">
        <v>601</v>
      </c>
      <c r="D8" s="9">
        <v>45113061153</v>
      </c>
      <c r="E8" s="5" t="s">
        <v>71</v>
      </c>
      <c r="H8" s="8">
        <v>20.329999999999998</v>
      </c>
      <c r="I8" s="5" t="s">
        <v>15</v>
      </c>
      <c r="J8" s="5" t="s">
        <v>602</v>
      </c>
    </row>
    <row r="9" spans="1:10">
      <c r="A9" s="5" t="s">
        <v>600</v>
      </c>
      <c r="B9" s="6">
        <v>44866.433871574067</v>
      </c>
      <c r="C9" s="5" t="s">
        <v>601</v>
      </c>
      <c r="D9" s="9">
        <v>45113061153</v>
      </c>
      <c r="E9" s="5" t="s">
        <v>71</v>
      </c>
      <c r="H9" s="8">
        <v>152</v>
      </c>
      <c r="I9" s="5" t="s">
        <v>15</v>
      </c>
      <c r="J9" s="5" t="s">
        <v>602</v>
      </c>
    </row>
    <row r="10" spans="1:10">
      <c r="A10" s="5" t="s">
        <v>600</v>
      </c>
      <c r="B10" s="6">
        <v>44866.433871574067</v>
      </c>
      <c r="C10" s="5" t="s">
        <v>601</v>
      </c>
      <c r="D10" s="9">
        <v>45113061153</v>
      </c>
      <c r="E10" s="5" t="s">
        <v>71</v>
      </c>
      <c r="H10" s="8">
        <v>51.32</v>
      </c>
      <c r="I10" s="5" t="s">
        <v>15</v>
      </c>
      <c r="J10" s="5" t="s">
        <v>602</v>
      </c>
    </row>
    <row r="11" spans="1:10">
      <c r="A11" s="5" t="s">
        <v>600</v>
      </c>
      <c r="B11" s="6">
        <v>44866.433871574067</v>
      </c>
      <c r="C11" s="5" t="s">
        <v>601</v>
      </c>
      <c r="D11" s="9">
        <v>45113061153</v>
      </c>
      <c r="E11" s="5" t="s">
        <v>71</v>
      </c>
      <c r="H11" s="8">
        <v>212.04</v>
      </c>
      <c r="I11" s="5" t="s">
        <v>15</v>
      </c>
      <c r="J11" s="5" t="s">
        <v>602</v>
      </c>
    </row>
    <row r="12" spans="1:10">
      <c r="A12" s="5" t="s">
        <v>600</v>
      </c>
      <c r="B12" s="6">
        <v>44866.433871574067</v>
      </c>
      <c r="C12" s="5" t="s">
        <v>601</v>
      </c>
      <c r="D12" s="9">
        <v>45113061153</v>
      </c>
      <c r="E12" s="5" t="s">
        <v>71</v>
      </c>
      <c r="H12" s="8">
        <v>685.87</v>
      </c>
      <c r="I12" s="5" t="s">
        <v>15</v>
      </c>
      <c r="J12" s="5" t="s">
        <v>602</v>
      </c>
    </row>
    <row r="13" spans="1:10">
      <c r="A13" s="5" t="s">
        <v>600</v>
      </c>
      <c r="B13" s="6">
        <v>44866.433871574067</v>
      </c>
      <c r="C13" s="5" t="s">
        <v>601</v>
      </c>
      <c r="D13" s="9">
        <v>45113061153</v>
      </c>
      <c r="E13" s="5" t="s">
        <v>71</v>
      </c>
      <c r="H13" s="8">
        <v>119.6</v>
      </c>
      <c r="I13" s="5" t="s">
        <v>15</v>
      </c>
      <c r="J13" s="5" t="s">
        <v>602</v>
      </c>
    </row>
    <row r="14" spans="1:10">
      <c r="A14" s="5" t="s">
        <v>600</v>
      </c>
      <c r="B14" s="6">
        <v>44866.433871574067</v>
      </c>
      <c r="C14" s="5" t="s">
        <v>601</v>
      </c>
      <c r="D14" s="9">
        <v>45113061153</v>
      </c>
      <c r="E14" s="5" t="s">
        <v>71</v>
      </c>
      <c r="H14" s="8">
        <v>342</v>
      </c>
      <c r="I14" s="5" t="s">
        <v>15</v>
      </c>
      <c r="J14" s="5" t="s">
        <v>602</v>
      </c>
    </row>
    <row r="15" spans="1:10">
      <c r="A15" s="5" t="s">
        <v>600</v>
      </c>
      <c r="B15" s="6">
        <v>44866.433871574067</v>
      </c>
      <c r="C15" s="5" t="s">
        <v>601</v>
      </c>
      <c r="D15" s="9">
        <v>45113061153</v>
      </c>
      <c r="E15" s="5" t="s">
        <v>71</v>
      </c>
      <c r="H15" s="8">
        <v>64.900000000000006</v>
      </c>
      <c r="I15" s="5" t="s">
        <v>15</v>
      </c>
      <c r="J15" s="5" t="s">
        <v>602</v>
      </c>
    </row>
    <row r="16" spans="1:10">
      <c r="A16" s="5" t="s">
        <v>600</v>
      </c>
      <c r="B16" s="6">
        <v>44866.433871574067</v>
      </c>
      <c r="C16" s="5" t="s">
        <v>601</v>
      </c>
      <c r="D16" s="9">
        <v>45113061153</v>
      </c>
      <c r="E16" s="5" t="s">
        <v>71</v>
      </c>
      <c r="H16" s="8">
        <v>96.94</v>
      </c>
      <c r="I16" s="5" t="s">
        <v>15</v>
      </c>
      <c r="J16" s="5" t="s">
        <v>602</v>
      </c>
    </row>
    <row r="17" spans="1:10">
      <c r="A17" s="5" t="s">
        <v>600</v>
      </c>
      <c r="B17" s="6">
        <v>44866.433871574067</v>
      </c>
      <c r="C17" s="5" t="s">
        <v>601</v>
      </c>
      <c r="D17" s="7"/>
      <c r="E17" s="10"/>
      <c r="F17" s="8">
        <v>12976.9</v>
      </c>
      <c r="I17" s="11" t="s">
        <v>9</v>
      </c>
      <c r="J17" s="10" t="s">
        <v>603</v>
      </c>
    </row>
    <row r="18" spans="1:10">
      <c r="A18" s="5" t="s">
        <v>600</v>
      </c>
      <c r="B18" s="6">
        <v>44866.433871574067</v>
      </c>
      <c r="C18" s="5" t="s">
        <v>601</v>
      </c>
      <c r="D18" s="7"/>
      <c r="E18" s="10"/>
      <c r="F18" s="8">
        <v>5699</v>
      </c>
      <c r="I18" s="11" t="s">
        <v>9</v>
      </c>
      <c r="J18" s="10" t="s">
        <v>604</v>
      </c>
    </row>
    <row r="19" spans="1:10">
      <c r="A19" s="12" t="s">
        <v>21</v>
      </c>
      <c r="B19" s="3"/>
      <c r="C19" s="3"/>
      <c r="D19" s="7"/>
      <c r="E19" s="10"/>
      <c r="F19" s="19">
        <f>SUM(F5:G18)</f>
        <v>18675.900000000001</v>
      </c>
      <c r="H19" s="8"/>
      <c r="I19" s="11"/>
      <c r="J19" s="5"/>
    </row>
    <row r="20" spans="1:10" ht="15.75" customHeight="1">
      <c r="A20" s="13" t="s">
        <v>22</v>
      </c>
      <c r="B20" s="13" t="s">
        <v>23</v>
      </c>
      <c r="C20" s="13" t="s">
        <v>24</v>
      </c>
      <c r="D20" s="14">
        <v>112113562</v>
      </c>
      <c r="E20" s="10"/>
      <c r="H20" s="8"/>
      <c r="I20" s="11"/>
      <c r="J20" s="5"/>
    </row>
    <row r="21" spans="1:10">
      <c r="A21" s="5"/>
      <c r="B21" s="6"/>
      <c r="C21" s="5"/>
      <c r="D21" s="7"/>
      <c r="E21" s="10"/>
      <c r="H21" s="8"/>
      <c r="I21" s="11"/>
      <c r="J21" s="5"/>
    </row>
    <row r="22" spans="1:10">
      <c r="A22" s="5"/>
      <c r="B22" s="6"/>
      <c r="C22" s="5"/>
      <c r="D22" s="7"/>
      <c r="E22" s="10"/>
      <c r="H22" s="8"/>
      <c r="I22" s="11"/>
      <c r="J22" s="5"/>
    </row>
    <row r="23" spans="1:10">
      <c r="A23" s="5" t="s">
        <v>605</v>
      </c>
      <c r="B23" s="6">
        <v>44866.710443310178</v>
      </c>
      <c r="C23" s="5" t="s">
        <v>601</v>
      </c>
      <c r="D23" s="7"/>
      <c r="E23" s="10"/>
      <c r="G23" s="8">
        <v>1103.5</v>
      </c>
      <c r="I23" s="11" t="s">
        <v>10</v>
      </c>
      <c r="J23" s="10" t="s">
        <v>606</v>
      </c>
    </row>
    <row r="24" spans="1:10">
      <c r="A24" s="5" t="s">
        <v>605</v>
      </c>
      <c r="B24" s="6">
        <v>44866.710443310178</v>
      </c>
      <c r="C24" s="5" t="s">
        <v>601</v>
      </c>
      <c r="D24" s="9">
        <v>45172983870</v>
      </c>
      <c r="E24" s="5" t="s">
        <v>71</v>
      </c>
      <c r="H24" s="8">
        <v>14771.94</v>
      </c>
      <c r="I24" s="5" t="s">
        <v>15</v>
      </c>
      <c r="J24" s="5" t="s">
        <v>607</v>
      </c>
    </row>
    <row r="25" spans="1:10">
      <c r="A25" s="5" t="s">
        <v>605</v>
      </c>
      <c r="B25" s="6">
        <v>44866.710443310178</v>
      </c>
      <c r="C25" s="5" t="s">
        <v>601</v>
      </c>
      <c r="D25" s="9">
        <v>45163015338</v>
      </c>
      <c r="E25" s="5" t="s">
        <v>71</v>
      </c>
      <c r="H25" s="8">
        <v>5119.5600000000004</v>
      </c>
      <c r="I25" s="5" t="s">
        <v>15</v>
      </c>
      <c r="J25" s="5" t="s">
        <v>607</v>
      </c>
    </row>
    <row r="26" spans="1:10">
      <c r="A26" s="5" t="s">
        <v>605</v>
      </c>
      <c r="B26" s="6">
        <v>44866.710443310178</v>
      </c>
      <c r="C26" s="5" t="s">
        <v>601</v>
      </c>
      <c r="D26" s="9">
        <v>45163015819</v>
      </c>
      <c r="E26" s="5" t="s">
        <v>71</v>
      </c>
      <c r="H26" s="8">
        <v>8747.44</v>
      </c>
      <c r="I26" s="5" t="s">
        <v>15</v>
      </c>
      <c r="J26" s="5" t="s">
        <v>607</v>
      </c>
    </row>
    <row r="27" spans="1:10">
      <c r="A27" s="5" t="s">
        <v>605</v>
      </c>
      <c r="B27" s="6">
        <v>44866.710443310178</v>
      </c>
      <c r="C27" s="5" t="s">
        <v>601</v>
      </c>
      <c r="D27" s="9">
        <v>45123048020</v>
      </c>
      <c r="E27" s="5" t="s">
        <v>71</v>
      </c>
      <c r="H27" s="8">
        <v>712.13</v>
      </c>
      <c r="I27" s="5" t="s">
        <v>15</v>
      </c>
      <c r="J27" s="5" t="s">
        <v>602</v>
      </c>
    </row>
    <row r="28" spans="1:10">
      <c r="A28" s="5" t="s">
        <v>605</v>
      </c>
      <c r="B28" s="6">
        <v>44866.710443310178</v>
      </c>
      <c r="C28" s="5" t="s">
        <v>601</v>
      </c>
      <c r="D28" s="9">
        <v>45132924549</v>
      </c>
      <c r="E28" s="5" t="s">
        <v>71</v>
      </c>
      <c r="H28" s="8">
        <v>1615.62</v>
      </c>
      <c r="I28" s="5" t="s">
        <v>15</v>
      </c>
      <c r="J28" s="5" t="s">
        <v>602</v>
      </c>
    </row>
    <row r="29" spans="1:10">
      <c r="A29" s="5" t="s">
        <v>605</v>
      </c>
      <c r="B29" s="6">
        <v>44866.710443310178</v>
      </c>
      <c r="C29" s="5" t="s">
        <v>601</v>
      </c>
      <c r="D29" s="9">
        <v>45123048256</v>
      </c>
      <c r="E29" s="5" t="s">
        <v>71</v>
      </c>
      <c r="H29" s="8">
        <v>848.8</v>
      </c>
      <c r="I29" s="5" t="s">
        <v>15</v>
      </c>
      <c r="J29" s="5" t="s">
        <v>607</v>
      </c>
    </row>
    <row r="30" spans="1:10">
      <c r="A30" s="5" t="s">
        <v>605</v>
      </c>
      <c r="B30" s="6">
        <v>44866.710443310178</v>
      </c>
      <c r="C30" s="5" t="s">
        <v>601</v>
      </c>
      <c r="D30" s="9">
        <v>45143294156</v>
      </c>
      <c r="E30" s="5" t="s">
        <v>71</v>
      </c>
      <c r="H30" s="8">
        <v>346</v>
      </c>
      <c r="I30" s="5" t="s">
        <v>15</v>
      </c>
      <c r="J30" s="5" t="s">
        <v>602</v>
      </c>
    </row>
    <row r="31" spans="1:10">
      <c r="A31" s="5" t="s">
        <v>605</v>
      </c>
      <c r="B31" s="6">
        <v>44866.710443310178</v>
      </c>
      <c r="C31" s="5" t="s">
        <v>601</v>
      </c>
      <c r="D31" s="7">
        <v>401517</v>
      </c>
      <c r="E31" s="5" t="s">
        <v>71</v>
      </c>
      <c r="H31" s="8">
        <v>179304.5</v>
      </c>
      <c r="I31" s="5" t="s">
        <v>15</v>
      </c>
      <c r="J31" s="5" t="s">
        <v>608</v>
      </c>
    </row>
    <row r="32" spans="1:10">
      <c r="A32" s="5" t="s">
        <v>605</v>
      </c>
      <c r="B32" s="6">
        <v>44866.710443310178</v>
      </c>
      <c r="C32" s="5" t="s">
        <v>601</v>
      </c>
      <c r="D32" s="7">
        <v>401516</v>
      </c>
      <c r="E32" s="10" t="s">
        <v>130</v>
      </c>
      <c r="H32" s="8">
        <v>33756</v>
      </c>
      <c r="I32" s="5" t="s">
        <v>15</v>
      </c>
      <c r="J32" s="5" t="s">
        <v>608</v>
      </c>
    </row>
    <row r="33" spans="1:10">
      <c r="A33" s="5" t="s">
        <v>605</v>
      </c>
      <c r="B33" s="6">
        <v>44866.710443310178</v>
      </c>
      <c r="C33" s="5" t="s">
        <v>601</v>
      </c>
      <c r="D33" s="7">
        <v>611289</v>
      </c>
      <c r="E33" s="5" t="s">
        <v>71</v>
      </c>
      <c r="H33" s="8">
        <v>11006.9</v>
      </c>
      <c r="I33" s="5" t="s">
        <v>15</v>
      </c>
      <c r="J33" s="10" t="s">
        <v>609</v>
      </c>
    </row>
    <row r="34" spans="1:10">
      <c r="A34" s="5" t="s">
        <v>605</v>
      </c>
      <c r="B34" s="6">
        <v>44866.710443310178</v>
      </c>
      <c r="C34" s="5" t="s">
        <v>601</v>
      </c>
      <c r="D34" s="9">
        <v>45143294699</v>
      </c>
      <c r="E34" s="5" t="s">
        <v>71</v>
      </c>
      <c r="H34" s="8">
        <v>2968</v>
      </c>
      <c r="I34" s="5" t="s">
        <v>15</v>
      </c>
      <c r="J34" s="5" t="s">
        <v>602</v>
      </c>
    </row>
    <row r="35" spans="1:10">
      <c r="A35" s="5" t="s">
        <v>605</v>
      </c>
      <c r="B35" s="6">
        <v>44866.710443310178</v>
      </c>
      <c r="C35" s="5" t="s">
        <v>601</v>
      </c>
      <c r="D35" s="9">
        <v>45163016540</v>
      </c>
      <c r="E35" s="5" t="s">
        <v>71</v>
      </c>
      <c r="H35" s="8">
        <v>807.39</v>
      </c>
      <c r="I35" s="5" t="s">
        <v>15</v>
      </c>
      <c r="J35" s="5" t="s">
        <v>602</v>
      </c>
    </row>
    <row r="36" spans="1:10">
      <c r="A36" s="5" t="s">
        <v>605</v>
      </c>
      <c r="B36" s="6">
        <v>44866.710443310178</v>
      </c>
      <c r="C36" s="5" t="s">
        <v>601</v>
      </c>
      <c r="D36" s="9">
        <v>45123048706</v>
      </c>
      <c r="E36" s="5" t="s">
        <v>71</v>
      </c>
      <c r="H36" s="8">
        <v>187.2</v>
      </c>
      <c r="I36" s="5" t="s">
        <v>15</v>
      </c>
      <c r="J36" s="5" t="s">
        <v>602</v>
      </c>
    </row>
    <row r="37" spans="1:10">
      <c r="A37" s="5" t="s">
        <v>610</v>
      </c>
      <c r="B37" s="6">
        <v>44866.710443310178</v>
      </c>
      <c r="C37" s="5" t="s">
        <v>611</v>
      </c>
      <c r="D37" s="7"/>
      <c r="E37" s="10"/>
      <c r="F37" s="8">
        <v>29738.2</v>
      </c>
      <c r="I37" s="11" t="s">
        <v>9</v>
      </c>
      <c r="J37" s="5" t="s">
        <v>612</v>
      </c>
    </row>
    <row r="38" spans="1:10">
      <c r="A38" s="5" t="s">
        <v>605</v>
      </c>
      <c r="B38" s="6">
        <v>44866.710443310178</v>
      </c>
      <c r="C38" s="5" t="s">
        <v>601</v>
      </c>
      <c r="D38" s="7"/>
      <c r="E38" s="10"/>
      <c r="F38" s="8">
        <v>169.1</v>
      </c>
      <c r="I38" s="11" t="s">
        <v>9</v>
      </c>
      <c r="J38" s="10" t="s">
        <v>606</v>
      </c>
    </row>
    <row r="39" spans="1:10">
      <c r="A39" s="5" t="s">
        <v>605</v>
      </c>
      <c r="B39" s="6">
        <v>44866.710443310178</v>
      </c>
      <c r="C39" s="5" t="s">
        <v>601</v>
      </c>
      <c r="D39" s="7"/>
      <c r="E39" s="10"/>
      <c r="F39" s="8">
        <v>7696</v>
      </c>
      <c r="I39" s="11" t="s">
        <v>9</v>
      </c>
      <c r="J39" s="10" t="s">
        <v>613</v>
      </c>
    </row>
    <row r="40" spans="1:10">
      <c r="A40" s="5" t="s">
        <v>605</v>
      </c>
      <c r="B40" s="6">
        <v>44866.710443310178</v>
      </c>
      <c r="C40" s="5" t="s">
        <v>601</v>
      </c>
      <c r="D40" s="7"/>
      <c r="E40" s="10"/>
      <c r="F40" s="8">
        <v>4329.6000000000004</v>
      </c>
      <c r="I40" s="11" t="s">
        <v>9</v>
      </c>
      <c r="J40" s="5" t="s">
        <v>614</v>
      </c>
    </row>
    <row r="41" spans="1:10">
      <c r="A41" s="5" t="s">
        <v>605</v>
      </c>
      <c r="B41" s="6">
        <v>44866.710443310178</v>
      </c>
      <c r="C41" s="5" t="s">
        <v>601</v>
      </c>
      <c r="D41" s="7"/>
      <c r="E41" s="10"/>
      <c r="F41" s="8">
        <v>4198</v>
      </c>
      <c r="I41" s="11" t="s">
        <v>9</v>
      </c>
      <c r="J41" s="10" t="s">
        <v>615</v>
      </c>
    </row>
    <row r="42" spans="1:10">
      <c r="A42" s="5" t="s">
        <v>605</v>
      </c>
      <c r="B42" s="6">
        <v>44866.710443310178</v>
      </c>
      <c r="C42" s="5" t="s">
        <v>601</v>
      </c>
      <c r="D42" s="7"/>
      <c r="E42" s="10"/>
      <c r="F42" s="8">
        <v>2747.1</v>
      </c>
      <c r="I42" s="11" t="s">
        <v>9</v>
      </c>
      <c r="J42" s="5" t="s">
        <v>616</v>
      </c>
    </row>
    <row r="43" spans="1:10">
      <c r="A43" s="5" t="s">
        <v>605</v>
      </c>
      <c r="B43" s="6">
        <v>44866.710443310178</v>
      </c>
      <c r="C43" s="5" t="s">
        <v>601</v>
      </c>
      <c r="D43" s="7"/>
      <c r="E43" s="10"/>
      <c r="F43" s="8">
        <v>2930.4</v>
      </c>
      <c r="I43" s="11" t="s">
        <v>9</v>
      </c>
      <c r="J43" s="10" t="s">
        <v>617</v>
      </c>
    </row>
    <row r="44" spans="1:10">
      <c r="A44" s="5" t="s">
        <v>605</v>
      </c>
      <c r="B44" s="6">
        <v>44866.710443310178</v>
      </c>
      <c r="C44" s="5" t="s">
        <v>601</v>
      </c>
      <c r="D44" s="7"/>
      <c r="E44" s="10"/>
      <c r="F44" s="8">
        <v>5239.6000000000004</v>
      </c>
      <c r="I44" s="11" t="s">
        <v>9</v>
      </c>
      <c r="J44" s="10" t="s">
        <v>618</v>
      </c>
    </row>
    <row r="45" spans="1:10">
      <c r="A45" s="5" t="s">
        <v>605</v>
      </c>
      <c r="B45" s="6">
        <v>44866.710443310178</v>
      </c>
      <c r="C45" s="5" t="s">
        <v>601</v>
      </c>
      <c r="D45" s="7"/>
      <c r="E45" s="10"/>
      <c r="F45" s="8">
        <v>919</v>
      </c>
      <c r="I45" s="11" t="s">
        <v>9</v>
      </c>
      <c r="J45" s="10" t="s">
        <v>619</v>
      </c>
    </row>
    <row r="46" spans="1:10">
      <c r="A46" s="5" t="s">
        <v>605</v>
      </c>
      <c r="B46" s="6">
        <v>44866.710443310178</v>
      </c>
      <c r="C46" s="5" t="s">
        <v>601</v>
      </c>
      <c r="D46" s="7"/>
      <c r="E46" s="10"/>
      <c r="F46" s="8">
        <v>21052</v>
      </c>
      <c r="I46" s="11" t="s">
        <v>9</v>
      </c>
      <c r="J46" s="10" t="s">
        <v>620</v>
      </c>
    </row>
    <row r="47" spans="1:10">
      <c r="A47" s="5" t="s">
        <v>605</v>
      </c>
      <c r="B47" s="6">
        <v>44866.710443310178</v>
      </c>
      <c r="C47" s="5" t="s">
        <v>601</v>
      </c>
      <c r="D47" s="7"/>
      <c r="E47" s="10"/>
      <c r="F47" s="8">
        <v>5695.6</v>
      </c>
      <c r="I47" s="11" t="s">
        <v>9</v>
      </c>
      <c r="J47" s="10" t="s">
        <v>621</v>
      </c>
    </row>
    <row r="48" spans="1:10">
      <c r="A48" s="5" t="s">
        <v>605</v>
      </c>
      <c r="B48" s="6">
        <v>44866.710443310178</v>
      </c>
      <c r="C48" s="5" t="s">
        <v>601</v>
      </c>
      <c r="D48" s="7"/>
      <c r="E48" s="10"/>
      <c r="F48" s="8">
        <v>7674.3</v>
      </c>
      <c r="I48" s="11" t="s">
        <v>9</v>
      </c>
      <c r="J48" s="10" t="s">
        <v>622</v>
      </c>
    </row>
    <row r="49" spans="1:10">
      <c r="A49" s="5" t="s">
        <v>605</v>
      </c>
      <c r="B49" s="6">
        <v>44866.710443310178</v>
      </c>
      <c r="C49" s="5" t="s">
        <v>601</v>
      </c>
      <c r="D49" s="7"/>
      <c r="E49" s="10"/>
      <c r="F49" s="8">
        <v>3543.9</v>
      </c>
      <c r="I49" s="11" t="s">
        <v>9</v>
      </c>
      <c r="J49" s="10" t="s">
        <v>623</v>
      </c>
    </row>
    <row r="50" spans="1:10">
      <c r="A50" s="5" t="s">
        <v>605</v>
      </c>
      <c r="B50" s="6">
        <v>44866.710443310178</v>
      </c>
      <c r="C50" s="5" t="s">
        <v>601</v>
      </c>
      <c r="D50" s="7"/>
      <c r="E50" s="10"/>
      <c r="F50" s="8">
        <v>4455.8999999999996</v>
      </c>
      <c r="I50" s="11" t="s">
        <v>9</v>
      </c>
      <c r="J50" s="10" t="s">
        <v>624</v>
      </c>
    </row>
    <row r="51" spans="1:10">
      <c r="A51" s="5" t="s">
        <v>605</v>
      </c>
      <c r="B51" s="6">
        <v>44866.710443310178</v>
      </c>
      <c r="C51" s="5" t="s">
        <v>601</v>
      </c>
      <c r="D51" s="7"/>
      <c r="E51" s="10"/>
      <c r="F51" s="8">
        <v>1727</v>
      </c>
      <c r="I51" s="11" t="s">
        <v>9</v>
      </c>
      <c r="J51" s="10" t="s">
        <v>625</v>
      </c>
    </row>
    <row r="52" spans="1:10">
      <c r="A52" s="5" t="s">
        <v>605</v>
      </c>
      <c r="B52" s="6">
        <v>44866.710443310178</v>
      </c>
      <c r="C52" s="5" t="s">
        <v>601</v>
      </c>
      <c r="D52" s="7"/>
      <c r="E52" s="10"/>
      <c r="F52" s="8">
        <v>5613.2</v>
      </c>
      <c r="I52" s="11" t="s">
        <v>9</v>
      </c>
      <c r="J52" s="10" t="s">
        <v>604</v>
      </c>
    </row>
    <row r="53" spans="1:10">
      <c r="A53" s="5" t="s">
        <v>605</v>
      </c>
      <c r="B53" s="6">
        <v>44866.710443310178</v>
      </c>
      <c r="C53" s="5" t="s">
        <v>601</v>
      </c>
      <c r="D53" s="7"/>
      <c r="E53" s="10"/>
      <c r="F53" s="8">
        <v>993.7</v>
      </c>
      <c r="I53" s="11" t="s">
        <v>9</v>
      </c>
      <c r="J53" s="10" t="s">
        <v>626</v>
      </c>
    </row>
    <row r="54" spans="1:10">
      <c r="A54" s="12" t="s">
        <v>21</v>
      </c>
      <c r="B54" s="3"/>
      <c r="C54" s="3"/>
      <c r="D54" s="26">
        <f>107738.1+2088</f>
        <v>109826.1</v>
      </c>
      <c r="E54" s="10"/>
      <c r="F54" s="19">
        <f>SUM(F23:G53)</f>
        <v>109826.09999999999</v>
      </c>
      <c r="H54" s="8"/>
      <c r="I54" s="11"/>
      <c r="J54" s="5"/>
    </row>
    <row r="55" spans="1:10">
      <c r="A55" s="13" t="s">
        <v>22</v>
      </c>
      <c r="B55" s="13" t="s">
        <v>23</v>
      </c>
      <c r="C55" s="13" t="s">
        <v>24</v>
      </c>
      <c r="D55" s="7"/>
      <c r="E55" s="10"/>
      <c r="H55" s="8"/>
      <c r="I55" s="11"/>
      <c r="J55" s="5"/>
    </row>
    <row r="56" spans="1:10" ht="15.75" customHeight="1">
      <c r="D56" s="14">
        <v>112113563</v>
      </c>
    </row>
    <row r="57" spans="1:10" ht="15.75" customHeight="1">
      <c r="D57" s="14">
        <v>112113617</v>
      </c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25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88" t="s">
        <v>0</v>
      </c>
      <c r="B61" s="88" t="s">
        <v>2</v>
      </c>
      <c r="C61" s="88" t="s">
        <v>3</v>
      </c>
      <c r="D61" s="88" t="s">
        <v>4</v>
      </c>
      <c r="E61" s="88" t="s">
        <v>5</v>
      </c>
      <c r="F61" s="88" t="s">
        <v>6</v>
      </c>
      <c r="G61" s="90"/>
      <c r="H61" s="91"/>
      <c r="I61" s="88" t="s">
        <v>7</v>
      </c>
      <c r="J61" s="88" t="s">
        <v>8</v>
      </c>
    </row>
    <row r="62" spans="1:10">
      <c r="A62" s="89"/>
      <c r="B62" s="89"/>
      <c r="C62" s="89"/>
      <c r="D62" s="89"/>
      <c r="E62" s="89"/>
      <c r="F62" s="4" t="s">
        <v>9</v>
      </c>
      <c r="G62" s="4" t="s">
        <v>10</v>
      </c>
      <c r="H62" s="4" t="s">
        <v>11</v>
      </c>
      <c r="I62" s="89"/>
      <c r="J62" s="89"/>
    </row>
    <row r="63" spans="1:10">
      <c r="A63" s="15" t="s">
        <v>26</v>
      </c>
      <c r="B63" s="16"/>
      <c r="C63" s="17"/>
      <c r="D63" s="7"/>
      <c r="E63" s="10"/>
      <c r="F63" s="8"/>
      <c r="I63" s="11"/>
      <c r="J63" s="10"/>
    </row>
    <row r="64" spans="1:10">
      <c r="A64" s="12" t="s">
        <v>21</v>
      </c>
      <c r="B64" s="3"/>
      <c r="C64" s="3"/>
      <c r="D64" s="7"/>
      <c r="E64" s="10"/>
      <c r="F64" s="18"/>
      <c r="H64" s="8"/>
      <c r="I64" s="11"/>
      <c r="J64" s="10"/>
    </row>
    <row r="65" spans="1:10" ht="15.75" customHeight="1">
      <c r="A65" s="13" t="s">
        <v>22</v>
      </c>
      <c r="B65" s="13" t="s">
        <v>23</v>
      </c>
      <c r="C65" s="13" t="s">
        <v>24</v>
      </c>
      <c r="D65" s="14"/>
      <c r="E65" s="10"/>
      <c r="H65" s="8"/>
      <c r="I65" s="11"/>
      <c r="J65" s="10"/>
    </row>
    <row r="66" spans="1:10">
      <c r="A66" s="5"/>
      <c r="B66" s="6"/>
      <c r="C66" s="5"/>
      <c r="D66" s="7"/>
      <c r="E66" s="10"/>
      <c r="H66" s="8"/>
      <c r="I66" s="11"/>
      <c r="J66" s="10"/>
    </row>
    <row r="68" spans="1:10">
      <c r="A68" s="1" t="s">
        <v>0</v>
      </c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3" t="s">
        <v>27</v>
      </c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88" t="s">
        <v>0</v>
      </c>
      <c r="B70" s="88" t="s">
        <v>2</v>
      </c>
      <c r="C70" s="88" t="s">
        <v>3</v>
      </c>
      <c r="D70" s="88" t="s">
        <v>4</v>
      </c>
      <c r="E70" s="88" t="s">
        <v>5</v>
      </c>
      <c r="F70" s="88" t="s">
        <v>6</v>
      </c>
      <c r="G70" s="90"/>
      <c r="H70" s="91"/>
      <c r="I70" s="88" t="s">
        <v>7</v>
      </c>
      <c r="J70" s="88" t="s">
        <v>8</v>
      </c>
    </row>
    <row r="71" spans="1:10">
      <c r="A71" s="89"/>
      <c r="B71" s="89"/>
      <c r="C71" s="89"/>
      <c r="D71" s="89"/>
      <c r="E71" s="89"/>
      <c r="F71" s="4" t="s">
        <v>9</v>
      </c>
      <c r="G71" s="4" t="s">
        <v>10</v>
      </c>
      <c r="H71" s="4" t="s">
        <v>11</v>
      </c>
      <c r="I71" s="89"/>
      <c r="J71" s="89"/>
    </row>
    <row r="72" spans="1:10">
      <c r="A72" s="5" t="s">
        <v>627</v>
      </c>
      <c r="B72" s="6">
        <v>44868.476318796304</v>
      </c>
      <c r="C72" s="5" t="s">
        <v>601</v>
      </c>
      <c r="D72" s="9">
        <v>53512106136</v>
      </c>
      <c r="E72" s="5" t="s">
        <v>71</v>
      </c>
      <c r="H72" s="8">
        <v>1294.44</v>
      </c>
      <c r="I72" s="5" t="s">
        <v>15</v>
      </c>
      <c r="J72" s="5" t="s">
        <v>602</v>
      </c>
    </row>
    <row r="73" spans="1:10">
      <c r="A73" s="5" t="s">
        <v>627</v>
      </c>
      <c r="B73" s="6">
        <v>44868.476318796304</v>
      </c>
      <c r="C73" s="5" t="s">
        <v>601</v>
      </c>
      <c r="D73" s="9">
        <v>45172986561</v>
      </c>
      <c r="E73" s="5" t="s">
        <v>71</v>
      </c>
      <c r="H73" s="8">
        <v>1267.2</v>
      </c>
      <c r="I73" s="5" t="s">
        <v>15</v>
      </c>
      <c r="J73" s="5" t="s">
        <v>602</v>
      </c>
    </row>
    <row r="74" spans="1:10">
      <c r="A74" s="5" t="s">
        <v>627</v>
      </c>
      <c r="B74" s="6">
        <v>44868.476318796304</v>
      </c>
      <c r="C74" s="5" t="s">
        <v>601</v>
      </c>
      <c r="D74" s="9">
        <v>45113066263</v>
      </c>
      <c r="E74" s="5" t="s">
        <v>71</v>
      </c>
      <c r="H74" s="8">
        <v>547.88</v>
      </c>
      <c r="I74" s="5" t="s">
        <v>15</v>
      </c>
      <c r="J74" s="5" t="s">
        <v>602</v>
      </c>
    </row>
    <row r="75" spans="1:10">
      <c r="A75" s="5" t="s">
        <v>627</v>
      </c>
      <c r="B75" s="6">
        <v>44868.476318796304</v>
      </c>
      <c r="C75" s="5" t="s">
        <v>601</v>
      </c>
      <c r="D75" s="7"/>
      <c r="E75" s="10"/>
      <c r="F75" s="8">
        <v>149114.9</v>
      </c>
      <c r="I75" s="11" t="s">
        <v>9</v>
      </c>
      <c r="J75" s="10" t="s">
        <v>628</v>
      </c>
    </row>
    <row r="76" spans="1:10">
      <c r="A76" s="5" t="s">
        <v>627</v>
      </c>
      <c r="B76" s="6">
        <v>44868.476318796304</v>
      </c>
      <c r="C76" s="5" t="s">
        <v>601</v>
      </c>
      <c r="D76" s="7"/>
      <c r="E76" s="10"/>
      <c r="F76" s="8">
        <v>5369</v>
      </c>
      <c r="I76" s="11" t="s">
        <v>9</v>
      </c>
      <c r="J76" s="5" t="s">
        <v>612</v>
      </c>
    </row>
    <row r="77" spans="1:10">
      <c r="A77" s="12" t="s">
        <v>21</v>
      </c>
      <c r="B77" s="3"/>
      <c r="C77" s="3"/>
      <c r="D77" s="26">
        <f>140772.7+13711.2</f>
        <v>154483.90000000002</v>
      </c>
      <c r="E77" s="27"/>
      <c r="F77" s="20">
        <f>SUM(F72:G76)</f>
        <v>154483.9</v>
      </c>
      <c r="H77" s="8"/>
      <c r="I77" s="11"/>
      <c r="J77" s="10"/>
    </row>
    <row r="78" spans="1:10">
      <c r="A78" s="13" t="s">
        <v>22</v>
      </c>
      <c r="B78" s="13" t="s">
        <v>23</v>
      </c>
      <c r="C78" s="13" t="s">
        <v>24</v>
      </c>
      <c r="D78" s="7"/>
      <c r="E78" s="10"/>
      <c r="H78" s="8"/>
      <c r="I78" s="11"/>
      <c r="J78" s="10"/>
    </row>
    <row r="79" spans="1:10" ht="15.75" customHeight="1">
      <c r="A79" s="5"/>
      <c r="B79" s="6"/>
      <c r="C79" s="5"/>
      <c r="D79" s="14">
        <v>112113564</v>
      </c>
      <c r="E79" s="10"/>
      <c r="H79" s="8"/>
      <c r="I79" s="11"/>
      <c r="J79" s="10"/>
    </row>
    <row r="80" spans="1:10" ht="15.75" customHeight="1">
      <c r="A80" s="5"/>
      <c r="B80" s="6"/>
      <c r="C80" s="5"/>
      <c r="D80" s="14">
        <v>112113619</v>
      </c>
      <c r="E80" s="10"/>
      <c r="H80" s="8"/>
      <c r="I80" s="11"/>
      <c r="J80" s="10"/>
    </row>
    <row r="81" spans="1:10">
      <c r="A81" s="5"/>
      <c r="B81" s="6"/>
      <c r="C81" s="5"/>
      <c r="D81" s="7"/>
      <c r="E81" s="10"/>
      <c r="H81" s="8"/>
      <c r="I81" s="11"/>
      <c r="J81" s="10"/>
    </row>
    <row r="82" spans="1:10">
      <c r="A82" s="5" t="s">
        <v>629</v>
      </c>
      <c r="B82" s="6">
        <v>44868.687154386571</v>
      </c>
      <c r="C82" s="5" t="s">
        <v>601</v>
      </c>
      <c r="D82" s="9">
        <v>45143297303</v>
      </c>
      <c r="E82" s="5" t="s">
        <v>71</v>
      </c>
      <c r="H82" s="8">
        <v>8868.82</v>
      </c>
      <c r="I82" s="5" t="s">
        <v>15</v>
      </c>
      <c r="J82" s="5" t="s">
        <v>630</v>
      </c>
    </row>
    <row r="83" spans="1:10">
      <c r="A83" s="5" t="s">
        <v>629</v>
      </c>
      <c r="B83" s="6">
        <v>44868.687154386571</v>
      </c>
      <c r="C83" s="5" t="s">
        <v>601</v>
      </c>
      <c r="D83" s="9">
        <v>45113060129</v>
      </c>
      <c r="E83" s="5" t="s">
        <v>71</v>
      </c>
      <c r="H83" s="8">
        <v>395.52</v>
      </c>
      <c r="I83" s="5" t="s">
        <v>15</v>
      </c>
      <c r="J83" s="10" t="s">
        <v>631</v>
      </c>
    </row>
    <row r="84" spans="1:10">
      <c r="A84" s="5" t="s">
        <v>629</v>
      </c>
      <c r="B84" s="6">
        <v>44868.687154386571</v>
      </c>
      <c r="C84" s="5" t="s">
        <v>601</v>
      </c>
      <c r="D84" s="9">
        <v>45113060129</v>
      </c>
      <c r="E84" s="5" t="s">
        <v>71</v>
      </c>
      <c r="H84" s="8">
        <v>172.8</v>
      </c>
      <c r="I84" s="5" t="s">
        <v>15</v>
      </c>
      <c r="J84" s="10" t="s">
        <v>631</v>
      </c>
    </row>
    <row r="85" spans="1:10">
      <c r="A85" s="5" t="s">
        <v>629</v>
      </c>
      <c r="B85" s="6">
        <v>44868.687154386571</v>
      </c>
      <c r="C85" s="5" t="s">
        <v>601</v>
      </c>
      <c r="D85" s="9">
        <v>45113060129</v>
      </c>
      <c r="E85" s="5" t="s">
        <v>71</v>
      </c>
      <c r="H85" s="8">
        <v>707.52</v>
      </c>
      <c r="I85" s="5" t="s">
        <v>15</v>
      </c>
      <c r="J85" s="10" t="s">
        <v>631</v>
      </c>
    </row>
    <row r="86" spans="1:10">
      <c r="A86" s="5" t="s">
        <v>629</v>
      </c>
      <c r="B86" s="6">
        <v>44868.687154386571</v>
      </c>
      <c r="C86" s="5" t="s">
        <v>601</v>
      </c>
      <c r="D86" s="9">
        <v>45113060129</v>
      </c>
      <c r="E86" s="5" t="s">
        <v>71</v>
      </c>
      <c r="H86" s="8">
        <v>355.2</v>
      </c>
      <c r="I86" s="5" t="s">
        <v>15</v>
      </c>
      <c r="J86" s="10" t="s">
        <v>631</v>
      </c>
    </row>
    <row r="87" spans="1:10">
      <c r="A87" s="5" t="s">
        <v>629</v>
      </c>
      <c r="B87" s="6">
        <v>44868.687154386571</v>
      </c>
      <c r="C87" s="5" t="s">
        <v>601</v>
      </c>
      <c r="D87" s="9">
        <v>45113060129</v>
      </c>
      <c r="E87" s="5" t="s">
        <v>71</v>
      </c>
      <c r="H87" s="8">
        <v>289.60000000000002</v>
      </c>
      <c r="I87" s="5" t="s">
        <v>15</v>
      </c>
      <c r="J87" s="10" t="s">
        <v>631</v>
      </c>
    </row>
    <row r="88" spans="1:10">
      <c r="A88" s="5" t="s">
        <v>629</v>
      </c>
      <c r="B88" s="6">
        <v>44868.687154386571</v>
      </c>
      <c r="C88" s="5" t="s">
        <v>601</v>
      </c>
      <c r="D88" s="9">
        <v>45113060029</v>
      </c>
      <c r="E88" s="5" t="s">
        <v>71</v>
      </c>
      <c r="H88" s="8">
        <v>2794.9</v>
      </c>
      <c r="I88" s="5" t="s">
        <v>15</v>
      </c>
      <c r="J88" s="10" t="s">
        <v>631</v>
      </c>
    </row>
    <row r="89" spans="1:10">
      <c r="A89" s="5" t="s">
        <v>629</v>
      </c>
      <c r="B89" s="6">
        <v>44868.687154386571</v>
      </c>
      <c r="C89" s="5" t="s">
        <v>601</v>
      </c>
      <c r="D89" s="9">
        <v>45113060029</v>
      </c>
      <c r="E89" s="5" t="s">
        <v>71</v>
      </c>
      <c r="H89" s="8">
        <v>6715.58</v>
      </c>
      <c r="I89" s="5" t="s">
        <v>15</v>
      </c>
      <c r="J89" s="10" t="s">
        <v>631</v>
      </c>
    </row>
    <row r="90" spans="1:10">
      <c r="A90" s="5" t="s">
        <v>629</v>
      </c>
      <c r="B90" s="6">
        <v>44868.687154386571</v>
      </c>
      <c r="C90" s="5" t="s">
        <v>601</v>
      </c>
      <c r="D90" s="9">
        <v>45113060029</v>
      </c>
      <c r="E90" s="5" t="s">
        <v>71</v>
      </c>
      <c r="H90" s="8">
        <v>20573.32</v>
      </c>
      <c r="I90" s="5" t="s">
        <v>15</v>
      </c>
      <c r="J90" s="10" t="s">
        <v>631</v>
      </c>
    </row>
    <row r="91" spans="1:10">
      <c r="A91" s="5" t="s">
        <v>629</v>
      </c>
      <c r="B91" s="6">
        <v>44868.687154386571</v>
      </c>
      <c r="C91" s="5" t="s">
        <v>601</v>
      </c>
      <c r="D91" s="9">
        <v>45113060029</v>
      </c>
      <c r="E91" s="5" t="s">
        <v>71</v>
      </c>
      <c r="H91" s="8">
        <v>3434.19</v>
      </c>
      <c r="I91" s="5" t="s">
        <v>15</v>
      </c>
      <c r="J91" s="10" t="s">
        <v>631</v>
      </c>
    </row>
    <row r="92" spans="1:10">
      <c r="A92" s="5" t="s">
        <v>629</v>
      </c>
      <c r="B92" s="6">
        <v>44868.687154386571</v>
      </c>
      <c r="C92" s="5" t="s">
        <v>601</v>
      </c>
      <c r="D92" s="9">
        <v>45113060029</v>
      </c>
      <c r="E92" s="5" t="s">
        <v>71</v>
      </c>
      <c r="H92" s="8">
        <v>2296.2600000000002</v>
      </c>
      <c r="I92" s="5" t="s">
        <v>15</v>
      </c>
      <c r="J92" s="10" t="s">
        <v>631</v>
      </c>
    </row>
    <row r="93" spans="1:10">
      <c r="A93" s="5" t="s">
        <v>629</v>
      </c>
      <c r="B93" s="6">
        <v>44868.687154386571</v>
      </c>
      <c r="C93" s="5" t="s">
        <v>601</v>
      </c>
      <c r="D93" s="9">
        <v>45123050073</v>
      </c>
      <c r="E93" s="5" t="s">
        <v>71</v>
      </c>
      <c r="H93" s="8">
        <v>806.49</v>
      </c>
      <c r="I93" s="5" t="s">
        <v>15</v>
      </c>
      <c r="J93" s="5" t="s">
        <v>607</v>
      </c>
    </row>
    <row r="94" spans="1:10">
      <c r="A94" s="5" t="s">
        <v>629</v>
      </c>
      <c r="B94" s="6">
        <v>44868.687154386571</v>
      </c>
      <c r="C94" s="5" t="s">
        <v>601</v>
      </c>
      <c r="D94" s="9">
        <v>45143298077</v>
      </c>
      <c r="E94" s="5" t="s">
        <v>71</v>
      </c>
      <c r="H94" s="8">
        <v>34860.239999999998</v>
      </c>
      <c r="I94" s="5" t="s">
        <v>15</v>
      </c>
      <c r="J94" s="5" t="s">
        <v>607</v>
      </c>
    </row>
    <row r="95" spans="1:10">
      <c r="A95" s="5" t="s">
        <v>629</v>
      </c>
      <c r="B95" s="6">
        <v>44868.687154386571</v>
      </c>
      <c r="C95" s="5" t="s">
        <v>601</v>
      </c>
      <c r="D95" s="9">
        <v>295401006150009</v>
      </c>
      <c r="E95" s="5" t="s">
        <v>632</v>
      </c>
      <c r="H95" s="8">
        <v>25661.98</v>
      </c>
      <c r="I95" s="5" t="s">
        <v>15</v>
      </c>
      <c r="J95" s="10" t="s">
        <v>609</v>
      </c>
    </row>
    <row r="96" spans="1:10">
      <c r="A96" s="5" t="s">
        <v>629</v>
      </c>
      <c r="B96" s="6">
        <v>44868.687154386571</v>
      </c>
      <c r="C96" s="5" t="s">
        <v>601</v>
      </c>
      <c r="D96" s="7">
        <v>636189</v>
      </c>
      <c r="E96" s="5" t="s">
        <v>71</v>
      </c>
      <c r="H96" s="8">
        <v>5307.6</v>
      </c>
      <c r="I96" s="5" t="s">
        <v>15</v>
      </c>
      <c r="J96" s="5" t="s">
        <v>607</v>
      </c>
    </row>
    <row r="97" spans="1:10">
      <c r="A97" s="5" t="s">
        <v>629</v>
      </c>
      <c r="B97" s="6">
        <v>44868.687154386571</v>
      </c>
      <c r="C97" s="5" t="s">
        <v>601</v>
      </c>
      <c r="D97" s="7">
        <v>150644</v>
      </c>
      <c r="E97" s="5" t="s">
        <v>60</v>
      </c>
      <c r="H97" s="8">
        <v>13968</v>
      </c>
      <c r="I97" s="5" t="s">
        <v>15</v>
      </c>
      <c r="J97" s="5" t="s">
        <v>607</v>
      </c>
    </row>
    <row r="98" spans="1:10">
      <c r="A98" s="5" t="s">
        <v>629</v>
      </c>
      <c r="B98" s="6">
        <v>44868.687154386571</v>
      </c>
      <c r="C98" s="5" t="s">
        <v>601</v>
      </c>
      <c r="D98" s="7">
        <v>144817</v>
      </c>
      <c r="E98" s="5" t="s">
        <v>60</v>
      </c>
      <c r="H98" s="8">
        <v>164111.70000000001</v>
      </c>
      <c r="I98" s="5" t="s">
        <v>15</v>
      </c>
      <c r="J98" s="5" t="s">
        <v>607</v>
      </c>
    </row>
    <row r="99" spans="1:10">
      <c r="A99" s="5" t="s">
        <v>629</v>
      </c>
      <c r="B99" s="6">
        <v>44868.687154386571</v>
      </c>
      <c r="C99" s="5" t="s">
        <v>601</v>
      </c>
      <c r="D99" s="9">
        <v>297502001740006</v>
      </c>
      <c r="E99" s="5" t="s">
        <v>632</v>
      </c>
      <c r="H99" s="8">
        <v>222814.1</v>
      </c>
      <c r="I99" s="5" t="s">
        <v>15</v>
      </c>
      <c r="J99" s="5" t="s">
        <v>630</v>
      </c>
    </row>
    <row r="100" spans="1:10">
      <c r="A100" s="5" t="s">
        <v>629</v>
      </c>
      <c r="B100" s="6">
        <v>44868.687154386571</v>
      </c>
      <c r="C100" s="5" t="s">
        <v>601</v>
      </c>
      <c r="D100" s="9">
        <v>296301007450018</v>
      </c>
      <c r="E100" s="5" t="s">
        <v>632</v>
      </c>
      <c r="H100" s="8">
        <v>15228.46</v>
      </c>
      <c r="I100" s="5" t="s">
        <v>15</v>
      </c>
      <c r="J100" s="5" t="s">
        <v>608</v>
      </c>
    </row>
    <row r="101" spans="1:10">
      <c r="A101" s="5" t="s">
        <v>633</v>
      </c>
      <c r="B101" s="6">
        <v>44868.687154386571</v>
      </c>
      <c r="C101" s="5" t="s">
        <v>611</v>
      </c>
      <c r="D101" s="7"/>
      <c r="E101" s="10"/>
      <c r="F101" s="8">
        <v>7246.5</v>
      </c>
      <c r="I101" s="11" t="s">
        <v>9</v>
      </c>
      <c r="J101" s="5" t="s">
        <v>616</v>
      </c>
    </row>
    <row r="102" spans="1:10">
      <c r="A102" s="5" t="s">
        <v>629</v>
      </c>
      <c r="B102" s="6">
        <v>44868.687154386571</v>
      </c>
      <c r="C102" s="5" t="s">
        <v>601</v>
      </c>
      <c r="D102" s="7"/>
      <c r="E102" s="10"/>
      <c r="F102" s="8">
        <v>18615.2</v>
      </c>
      <c r="I102" s="11" t="s">
        <v>9</v>
      </c>
      <c r="J102" s="10" t="s">
        <v>606</v>
      </c>
    </row>
    <row r="103" spans="1:10">
      <c r="A103" s="5" t="s">
        <v>629</v>
      </c>
      <c r="B103" s="6">
        <v>44868.687154386571</v>
      </c>
      <c r="C103" s="5" t="s">
        <v>601</v>
      </c>
      <c r="D103" s="7"/>
      <c r="E103" s="10"/>
      <c r="F103" s="8">
        <v>16618.400000000001</v>
      </c>
      <c r="I103" s="11" t="s">
        <v>9</v>
      </c>
      <c r="J103" s="10" t="s">
        <v>613</v>
      </c>
    </row>
    <row r="104" spans="1:10">
      <c r="A104" s="5" t="s">
        <v>629</v>
      </c>
      <c r="B104" s="6">
        <v>44868.687154386571</v>
      </c>
      <c r="C104" s="5" t="s">
        <v>601</v>
      </c>
      <c r="D104" s="7"/>
      <c r="E104" s="10"/>
      <c r="F104" s="8">
        <v>13970.5</v>
      </c>
      <c r="I104" s="11" t="s">
        <v>9</v>
      </c>
      <c r="J104" s="5" t="s">
        <v>612</v>
      </c>
    </row>
    <row r="105" spans="1:10">
      <c r="A105" s="5" t="s">
        <v>629</v>
      </c>
      <c r="B105" s="6">
        <v>44868.687154386571</v>
      </c>
      <c r="C105" s="5" t="s">
        <v>601</v>
      </c>
      <c r="D105" s="7"/>
      <c r="E105" s="10"/>
      <c r="F105" s="8">
        <v>2579.6</v>
      </c>
      <c r="I105" s="11" t="s">
        <v>9</v>
      </c>
      <c r="J105" s="5" t="s">
        <v>614</v>
      </c>
    </row>
    <row r="106" spans="1:10">
      <c r="A106" s="5" t="s">
        <v>629</v>
      </c>
      <c r="B106" s="6">
        <v>44868.687154386571</v>
      </c>
      <c r="C106" s="5" t="s">
        <v>601</v>
      </c>
      <c r="D106" s="7"/>
      <c r="E106" s="10"/>
      <c r="F106" s="8">
        <v>7019.5</v>
      </c>
      <c r="I106" s="11" t="s">
        <v>9</v>
      </c>
      <c r="J106" s="10" t="s">
        <v>615</v>
      </c>
    </row>
    <row r="107" spans="1:10">
      <c r="A107" s="5" t="s">
        <v>629</v>
      </c>
      <c r="B107" s="6">
        <v>44868.687154386571</v>
      </c>
      <c r="C107" s="5" t="s">
        <v>601</v>
      </c>
      <c r="D107" s="7"/>
      <c r="E107" s="10"/>
      <c r="F107" s="8">
        <v>1066.7</v>
      </c>
      <c r="I107" s="11" t="s">
        <v>9</v>
      </c>
      <c r="J107" s="5" t="s">
        <v>634</v>
      </c>
    </row>
    <row r="108" spans="1:10">
      <c r="A108" s="5" t="s">
        <v>629</v>
      </c>
      <c r="B108" s="6">
        <v>44868.687154386571</v>
      </c>
      <c r="C108" s="5" t="s">
        <v>601</v>
      </c>
      <c r="D108" s="7"/>
      <c r="E108" s="10"/>
      <c r="F108" s="8">
        <v>2086.4</v>
      </c>
      <c r="I108" s="11" t="s">
        <v>9</v>
      </c>
      <c r="J108" s="10" t="s">
        <v>619</v>
      </c>
    </row>
    <row r="109" spans="1:10">
      <c r="A109" s="5" t="s">
        <v>629</v>
      </c>
      <c r="B109" s="6">
        <v>44868.687154386571</v>
      </c>
      <c r="C109" s="5" t="s">
        <v>601</v>
      </c>
      <c r="D109" s="7"/>
      <c r="E109" s="10"/>
      <c r="F109" s="8">
        <v>5695.5</v>
      </c>
      <c r="I109" s="11" t="s">
        <v>9</v>
      </c>
      <c r="J109" s="10" t="s">
        <v>621</v>
      </c>
    </row>
    <row r="110" spans="1:10">
      <c r="A110" s="5" t="s">
        <v>629</v>
      </c>
      <c r="B110" s="6">
        <v>44868.687154386571</v>
      </c>
      <c r="C110" s="5" t="s">
        <v>601</v>
      </c>
      <c r="D110" s="7"/>
      <c r="E110" s="10"/>
      <c r="F110" s="8">
        <v>2946</v>
      </c>
      <c r="I110" s="11" t="s">
        <v>9</v>
      </c>
      <c r="J110" s="10" t="s">
        <v>623</v>
      </c>
    </row>
    <row r="111" spans="1:10">
      <c r="A111" s="5" t="s">
        <v>629</v>
      </c>
      <c r="B111" s="6">
        <v>44868.687154386571</v>
      </c>
      <c r="C111" s="5" t="s">
        <v>601</v>
      </c>
      <c r="D111" s="7"/>
      <c r="E111" s="10"/>
      <c r="F111" s="8">
        <v>5008.2</v>
      </c>
      <c r="I111" s="11" t="s">
        <v>9</v>
      </c>
      <c r="J111" s="10" t="s">
        <v>624</v>
      </c>
    </row>
    <row r="112" spans="1:10">
      <c r="A112" s="12" t="s">
        <v>21</v>
      </c>
      <c r="B112" s="3"/>
      <c r="C112" s="3"/>
      <c r="D112" s="7"/>
      <c r="E112" s="10"/>
      <c r="F112" s="20">
        <f>SUM(F82:G111)</f>
        <v>82852.5</v>
      </c>
      <c r="H112" s="8"/>
      <c r="I112" s="11"/>
      <c r="J112" s="10"/>
    </row>
    <row r="113" spans="1:10">
      <c r="A113" s="13" t="s">
        <v>22</v>
      </c>
      <c r="B113" s="13" t="s">
        <v>23</v>
      </c>
      <c r="C113" s="13" t="s">
        <v>24</v>
      </c>
      <c r="D113" s="7"/>
      <c r="E113" s="10"/>
      <c r="H113" s="8"/>
      <c r="I113" s="11"/>
      <c r="J113" s="10"/>
    </row>
    <row r="114" spans="1:10" ht="15.75" customHeight="1">
      <c r="D114" s="14">
        <v>112128867</v>
      </c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47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88" t="s">
        <v>0</v>
      </c>
      <c r="B118" s="88" t="s">
        <v>2</v>
      </c>
      <c r="C118" s="88" t="s">
        <v>3</v>
      </c>
      <c r="D118" s="88" t="s">
        <v>4</v>
      </c>
      <c r="E118" s="88" t="s">
        <v>5</v>
      </c>
      <c r="F118" s="88" t="s">
        <v>6</v>
      </c>
      <c r="G118" s="90"/>
      <c r="H118" s="91"/>
      <c r="I118" s="88" t="s">
        <v>7</v>
      </c>
      <c r="J118" s="88" t="s">
        <v>8</v>
      </c>
    </row>
    <row r="119" spans="1:10">
      <c r="A119" s="89"/>
      <c r="B119" s="89"/>
      <c r="C119" s="89"/>
      <c r="D119" s="89"/>
      <c r="E119" s="89"/>
      <c r="F119" s="4" t="s">
        <v>9</v>
      </c>
      <c r="G119" s="4" t="s">
        <v>10</v>
      </c>
      <c r="H119" s="4" t="s">
        <v>11</v>
      </c>
      <c r="I119" s="89"/>
      <c r="J119" s="89"/>
    </row>
    <row r="120" spans="1:10">
      <c r="A120" s="5" t="s">
        <v>635</v>
      </c>
      <c r="B120" s="6">
        <v>44869.492027928238</v>
      </c>
      <c r="C120" s="5" t="s">
        <v>601</v>
      </c>
      <c r="D120" s="7">
        <v>273148</v>
      </c>
      <c r="E120" s="5" t="s">
        <v>71</v>
      </c>
      <c r="H120" s="8">
        <v>188000</v>
      </c>
      <c r="I120" s="5" t="s">
        <v>15</v>
      </c>
      <c r="J120" s="10" t="s">
        <v>636</v>
      </c>
    </row>
    <row r="121" spans="1:10">
      <c r="A121" s="5" t="s">
        <v>635</v>
      </c>
      <c r="B121" s="6">
        <v>44869.492027928238</v>
      </c>
      <c r="C121" s="5" t="s">
        <v>601</v>
      </c>
      <c r="D121" s="7">
        <v>273156</v>
      </c>
      <c r="E121" s="10" t="s">
        <v>130</v>
      </c>
      <c r="H121" s="8">
        <v>46666.8</v>
      </c>
      <c r="I121" s="5" t="s">
        <v>15</v>
      </c>
      <c r="J121" s="10" t="s">
        <v>636</v>
      </c>
    </row>
    <row r="122" spans="1:10">
      <c r="A122" s="5" t="s">
        <v>635</v>
      </c>
      <c r="B122" s="6">
        <v>44869.492027928238</v>
      </c>
      <c r="C122" s="5" t="s">
        <v>601</v>
      </c>
      <c r="D122" s="7">
        <v>405500</v>
      </c>
      <c r="E122" s="5" t="s">
        <v>60</v>
      </c>
      <c r="H122" s="8">
        <v>1476</v>
      </c>
      <c r="I122" s="5" t="s">
        <v>15</v>
      </c>
      <c r="J122" s="5" t="s">
        <v>602</v>
      </c>
    </row>
    <row r="123" spans="1:10">
      <c r="A123" s="5" t="s">
        <v>635</v>
      </c>
      <c r="B123" s="6">
        <v>44869.492027928238</v>
      </c>
      <c r="C123" s="5" t="s">
        <v>601</v>
      </c>
      <c r="D123" s="9">
        <v>45113065961</v>
      </c>
      <c r="E123" s="5" t="s">
        <v>71</v>
      </c>
      <c r="H123" s="8">
        <v>249.39</v>
      </c>
      <c r="I123" s="5" t="s">
        <v>15</v>
      </c>
      <c r="J123" s="5" t="s">
        <v>602</v>
      </c>
    </row>
    <row r="124" spans="1:10">
      <c r="A124" s="5" t="s">
        <v>635</v>
      </c>
      <c r="B124" s="6">
        <v>44869.492027928238</v>
      </c>
      <c r="C124" s="5" t="s">
        <v>601</v>
      </c>
      <c r="D124" s="9">
        <v>45172988296</v>
      </c>
      <c r="E124" s="5" t="s">
        <v>71</v>
      </c>
      <c r="H124" s="8">
        <v>425.98</v>
      </c>
      <c r="I124" s="5" t="s">
        <v>15</v>
      </c>
      <c r="J124" s="5" t="s">
        <v>602</v>
      </c>
    </row>
    <row r="125" spans="1:10">
      <c r="A125" s="5" t="s">
        <v>635</v>
      </c>
      <c r="B125" s="6">
        <v>44869.492027928238</v>
      </c>
      <c r="C125" s="5" t="s">
        <v>601</v>
      </c>
      <c r="D125" s="9">
        <v>45172988444</v>
      </c>
      <c r="E125" s="5" t="s">
        <v>71</v>
      </c>
      <c r="H125" s="8">
        <v>720</v>
      </c>
      <c r="I125" s="5" t="s">
        <v>15</v>
      </c>
      <c r="J125" s="5" t="s">
        <v>602</v>
      </c>
    </row>
    <row r="126" spans="1:10">
      <c r="A126" s="5" t="s">
        <v>635</v>
      </c>
      <c r="B126" s="6">
        <v>44869.492027928238</v>
      </c>
      <c r="C126" s="5" t="s">
        <v>601</v>
      </c>
      <c r="D126" s="9">
        <v>45152920616</v>
      </c>
      <c r="E126" s="5" t="s">
        <v>71</v>
      </c>
      <c r="H126" s="8">
        <v>3190.52</v>
      </c>
      <c r="I126" s="5" t="s">
        <v>15</v>
      </c>
      <c r="J126" s="5" t="s">
        <v>602</v>
      </c>
    </row>
    <row r="127" spans="1:10">
      <c r="A127" s="5" t="s">
        <v>635</v>
      </c>
      <c r="B127" s="6">
        <v>44869.492027928238</v>
      </c>
      <c r="C127" s="5" t="s">
        <v>601</v>
      </c>
      <c r="D127" s="9">
        <v>45132928814</v>
      </c>
      <c r="E127" s="5" t="s">
        <v>71</v>
      </c>
      <c r="H127" s="8">
        <v>620.54999999999995</v>
      </c>
      <c r="I127" s="5" t="s">
        <v>15</v>
      </c>
      <c r="J127" s="5" t="s">
        <v>602</v>
      </c>
    </row>
    <row r="128" spans="1:10">
      <c r="A128" s="5" t="s">
        <v>635</v>
      </c>
      <c r="B128" s="6">
        <v>44869.492027928238</v>
      </c>
      <c r="C128" s="5" t="s">
        <v>601</v>
      </c>
      <c r="D128" s="9">
        <v>45132929103</v>
      </c>
      <c r="E128" s="5" t="s">
        <v>71</v>
      </c>
      <c r="H128" s="8">
        <v>876.62</v>
      </c>
      <c r="I128" s="5" t="s">
        <v>15</v>
      </c>
      <c r="J128" s="5" t="s">
        <v>602</v>
      </c>
    </row>
    <row r="129" spans="1:10">
      <c r="A129" s="5" t="s">
        <v>635</v>
      </c>
      <c r="B129" s="6">
        <v>44869.492027928238</v>
      </c>
      <c r="C129" s="5" t="s">
        <v>601</v>
      </c>
      <c r="D129" s="7"/>
      <c r="E129" s="10"/>
      <c r="F129" s="8">
        <v>73258.7</v>
      </c>
      <c r="I129" s="11" t="s">
        <v>9</v>
      </c>
      <c r="J129" s="10" t="s">
        <v>636</v>
      </c>
    </row>
    <row r="130" spans="1:10">
      <c r="A130" s="5" t="s">
        <v>635</v>
      </c>
      <c r="B130" s="6">
        <v>44869.492027928238</v>
      </c>
      <c r="C130" s="5" t="s">
        <v>601</v>
      </c>
      <c r="D130" s="7"/>
      <c r="E130" s="10"/>
      <c r="F130" s="8">
        <v>1574.4</v>
      </c>
      <c r="I130" s="11" t="s">
        <v>9</v>
      </c>
      <c r="J130" s="10" t="s">
        <v>617</v>
      </c>
    </row>
    <row r="131" spans="1:10">
      <c r="A131" s="5" t="s">
        <v>635</v>
      </c>
      <c r="B131" s="6">
        <v>44869.492027928238</v>
      </c>
      <c r="C131" s="5" t="s">
        <v>601</v>
      </c>
      <c r="D131" s="7"/>
      <c r="E131" s="10"/>
      <c r="F131" s="8">
        <v>5693.5</v>
      </c>
      <c r="I131" s="11" t="s">
        <v>9</v>
      </c>
      <c r="J131" s="10" t="s">
        <v>618</v>
      </c>
    </row>
    <row r="132" spans="1:10">
      <c r="A132" s="5" t="s">
        <v>635</v>
      </c>
      <c r="B132" s="6">
        <v>44869.492027928238</v>
      </c>
      <c r="C132" s="5" t="s">
        <v>601</v>
      </c>
      <c r="D132" s="7"/>
      <c r="E132" s="10"/>
      <c r="F132" s="8">
        <v>9136.2000000000007</v>
      </c>
      <c r="I132" s="11" t="s">
        <v>9</v>
      </c>
      <c r="J132" s="10" t="s">
        <v>620</v>
      </c>
    </row>
    <row r="133" spans="1:10">
      <c r="A133" s="5" t="s">
        <v>635</v>
      </c>
      <c r="B133" s="6">
        <v>44869.492027928238</v>
      </c>
      <c r="C133" s="5" t="s">
        <v>601</v>
      </c>
      <c r="D133" s="7"/>
      <c r="E133" s="10"/>
      <c r="F133" s="8">
        <v>19651.5</v>
      </c>
      <c r="I133" s="11" t="s">
        <v>9</v>
      </c>
      <c r="J133" s="10" t="s">
        <v>603</v>
      </c>
    </row>
    <row r="134" spans="1:10">
      <c r="A134" s="5" t="s">
        <v>635</v>
      </c>
      <c r="B134" s="6">
        <v>44869.492027928238</v>
      </c>
      <c r="C134" s="5" t="s">
        <v>601</v>
      </c>
      <c r="D134" s="7"/>
      <c r="E134" s="10"/>
      <c r="F134" s="8">
        <v>7993.7</v>
      </c>
      <c r="I134" s="11" t="s">
        <v>9</v>
      </c>
      <c r="J134" s="10" t="s">
        <v>622</v>
      </c>
    </row>
    <row r="135" spans="1:10">
      <c r="A135" s="5" t="s">
        <v>635</v>
      </c>
      <c r="B135" s="6">
        <v>44869.492027928238</v>
      </c>
      <c r="C135" s="5" t="s">
        <v>601</v>
      </c>
      <c r="D135" s="7"/>
      <c r="E135" s="10"/>
      <c r="F135" s="8">
        <v>7345.7</v>
      </c>
      <c r="I135" s="11" t="s">
        <v>9</v>
      </c>
      <c r="J135" s="10" t="s">
        <v>625</v>
      </c>
    </row>
    <row r="136" spans="1:10">
      <c r="A136" s="5" t="s">
        <v>635</v>
      </c>
      <c r="B136" s="6">
        <v>44869.492027928238</v>
      </c>
      <c r="C136" s="5" t="s">
        <v>601</v>
      </c>
      <c r="D136" s="7"/>
      <c r="E136" s="10"/>
      <c r="F136" s="8">
        <v>8330</v>
      </c>
      <c r="I136" s="11" t="s">
        <v>9</v>
      </c>
      <c r="J136" s="10" t="s">
        <v>604</v>
      </c>
    </row>
    <row r="137" spans="1:10">
      <c r="A137" s="12" t="s">
        <v>21</v>
      </c>
      <c r="B137" s="3"/>
      <c r="C137" s="3"/>
      <c r="D137" s="26">
        <f>127972.5+5011.2</f>
        <v>132983.70000000001</v>
      </c>
      <c r="E137" s="10"/>
      <c r="F137" s="20">
        <f>SUM(F120:G136)</f>
        <v>132983.69999999998</v>
      </c>
      <c r="H137" s="8"/>
      <c r="I137" s="5"/>
      <c r="J137" s="5"/>
    </row>
    <row r="138" spans="1:10">
      <c r="A138" s="13" t="s">
        <v>22</v>
      </c>
      <c r="B138" s="13" t="s">
        <v>23</v>
      </c>
      <c r="C138" s="13" t="s">
        <v>24</v>
      </c>
      <c r="E138" s="10"/>
      <c r="H138" s="8"/>
      <c r="I138" s="5"/>
      <c r="J138" s="5"/>
    </row>
    <row r="139" spans="1:10" ht="15.75" customHeight="1">
      <c r="A139" s="5"/>
      <c r="B139" s="6"/>
      <c r="C139" s="5"/>
      <c r="D139" s="14">
        <v>112128868</v>
      </c>
      <c r="E139" s="10"/>
      <c r="H139" s="8"/>
      <c r="I139" s="5"/>
      <c r="J139" s="5"/>
    </row>
    <row r="140" spans="1:10" ht="15.75" customHeight="1">
      <c r="A140" s="5"/>
      <c r="B140" s="6"/>
      <c r="C140" s="5"/>
      <c r="D140" s="14">
        <v>112128947</v>
      </c>
      <c r="E140" s="10"/>
      <c r="H140" s="8"/>
      <c r="I140" s="5"/>
      <c r="J140" s="5"/>
    </row>
    <row r="141" spans="1:10">
      <c r="A141" s="5"/>
      <c r="B141" s="6"/>
      <c r="C141" s="5"/>
      <c r="D141" s="7"/>
      <c r="E141" s="10"/>
      <c r="H141" s="8"/>
      <c r="I141" s="5"/>
      <c r="J141" s="5"/>
    </row>
    <row r="142" spans="1:10">
      <c r="A142" s="5" t="s">
        <v>637</v>
      </c>
      <c r="B142" s="6">
        <v>44869.670438182868</v>
      </c>
      <c r="C142" s="5" t="s">
        <v>601</v>
      </c>
      <c r="D142" s="7"/>
      <c r="E142" s="10"/>
      <c r="G142" s="8">
        <v>3585.3</v>
      </c>
      <c r="I142" s="11" t="s">
        <v>10</v>
      </c>
      <c r="J142" s="5" t="s">
        <v>607</v>
      </c>
    </row>
    <row r="143" spans="1:10">
      <c r="A143" s="5" t="s">
        <v>638</v>
      </c>
      <c r="B143" s="6">
        <v>44869.670438182868</v>
      </c>
      <c r="C143" s="5" t="s">
        <v>611</v>
      </c>
      <c r="D143" s="9">
        <v>296301007460012</v>
      </c>
      <c r="E143" s="5" t="s">
        <v>632</v>
      </c>
      <c r="H143" s="8">
        <v>16096.45</v>
      </c>
      <c r="I143" s="5" t="s">
        <v>15</v>
      </c>
      <c r="J143" s="5" t="s">
        <v>608</v>
      </c>
    </row>
    <row r="144" spans="1:10">
      <c r="A144" s="5" t="s">
        <v>637</v>
      </c>
      <c r="B144" s="6">
        <v>44869.670438182868</v>
      </c>
      <c r="C144" s="5" t="s">
        <v>601</v>
      </c>
      <c r="D144" s="9">
        <v>45143298295</v>
      </c>
      <c r="E144" s="5" t="s">
        <v>71</v>
      </c>
      <c r="H144" s="8">
        <v>5616.67</v>
      </c>
      <c r="I144" s="5" t="s">
        <v>15</v>
      </c>
      <c r="J144" s="5" t="s">
        <v>607</v>
      </c>
    </row>
    <row r="145" spans="1:10">
      <c r="A145" s="5" t="s">
        <v>637</v>
      </c>
      <c r="B145" s="6">
        <v>44869.670438182868</v>
      </c>
      <c r="C145" s="5" t="s">
        <v>601</v>
      </c>
      <c r="D145" s="7">
        <v>406965</v>
      </c>
      <c r="E145" s="5" t="s">
        <v>71</v>
      </c>
      <c r="H145" s="8">
        <v>27608</v>
      </c>
      <c r="I145" s="5" t="s">
        <v>15</v>
      </c>
      <c r="J145" s="5" t="s">
        <v>630</v>
      </c>
    </row>
    <row r="146" spans="1:10">
      <c r="A146" s="5" t="s">
        <v>637</v>
      </c>
      <c r="B146" s="6">
        <v>44869.670438182868</v>
      </c>
      <c r="C146" s="5" t="s">
        <v>601</v>
      </c>
      <c r="D146" s="7">
        <v>406966</v>
      </c>
      <c r="E146" s="10" t="s">
        <v>130</v>
      </c>
      <c r="H146" s="8">
        <v>696</v>
      </c>
      <c r="I146" s="5" t="s">
        <v>15</v>
      </c>
      <c r="J146" s="5" t="s">
        <v>630</v>
      </c>
    </row>
    <row r="147" spans="1:10">
      <c r="A147" s="5" t="s">
        <v>637</v>
      </c>
      <c r="B147" s="6">
        <v>44869.670438182868</v>
      </c>
      <c r="C147" s="5" t="s">
        <v>601</v>
      </c>
      <c r="D147" s="7">
        <v>450407</v>
      </c>
      <c r="E147" s="5" t="s">
        <v>71</v>
      </c>
      <c r="H147" s="8">
        <v>35093.699999999997</v>
      </c>
      <c r="I147" s="5" t="s">
        <v>15</v>
      </c>
      <c r="J147" s="10" t="s">
        <v>609</v>
      </c>
    </row>
    <row r="148" spans="1:10">
      <c r="A148" s="5" t="s">
        <v>637</v>
      </c>
      <c r="B148" s="6">
        <v>44869.670438182868</v>
      </c>
      <c r="C148" s="5" t="s">
        <v>601</v>
      </c>
      <c r="D148" s="7"/>
      <c r="E148" s="10"/>
      <c r="F148" s="8">
        <v>20848.2</v>
      </c>
      <c r="I148" s="11" t="s">
        <v>9</v>
      </c>
      <c r="J148" s="10" t="s">
        <v>606</v>
      </c>
    </row>
    <row r="149" spans="1:10">
      <c r="A149" s="5" t="s">
        <v>637</v>
      </c>
      <c r="B149" s="6">
        <v>44869.670438182868</v>
      </c>
      <c r="C149" s="5" t="s">
        <v>601</v>
      </c>
      <c r="D149" s="7"/>
      <c r="E149" s="10"/>
      <c r="F149" s="8">
        <v>7614.3</v>
      </c>
      <c r="I149" s="11" t="s">
        <v>9</v>
      </c>
      <c r="J149" s="10" t="s">
        <v>615</v>
      </c>
    </row>
    <row r="150" spans="1:10">
      <c r="A150" s="5" t="s">
        <v>637</v>
      </c>
      <c r="B150" s="6">
        <v>44869.670438182868</v>
      </c>
      <c r="C150" s="5" t="s">
        <v>601</v>
      </c>
      <c r="D150" s="7"/>
      <c r="E150" s="10"/>
      <c r="F150" s="8">
        <v>6857.2</v>
      </c>
      <c r="I150" s="11" t="s">
        <v>9</v>
      </c>
      <c r="J150" s="5" t="s">
        <v>634</v>
      </c>
    </row>
    <row r="151" spans="1:10">
      <c r="A151" s="5" t="s">
        <v>637</v>
      </c>
      <c r="B151" s="6">
        <v>44869.670438182868</v>
      </c>
      <c r="C151" s="5" t="s">
        <v>601</v>
      </c>
      <c r="D151" s="7"/>
      <c r="E151" s="10"/>
      <c r="F151" s="8">
        <v>576.9</v>
      </c>
      <c r="I151" s="11" t="s">
        <v>9</v>
      </c>
      <c r="J151" s="10" t="s">
        <v>617</v>
      </c>
    </row>
    <row r="152" spans="1:10">
      <c r="A152" s="5" t="s">
        <v>637</v>
      </c>
      <c r="B152" s="6">
        <v>44869.670438182868</v>
      </c>
      <c r="C152" s="5" t="s">
        <v>601</v>
      </c>
      <c r="D152" s="7"/>
      <c r="E152" s="10"/>
      <c r="F152" s="8">
        <v>2380</v>
      </c>
      <c r="I152" s="11" t="s">
        <v>9</v>
      </c>
      <c r="J152" s="10" t="s">
        <v>619</v>
      </c>
    </row>
    <row r="153" spans="1:10">
      <c r="A153" s="5" t="s">
        <v>637</v>
      </c>
      <c r="B153" s="6">
        <v>44869.670438182868</v>
      </c>
      <c r="C153" s="5" t="s">
        <v>601</v>
      </c>
      <c r="D153" s="7"/>
      <c r="E153" s="10"/>
      <c r="F153" s="8">
        <v>7412</v>
      </c>
      <c r="I153" s="11" t="s">
        <v>9</v>
      </c>
      <c r="J153" s="10" t="s">
        <v>620</v>
      </c>
    </row>
    <row r="154" spans="1:10">
      <c r="A154" s="5" t="s">
        <v>637</v>
      </c>
      <c r="B154" s="6">
        <v>44869.670438182868</v>
      </c>
      <c r="C154" s="5" t="s">
        <v>601</v>
      </c>
      <c r="D154" s="7"/>
      <c r="E154" s="10"/>
      <c r="F154" s="8">
        <v>5717.4</v>
      </c>
      <c r="I154" s="11" t="s">
        <v>9</v>
      </c>
      <c r="J154" s="10" t="s">
        <v>621</v>
      </c>
    </row>
    <row r="155" spans="1:10">
      <c r="A155" s="5" t="s">
        <v>637</v>
      </c>
      <c r="B155" s="6">
        <v>44869.670438182868</v>
      </c>
      <c r="C155" s="5" t="s">
        <v>601</v>
      </c>
      <c r="D155" s="7"/>
      <c r="E155" s="10"/>
      <c r="F155" s="8">
        <v>25397.3</v>
      </c>
      <c r="I155" s="11" t="s">
        <v>9</v>
      </c>
      <c r="J155" s="10" t="s">
        <v>639</v>
      </c>
    </row>
    <row r="156" spans="1:10">
      <c r="A156" s="5" t="s">
        <v>637</v>
      </c>
      <c r="B156" s="6">
        <v>44869.670438182868</v>
      </c>
      <c r="C156" s="5" t="s">
        <v>601</v>
      </c>
      <c r="D156" s="7"/>
      <c r="E156" s="10"/>
      <c r="F156" s="8">
        <v>20147.5</v>
      </c>
      <c r="I156" s="11" t="s">
        <v>9</v>
      </c>
      <c r="J156" s="10" t="s">
        <v>640</v>
      </c>
    </row>
    <row r="157" spans="1:10">
      <c r="A157" s="12" t="s">
        <v>21</v>
      </c>
      <c r="B157" s="3"/>
      <c r="C157" s="3"/>
      <c r="D157" s="26">
        <f>99700.9+835.2</f>
        <v>100536.09999999999</v>
      </c>
      <c r="E157" s="10"/>
      <c r="F157" s="20">
        <f>SUM(F142:G156)</f>
        <v>100536.1</v>
      </c>
      <c r="H157" s="8"/>
      <c r="I157" s="5"/>
      <c r="J157" s="5"/>
    </row>
    <row r="158" spans="1:10">
      <c r="A158" s="13" t="s">
        <v>22</v>
      </c>
      <c r="B158" s="13" t="s">
        <v>23</v>
      </c>
      <c r="C158" s="13" t="s">
        <v>24</v>
      </c>
      <c r="D158" s="7"/>
      <c r="E158" s="10"/>
      <c r="H158" s="8"/>
      <c r="I158" s="5"/>
      <c r="J158" s="5"/>
    </row>
    <row r="159" spans="1:10" ht="15.75" customHeight="1">
      <c r="D159" s="14">
        <v>112130058</v>
      </c>
    </row>
    <row r="160" spans="1:10" ht="15.75" customHeight="1">
      <c r="D160" s="14">
        <v>112129984</v>
      </c>
    </row>
    <row r="161" spans="1:10" ht="15.75" customHeight="1">
      <c r="D161" s="14">
        <v>112155985</v>
      </c>
      <c r="E161" s="23" t="s">
        <v>641</v>
      </c>
    </row>
    <row r="162" spans="1:10">
      <c r="A162" s="37" t="s">
        <v>642</v>
      </c>
      <c r="B162" s="23"/>
      <c r="C162" s="23"/>
    </row>
    <row r="164" spans="1:10">
      <c r="A164" s="1" t="s">
        <v>0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3" t="s">
        <v>52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88" t="s">
        <v>0</v>
      </c>
      <c r="B166" s="88" t="s">
        <v>2</v>
      </c>
      <c r="C166" s="88" t="s">
        <v>3</v>
      </c>
      <c r="D166" s="88" t="s">
        <v>4</v>
      </c>
      <c r="E166" s="88" t="s">
        <v>5</v>
      </c>
      <c r="F166" s="88" t="s">
        <v>6</v>
      </c>
      <c r="G166" s="90"/>
      <c r="H166" s="91"/>
      <c r="I166" s="88" t="s">
        <v>7</v>
      </c>
      <c r="J166" s="88" t="s">
        <v>8</v>
      </c>
    </row>
    <row r="167" spans="1:10">
      <c r="A167" s="89"/>
      <c r="B167" s="89"/>
      <c r="C167" s="89"/>
      <c r="D167" s="89"/>
      <c r="E167" s="89"/>
      <c r="F167" s="4" t="s">
        <v>9</v>
      </c>
      <c r="G167" s="4" t="s">
        <v>10</v>
      </c>
      <c r="H167" s="4" t="s">
        <v>11</v>
      </c>
      <c r="I167" s="89"/>
      <c r="J167" s="89"/>
    </row>
    <row r="168" spans="1:10">
      <c r="A168" s="5" t="s">
        <v>643</v>
      </c>
      <c r="B168" s="6">
        <v>44870.481183449083</v>
      </c>
      <c r="C168" s="5" t="s">
        <v>601</v>
      </c>
      <c r="D168" s="9">
        <v>45163021584</v>
      </c>
      <c r="E168" s="5" t="s">
        <v>71</v>
      </c>
      <c r="H168" s="8">
        <v>298.47000000000003</v>
      </c>
      <c r="I168" s="5" t="s">
        <v>15</v>
      </c>
      <c r="J168" s="5" t="s">
        <v>602</v>
      </c>
    </row>
    <row r="169" spans="1:10">
      <c r="A169" s="5" t="s">
        <v>643</v>
      </c>
      <c r="B169" s="6">
        <v>44870.481183449083</v>
      </c>
      <c r="C169" s="5" t="s">
        <v>601</v>
      </c>
      <c r="D169" s="9">
        <v>45143299864</v>
      </c>
      <c r="E169" s="5" t="s">
        <v>71</v>
      </c>
      <c r="H169" s="8">
        <v>147.66999999999999</v>
      </c>
      <c r="I169" s="5" t="s">
        <v>15</v>
      </c>
      <c r="J169" s="5" t="s">
        <v>602</v>
      </c>
    </row>
    <row r="170" spans="1:10">
      <c r="A170" s="5" t="s">
        <v>643</v>
      </c>
      <c r="B170" s="6">
        <v>44870.481183449083</v>
      </c>
      <c r="C170" s="5" t="s">
        <v>601</v>
      </c>
      <c r="D170" s="9">
        <v>45172990352</v>
      </c>
      <c r="E170" s="5" t="s">
        <v>71</v>
      </c>
      <c r="H170" s="8">
        <v>1660.69</v>
      </c>
      <c r="I170" s="5" t="s">
        <v>15</v>
      </c>
      <c r="J170" s="5" t="s">
        <v>602</v>
      </c>
    </row>
    <row r="171" spans="1:10">
      <c r="A171" s="5" t="s">
        <v>643</v>
      </c>
      <c r="B171" s="6">
        <v>44870.481183449083</v>
      </c>
      <c r="C171" s="5" t="s">
        <v>601</v>
      </c>
      <c r="D171" s="9">
        <v>51117048446</v>
      </c>
      <c r="E171" s="5" t="s">
        <v>71</v>
      </c>
      <c r="H171" s="8">
        <v>363.82</v>
      </c>
      <c r="I171" s="5" t="s">
        <v>15</v>
      </c>
      <c r="J171" s="5" t="s">
        <v>602</v>
      </c>
    </row>
    <row r="172" spans="1:10">
      <c r="A172" s="5" t="s">
        <v>643</v>
      </c>
      <c r="B172" s="6">
        <v>44870.481183449083</v>
      </c>
      <c r="C172" s="5" t="s">
        <v>601</v>
      </c>
      <c r="D172" s="9">
        <v>45113069703</v>
      </c>
      <c r="E172" s="5" t="s">
        <v>71</v>
      </c>
      <c r="H172" s="8">
        <v>3294.59</v>
      </c>
      <c r="I172" s="5" t="s">
        <v>15</v>
      </c>
      <c r="J172" s="5" t="s">
        <v>602</v>
      </c>
    </row>
    <row r="173" spans="1:10">
      <c r="A173" s="5" t="s">
        <v>643</v>
      </c>
      <c r="B173" s="6">
        <v>44870.481183449083</v>
      </c>
      <c r="C173" s="5" t="s">
        <v>601</v>
      </c>
      <c r="D173" s="9">
        <v>53112145586</v>
      </c>
      <c r="E173" s="5" t="s">
        <v>71</v>
      </c>
      <c r="H173" s="8">
        <v>1245.42</v>
      </c>
      <c r="I173" s="5" t="s">
        <v>15</v>
      </c>
      <c r="J173" s="5" t="s">
        <v>602</v>
      </c>
    </row>
    <row r="174" spans="1:10">
      <c r="A174" s="5" t="s">
        <v>643</v>
      </c>
      <c r="B174" s="6">
        <v>44870.481183449083</v>
      </c>
      <c r="C174" s="5" t="s">
        <v>601</v>
      </c>
      <c r="D174" s="9">
        <v>45143300889</v>
      </c>
      <c r="E174" s="5" t="s">
        <v>71</v>
      </c>
      <c r="H174" s="8">
        <v>2011.24</v>
      </c>
      <c r="I174" s="5" t="s">
        <v>15</v>
      </c>
      <c r="J174" s="5" t="s">
        <v>602</v>
      </c>
    </row>
    <row r="175" spans="1:10">
      <c r="A175" s="5" t="s">
        <v>643</v>
      </c>
      <c r="B175" s="6">
        <v>44870.481183449083</v>
      </c>
      <c r="C175" s="5" t="s">
        <v>601</v>
      </c>
      <c r="D175" s="9">
        <v>45113069982</v>
      </c>
      <c r="E175" s="5" t="s">
        <v>71</v>
      </c>
      <c r="H175" s="8">
        <v>606</v>
      </c>
      <c r="I175" s="5" t="s">
        <v>15</v>
      </c>
      <c r="J175" s="5" t="s">
        <v>602</v>
      </c>
    </row>
    <row r="176" spans="1:10">
      <c r="A176" s="5" t="s">
        <v>643</v>
      </c>
      <c r="B176" s="6">
        <v>44870.481183449083</v>
      </c>
      <c r="C176" s="5" t="s">
        <v>601</v>
      </c>
      <c r="D176" s="9">
        <v>45113070261</v>
      </c>
      <c r="E176" s="5" t="s">
        <v>71</v>
      </c>
      <c r="H176" s="8">
        <v>622.02</v>
      </c>
      <c r="I176" s="5" t="s">
        <v>15</v>
      </c>
      <c r="J176" s="5" t="s">
        <v>602</v>
      </c>
    </row>
    <row r="177" spans="1:10">
      <c r="A177" s="5" t="s">
        <v>643</v>
      </c>
      <c r="B177" s="6">
        <v>44870.481183449083</v>
      </c>
      <c r="C177" s="5" t="s">
        <v>601</v>
      </c>
      <c r="D177" s="9">
        <v>45172991817</v>
      </c>
      <c r="E177" s="5" t="s">
        <v>71</v>
      </c>
      <c r="H177" s="8">
        <v>12024</v>
      </c>
      <c r="I177" s="5" t="s">
        <v>15</v>
      </c>
      <c r="J177" s="5" t="s">
        <v>602</v>
      </c>
    </row>
    <row r="178" spans="1:10">
      <c r="A178" s="5" t="s">
        <v>643</v>
      </c>
      <c r="B178" s="6">
        <v>44870.481183449083</v>
      </c>
      <c r="C178" s="5" t="s">
        <v>601</v>
      </c>
      <c r="D178" s="9">
        <v>45113070343</v>
      </c>
      <c r="E178" s="5" t="s">
        <v>71</v>
      </c>
      <c r="H178" s="8">
        <v>777</v>
      </c>
      <c r="I178" s="5" t="s">
        <v>15</v>
      </c>
      <c r="J178" s="5" t="s">
        <v>602</v>
      </c>
    </row>
    <row r="179" spans="1:10">
      <c r="A179" s="5" t="s">
        <v>643</v>
      </c>
      <c r="B179" s="6">
        <v>44870.481183449083</v>
      </c>
      <c r="C179" s="5" t="s">
        <v>601</v>
      </c>
      <c r="D179" s="7"/>
      <c r="E179" s="10"/>
      <c r="F179" s="8">
        <v>14832</v>
      </c>
      <c r="I179" s="11" t="s">
        <v>9</v>
      </c>
      <c r="J179" s="5" t="s">
        <v>612</v>
      </c>
    </row>
    <row r="180" spans="1:10">
      <c r="A180" s="5" t="s">
        <v>643</v>
      </c>
      <c r="B180" s="6">
        <v>44870.481183449083</v>
      </c>
      <c r="C180" s="5" t="s">
        <v>601</v>
      </c>
      <c r="D180" s="7"/>
      <c r="E180" s="10"/>
      <c r="F180" s="8">
        <v>22264.9</v>
      </c>
      <c r="I180" s="11" t="s">
        <v>9</v>
      </c>
      <c r="J180" s="10" t="s">
        <v>613</v>
      </c>
    </row>
    <row r="181" spans="1:10">
      <c r="A181" s="5" t="s">
        <v>643</v>
      </c>
      <c r="B181" s="6">
        <v>44870.481183449083</v>
      </c>
      <c r="C181" s="5" t="s">
        <v>601</v>
      </c>
      <c r="D181" s="7"/>
      <c r="E181" s="10"/>
      <c r="F181" s="8">
        <v>12887.5</v>
      </c>
      <c r="I181" s="11" t="s">
        <v>9</v>
      </c>
      <c r="J181" s="5" t="s">
        <v>614</v>
      </c>
    </row>
    <row r="182" spans="1:10">
      <c r="A182" s="5" t="s">
        <v>643</v>
      </c>
      <c r="B182" s="6">
        <v>44870.481183449083</v>
      </c>
      <c r="C182" s="5" t="s">
        <v>601</v>
      </c>
      <c r="D182" s="7"/>
      <c r="E182" s="10"/>
      <c r="F182" s="8">
        <v>4998.5</v>
      </c>
      <c r="I182" s="11" t="s">
        <v>9</v>
      </c>
      <c r="J182" s="5" t="s">
        <v>616</v>
      </c>
    </row>
    <row r="183" spans="1:10">
      <c r="A183" s="5" t="s">
        <v>643</v>
      </c>
      <c r="B183" s="6">
        <v>44870.481183449083</v>
      </c>
      <c r="C183" s="5" t="s">
        <v>601</v>
      </c>
      <c r="D183" s="7"/>
      <c r="E183" s="10"/>
      <c r="F183" s="8">
        <v>8487.2999999999993</v>
      </c>
      <c r="I183" s="11" t="s">
        <v>9</v>
      </c>
      <c r="J183" s="10" t="s">
        <v>622</v>
      </c>
    </row>
    <row r="184" spans="1:10">
      <c r="A184" s="5" t="s">
        <v>643</v>
      </c>
      <c r="B184" s="6">
        <v>44870.481183449083</v>
      </c>
      <c r="C184" s="5" t="s">
        <v>601</v>
      </c>
      <c r="D184" s="7"/>
      <c r="E184" s="10"/>
      <c r="F184" s="8">
        <v>6423</v>
      </c>
      <c r="I184" s="11" t="s">
        <v>9</v>
      </c>
      <c r="J184" s="10" t="s">
        <v>624</v>
      </c>
    </row>
    <row r="185" spans="1:10">
      <c r="A185" s="5" t="s">
        <v>643</v>
      </c>
      <c r="B185" s="6">
        <v>44870.481183449083</v>
      </c>
      <c r="C185" s="5" t="s">
        <v>601</v>
      </c>
      <c r="D185" s="7"/>
      <c r="E185" s="10"/>
      <c r="F185" s="8">
        <v>7461.2</v>
      </c>
      <c r="I185" s="11" t="s">
        <v>9</v>
      </c>
      <c r="J185" s="10" t="s">
        <v>625</v>
      </c>
    </row>
    <row r="186" spans="1:10">
      <c r="A186" s="5" t="s">
        <v>643</v>
      </c>
      <c r="B186" s="6">
        <v>44870.481183449083</v>
      </c>
      <c r="C186" s="5" t="s">
        <v>601</v>
      </c>
      <c r="D186" s="7"/>
      <c r="E186" s="10"/>
      <c r="F186" s="8">
        <v>5537.7</v>
      </c>
      <c r="I186" s="11" t="s">
        <v>9</v>
      </c>
      <c r="J186" s="10" t="s">
        <v>604</v>
      </c>
    </row>
    <row r="187" spans="1:10">
      <c r="A187" s="5" t="s">
        <v>643</v>
      </c>
      <c r="B187" s="6">
        <v>44870.481183449083</v>
      </c>
      <c r="C187" s="5" t="s">
        <v>601</v>
      </c>
      <c r="D187" s="7"/>
      <c r="E187" s="10"/>
      <c r="F187" s="8">
        <v>5341.4</v>
      </c>
      <c r="I187" s="11" t="s">
        <v>9</v>
      </c>
      <c r="J187" s="10" t="s">
        <v>626</v>
      </c>
    </row>
    <row r="188" spans="1:10">
      <c r="A188" s="12" t="s">
        <v>21</v>
      </c>
      <c r="B188" s="3"/>
      <c r="C188" s="3"/>
      <c r="D188" s="7"/>
      <c r="E188" s="10"/>
      <c r="F188" s="20">
        <f>SUM(F168:G187)</f>
        <v>88233.499999999985</v>
      </c>
      <c r="H188" s="8"/>
      <c r="I188" s="5"/>
      <c r="J188" s="5"/>
    </row>
    <row r="189" spans="1:10" ht="15.75" customHeight="1">
      <c r="A189" s="13" t="s">
        <v>22</v>
      </c>
      <c r="B189" s="13" t="s">
        <v>23</v>
      </c>
      <c r="C189" s="13" t="s">
        <v>24</v>
      </c>
      <c r="D189" s="14">
        <v>112129980</v>
      </c>
      <c r="E189" s="10"/>
      <c r="H189" s="8"/>
      <c r="I189" s="5"/>
      <c r="J189" s="5"/>
    </row>
    <row r="190" spans="1:10">
      <c r="A190" s="5"/>
      <c r="B190" s="6"/>
      <c r="C190" s="5"/>
      <c r="D190" s="7"/>
      <c r="E190" s="10"/>
      <c r="H190" s="8"/>
      <c r="I190" s="5"/>
      <c r="J190" s="5"/>
    </row>
    <row r="191" spans="1:10">
      <c r="A191" s="5"/>
      <c r="B191" s="6"/>
      <c r="C191" s="5"/>
      <c r="D191" s="7"/>
      <c r="E191" s="10"/>
      <c r="H191" s="8"/>
      <c r="I191" s="5"/>
      <c r="J191" s="5"/>
    </row>
    <row r="192" spans="1:10">
      <c r="A192" s="5" t="s">
        <v>644</v>
      </c>
      <c r="B192" s="6">
        <v>44870.588618738417</v>
      </c>
      <c r="C192" s="5" t="s">
        <v>601</v>
      </c>
      <c r="D192" s="9">
        <v>45143300667</v>
      </c>
      <c r="E192" s="5" t="s">
        <v>71</v>
      </c>
      <c r="H192" s="8">
        <v>1132.0999999999999</v>
      </c>
      <c r="I192" s="5" t="s">
        <v>15</v>
      </c>
      <c r="J192" s="5" t="s">
        <v>607</v>
      </c>
    </row>
    <row r="193" spans="1:10">
      <c r="A193" s="5" t="s">
        <v>644</v>
      </c>
      <c r="B193" s="6">
        <v>44870.588618738417</v>
      </c>
      <c r="C193" s="5" t="s">
        <v>601</v>
      </c>
      <c r="D193" s="9">
        <v>45163022589</v>
      </c>
      <c r="E193" s="5" t="s">
        <v>71</v>
      </c>
      <c r="H193" s="8">
        <v>3596.25</v>
      </c>
      <c r="I193" s="5" t="s">
        <v>15</v>
      </c>
      <c r="J193" s="5" t="s">
        <v>607</v>
      </c>
    </row>
    <row r="194" spans="1:10">
      <c r="A194" s="5" t="s">
        <v>644</v>
      </c>
      <c r="B194" s="6">
        <v>44870.588618738417</v>
      </c>
      <c r="C194" s="5" t="s">
        <v>601</v>
      </c>
      <c r="D194" s="9">
        <v>45163023265</v>
      </c>
      <c r="E194" s="5" t="s">
        <v>71</v>
      </c>
      <c r="H194" s="8">
        <v>61020.51</v>
      </c>
      <c r="I194" s="5" t="s">
        <v>15</v>
      </c>
      <c r="J194" s="5" t="s">
        <v>607</v>
      </c>
    </row>
    <row r="195" spans="1:10">
      <c r="A195" s="5" t="s">
        <v>644</v>
      </c>
      <c r="B195" s="6">
        <v>44870.588618738417</v>
      </c>
      <c r="C195" s="5" t="s">
        <v>601</v>
      </c>
      <c r="D195" s="9">
        <v>45123055579</v>
      </c>
      <c r="E195" s="5" t="s">
        <v>71</v>
      </c>
      <c r="H195" s="8">
        <v>5697.9</v>
      </c>
      <c r="I195" s="5" t="s">
        <v>15</v>
      </c>
      <c r="J195" s="5" t="s">
        <v>607</v>
      </c>
    </row>
    <row r="196" spans="1:10">
      <c r="A196" s="5" t="s">
        <v>644</v>
      </c>
      <c r="B196" s="6">
        <v>44870.588618738417</v>
      </c>
      <c r="C196" s="5" t="s">
        <v>601</v>
      </c>
      <c r="D196" s="9">
        <v>45163022871</v>
      </c>
      <c r="E196" s="5" t="s">
        <v>71</v>
      </c>
      <c r="H196" s="8">
        <v>13531.04</v>
      </c>
      <c r="I196" s="5" t="s">
        <v>15</v>
      </c>
      <c r="J196" s="5" t="s">
        <v>607</v>
      </c>
    </row>
    <row r="197" spans="1:10">
      <c r="A197" s="5" t="s">
        <v>644</v>
      </c>
      <c r="B197" s="6">
        <v>44870.588618738417</v>
      </c>
      <c r="C197" s="5" t="s">
        <v>601</v>
      </c>
      <c r="D197" s="9">
        <v>45113071117</v>
      </c>
      <c r="E197" s="5" t="s">
        <v>71</v>
      </c>
      <c r="H197" s="8">
        <v>951.2</v>
      </c>
      <c r="I197" s="5" t="s">
        <v>15</v>
      </c>
      <c r="J197" s="5" t="s">
        <v>607</v>
      </c>
    </row>
    <row r="198" spans="1:10">
      <c r="A198" s="5" t="s">
        <v>644</v>
      </c>
      <c r="B198" s="6">
        <v>44870.588618738417</v>
      </c>
      <c r="C198" s="5" t="s">
        <v>601</v>
      </c>
      <c r="D198" s="9">
        <v>45123056689</v>
      </c>
      <c r="E198" s="5" t="s">
        <v>71</v>
      </c>
      <c r="H198" s="8">
        <v>590.16</v>
      </c>
      <c r="I198" s="5" t="s">
        <v>15</v>
      </c>
      <c r="J198" s="5" t="s">
        <v>607</v>
      </c>
    </row>
    <row r="199" spans="1:10">
      <c r="A199" s="5" t="s">
        <v>644</v>
      </c>
      <c r="B199" s="6">
        <v>44870.588618738417</v>
      </c>
      <c r="C199" s="5" t="s">
        <v>601</v>
      </c>
      <c r="D199" s="7">
        <v>76544</v>
      </c>
      <c r="E199" s="5" t="s">
        <v>645</v>
      </c>
      <c r="H199" s="8">
        <v>45794.52</v>
      </c>
      <c r="I199" s="5" t="s">
        <v>15</v>
      </c>
      <c r="J199" s="5" t="s">
        <v>607</v>
      </c>
    </row>
    <row r="200" spans="1:10">
      <c r="A200" s="5" t="s">
        <v>644</v>
      </c>
      <c r="B200" s="6">
        <v>44870.588618738417</v>
      </c>
      <c r="C200" s="5" t="s">
        <v>601</v>
      </c>
      <c r="D200" s="7">
        <v>76574</v>
      </c>
      <c r="E200" s="5" t="s">
        <v>645</v>
      </c>
      <c r="H200" s="8">
        <v>32627.27</v>
      </c>
      <c r="I200" s="5" t="s">
        <v>15</v>
      </c>
      <c r="J200" s="5" t="s">
        <v>607</v>
      </c>
    </row>
    <row r="201" spans="1:10">
      <c r="A201" s="5" t="s">
        <v>644</v>
      </c>
      <c r="B201" s="6">
        <v>44870.588618738417</v>
      </c>
      <c r="C201" s="5" t="s">
        <v>601</v>
      </c>
      <c r="D201" s="7">
        <v>77026</v>
      </c>
      <c r="E201" s="5" t="s">
        <v>645</v>
      </c>
      <c r="H201" s="8">
        <v>436.24</v>
      </c>
      <c r="I201" s="5" t="s">
        <v>15</v>
      </c>
      <c r="J201" s="5" t="s">
        <v>607</v>
      </c>
    </row>
    <row r="202" spans="1:10">
      <c r="A202" s="5" t="s">
        <v>644</v>
      </c>
      <c r="B202" s="6">
        <v>44870.588618738417</v>
      </c>
      <c r="C202" s="5" t="s">
        <v>601</v>
      </c>
      <c r="D202" s="9">
        <v>45143300664</v>
      </c>
      <c r="E202" s="5" t="s">
        <v>71</v>
      </c>
      <c r="H202" s="8">
        <v>720</v>
      </c>
      <c r="I202" s="5" t="s">
        <v>15</v>
      </c>
      <c r="J202" s="5" t="s">
        <v>607</v>
      </c>
    </row>
    <row r="203" spans="1:10">
      <c r="A203" s="5" t="s">
        <v>644</v>
      </c>
      <c r="B203" s="6">
        <v>44870.588618738417</v>
      </c>
      <c r="C203" s="5" t="s">
        <v>601</v>
      </c>
      <c r="D203" s="7">
        <v>67689</v>
      </c>
      <c r="E203" s="5" t="s">
        <v>60</v>
      </c>
      <c r="H203" s="8">
        <v>2498</v>
      </c>
      <c r="I203" s="5" t="s">
        <v>15</v>
      </c>
      <c r="J203" s="5" t="s">
        <v>607</v>
      </c>
    </row>
    <row r="204" spans="1:10">
      <c r="A204" s="5" t="s">
        <v>644</v>
      </c>
      <c r="B204" s="6">
        <v>44870.588618738417</v>
      </c>
      <c r="C204" s="5" t="s">
        <v>601</v>
      </c>
      <c r="D204" s="9">
        <v>45172992805</v>
      </c>
      <c r="E204" s="5" t="s">
        <v>71</v>
      </c>
      <c r="H204" s="8">
        <v>248</v>
      </c>
      <c r="I204" s="5" t="s">
        <v>15</v>
      </c>
      <c r="J204" s="5" t="s">
        <v>602</v>
      </c>
    </row>
    <row r="205" spans="1:10">
      <c r="A205" s="5" t="s">
        <v>644</v>
      </c>
      <c r="B205" s="6">
        <v>44870.588618738417</v>
      </c>
      <c r="C205" s="5" t="s">
        <v>601</v>
      </c>
      <c r="D205" s="9">
        <v>45113071625</v>
      </c>
      <c r="E205" s="5" t="s">
        <v>71</v>
      </c>
      <c r="H205" s="8">
        <v>7785.96</v>
      </c>
      <c r="I205" s="5" t="s">
        <v>15</v>
      </c>
      <c r="J205" s="5" t="s">
        <v>602</v>
      </c>
    </row>
    <row r="206" spans="1:10">
      <c r="A206" s="5" t="s">
        <v>644</v>
      </c>
      <c r="B206" s="6">
        <v>44870.588618738417</v>
      </c>
      <c r="C206" s="5" t="s">
        <v>601</v>
      </c>
      <c r="D206" s="9">
        <v>45113071912</v>
      </c>
      <c r="E206" s="5" t="s">
        <v>71</v>
      </c>
      <c r="H206" s="8">
        <v>569.16</v>
      </c>
      <c r="I206" s="5" t="s">
        <v>15</v>
      </c>
      <c r="J206" s="5" t="s">
        <v>602</v>
      </c>
    </row>
    <row r="207" spans="1:10">
      <c r="A207" s="5" t="s">
        <v>644</v>
      </c>
      <c r="B207" s="6">
        <v>44870.588618738417</v>
      </c>
      <c r="C207" s="5" t="s">
        <v>601</v>
      </c>
      <c r="D207" s="7">
        <v>401791</v>
      </c>
      <c r="E207" s="5" t="s">
        <v>71</v>
      </c>
      <c r="H207" s="8">
        <v>40980.5</v>
      </c>
      <c r="I207" s="5" t="s">
        <v>15</v>
      </c>
      <c r="J207" s="5" t="s">
        <v>630</v>
      </c>
    </row>
    <row r="208" spans="1:10">
      <c r="A208" s="5" t="s">
        <v>644</v>
      </c>
      <c r="B208" s="6">
        <v>44870.588618738417</v>
      </c>
      <c r="C208" s="5" t="s">
        <v>601</v>
      </c>
      <c r="D208" s="7">
        <v>95711</v>
      </c>
      <c r="E208" s="5" t="s">
        <v>60</v>
      </c>
      <c r="H208" s="8">
        <v>58901</v>
      </c>
      <c r="I208" s="5" t="s">
        <v>15</v>
      </c>
      <c r="J208" s="5" t="s">
        <v>607</v>
      </c>
    </row>
    <row r="209" spans="1:10">
      <c r="A209" s="5" t="s">
        <v>644</v>
      </c>
      <c r="B209" s="6">
        <v>44870.588618738417</v>
      </c>
      <c r="C209" s="5" t="s">
        <v>601</v>
      </c>
      <c r="D209" s="9">
        <v>295401006170002</v>
      </c>
      <c r="E209" s="5" t="s">
        <v>632</v>
      </c>
      <c r="H209" s="8">
        <v>27779.200000000001</v>
      </c>
      <c r="I209" s="5" t="s">
        <v>15</v>
      </c>
      <c r="J209" s="10" t="s">
        <v>609</v>
      </c>
    </row>
    <row r="210" spans="1:10">
      <c r="A210" s="5" t="s">
        <v>644</v>
      </c>
      <c r="B210" s="6">
        <v>44870.588618738417</v>
      </c>
      <c r="C210" s="5" t="s">
        <v>601</v>
      </c>
      <c r="D210" s="9">
        <v>296301007470009</v>
      </c>
      <c r="E210" s="5" t="s">
        <v>632</v>
      </c>
      <c r="H210" s="8">
        <v>404388.63</v>
      </c>
      <c r="I210" s="5" t="s">
        <v>15</v>
      </c>
      <c r="J210" s="5" t="s">
        <v>608</v>
      </c>
    </row>
    <row r="211" spans="1:10">
      <c r="A211" s="12" t="s">
        <v>21</v>
      </c>
      <c r="B211" s="3"/>
      <c r="C211" s="3"/>
      <c r="D211" s="7"/>
      <c r="E211" s="10"/>
      <c r="H211" s="8"/>
      <c r="I211" s="5"/>
      <c r="J211" s="5"/>
    </row>
    <row r="212" spans="1:10">
      <c r="A212" s="13" t="s">
        <v>22</v>
      </c>
      <c r="B212" s="13" t="s">
        <v>23</v>
      </c>
      <c r="C212" s="13" t="s">
        <v>24</v>
      </c>
      <c r="D212" s="7"/>
      <c r="E212" s="10"/>
      <c r="H212" s="8"/>
      <c r="I212" s="5"/>
      <c r="J212" s="5"/>
    </row>
    <row r="213" spans="1:10">
      <c r="A213" s="22" t="s">
        <v>432</v>
      </c>
      <c r="B213" s="23"/>
      <c r="C213" s="23"/>
      <c r="E213" s="10"/>
      <c r="H213" s="8"/>
      <c r="I213" s="5"/>
      <c r="J213" s="5"/>
    </row>
    <row r="214" spans="1:10">
      <c r="A214" s="24" t="s">
        <v>646</v>
      </c>
      <c r="B214" s="23"/>
      <c r="C214" s="23"/>
    </row>
    <row r="216" spans="1:10">
      <c r="A216" s="1" t="s">
        <v>0</v>
      </c>
      <c r="B216" s="2"/>
      <c r="C216" s="2"/>
      <c r="D216" s="2"/>
      <c r="E216" s="2"/>
      <c r="F216" s="2"/>
      <c r="G216" s="2"/>
      <c r="H216" s="2"/>
      <c r="I216" s="2"/>
      <c r="J216" s="2"/>
    </row>
    <row r="217" spans="1:10">
      <c r="A217" s="3" t="s">
        <v>55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88" t="s">
        <v>0</v>
      </c>
      <c r="B218" s="88" t="s">
        <v>2</v>
      </c>
      <c r="C218" s="88" t="s">
        <v>3</v>
      </c>
      <c r="D218" s="88" t="s">
        <v>4</v>
      </c>
      <c r="E218" s="88" t="s">
        <v>5</v>
      </c>
      <c r="F218" s="88" t="s">
        <v>6</v>
      </c>
      <c r="G218" s="90"/>
      <c r="H218" s="91"/>
      <c r="I218" s="88" t="s">
        <v>7</v>
      </c>
      <c r="J218" s="88" t="s">
        <v>8</v>
      </c>
    </row>
    <row r="219" spans="1:10">
      <c r="A219" s="89"/>
      <c r="B219" s="89"/>
      <c r="C219" s="89"/>
      <c r="D219" s="89"/>
      <c r="E219" s="89"/>
      <c r="F219" s="4" t="s">
        <v>9</v>
      </c>
      <c r="G219" s="4" t="s">
        <v>10</v>
      </c>
      <c r="H219" s="4" t="s">
        <v>11</v>
      </c>
      <c r="I219" s="89"/>
      <c r="J219" s="89"/>
    </row>
    <row r="220" spans="1:10">
      <c r="A220" s="5" t="s">
        <v>647</v>
      </c>
      <c r="B220" s="6">
        <v>44872.459039050933</v>
      </c>
      <c r="C220" s="5" t="s">
        <v>601</v>
      </c>
      <c r="D220" s="11"/>
      <c r="E220" s="10"/>
      <c r="F220" s="8">
        <v>9403.2000000000007</v>
      </c>
      <c r="I220" s="11" t="s">
        <v>9</v>
      </c>
      <c r="J220" s="10" t="s">
        <v>606</v>
      </c>
    </row>
    <row r="221" spans="1:10">
      <c r="A221" s="5" t="s">
        <v>647</v>
      </c>
      <c r="B221" s="6">
        <v>44872.459039050933</v>
      </c>
      <c r="C221" s="5" t="s">
        <v>601</v>
      </c>
      <c r="D221" s="11"/>
      <c r="E221" s="10"/>
      <c r="F221" s="8">
        <v>10949</v>
      </c>
      <c r="I221" s="11" t="s">
        <v>9</v>
      </c>
      <c r="J221" s="10" t="s">
        <v>613</v>
      </c>
    </row>
    <row r="222" spans="1:10">
      <c r="A222" s="5" t="s">
        <v>647</v>
      </c>
      <c r="B222" s="6">
        <v>44872.459039050933</v>
      </c>
      <c r="C222" s="5" t="s">
        <v>601</v>
      </c>
      <c r="D222" s="11"/>
      <c r="E222" s="10"/>
      <c r="F222" s="8">
        <v>2576</v>
      </c>
      <c r="I222" s="11" t="s">
        <v>9</v>
      </c>
      <c r="J222" s="5" t="s">
        <v>612</v>
      </c>
    </row>
    <row r="223" spans="1:10">
      <c r="A223" s="5" t="s">
        <v>647</v>
      </c>
      <c r="B223" s="6">
        <v>44872.459039050933</v>
      </c>
      <c r="C223" s="5" t="s">
        <v>601</v>
      </c>
      <c r="D223" s="11"/>
      <c r="E223" s="10"/>
      <c r="F223" s="8">
        <v>7174.8</v>
      </c>
      <c r="I223" s="11" t="s">
        <v>9</v>
      </c>
      <c r="J223" s="10" t="s">
        <v>615</v>
      </c>
    </row>
    <row r="224" spans="1:10">
      <c r="A224" s="5" t="s">
        <v>647</v>
      </c>
      <c r="B224" s="6">
        <v>44872.459039050933</v>
      </c>
      <c r="C224" s="5" t="s">
        <v>601</v>
      </c>
      <c r="D224" s="11"/>
      <c r="E224" s="10"/>
      <c r="F224" s="8">
        <v>8498.5</v>
      </c>
      <c r="I224" s="11" t="s">
        <v>9</v>
      </c>
      <c r="J224" s="5" t="s">
        <v>616</v>
      </c>
    </row>
    <row r="225" spans="1:10">
      <c r="A225" s="5" t="s">
        <v>647</v>
      </c>
      <c r="B225" s="6">
        <v>44872.459039050933</v>
      </c>
      <c r="C225" s="5" t="s">
        <v>601</v>
      </c>
      <c r="D225" s="11"/>
      <c r="E225" s="10"/>
      <c r="F225" s="8">
        <v>11298.6</v>
      </c>
      <c r="I225" s="11" t="s">
        <v>9</v>
      </c>
      <c r="J225" s="5" t="s">
        <v>634</v>
      </c>
    </row>
    <row r="226" spans="1:10">
      <c r="A226" s="5" t="s">
        <v>647</v>
      </c>
      <c r="B226" s="6">
        <v>44872.459039050933</v>
      </c>
      <c r="C226" s="5" t="s">
        <v>601</v>
      </c>
      <c r="D226" s="11"/>
      <c r="E226" s="10"/>
      <c r="F226" s="8">
        <v>5391.6</v>
      </c>
      <c r="I226" s="11" t="s">
        <v>9</v>
      </c>
      <c r="J226" s="10" t="s">
        <v>618</v>
      </c>
    </row>
    <row r="227" spans="1:10">
      <c r="A227" s="5" t="s">
        <v>647</v>
      </c>
      <c r="B227" s="6">
        <v>44872.459039050933</v>
      </c>
      <c r="C227" s="5" t="s">
        <v>601</v>
      </c>
      <c r="D227" s="11"/>
      <c r="E227" s="10"/>
      <c r="F227" s="8">
        <v>2945.5</v>
      </c>
      <c r="I227" s="11" t="s">
        <v>9</v>
      </c>
      <c r="J227" s="10" t="s">
        <v>619</v>
      </c>
    </row>
    <row r="228" spans="1:10">
      <c r="A228" s="5" t="s">
        <v>647</v>
      </c>
      <c r="B228" s="6">
        <v>44872.459039050933</v>
      </c>
      <c r="C228" s="5" t="s">
        <v>601</v>
      </c>
      <c r="D228" s="11"/>
      <c r="E228" s="10"/>
      <c r="F228" s="8">
        <v>6124.2</v>
      </c>
      <c r="I228" s="11" t="s">
        <v>9</v>
      </c>
      <c r="J228" s="10" t="s">
        <v>620</v>
      </c>
    </row>
    <row r="229" spans="1:10">
      <c r="A229" s="5" t="s">
        <v>647</v>
      </c>
      <c r="B229" s="6">
        <v>44872.459039050933</v>
      </c>
      <c r="C229" s="5" t="s">
        <v>601</v>
      </c>
      <c r="D229" s="11"/>
      <c r="E229" s="10"/>
      <c r="F229" s="8">
        <v>10073</v>
      </c>
      <c r="I229" s="11" t="s">
        <v>9</v>
      </c>
      <c r="J229" s="10" t="s">
        <v>621</v>
      </c>
    </row>
    <row r="230" spans="1:10">
      <c r="A230" s="5" t="s">
        <v>647</v>
      </c>
      <c r="B230" s="6">
        <v>44872.459039050933</v>
      </c>
      <c r="C230" s="5" t="s">
        <v>601</v>
      </c>
      <c r="D230" s="11"/>
      <c r="E230" s="10"/>
      <c r="F230" s="8">
        <v>45366</v>
      </c>
      <c r="I230" s="11" t="s">
        <v>9</v>
      </c>
      <c r="J230" s="10" t="s">
        <v>603</v>
      </c>
    </row>
    <row r="231" spans="1:10">
      <c r="A231" s="5" t="s">
        <v>647</v>
      </c>
      <c r="B231" s="6">
        <v>44872.459039050933</v>
      </c>
      <c r="C231" s="5" t="s">
        <v>601</v>
      </c>
      <c r="D231" s="11"/>
      <c r="E231" s="10"/>
      <c r="F231" s="8">
        <v>7136.5</v>
      </c>
      <c r="I231" s="11" t="s">
        <v>9</v>
      </c>
      <c r="J231" s="10" t="s">
        <v>622</v>
      </c>
    </row>
    <row r="232" spans="1:10">
      <c r="A232" s="5" t="s">
        <v>647</v>
      </c>
      <c r="B232" s="6">
        <v>44872.459039050933</v>
      </c>
      <c r="C232" s="5" t="s">
        <v>601</v>
      </c>
      <c r="D232" s="11"/>
      <c r="E232" s="10"/>
      <c r="F232" s="8">
        <v>848.2</v>
      </c>
      <c r="I232" s="11" t="s">
        <v>9</v>
      </c>
      <c r="J232" s="10" t="s">
        <v>623</v>
      </c>
    </row>
    <row r="233" spans="1:10">
      <c r="A233" s="5" t="s">
        <v>647</v>
      </c>
      <c r="B233" s="6">
        <v>44872.459039050933</v>
      </c>
      <c r="C233" s="5" t="s">
        <v>601</v>
      </c>
      <c r="D233" s="11"/>
      <c r="E233" s="10"/>
      <c r="F233" s="8">
        <v>3876.6</v>
      </c>
      <c r="I233" s="11" t="s">
        <v>9</v>
      </c>
      <c r="J233" s="10" t="s">
        <v>624</v>
      </c>
    </row>
    <row r="234" spans="1:10">
      <c r="A234" s="5" t="s">
        <v>647</v>
      </c>
      <c r="B234" s="6">
        <v>44872.459039050933</v>
      </c>
      <c r="C234" s="5" t="s">
        <v>601</v>
      </c>
      <c r="D234" s="11"/>
      <c r="E234" s="10"/>
      <c r="F234" s="8">
        <v>7405.3</v>
      </c>
      <c r="I234" s="11" t="s">
        <v>9</v>
      </c>
      <c r="J234" s="10" t="s">
        <v>625</v>
      </c>
    </row>
    <row r="235" spans="1:10">
      <c r="A235" s="5" t="s">
        <v>647</v>
      </c>
      <c r="B235" s="6">
        <v>44872.459039050933</v>
      </c>
      <c r="C235" s="5" t="s">
        <v>601</v>
      </c>
      <c r="D235" s="11"/>
      <c r="E235" s="10"/>
      <c r="F235" s="8">
        <v>6302.5</v>
      </c>
      <c r="I235" s="11" t="s">
        <v>9</v>
      </c>
      <c r="J235" s="10" t="s">
        <v>604</v>
      </c>
    </row>
    <row r="236" spans="1:10">
      <c r="A236" s="5" t="s">
        <v>647</v>
      </c>
      <c r="B236" s="6">
        <v>44872.459039050933</v>
      </c>
      <c r="C236" s="5" t="s">
        <v>601</v>
      </c>
      <c r="D236" s="11"/>
      <c r="E236" s="10"/>
      <c r="F236" s="8">
        <v>4476.5</v>
      </c>
      <c r="I236" s="11" t="s">
        <v>9</v>
      </c>
      <c r="J236" s="10" t="s">
        <v>626</v>
      </c>
    </row>
    <row r="237" spans="1:10">
      <c r="A237" s="5" t="s">
        <v>647</v>
      </c>
      <c r="B237" s="6">
        <v>44872.459039050933</v>
      </c>
      <c r="C237" s="5" t="s">
        <v>601</v>
      </c>
      <c r="D237" s="11"/>
      <c r="E237" s="10"/>
      <c r="F237" s="8">
        <v>12241</v>
      </c>
      <c r="I237" s="11" t="s">
        <v>9</v>
      </c>
      <c r="J237" s="10" t="s">
        <v>639</v>
      </c>
    </row>
    <row r="238" spans="1:10">
      <c r="A238" s="5" t="s">
        <v>647</v>
      </c>
      <c r="B238" s="6">
        <v>44872.459039050933</v>
      </c>
      <c r="C238" s="5" t="s">
        <v>601</v>
      </c>
      <c r="D238" s="11"/>
      <c r="E238" s="10"/>
      <c r="F238" s="8">
        <v>15078.2</v>
      </c>
      <c r="I238" s="11" t="s">
        <v>9</v>
      </c>
      <c r="J238" s="10" t="s">
        <v>640</v>
      </c>
    </row>
    <row r="239" spans="1:10">
      <c r="A239" s="12" t="s">
        <v>21</v>
      </c>
      <c r="B239" s="3"/>
      <c r="C239" s="3"/>
      <c r="D239" s="26">
        <f>169300.4+7864.8</f>
        <v>177165.19999999998</v>
      </c>
      <c r="E239" s="10"/>
      <c r="F239" s="19">
        <f>SUM(F220:G238)</f>
        <v>177165.19999999998</v>
      </c>
      <c r="H239" s="8"/>
      <c r="I239" s="11"/>
      <c r="J239" s="10"/>
    </row>
    <row r="240" spans="1:10">
      <c r="A240" s="13" t="s">
        <v>22</v>
      </c>
      <c r="B240" s="13" t="s">
        <v>23</v>
      </c>
      <c r="C240" s="13" t="s">
        <v>24</v>
      </c>
      <c r="D240" s="7"/>
      <c r="E240" s="10"/>
      <c r="H240" s="8"/>
      <c r="I240" s="11"/>
      <c r="J240" s="10"/>
    </row>
    <row r="241" spans="1:10" ht="15.75" customHeight="1">
      <c r="A241" s="5"/>
      <c r="B241" s="6"/>
      <c r="C241" s="5"/>
      <c r="D241" s="14">
        <v>112129981</v>
      </c>
      <c r="E241" s="10"/>
      <c r="H241" s="8"/>
      <c r="I241" s="11"/>
      <c r="J241" s="10"/>
    </row>
    <row r="242" spans="1:10" ht="15.75" customHeight="1">
      <c r="A242" s="5"/>
      <c r="B242" s="6"/>
      <c r="C242" s="5"/>
      <c r="D242" s="14">
        <v>112129983</v>
      </c>
      <c r="E242" s="10"/>
      <c r="H242" s="8"/>
      <c r="I242" s="11"/>
      <c r="J242" s="10"/>
    </row>
    <row r="243" spans="1:10">
      <c r="A243" s="5"/>
      <c r="B243" s="6"/>
      <c r="C243" s="5"/>
      <c r="D243" s="7"/>
      <c r="E243" s="10"/>
      <c r="H243" s="8"/>
      <c r="I243" s="11"/>
      <c r="J243" s="10"/>
    </row>
    <row r="244" spans="1:10">
      <c r="A244" s="5" t="s">
        <v>648</v>
      </c>
      <c r="B244" s="6">
        <v>44872.702468668977</v>
      </c>
      <c r="C244" s="5" t="s">
        <v>601</v>
      </c>
      <c r="D244" s="9">
        <v>45143304858</v>
      </c>
      <c r="E244" s="5" t="s">
        <v>71</v>
      </c>
      <c r="H244" s="8">
        <v>1514.8</v>
      </c>
      <c r="I244" s="5" t="s">
        <v>15</v>
      </c>
      <c r="J244" s="5" t="s">
        <v>607</v>
      </c>
    </row>
    <row r="245" spans="1:10">
      <c r="A245" s="5" t="s">
        <v>648</v>
      </c>
      <c r="B245" s="6">
        <v>44872.702468668977</v>
      </c>
      <c r="C245" s="5" t="s">
        <v>601</v>
      </c>
      <c r="D245" s="9">
        <v>45172995183</v>
      </c>
      <c r="E245" s="5" t="s">
        <v>71</v>
      </c>
      <c r="H245" s="8">
        <v>906</v>
      </c>
      <c r="I245" s="5" t="s">
        <v>15</v>
      </c>
      <c r="J245" s="5" t="s">
        <v>602</v>
      </c>
    </row>
    <row r="246" spans="1:10">
      <c r="A246" s="5" t="s">
        <v>648</v>
      </c>
      <c r="B246" s="6">
        <v>44872.702468668977</v>
      </c>
      <c r="C246" s="5" t="s">
        <v>601</v>
      </c>
      <c r="D246" s="9">
        <v>45172995369</v>
      </c>
      <c r="E246" s="5" t="s">
        <v>71</v>
      </c>
      <c r="H246" s="8">
        <v>1698.92</v>
      </c>
      <c r="I246" s="5" t="s">
        <v>15</v>
      </c>
      <c r="J246" s="5" t="s">
        <v>602</v>
      </c>
    </row>
    <row r="247" spans="1:10">
      <c r="A247" s="5" t="s">
        <v>648</v>
      </c>
      <c r="B247" s="6">
        <v>44872.702468668977</v>
      </c>
      <c r="C247" s="5" t="s">
        <v>601</v>
      </c>
      <c r="D247" s="7">
        <v>229291</v>
      </c>
      <c r="E247" s="5" t="s">
        <v>645</v>
      </c>
      <c r="H247" s="8">
        <v>1871</v>
      </c>
      <c r="I247" s="5" t="s">
        <v>15</v>
      </c>
      <c r="J247" s="5" t="s">
        <v>602</v>
      </c>
    </row>
    <row r="248" spans="1:10">
      <c r="A248" s="5" t="s">
        <v>648</v>
      </c>
      <c r="B248" s="6">
        <v>44872.702468668977</v>
      </c>
      <c r="C248" s="5" t="s">
        <v>601</v>
      </c>
      <c r="D248" s="9">
        <v>45152927662</v>
      </c>
      <c r="E248" s="5" t="s">
        <v>71</v>
      </c>
      <c r="H248" s="8">
        <v>8000</v>
      </c>
      <c r="I248" s="5" t="s">
        <v>15</v>
      </c>
      <c r="J248" s="5" t="s">
        <v>630</v>
      </c>
    </row>
    <row r="249" spans="1:10">
      <c r="A249" s="5" t="s">
        <v>648</v>
      </c>
      <c r="B249" s="6">
        <v>44872.702468668977</v>
      </c>
      <c r="C249" s="5" t="s">
        <v>601</v>
      </c>
      <c r="D249" s="9">
        <v>45172995940</v>
      </c>
      <c r="E249" s="5" t="s">
        <v>71</v>
      </c>
      <c r="H249" s="8">
        <v>7008.36</v>
      </c>
      <c r="I249" s="5" t="s">
        <v>15</v>
      </c>
      <c r="J249" s="5" t="s">
        <v>607</v>
      </c>
    </row>
    <row r="250" spans="1:10">
      <c r="A250" s="5" t="s">
        <v>648</v>
      </c>
      <c r="B250" s="6">
        <v>44872.702468668977</v>
      </c>
      <c r="C250" s="5" t="s">
        <v>601</v>
      </c>
      <c r="D250" s="9">
        <v>295401006180022</v>
      </c>
      <c r="E250" s="5" t="s">
        <v>632</v>
      </c>
      <c r="H250" s="8">
        <v>40522.699999999997</v>
      </c>
      <c r="I250" s="5" t="s">
        <v>15</v>
      </c>
      <c r="J250" s="10" t="s">
        <v>609</v>
      </c>
    </row>
    <row r="251" spans="1:10">
      <c r="A251" s="5" t="s">
        <v>648</v>
      </c>
      <c r="B251" s="6">
        <v>44872.702468668977</v>
      </c>
      <c r="C251" s="5" t="s">
        <v>601</v>
      </c>
      <c r="D251" s="9">
        <v>295401006180022</v>
      </c>
      <c r="E251" s="5" t="s">
        <v>649</v>
      </c>
      <c r="H251" s="8">
        <v>1670.4</v>
      </c>
      <c r="I251" s="5" t="s">
        <v>15</v>
      </c>
      <c r="J251" s="10" t="s">
        <v>609</v>
      </c>
    </row>
    <row r="252" spans="1:10">
      <c r="A252" s="5" t="s">
        <v>648</v>
      </c>
      <c r="B252" s="6">
        <v>44872.702468668977</v>
      </c>
      <c r="C252" s="5" t="s">
        <v>601</v>
      </c>
      <c r="D252" s="9">
        <v>296301007480038</v>
      </c>
      <c r="E252" s="5" t="s">
        <v>632</v>
      </c>
      <c r="H252" s="8">
        <v>70406.679999999993</v>
      </c>
      <c r="I252" s="5" t="s">
        <v>15</v>
      </c>
      <c r="J252" s="5" t="s">
        <v>608</v>
      </c>
    </row>
    <row r="253" spans="1:10">
      <c r="A253" s="5" t="s">
        <v>648</v>
      </c>
      <c r="B253" s="6">
        <v>44872.702468668977</v>
      </c>
      <c r="C253" s="5" t="s">
        <v>601</v>
      </c>
      <c r="D253" s="9">
        <v>296301007480038</v>
      </c>
      <c r="E253" s="5" t="s">
        <v>649</v>
      </c>
      <c r="H253" s="8">
        <v>1948.8</v>
      </c>
      <c r="I253" s="5" t="s">
        <v>15</v>
      </c>
      <c r="J253" s="5" t="s">
        <v>608</v>
      </c>
    </row>
    <row r="254" spans="1:10">
      <c r="A254" s="5" t="s">
        <v>648</v>
      </c>
      <c r="B254" s="6">
        <v>44872.702468668977</v>
      </c>
      <c r="C254" s="5" t="s">
        <v>601</v>
      </c>
      <c r="D254" s="7">
        <v>407205</v>
      </c>
      <c r="E254" s="5" t="s">
        <v>71</v>
      </c>
      <c r="H254" s="8">
        <v>25802</v>
      </c>
      <c r="I254" s="5" t="s">
        <v>15</v>
      </c>
      <c r="J254" s="5" t="s">
        <v>630</v>
      </c>
    </row>
    <row r="255" spans="1:10">
      <c r="A255" s="5" t="s">
        <v>648</v>
      </c>
      <c r="B255" s="6">
        <v>44872.702468668977</v>
      </c>
      <c r="C255" s="5" t="s">
        <v>601</v>
      </c>
      <c r="D255" s="7">
        <v>407207</v>
      </c>
      <c r="E255" s="10" t="s">
        <v>130</v>
      </c>
      <c r="H255" s="8">
        <v>16773.599999999999</v>
      </c>
      <c r="I255" s="5" t="s">
        <v>15</v>
      </c>
      <c r="J255" s="5" t="s">
        <v>630</v>
      </c>
    </row>
    <row r="256" spans="1:10">
      <c r="A256" s="5" t="s">
        <v>648</v>
      </c>
      <c r="B256" s="6">
        <v>44872.702468668977</v>
      </c>
      <c r="C256" s="5" t="s">
        <v>601</v>
      </c>
      <c r="D256" s="9">
        <v>297502001780009</v>
      </c>
      <c r="E256" s="5" t="s">
        <v>632</v>
      </c>
      <c r="H256" s="8">
        <v>0.01</v>
      </c>
      <c r="I256" s="5" t="s">
        <v>15</v>
      </c>
      <c r="J256" s="5" t="s">
        <v>630</v>
      </c>
    </row>
    <row r="257" spans="1:10">
      <c r="A257" s="5" t="s">
        <v>648</v>
      </c>
      <c r="B257" s="6">
        <v>44872.702468668977</v>
      </c>
      <c r="C257" s="5" t="s">
        <v>601</v>
      </c>
      <c r="D257" s="9">
        <v>297502001780009</v>
      </c>
      <c r="E257" s="5" t="s">
        <v>649</v>
      </c>
      <c r="H257" s="8">
        <v>3201.6</v>
      </c>
      <c r="I257" s="5" t="s">
        <v>15</v>
      </c>
      <c r="J257" s="5" t="s">
        <v>630</v>
      </c>
    </row>
    <row r="258" spans="1:10">
      <c r="A258" s="5" t="s">
        <v>648</v>
      </c>
      <c r="B258" s="6">
        <v>44872.702468668977</v>
      </c>
      <c r="C258" s="5" t="s">
        <v>601</v>
      </c>
      <c r="D258" s="7"/>
      <c r="E258" s="10"/>
      <c r="F258" s="8">
        <v>2347.6</v>
      </c>
      <c r="I258" s="11" t="s">
        <v>9</v>
      </c>
      <c r="J258" s="10" t="s">
        <v>606</v>
      </c>
    </row>
    <row r="259" spans="1:10">
      <c r="A259" s="5" t="s">
        <v>648</v>
      </c>
      <c r="B259" s="6">
        <v>44872.702468668977</v>
      </c>
      <c r="C259" s="5" t="s">
        <v>601</v>
      </c>
      <c r="D259" s="7"/>
      <c r="E259" s="10"/>
      <c r="F259" s="8">
        <v>4373.8999999999996</v>
      </c>
      <c r="I259" s="11" t="s">
        <v>9</v>
      </c>
      <c r="J259" s="10" t="s">
        <v>613</v>
      </c>
    </row>
    <row r="260" spans="1:10">
      <c r="A260" s="5" t="s">
        <v>648</v>
      </c>
      <c r="B260" s="6">
        <v>44872.702468668977</v>
      </c>
      <c r="C260" s="5" t="s">
        <v>601</v>
      </c>
      <c r="D260" s="7"/>
      <c r="E260" s="10"/>
      <c r="F260" s="8">
        <v>11175.2</v>
      </c>
      <c r="I260" s="11" t="s">
        <v>9</v>
      </c>
      <c r="J260" s="5" t="s">
        <v>612</v>
      </c>
    </row>
    <row r="261" spans="1:10">
      <c r="A261" s="5" t="s">
        <v>648</v>
      </c>
      <c r="B261" s="6">
        <v>44872.702468668977</v>
      </c>
      <c r="C261" s="5" t="s">
        <v>601</v>
      </c>
      <c r="D261" s="7"/>
      <c r="E261" s="10"/>
      <c r="F261" s="8">
        <v>2513.5</v>
      </c>
      <c r="I261" s="11" t="s">
        <v>9</v>
      </c>
      <c r="J261" s="10" t="s">
        <v>615</v>
      </c>
    </row>
    <row r="262" spans="1:10">
      <c r="A262" s="5" t="s">
        <v>648</v>
      </c>
      <c r="B262" s="6">
        <v>44872.702468668977</v>
      </c>
      <c r="C262" s="5" t="s">
        <v>601</v>
      </c>
      <c r="D262" s="7"/>
      <c r="E262" s="10"/>
      <c r="F262" s="8">
        <v>4618.5</v>
      </c>
      <c r="I262" s="11" t="s">
        <v>9</v>
      </c>
      <c r="J262" s="5" t="s">
        <v>616</v>
      </c>
    </row>
    <row r="263" spans="1:10">
      <c r="A263" s="5" t="s">
        <v>648</v>
      </c>
      <c r="B263" s="6">
        <v>44872.702468668977</v>
      </c>
      <c r="C263" s="5" t="s">
        <v>601</v>
      </c>
      <c r="D263" s="7"/>
      <c r="E263" s="10"/>
      <c r="F263" s="8">
        <v>1958.9</v>
      </c>
      <c r="I263" s="11" t="s">
        <v>9</v>
      </c>
      <c r="J263" s="5" t="s">
        <v>634</v>
      </c>
    </row>
    <row r="264" spans="1:10">
      <c r="A264" s="5" t="s">
        <v>648</v>
      </c>
      <c r="B264" s="6">
        <v>44872.702468668977</v>
      </c>
      <c r="C264" s="5" t="s">
        <v>601</v>
      </c>
      <c r="D264" s="7"/>
      <c r="E264" s="10"/>
      <c r="F264" s="8">
        <v>3725.7</v>
      </c>
      <c r="I264" s="11" t="s">
        <v>9</v>
      </c>
      <c r="J264" s="10" t="s">
        <v>619</v>
      </c>
    </row>
    <row r="265" spans="1:10">
      <c r="A265" s="5" t="s">
        <v>648</v>
      </c>
      <c r="B265" s="6">
        <v>44872.702468668977</v>
      </c>
      <c r="C265" s="5" t="s">
        <v>601</v>
      </c>
      <c r="D265" s="7"/>
      <c r="E265" s="10"/>
      <c r="F265" s="8">
        <v>3982</v>
      </c>
      <c r="I265" s="11" t="s">
        <v>9</v>
      </c>
      <c r="J265" s="10" t="s">
        <v>621</v>
      </c>
    </row>
    <row r="266" spans="1:10">
      <c r="A266" s="5" t="s">
        <v>648</v>
      </c>
      <c r="B266" s="6">
        <v>44872.702468668977</v>
      </c>
      <c r="C266" s="5" t="s">
        <v>601</v>
      </c>
      <c r="D266" s="7"/>
      <c r="E266" s="10"/>
      <c r="F266" s="8">
        <v>7889.4</v>
      </c>
      <c r="I266" s="11" t="s">
        <v>9</v>
      </c>
      <c r="J266" s="10" t="s">
        <v>603</v>
      </c>
    </row>
    <row r="267" spans="1:10">
      <c r="A267" s="5" t="s">
        <v>648</v>
      </c>
      <c r="B267" s="6">
        <v>44872.702468668977</v>
      </c>
      <c r="C267" s="5" t="s">
        <v>601</v>
      </c>
      <c r="D267" s="7"/>
      <c r="E267" s="10"/>
      <c r="F267" s="8">
        <v>7044.3</v>
      </c>
      <c r="I267" s="11" t="s">
        <v>9</v>
      </c>
      <c r="J267" s="10" t="s">
        <v>622</v>
      </c>
    </row>
    <row r="268" spans="1:10">
      <c r="A268" s="12" t="s">
        <v>21</v>
      </c>
      <c r="B268" s="3"/>
      <c r="C268" s="3"/>
      <c r="D268" s="7"/>
      <c r="E268" s="10"/>
      <c r="F268" s="19">
        <f>SUM(F244:G267)</f>
        <v>49629.000000000007</v>
      </c>
      <c r="H268" s="8"/>
      <c r="I268" s="11"/>
      <c r="J268" s="10"/>
    </row>
    <row r="269" spans="1:10" ht="15.75" customHeight="1">
      <c r="A269" s="13" t="s">
        <v>22</v>
      </c>
      <c r="B269" s="13" t="s">
        <v>23</v>
      </c>
      <c r="C269" s="13" t="s">
        <v>24</v>
      </c>
      <c r="D269" s="14">
        <v>112155969</v>
      </c>
      <c r="E269" s="10"/>
      <c r="H269" s="8"/>
      <c r="I269" s="11"/>
      <c r="J269" s="10"/>
    </row>
    <row r="272" spans="1:10">
      <c r="A272" s="1" t="s">
        <v>0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3" t="s">
        <v>62</v>
      </c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88" t="s">
        <v>0</v>
      </c>
      <c r="B274" s="88" t="s">
        <v>2</v>
      </c>
      <c r="C274" s="88" t="s">
        <v>3</v>
      </c>
      <c r="D274" s="88" t="s">
        <v>4</v>
      </c>
      <c r="E274" s="88" t="s">
        <v>5</v>
      </c>
      <c r="F274" s="88" t="s">
        <v>6</v>
      </c>
      <c r="G274" s="90"/>
      <c r="H274" s="91"/>
      <c r="I274" s="88" t="s">
        <v>7</v>
      </c>
      <c r="J274" s="88" t="s">
        <v>8</v>
      </c>
    </row>
    <row r="275" spans="1:10">
      <c r="A275" s="89"/>
      <c r="B275" s="89"/>
      <c r="C275" s="89"/>
      <c r="D275" s="89"/>
      <c r="E275" s="89"/>
      <c r="F275" s="4" t="s">
        <v>9</v>
      </c>
      <c r="G275" s="4" t="s">
        <v>10</v>
      </c>
      <c r="H275" s="4" t="s">
        <v>11</v>
      </c>
      <c r="I275" s="89"/>
      <c r="J275" s="89"/>
    </row>
    <row r="276" spans="1:10">
      <c r="A276" s="5" t="s">
        <v>650</v>
      </c>
      <c r="B276" s="6">
        <v>44873.403301006947</v>
      </c>
      <c r="C276" s="5" t="s">
        <v>601</v>
      </c>
      <c r="D276" s="11"/>
      <c r="E276" s="10"/>
      <c r="F276" s="8">
        <v>7069.3</v>
      </c>
      <c r="I276" s="11" t="s">
        <v>9</v>
      </c>
      <c r="J276" s="5" t="s">
        <v>614</v>
      </c>
    </row>
    <row r="277" spans="1:10">
      <c r="A277" s="5" t="s">
        <v>650</v>
      </c>
      <c r="B277" s="6">
        <v>44873.403301006947</v>
      </c>
      <c r="C277" s="5" t="s">
        <v>601</v>
      </c>
      <c r="D277" s="11"/>
      <c r="E277" s="10"/>
      <c r="F277" s="8">
        <v>5280.8</v>
      </c>
      <c r="I277" s="11" t="s">
        <v>9</v>
      </c>
      <c r="J277" s="10" t="s">
        <v>618</v>
      </c>
    </row>
    <row r="278" spans="1:10">
      <c r="A278" s="5" t="s">
        <v>650</v>
      </c>
      <c r="B278" s="6">
        <v>44873.403301006947</v>
      </c>
      <c r="C278" s="5" t="s">
        <v>601</v>
      </c>
      <c r="D278" s="11"/>
      <c r="E278" s="10"/>
      <c r="F278" s="8">
        <v>2421.6</v>
      </c>
      <c r="I278" s="11" t="s">
        <v>9</v>
      </c>
      <c r="J278" s="10" t="s">
        <v>620</v>
      </c>
    </row>
    <row r="279" spans="1:10">
      <c r="A279" s="5" t="s">
        <v>650</v>
      </c>
      <c r="B279" s="6">
        <v>44873.403301006947</v>
      </c>
      <c r="C279" s="5" t="s">
        <v>601</v>
      </c>
      <c r="D279" s="11"/>
      <c r="E279" s="10"/>
      <c r="F279" s="8">
        <v>7215.4</v>
      </c>
      <c r="I279" s="11" t="s">
        <v>9</v>
      </c>
      <c r="J279" s="10" t="s">
        <v>623</v>
      </c>
    </row>
    <row r="280" spans="1:10">
      <c r="A280" s="5" t="s">
        <v>650</v>
      </c>
      <c r="B280" s="6">
        <v>44873.403301006947</v>
      </c>
      <c r="C280" s="5" t="s">
        <v>601</v>
      </c>
      <c r="D280" s="11"/>
      <c r="E280" s="10"/>
      <c r="F280" s="8">
        <v>7140.8</v>
      </c>
      <c r="I280" s="11" t="s">
        <v>9</v>
      </c>
      <c r="J280" s="10" t="s">
        <v>624</v>
      </c>
    </row>
    <row r="281" spans="1:10">
      <c r="A281" s="5" t="s">
        <v>650</v>
      </c>
      <c r="B281" s="6">
        <v>44873.403301006947</v>
      </c>
      <c r="C281" s="5" t="s">
        <v>601</v>
      </c>
      <c r="D281" s="11"/>
      <c r="E281" s="10"/>
      <c r="F281" s="8">
        <v>7196.8</v>
      </c>
      <c r="I281" s="11" t="s">
        <v>9</v>
      </c>
      <c r="J281" s="10" t="s">
        <v>625</v>
      </c>
    </row>
    <row r="282" spans="1:10">
      <c r="A282" s="5" t="s">
        <v>650</v>
      </c>
      <c r="B282" s="6">
        <v>44873.403301006947</v>
      </c>
      <c r="C282" s="5" t="s">
        <v>601</v>
      </c>
      <c r="D282" s="11"/>
      <c r="E282" s="10"/>
      <c r="F282" s="8">
        <v>7670.1</v>
      </c>
      <c r="I282" s="11" t="s">
        <v>9</v>
      </c>
      <c r="J282" s="10" t="s">
        <v>604</v>
      </c>
    </row>
    <row r="283" spans="1:10">
      <c r="A283" s="5" t="s">
        <v>650</v>
      </c>
      <c r="B283" s="6">
        <v>44873.403301006947</v>
      </c>
      <c r="C283" s="5" t="s">
        <v>601</v>
      </c>
      <c r="D283" s="11"/>
      <c r="E283" s="10"/>
      <c r="F283" s="8">
        <v>8400</v>
      </c>
      <c r="I283" s="11" t="s">
        <v>9</v>
      </c>
      <c r="J283" s="10" t="s">
        <v>639</v>
      </c>
    </row>
    <row r="284" spans="1:10">
      <c r="A284" s="5" t="s">
        <v>650</v>
      </c>
      <c r="B284" s="6">
        <v>44873.403301006947</v>
      </c>
      <c r="C284" s="5" t="s">
        <v>601</v>
      </c>
      <c r="D284" s="11"/>
      <c r="E284" s="10"/>
      <c r="F284" s="8">
        <v>16232.5</v>
      </c>
      <c r="I284" s="11" t="s">
        <v>9</v>
      </c>
      <c r="J284" s="10" t="s">
        <v>651</v>
      </c>
    </row>
    <row r="285" spans="1:10">
      <c r="A285" s="12" t="s">
        <v>21</v>
      </c>
      <c r="B285" s="3"/>
      <c r="C285" s="3"/>
      <c r="D285" s="7"/>
      <c r="E285" s="10"/>
      <c r="F285" s="19">
        <f>SUM(F276:G284)</f>
        <v>68627.299999999988</v>
      </c>
      <c r="H285" s="8"/>
      <c r="I285" s="11"/>
      <c r="J285" s="5"/>
    </row>
    <row r="286" spans="1:10" ht="15.75" customHeight="1">
      <c r="A286" s="13" t="s">
        <v>22</v>
      </c>
      <c r="B286" s="13" t="s">
        <v>23</v>
      </c>
      <c r="C286" s="13" t="s">
        <v>24</v>
      </c>
      <c r="D286" s="14">
        <v>112155971</v>
      </c>
      <c r="E286" s="10"/>
      <c r="H286" s="8"/>
      <c r="I286" s="11"/>
      <c r="J286" s="5"/>
    </row>
    <row r="287" spans="1:10">
      <c r="A287" s="5"/>
      <c r="B287" s="6"/>
      <c r="C287" s="5"/>
      <c r="D287" s="7"/>
      <c r="E287" s="10"/>
      <c r="H287" s="8"/>
      <c r="I287" s="11"/>
      <c r="J287" s="5"/>
    </row>
    <row r="288" spans="1:10">
      <c r="A288" s="5"/>
      <c r="B288" s="6"/>
      <c r="C288" s="5"/>
      <c r="D288" s="7"/>
      <c r="E288" s="10"/>
      <c r="H288" s="8"/>
      <c r="I288" s="11"/>
      <c r="J288" s="5"/>
    </row>
    <row r="289" spans="1:10">
      <c r="A289" s="5" t="s">
        <v>652</v>
      </c>
      <c r="B289" s="6">
        <v>44873.717438101849</v>
      </c>
      <c r="C289" s="5" t="s">
        <v>601</v>
      </c>
      <c r="D289" s="7"/>
      <c r="E289" s="10"/>
      <c r="G289" s="8">
        <v>858.2</v>
      </c>
      <c r="I289" s="11" t="s">
        <v>10</v>
      </c>
      <c r="J289" s="10" t="s">
        <v>606</v>
      </c>
    </row>
    <row r="290" spans="1:10">
      <c r="A290" s="5" t="s">
        <v>652</v>
      </c>
      <c r="B290" s="6">
        <v>44873.717438101849</v>
      </c>
      <c r="C290" s="5" t="s">
        <v>601</v>
      </c>
      <c r="D290" s="7"/>
      <c r="E290" s="10"/>
      <c r="G290" s="8">
        <v>1257.52</v>
      </c>
      <c r="I290" s="11" t="s">
        <v>10</v>
      </c>
      <c r="J290" s="5" t="s">
        <v>607</v>
      </c>
    </row>
    <row r="291" spans="1:10">
      <c r="A291" s="5" t="s">
        <v>653</v>
      </c>
      <c r="B291" s="6">
        <v>44873.717438101849</v>
      </c>
      <c r="C291" s="5" t="s">
        <v>611</v>
      </c>
      <c r="D291" s="9">
        <v>45143307427</v>
      </c>
      <c r="E291" s="5" t="s">
        <v>71</v>
      </c>
      <c r="H291" s="8">
        <v>23457.599999999999</v>
      </c>
      <c r="I291" s="5" t="s">
        <v>15</v>
      </c>
      <c r="J291" s="5" t="s">
        <v>602</v>
      </c>
    </row>
    <row r="292" spans="1:10">
      <c r="A292" s="5" t="s">
        <v>652</v>
      </c>
      <c r="B292" s="6">
        <v>44873.717438101849</v>
      </c>
      <c r="C292" s="5" t="s">
        <v>601</v>
      </c>
      <c r="D292" s="9">
        <v>45143306412</v>
      </c>
      <c r="E292" s="5" t="s">
        <v>71</v>
      </c>
      <c r="H292" s="8">
        <v>5218.37</v>
      </c>
      <c r="I292" s="5" t="s">
        <v>15</v>
      </c>
      <c r="J292" s="5" t="s">
        <v>607</v>
      </c>
    </row>
    <row r="293" spans="1:10">
      <c r="A293" s="5" t="s">
        <v>652</v>
      </c>
      <c r="B293" s="6">
        <v>44873.717438101849</v>
      </c>
      <c r="C293" s="5" t="s">
        <v>601</v>
      </c>
      <c r="D293" s="7">
        <v>3000553410</v>
      </c>
      <c r="E293" s="10" t="s">
        <v>654</v>
      </c>
      <c r="H293" s="8">
        <v>27983.66</v>
      </c>
      <c r="I293" s="5" t="s">
        <v>15</v>
      </c>
      <c r="J293" s="5" t="s">
        <v>607</v>
      </c>
    </row>
    <row r="294" spans="1:10">
      <c r="A294" s="5" t="s">
        <v>652</v>
      </c>
      <c r="B294" s="6">
        <v>44873.717438101849</v>
      </c>
      <c r="C294" s="5" t="s">
        <v>601</v>
      </c>
      <c r="D294" s="9">
        <v>45132937378</v>
      </c>
      <c r="E294" s="5" t="s">
        <v>71</v>
      </c>
      <c r="H294" s="8">
        <v>145.43</v>
      </c>
      <c r="I294" s="5" t="s">
        <v>15</v>
      </c>
      <c r="J294" s="5" t="s">
        <v>607</v>
      </c>
    </row>
    <row r="295" spans="1:10">
      <c r="A295" s="5" t="s">
        <v>652</v>
      </c>
      <c r="B295" s="6">
        <v>44873.717438101849</v>
      </c>
      <c r="C295" s="5" t="s">
        <v>601</v>
      </c>
      <c r="D295" s="9">
        <v>45152929237</v>
      </c>
      <c r="E295" s="5" t="s">
        <v>71</v>
      </c>
      <c r="H295" s="8">
        <v>12960</v>
      </c>
      <c r="I295" s="5" t="s">
        <v>15</v>
      </c>
      <c r="J295" s="5" t="s">
        <v>607</v>
      </c>
    </row>
    <row r="296" spans="1:10">
      <c r="A296" s="5" t="s">
        <v>652</v>
      </c>
      <c r="B296" s="6">
        <v>44873.717438101849</v>
      </c>
      <c r="C296" s="5" t="s">
        <v>601</v>
      </c>
      <c r="D296" s="9">
        <v>45172997193</v>
      </c>
      <c r="E296" s="5" t="s">
        <v>71</v>
      </c>
      <c r="H296" s="8">
        <v>1431.12</v>
      </c>
      <c r="I296" s="5" t="s">
        <v>15</v>
      </c>
      <c r="J296" s="5" t="s">
        <v>607</v>
      </c>
    </row>
    <row r="297" spans="1:10">
      <c r="A297" s="5" t="s">
        <v>652</v>
      </c>
      <c r="B297" s="6">
        <v>44873.717438101849</v>
      </c>
      <c r="C297" s="5" t="s">
        <v>601</v>
      </c>
      <c r="D297" s="9">
        <v>45113075703</v>
      </c>
      <c r="E297" s="5" t="s">
        <v>71</v>
      </c>
      <c r="H297" s="8">
        <v>18898</v>
      </c>
      <c r="I297" s="5" t="s">
        <v>15</v>
      </c>
      <c r="J297" s="5" t="s">
        <v>630</v>
      </c>
    </row>
    <row r="298" spans="1:10">
      <c r="A298" s="5" t="s">
        <v>652</v>
      </c>
      <c r="B298" s="6">
        <v>44873.717438101849</v>
      </c>
      <c r="C298" s="5" t="s">
        <v>601</v>
      </c>
      <c r="D298" s="9">
        <v>45143305375</v>
      </c>
      <c r="E298" s="5" t="s">
        <v>71</v>
      </c>
      <c r="H298" s="8">
        <v>3965.98</v>
      </c>
      <c r="I298" s="5" t="s">
        <v>15</v>
      </c>
      <c r="J298" s="5" t="s">
        <v>607</v>
      </c>
    </row>
    <row r="299" spans="1:10">
      <c r="A299" s="5" t="s">
        <v>652</v>
      </c>
      <c r="B299" s="6">
        <v>44873.717438101849</v>
      </c>
      <c r="C299" s="5" t="s">
        <v>601</v>
      </c>
      <c r="D299" s="7">
        <v>412703</v>
      </c>
      <c r="E299" s="5" t="s">
        <v>60</v>
      </c>
      <c r="H299" s="8">
        <v>3768.43</v>
      </c>
      <c r="I299" s="5" t="s">
        <v>15</v>
      </c>
      <c r="J299" s="5" t="s">
        <v>607</v>
      </c>
    </row>
    <row r="300" spans="1:10">
      <c r="A300" s="5" t="s">
        <v>652</v>
      </c>
      <c r="B300" s="6">
        <v>44873.717438101849</v>
      </c>
      <c r="C300" s="5" t="s">
        <v>601</v>
      </c>
      <c r="D300" s="7">
        <v>184754</v>
      </c>
      <c r="E300" s="5" t="s">
        <v>645</v>
      </c>
      <c r="H300" s="8">
        <v>4000</v>
      </c>
      <c r="I300" s="5" t="s">
        <v>15</v>
      </c>
      <c r="J300" s="10" t="s">
        <v>609</v>
      </c>
    </row>
    <row r="301" spans="1:10">
      <c r="A301" s="5" t="s">
        <v>652</v>
      </c>
      <c r="B301" s="6">
        <v>44873.717438101849</v>
      </c>
      <c r="C301" s="5" t="s">
        <v>601</v>
      </c>
      <c r="D301" s="7">
        <v>3000807149</v>
      </c>
      <c r="E301" s="10" t="s">
        <v>654</v>
      </c>
      <c r="H301" s="8">
        <v>31544.95</v>
      </c>
      <c r="I301" s="5" t="s">
        <v>15</v>
      </c>
      <c r="J301" s="5" t="s">
        <v>602</v>
      </c>
    </row>
    <row r="302" spans="1:10">
      <c r="A302" s="5" t="s">
        <v>652</v>
      </c>
      <c r="B302" s="6">
        <v>44873.717438101849</v>
      </c>
      <c r="C302" s="5" t="s">
        <v>601</v>
      </c>
      <c r="D302" s="7">
        <v>161878</v>
      </c>
      <c r="E302" s="5" t="s">
        <v>645</v>
      </c>
      <c r="H302" s="8">
        <v>866</v>
      </c>
      <c r="I302" s="5" t="s">
        <v>15</v>
      </c>
      <c r="J302" s="5" t="s">
        <v>602</v>
      </c>
    </row>
    <row r="303" spans="1:10">
      <c r="A303" s="5" t="s">
        <v>652</v>
      </c>
      <c r="B303" s="6">
        <v>44873.717438101849</v>
      </c>
      <c r="C303" s="5" t="s">
        <v>601</v>
      </c>
      <c r="D303" s="9">
        <v>45172996377</v>
      </c>
      <c r="E303" s="5" t="s">
        <v>71</v>
      </c>
      <c r="H303" s="8">
        <v>746.98</v>
      </c>
      <c r="I303" s="5" t="s">
        <v>15</v>
      </c>
      <c r="J303" s="5" t="s">
        <v>602</v>
      </c>
    </row>
    <row r="304" spans="1:10">
      <c r="A304" s="5" t="s">
        <v>652</v>
      </c>
      <c r="B304" s="6">
        <v>44873.717438101849</v>
      </c>
      <c r="C304" s="5" t="s">
        <v>601</v>
      </c>
      <c r="D304" s="9">
        <v>45143306559</v>
      </c>
      <c r="E304" s="5" t="s">
        <v>71</v>
      </c>
      <c r="H304" s="8">
        <v>594</v>
      </c>
      <c r="I304" s="5" t="s">
        <v>15</v>
      </c>
      <c r="J304" s="5" t="s">
        <v>602</v>
      </c>
    </row>
    <row r="305" spans="1:10">
      <c r="A305" s="5" t="s">
        <v>652</v>
      </c>
      <c r="B305" s="6">
        <v>44873.717438101849</v>
      </c>
      <c r="C305" s="5" t="s">
        <v>601</v>
      </c>
      <c r="D305" s="9">
        <v>45172997671</v>
      </c>
      <c r="E305" s="5" t="s">
        <v>71</v>
      </c>
      <c r="H305" s="8">
        <v>6007.99</v>
      </c>
      <c r="I305" s="5" t="s">
        <v>15</v>
      </c>
      <c r="J305" s="5" t="s">
        <v>607</v>
      </c>
    </row>
    <row r="306" spans="1:10">
      <c r="A306" s="5" t="s">
        <v>652</v>
      </c>
      <c r="B306" s="6">
        <v>44873.717438101849</v>
      </c>
      <c r="C306" s="5" t="s">
        <v>601</v>
      </c>
      <c r="D306" s="9">
        <v>45152929191</v>
      </c>
      <c r="E306" s="5" t="s">
        <v>71</v>
      </c>
      <c r="H306" s="8">
        <v>936</v>
      </c>
      <c r="I306" s="5" t="s">
        <v>15</v>
      </c>
      <c r="J306" s="5" t="s">
        <v>602</v>
      </c>
    </row>
    <row r="307" spans="1:10">
      <c r="A307" s="5" t="s">
        <v>652</v>
      </c>
      <c r="B307" s="6">
        <v>44873.717438101849</v>
      </c>
      <c r="C307" s="5" t="s">
        <v>601</v>
      </c>
      <c r="D307" s="9">
        <v>53312108521</v>
      </c>
      <c r="E307" s="5" t="s">
        <v>71</v>
      </c>
      <c r="H307" s="8">
        <v>534.9</v>
      </c>
      <c r="I307" s="5" t="s">
        <v>15</v>
      </c>
      <c r="J307" s="5" t="s">
        <v>602</v>
      </c>
    </row>
    <row r="308" spans="1:10">
      <c r="A308" s="5" t="s">
        <v>652</v>
      </c>
      <c r="B308" s="6">
        <v>44873.717438101849</v>
      </c>
      <c r="C308" s="5" t="s">
        <v>601</v>
      </c>
      <c r="D308" s="9">
        <v>45152929595</v>
      </c>
      <c r="E308" s="5" t="s">
        <v>71</v>
      </c>
      <c r="H308" s="8">
        <v>818.27</v>
      </c>
      <c r="I308" s="5" t="s">
        <v>15</v>
      </c>
      <c r="J308" s="5" t="s">
        <v>602</v>
      </c>
    </row>
    <row r="309" spans="1:10">
      <c r="A309" s="5" t="s">
        <v>652</v>
      </c>
      <c r="B309" s="6">
        <v>44873.717438101849</v>
      </c>
      <c r="C309" s="5" t="s">
        <v>601</v>
      </c>
      <c r="D309" s="9">
        <v>45163029213</v>
      </c>
      <c r="E309" s="5" t="s">
        <v>71</v>
      </c>
      <c r="H309" s="8">
        <v>1466.4</v>
      </c>
      <c r="I309" s="5" t="s">
        <v>15</v>
      </c>
      <c r="J309" s="5" t="s">
        <v>602</v>
      </c>
    </row>
    <row r="310" spans="1:10">
      <c r="A310" s="5" t="s">
        <v>652</v>
      </c>
      <c r="B310" s="6">
        <v>44873.717438101849</v>
      </c>
      <c r="C310" s="5" t="s">
        <v>601</v>
      </c>
      <c r="D310" s="9">
        <v>45143307347</v>
      </c>
      <c r="E310" s="5" t="s">
        <v>71</v>
      </c>
      <c r="H310" s="8">
        <v>5157.51</v>
      </c>
      <c r="I310" s="5" t="s">
        <v>15</v>
      </c>
      <c r="J310" s="5" t="s">
        <v>602</v>
      </c>
    </row>
    <row r="311" spans="1:10">
      <c r="A311" s="5" t="s">
        <v>652</v>
      </c>
      <c r="B311" s="6">
        <v>44873.717438101849</v>
      </c>
      <c r="C311" s="5" t="s">
        <v>601</v>
      </c>
      <c r="D311" s="9">
        <v>45123062261</v>
      </c>
      <c r="E311" s="5" t="s">
        <v>71</v>
      </c>
      <c r="H311" s="8">
        <v>1555</v>
      </c>
      <c r="I311" s="5" t="s">
        <v>15</v>
      </c>
      <c r="J311" s="5" t="s">
        <v>602</v>
      </c>
    </row>
    <row r="312" spans="1:10">
      <c r="A312" s="5" t="s">
        <v>652</v>
      </c>
      <c r="B312" s="6">
        <v>44873.717438101849</v>
      </c>
      <c r="C312" s="5" t="s">
        <v>601</v>
      </c>
      <c r="D312" s="9">
        <v>45152930085</v>
      </c>
      <c r="E312" s="5" t="s">
        <v>71</v>
      </c>
      <c r="H312" s="8">
        <v>291.60000000000002</v>
      </c>
      <c r="I312" s="5" t="s">
        <v>15</v>
      </c>
      <c r="J312" s="5" t="s">
        <v>602</v>
      </c>
    </row>
    <row r="313" spans="1:10">
      <c r="A313" s="5" t="s">
        <v>652</v>
      </c>
      <c r="B313" s="6">
        <v>44873.717438101849</v>
      </c>
      <c r="C313" s="5" t="s">
        <v>601</v>
      </c>
      <c r="D313" s="9">
        <v>45132938324</v>
      </c>
      <c r="E313" s="5" t="s">
        <v>71</v>
      </c>
      <c r="H313" s="8">
        <v>1670.4</v>
      </c>
      <c r="I313" s="5" t="s">
        <v>15</v>
      </c>
      <c r="J313" s="5" t="s">
        <v>602</v>
      </c>
    </row>
    <row r="314" spans="1:10">
      <c r="A314" s="5" t="s">
        <v>652</v>
      </c>
      <c r="B314" s="6">
        <v>44873.717438101849</v>
      </c>
      <c r="C314" s="5" t="s">
        <v>601</v>
      </c>
      <c r="D314" s="9">
        <v>297502001790007</v>
      </c>
      <c r="E314" s="5" t="s">
        <v>632</v>
      </c>
      <c r="H314" s="8">
        <v>136619.79999999999</v>
      </c>
      <c r="I314" s="5" t="s">
        <v>15</v>
      </c>
      <c r="J314" s="5" t="s">
        <v>630</v>
      </c>
    </row>
    <row r="315" spans="1:10">
      <c r="A315" s="5" t="s">
        <v>652</v>
      </c>
      <c r="B315" s="6">
        <v>44873.717438101849</v>
      </c>
      <c r="C315" s="5" t="s">
        <v>601</v>
      </c>
      <c r="D315" s="9">
        <v>297502001790007</v>
      </c>
      <c r="E315" s="5" t="s">
        <v>649</v>
      </c>
      <c r="H315" s="8">
        <v>6403.2</v>
      </c>
      <c r="I315" s="5" t="s">
        <v>15</v>
      </c>
      <c r="J315" s="5" t="s">
        <v>630</v>
      </c>
    </row>
    <row r="316" spans="1:10">
      <c r="A316" s="5" t="s">
        <v>652</v>
      </c>
      <c r="B316" s="6">
        <v>44873.717438101849</v>
      </c>
      <c r="C316" s="5" t="s">
        <v>601</v>
      </c>
      <c r="D316" s="7">
        <v>612121</v>
      </c>
      <c r="E316" s="5" t="s">
        <v>71</v>
      </c>
      <c r="H316" s="8">
        <v>32392.5</v>
      </c>
      <c r="I316" s="5" t="s">
        <v>15</v>
      </c>
      <c r="J316" s="10" t="s">
        <v>609</v>
      </c>
    </row>
    <row r="317" spans="1:10">
      <c r="A317" s="5" t="s">
        <v>652</v>
      </c>
      <c r="B317" s="6">
        <v>44873.717438101849</v>
      </c>
      <c r="C317" s="5" t="s">
        <v>601</v>
      </c>
      <c r="D317" s="9">
        <v>296301007490016</v>
      </c>
      <c r="E317" s="5" t="s">
        <v>632</v>
      </c>
      <c r="H317" s="8">
        <v>95649.53</v>
      </c>
      <c r="I317" s="5" t="s">
        <v>15</v>
      </c>
      <c r="J317" s="5" t="s">
        <v>608</v>
      </c>
    </row>
    <row r="318" spans="1:10">
      <c r="A318" s="5" t="s">
        <v>652</v>
      </c>
      <c r="B318" s="6">
        <v>44873.717438101849</v>
      </c>
      <c r="C318" s="5" t="s">
        <v>601</v>
      </c>
      <c r="D318" s="7"/>
      <c r="E318" s="10"/>
      <c r="F318" s="8">
        <v>16014.4</v>
      </c>
      <c r="I318" s="11" t="s">
        <v>9</v>
      </c>
      <c r="J318" s="10" t="s">
        <v>606</v>
      </c>
    </row>
    <row r="319" spans="1:10">
      <c r="A319" s="5" t="s">
        <v>652</v>
      </c>
      <c r="B319" s="6">
        <v>44873.717438101849</v>
      </c>
      <c r="C319" s="5" t="s">
        <v>601</v>
      </c>
      <c r="D319" s="7"/>
      <c r="E319" s="10"/>
      <c r="F319" s="8">
        <v>18952.099999999999</v>
      </c>
      <c r="I319" s="11" t="s">
        <v>9</v>
      </c>
      <c r="J319" s="10" t="s">
        <v>613</v>
      </c>
    </row>
    <row r="320" spans="1:10">
      <c r="A320" s="5" t="s">
        <v>652</v>
      </c>
      <c r="B320" s="6">
        <v>44873.717438101849</v>
      </c>
      <c r="C320" s="5" t="s">
        <v>601</v>
      </c>
      <c r="D320" s="7"/>
      <c r="E320" s="10"/>
      <c r="F320" s="8">
        <v>5802.5</v>
      </c>
      <c r="I320" s="11" t="s">
        <v>9</v>
      </c>
      <c r="J320" s="10" t="s">
        <v>615</v>
      </c>
    </row>
    <row r="321" spans="1:10">
      <c r="A321" s="5" t="s">
        <v>652</v>
      </c>
      <c r="B321" s="6">
        <v>44873.717438101849</v>
      </c>
      <c r="C321" s="5" t="s">
        <v>601</v>
      </c>
      <c r="D321" s="7"/>
      <c r="E321" s="10"/>
      <c r="F321" s="8">
        <v>1551</v>
      </c>
      <c r="I321" s="11" t="s">
        <v>9</v>
      </c>
      <c r="J321" s="5" t="s">
        <v>616</v>
      </c>
    </row>
    <row r="322" spans="1:10">
      <c r="A322" s="5" t="s">
        <v>652</v>
      </c>
      <c r="B322" s="6">
        <v>44873.717438101849</v>
      </c>
      <c r="C322" s="5" t="s">
        <v>601</v>
      </c>
      <c r="D322" s="7"/>
      <c r="E322" s="10"/>
      <c r="F322" s="8">
        <v>11113.9</v>
      </c>
      <c r="I322" s="11" t="s">
        <v>9</v>
      </c>
      <c r="J322" s="5" t="s">
        <v>634</v>
      </c>
    </row>
    <row r="323" spans="1:10">
      <c r="A323" s="5" t="s">
        <v>652</v>
      </c>
      <c r="B323" s="6">
        <v>44873.717438101849</v>
      </c>
      <c r="C323" s="5" t="s">
        <v>601</v>
      </c>
      <c r="D323" s="7"/>
      <c r="E323" s="10"/>
      <c r="F323" s="8">
        <v>3814</v>
      </c>
      <c r="I323" s="11" t="s">
        <v>9</v>
      </c>
      <c r="J323" s="10" t="s">
        <v>619</v>
      </c>
    </row>
    <row r="324" spans="1:10">
      <c r="A324" s="5" t="s">
        <v>652</v>
      </c>
      <c r="B324" s="6">
        <v>44873.717438101849</v>
      </c>
      <c r="C324" s="5" t="s">
        <v>601</v>
      </c>
      <c r="D324" s="7"/>
      <c r="E324" s="10"/>
      <c r="F324" s="8">
        <v>5282.4</v>
      </c>
      <c r="I324" s="11" t="s">
        <v>9</v>
      </c>
      <c r="J324" s="10" t="s">
        <v>622</v>
      </c>
    </row>
    <row r="325" spans="1:10">
      <c r="A325" s="5" t="s">
        <v>652</v>
      </c>
      <c r="B325" s="6">
        <v>44873.717438101849</v>
      </c>
      <c r="C325" s="5" t="s">
        <v>601</v>
      </c>
      <c r="D325" s="7"/>
      <c r="E325" s="10"/>
      <c r="F325" s="8">
        <v>6247</v>
      </c>
      <c r="I325" s="11" t="s">
        <v>9</v>
      </c>
      <c r="J325" s="10" t="s">
        <v>624</v>
      </c>
    </row>
    <row r="326" spans="1:10">
      <c r="A326" s="5" t="s">
        <v>652</v>
      </c>
      <c r="B326" s="6">
        <v>44873.717438101849</v>
      </c>
      <c r="C326" s="5" t="s">
        <v>601</v>
      </c>
      <c r="D326" s="7"/>
      <c r="E326" s="10"/>
      <c r="F326" s="8">
        <v>4584.2</v>
      </c>
      <c r="I326" s="11" t="s">
        <v>9</v>
      </c>
      <c r="J326" s="10" t="s">
        <v>626</v>
      </c>
    </row>
    <row r="327" spans="1:10">
      <c r="A327" s="5" t="s">
        <v>652</v>
      </c>
      <c r="B327" s="6">
        <v>44873.717438101849</v>
      </c>
      <c r="C327" s="5" t="s">
        <v>601</v>
      </c>
      <c r="D327" s="7"/>
      <c r="E327" s="10"/>
      <c r="F327" s="8">
        <v>51683.8</v>
      </c>
      <c r="I327" s="11" t="s">
        <v>9</v>
      </c>
      <c r="J327" s="10" t="s">
        <v>655</v>
      </c>
    </row>
    <row r="328" spans="1:10">
      <c r="A328" s="12" t="s">
        <v>21</v>
      </c>
      <c r="B328" s="3"/>
      <c r="C328" s="3"/>
      <c r="D328" s="7"/>
      <c r="E328" s="10"/>
      <c r="F328" s="19">
        <f>SUM(F289:G327)</f>
        <v>127161.02</v>
      </c>
      <c r="H328" s="8"/>
      <c r="I328" s="11"/>
      <c r="J328" s="5"/>
    </row>
    <row r="329" spans="1:10" ht="15.75" customHeight="1">
      <c r="A329" s="13" t="s">
        <v>22</v>
      </c>
      <c r="B329" s="13" t="s">
        <v>23</v>
      </c>
      <c r="C329" s="13" t="s">
        <v>24</v>
      </c>
      <c r="D329" s="14">
        <v>112163080</v>
      </c>
      <c r="E329" s="10"/>
      <c r="H329" s="8"/>
      <c r="I329" s="11"/>
      <c r="J329" s="5"/>
    </row>
    <row r="332" spans="1:10">
      <c r="A332" s="1" t="s">
        <v>0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3" t="s">
        <v>65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88" t="s">
        <v>0</v>
      </c>
      <c r="B334" s="88" t="s">
        <v>2</v>
      </c>
      <c r="C334" s="88" t="s">
        <v>3</v>
      </c>
      <c r="D334" s="88" t="s">
        <v>4</v>
      </c>
      <c r="E334" s="88" t="s">
        <v>5</v>
      </c>
      <c r="F334" s="88" t="s">
        <v>6</v>
      </c>
      <c r="G334" s="90"/>
      <c r="H334" s="91"/>
      <c r="I334" s="88" t="s">
        <v>7</v>
      </c>
      <c r="J334" s="88" t="s">
        <v>8</v>
      </c>
    </row>
    <row r="335" spans="1:10">
      <c r="A335" s="89"/>
      <c r="B335" s="89"/>
      <c r="C335" s="89"/>
      <c r="D335" s="89"/>
      <c r="E335" s="89"/>
      <c r="F335" s="4" t="s">
        <v>9</v>
      </c>
      <c r="G335" s="4" t="s">
        <v>10</v>
      </c>
      <c r="H335" s="4" t="s">
        <v>11</v>
      </c>
      <c r="I335" s="89"/>
      <c r="J335" s="89"/>
    </row>
    <row r="336" spans="1:10">
      <c r="A336" s="5" t="s">
        <v>656</v>
      </c>
      <c r="B336" s="6">
        <v>44874.51922811343</v>
      </c>
      <c r="C336" s="5" t="s">
        <v>601</v>
      </c>
      <c r="D336" s="9">
        <v>45172997498</v>
      </c>
      <c r="E336" s="5" t="s">
        <v>71</v>
      </c>
      <c r="H336" s="8">
        <v>3</v>
      </c>
      <c r="I336" s="5" t="s">
        <v>15</v>
      </c>
      <c r="J336" s="10" t="s">
        <v>631</v>
      </c>
    </row>
    <row r="337" spans="1:10">
      <c r="A337" s="5" t="s">
        <v>656</v>
      </c>
      <c r="B337" s="6">
        <v>44874.51922811343</v>
      </c>
      <c r="C337" s="5" t="s">
        <v>601</v>
      </c>
      <c r="D337" s="9">
        <v>451729974981</v>
      </c>
      <c r="E337" s="5" t="s">
        <v>71</v>
      </c>
      <c r="H337" s="8">
        <v>3</v>
      </c>
      <c r="I337" s="5" t="s">
        <v>15</v>
      </c>
      <c r="J337" s="10" t="s">
        <v>631</v>
      </c>
    </row>
    <row r="338" spans="1:10">
      <c r="A338" s="5" t="s">
        <v>656</v>
      </c>
      <c r="B338" s="6">
        <v>44874.51922811343</v>
      </c>
      <c r="C338" s="5" t="s">
        <v>601</v>
      </c>
      <c r="D338" s="9">
        <v>45172997498</v>
      </c>
      <c r="E338" s="5" t="s">
        <v>71</v>
      </c>
      <c r="H338" s="8">
        <v>13.97</v>
      </c>
      <c r="I338" s="5" t="s">
        <v>15</v>
      </c>
      <c r="J338" s="10" t="s">
        <v>631</v>
      </c>
    </row>
    <row r="339" spans="1:10">
      <c r="A339" s="5" t="s">
        <v>656</v>
      </c>
      <c r="B339" s="6">
        <v>44874.51922811343</v>
      </c>
      <c r="C339" s="5" t="s">
        <v>601</v>
      </c>
      <c r="D339" s="9">
        <v>45172997498</v>
      </c>
      <c r="E339" s="5" t="s">
        <v>71</v>
      </c>
      <c r="H339" s="8">
        <v>24.76</v>
      </c>
      <c r="I339" s="5" t="s">
        <v>15</v>
      </c>
      <c r="J339" s="10" t="s">
        <v>631</v>
      </c>
    </row>
    <row r="340" spans="1:10">
      <c r="A340" s="5" t="s">
        <v>656</v>
      </c>
      <c r="B340" s="6">
        <v>44874.51922811343</v>
      </c>
      <c r="C340" s="5" t="s">
        <v>601</v>
      </c>
      <c r="D340" s="9">
        <v>45172997498</v>
      </c>
      <c r="E340" s="5" t="s">
        <v>71</v>
      </c>
      <c r="H340" s="8">
        <v>12.72</v>
      </c>
      <c r="I340" s="5" t="s">
        <v>15</v>
      </c>
      <c r="J340" s="10" t="s">
        <v>631</v>
      </c>
    </row>
    <row r="341" spans="1:10">
      <c r="A341" s="5" t="s">
        <v>656</v>
      </c>
      <c r="B341" s="6">
        <v>44874.51922811343</v>
      </c>
      <c r="C341" s="5" t="s">
        <v>601</v>
      </c>
      <c r="D341" s="9">
        <v>45172997498</v>
      </c>
      <c r="E341" s="5" t="s">
        <v>71</v>
      </c>
      <c r="H341" s="8">
        <v>24.83</v>
      </c>
      <c r="I341" s="5" t="s">
        <v>15</v>
      </c>
      <c r="J341" s="10" t="s">
        <v>631</v>
      </c>
    </row>
    <row r="342" spans="1:10">
      <c r="A342" s="5" t="s">
        <v>656</v>
      </c>
      <c r="B342" s="6">
        <v>44874.51922811343</v>
      </c>
      <c r="C342" s="5" t="s">
        <v>601</v>
      </c>
      <c r="D342" s="9">
        <v>45123061791</v>
      </c>
      <c r="E342" s="5" t="s">
        <v>71</v>
      </c>
      <c r="H342" s="8">
        <v>82.27</v>
      </c>
      <c r="I342" s="5" t="s">
        <v>15</v>
      </c>
      <c r="J342" s="10" t="s">
        <v>631</v>
      </c>
    </row>
    <row r="343" spans="1:10">
      <c r="A343" s="5" t="s">
        <v>657</v>
      </c>
      <c r="B343" s="6">
        <v>44874.51922811343</v>
      </c>
      <c r="C343" s="5" t="s">
        <v>611</v>
      </c>
      <c r="D343" s="7"/>
      <c r="E343" s="10"/>
      <c r="F343" s="8">
        <v>29871.9</v>
      </c>
      <c r="I343" s="11" t="s">
        <v>9</v>
      </c>
      <c r="J343" s="10" t="s">
        <v>603</v>
      </c>
    </row>
    <row r="344" spans="1:10">
      <c r="A344" s="5" t="s">
        <v>656</v>
      </c>
      <c r="B344" s="6">
        <v>44874.51922811343</v>
      </c>
      <c r="C344" s="5" t="s">
        <v>601</v>
      </c>
      <c r="D344" s="7"/>
      <c r="E344" s="10"/>
      <c r="F344" s="8">
        <v>32522.1</v>
      </c>
      <c r="I344" s="11" t="s">
        <v>9</v>
      </c>
      <c r="J344" s="10" t="s">
        <v>658</v>
      </c>
    </row>
    <row r="345" spans="1:10">
      <c r="A345" s="5" t="s">
        <v>656</v>
      </c>
      <c r="B345" s="6">
        <v>44874.51922811343</v>
      </c>
      <c r="C345" s="5" t="s">
        <v>601</v>
      </c>
      <c r="D345" s="7"/>
      <c r="E345" s="10"/>
      <c r="F345" s="8">
        <v>55928</v>
      </c>
      <c r="I345" s="11" t="s">
        <v>9</v>
      </c>
      <c r="J345" s="5" t="s">
        <v>612</v>
      </c>
    </row>
    <row r="346" spans="1:10">
      <c r="A346" s="5" t="s">
        <v>656</v>
      </c>
      <c r="B346" s="6">
        <v>44874.51922811343</v>
      </c>
      <c r="C346" s="5" t="s">
        <v>601</v>
      </c>
      <c r="D346" s="7"/>
      <c r="E346" s="10"/>
      <c r="F346" s="8">
        <v>7983.2</v>
      </c>
      <c r="I346" s="11" t="s">
        <v>9</v>
      </c>
      <c r="J346" s="5" t="s">
        <v>614</v>
      </c>
    </row>
    <row r="347" spans="1:10">
      <c r="A347" s="5" t="s">
        <v>656</v>
      </c>
      <c r="B347" s="6">
        <v>44874.51922811343</v>
      </c>
      <c r="C347" s="5" t="s">
        <v>601</v>
      </c>
      <c r="D347" s="7"/>
      <c r="E347" s="10"/>
      <c r="F347" s="8">
        <v>101191.3</v>
      </c>
      <c r="I347" s="11" t="s">
        <v>9</v>
      </c>
      <c r="J347" s="10" t="s">
        <v>659</v>
      </c>
    </row>
    <row r="348" spans="1:10">
      <c r="A348" s="5" t="s">
        <v>656</v>
      </c>
      <c r="B348" s="6">
        <v>44874.51922811343</v>
      </c>
      <c r="C348" s="5" t="s">
        <v>601</v>
      </c>
      <c r="D348" s="7"/>
      <c r="E348" s="10"/>
      <c r="F348" s="8">
        <v>2150.4</v>
      </c>
      <c r="I348" s="11" t="s">
        <v>9</v>
      </c>
      <c r="J348" s="10" t="s">
        <v>617</v>
      </c>
    </row>
    <row r="349" spans="1:10">
      <c r="A349" s="5" t="s">
        <v>656</v>
      </c>
      <c r="B349" s="6">
        <v>44874.51922811343</v>
      </c>
      <c r="C349" s="5" t="s">
        <v>601</v>
      </c>
      <c r="D349" s="7"/>
      <c r="E349" s="10"/>
      <c r="F349" s="8">
        <v>5726.6</v>
      </c>
      <c r="I349" s="11" t="s">
        <v>9</v>
      </c>
      <c r="J349" s="10" t="s">
        <v>618</v>
      </c>
    </row>
    <row r="350" spans="1:10">
      <c r="A350" s="5" t="s">
        <v>656</v>
      </c>
      <c r="B350" s="6">
        <v>44874.51922811343</v>
      </c>
      <c r="C350" s="5" t="s">
        <v>601</v>
      </c>
      <c r="D350" s="7"/>
      <c r="E350" s="10"/>
      <c r="F350" s="8">
        <v>14393.2</v>
      </c>
      <c r="I350" s="11" t="s">
        <v>9</v>
      </c>
      <c r="J350" s="10" t="s">
        <v>620</v>
      </c>
    </row>
    <row r="351" spans="1:10">
      <c r="A351" s="5" t="s">
        <v>656</v>
      </c>
      <c r="B351" s="6">
        <v>44874.51922811343</v>
      </c>
      <c r="C351" s="5" t="s">
        <v>601</v>
      </c>
      <c r="D351" s="7"/>
      <c r="E351" s="10"/>
      <c r="F351" s="8">
        <v>8774.6</v>
      </c>
      <c r="I351" s="11" t="s">
        <v>9</v>
      </c>
      <c r="J351" s="10" t="s">
        <v>621</v>
      </c>
    </row>
    <row r="352" spans="1:10">
      <c r="A352" s="5" t="s">
        <v>656</v>
      </c>
      <c r="B352" s="6">
        <v>44874.51922811343</v>
      </c>
      <c r="C352" s="5" t="s">
        <v>601</v>
      </c>
      <c r="D352" s="7"/>
      <c r="E352" s="10"/>
      <c r="F352" s="8">
        <v>5931</v>
      </c>
      <c r="I352" s="11" t="s">
        <v>9</v>
      </c>
      <c r="J352" s="10" t="s">
        <v>623</v>
      </c>
    </row>
    <row r="353" spans="1:10">
      <c r="A353" s="5" t="s">
        <v>656</v>
      </c>
      <c r="B353" s="6">
        <v>44874.51922811343</v>
      </c>
      <c r="C353" s="5" t="s">
        <v>601</v>
      </c>
      <c r="D353" s="7"/>
      <c r="E353" s="10"/>
      <c r="F353" s="8">
        <v>5870.4</v>
      </c>
      <c r="I353" s="11" t="s">
        <v>9</v>
      </c>
      <c r="J353" s="10" t="s">
        <v>625</v>
      </c>
    </row>
    <row r="354" spans="1:10">
      <c r="A354" s="5" t="s">
        <v>656</v>
      </c>
      <c r="B354" s="6">
        <v>44874.51922811343</v>
      </c>
      <c r="C354" s="5" t="s">
        <v>601</v>
      </c>
      <c r="D354" s="7"/>
      <c r="E354" s="10"/>
      <c r="F354" s="8">
        <v>5876.3</v>
      </c>
      <c r="I354" s="11" t="s">
        <v>9</v>
      </c>
      <c r="J354" s="10" t="s">
        <v>604</v>
      </c>
    </row>
    <row r="355" spans="1:10">
      <c r="A355" s="5" t="s">
        <v>656</v>
      </c>
      <c r="B355" s="6">
        <v>44874.51922811343</v>
      </c>
      <c r="C355" s="5" t="s">
        <v>601</v>
      </c>
      <c r="D355" s="7"/>
      <c r="E355" s="10"/>
      <c r="F355" s="8">
        <v>2186.5</v>
      </c>
      <c r="I355" s="11" t="s">
        <v>9</v>
      </c>
      <c r="J355" s="10" t="s">
        <v>660</v>
      </c>
    </row>
    <row r="356" spans="1:10">
      <c r="A356" s="5" t="s">
        <v>656</v>
      </c>
      <c r="B356" s="6">
        <v>44874.51922811343</v>
      </c>
      <c r="C356" s="5" t="s">
        <v>601</v>
      </c>
      <c r="D356" s="7"/>
      <c r="E356" s="10"/>
      <c r="F356" s="8">
        <v>7137.5</v>
      </c>
      <c r="I356" s="11" t="s">
        <v>9</v>
      </c>
      <c r="J356" s="10" t="s">
        <v>639</v>
      </c>
    </row>
    <row r="357" spans="1:10">
      <c r="A357" s="5" t="s">
        <v>656</v>
      </c>
      <c r="B357" s="6">
        <v>44874.51922811343</v>
      </c>
      <c r="C357" s="5" t="s">
        <v>601</v>
      </c>
      <c r="D357" s="7"/>
      <c r="E357" s="10"/>
      <c r="F357" s="8">
        <v>57773</v>
      </c>
      <c r="I357" s="11" t="s">
        <v>9</v>
      </c>
      <c r="J357" s="10" t="s">
        <v>640</v>
      </c>
    </row>
    <row r="358" spans="1:10">
      <c r="A358" s="5" t="s">
        <v>656</v>
      </c>
      <c r="B358" s="6">
        <v>44874.51922811343</v>
      </c>
      <c r="C358" s="5" t="s">
        <v>601</v>
      </c>
      <c r="D358" s="7"/>
      <c r="E358" s="10"/>
      <c r="F358" s="8">
        <v>19453.3</v>
      </c>
      <c r="I358" s="11" t="s">
        <v>9</v>
      </c>
      <c r="J358" s="10" t="s">
        <v>651</v>
      </c>
    </row>
    <row r="359" spans="1:10">
      <c r="A359" s="12" t="s">
        <v>21</v>
      </c>
      <c r="B359" s="3"/>
      <c r="C359" s="3"/>
      <c r="D359" s="26">
        <f>310708.6+52060.8</f>
        <v>362769.39999999997</v>
      </c>
      <c r="E359" s="10"/>
      <c r="F359" s="19">
        <f>SUM(F336:G358)</f>
        <v>362769.30000000005</v>
      </c>
      <c r="H359" s="8"/>
      <c r="I359" s="11"/>
      <c r="J359" s="5"/>
    </row>
    <row r="360" spans="1:10">
      <c r="A360" s="13" t="s">
        <v>22</v>
      </c>
      <c r="B360" s="13" t="s">
        <v>23</v>
      </c>
      <c r="C360" s="13" t="s">
        <v>24</v>
      </c>
      <c r="E360" s="10"/>
      <c r="H360" s="8"/>
      <c r="I360" s="11"/>
      <c r="J360" s="5"/>
    </row>
    <row r="361" spans="1:10" ht="15.75" customHeight="1">
      <c r="A361" s="5"/>
      <c r="B361" s="6"/>
      <c r="C361" s="5"/>
      <c r="D361" s="14">
        <v>112163081</v>
      </c>
      <c r="E361" s="10"/>
      <c r="H361" s="8"/>
      <c r="I361" s="11"/>
      <c r="J361" s="5"/>
    </row>
    <row r="362" spans="1:10" ht="15.75" customHeight="1">
      <c r="A362" s="5"/>
      <c r="B362" s="6"/>
      <c r="C362" s="5"/>
      <c r="D362" s="14">
        <v>112163188</v>
      </c>
      <c r="E362" s="10"/>
      <c r="H362" s="8"/>
      <c r="I362" s="11"/>
      <c r="J362" s="5"/>
    </row>
    <row r="363" spans="1:10">
      <c r="A363" s="5"/>
      <c r="B363" s="6"/>
      <c r="C363" s="5"/>
      <c r="D363" s="7"/>
      <c r="E363" s="10"/>
      <c r="H363" s="8"/>
      <c r="I363" s="11"/>
      <c r="J363" s="5"/>
    </row>
    <row r="364" spans="1:10">
      <c r="A364" s="5" t="s">
        <v>661</v>
      </c>
      <c r="B364" s="6">
        <v>44874.697567291667</v>
      </c>
      <c r="C364" s="5" t="s">
        <v>662</v>
      </c>
      <c r="D364" s="7">
        <v>45113077287</v>
      </c>
      <c r="E364" s="5" t="s">
        <v>71</v>
      </c>
      <c r="H364" s="8">
        <v>57777.5</v>
      </c>
      <c r="I364" s="5" t="s">
        <v>15</v>
      </c>
      <c r="J364" s="5" t="s">
        <v>607</v>
      </c>
    </row>
    <row r="365" spans="1:10">
      <c r="A365" s="5" t="s">
        <v>661</v>
      </c>
      <c r="B365" s="6">
        <v>44874.697567291667</v>
      </c>
      <c r="C365" s="5" t="s">
        <v>662</v>
      </c>
      <c r="D365" s="9">
        <v>45152932431</v>
      </c>
      <c r="E365" s="5" t="s">
        <v>71</v>
      </c>
      <c r="H365" s="8">
        <v>374.4</v>
      </c>
      <c r="I365" s="5" t="s">
        <v>15</v>
      </c>
      <c r="J365" s="5" t="s">
        <v>607</v>
      </c>
    </row>
    <row r="366" spans="1:10">
      <c r="A366" s="5" t="s">
        <v>661</v>
      </c>
      <c r="B366" s="6">
        <v>44874.697567291667</v>
      </c>
      <c r="C366" s="5" t="s">
        <v>662</v>
      </c>
      <c r="D366" s="9">
        <v>45173000408</v>
      </c>
      <c r="E366" s="5" t="s">
        <v>71</v>
      </c>
      <c r="H366" s="8">
        <v>860.97</v>
      </c>
      <c r="I366" s="5" t="s">
        <v>15</v>
      </c>
      <c r="J366" s="5" t="s">
        <v>607</v>
      </c>
    </row>
    <row r="367" spans="1:10">
      <c r="A367" s="5" t="s">
        <v>661</v>
      </c>
      <c r="B367" s="6">
        <v>44874.697567291667</v>
      </c>
      <c r="C367" s="5" t="s">
        <v>662</v>
      </c>
      <c r="D367" s="9">
        <v>45173000372</v>
      </c>
      <c r="E367" s="5" t="s">
        <v>71</v>
      </c>
      <c r="H367" s="8">
        <v>578.4</v>
      </c>
      <c r="I367" s="5" t="s">
        <v>15</v>
      </c>
      <c r="J367" s="5" t="s">
        <v>607</v>
      </c>
    </row>
    <row r="368" spans="1:10">
      <c r="A368" s="5" t="s">
        <v>661</v>
      </c>
      <c r="B368" s="6">
        <v>44874.697567291667</v>
      </c>
      <c r="C368" s="5" t="s">
        <v>662</v>
      </c>
      <c r="D368" s="9">
        <v>45172998325</v>
      </c>
      <c r="E368" s="5" t="s">
        <v>71</v>
      </c>
      <c r="H368" s="8">
        <v>374.4</v>
      </c>
      <c r="I368" s="5" t="s">
        <v>15</v>
      </c>
      <c r="J368" s="5" t="s">
        <v>602</v>
      </c>
    </row>
    <row r="369" spans="1:10">
      <c r="A369" s="5" t="s">
        <v>661</v>
      </c>
      <c r="B369" s="6">
        <v>44874.697567291667</v>
      </c>
      <c r="C369" s="5" t="s">
        <v>662</v>
      </c>
      <c r="D369" s="9">
        <v>45113077231</v>
      </c>
      <c r="E369" s="5" t="s">
        <v>71</v>
      </c>
      <c r="H369" s="8">
        <v>187.2</v>
      </c>
      <c r="I369" s="5" t="s">
        <v>15</v>
      </c>
      <c r="J369" s="5" t="s">
        <v>602</v>
      </c>
    </row>
    <row r="370" spans="1:10">
      <c r="A370" s="5" t="s">
        <v>661</v>
      </c>
      <c r="B370" s="6">
        <v>44874.697567291667</v>
      </c>
      <c r="C370" s="5" t="s">
        <v>662</v>
      </c>
      <c r="D370" s="9">
        <v>45132938576</v>
      </c>
      <c r="E370" s="5" t="s">
        <v>71</v>
      </c>
      <c r="H370" s="8">
        <v>1414.6</v>
      </c>
      <c r="I370" s="5" t="s">
        <v>15</v>
      </c>
      <c r="J370" s="5" t="s">
        <v>602</v>
      </c>
    </row>
    <row r="371" spans="1:10">
      <c r="A371" s="5" t="s">
        <v>661</v>
      </c>
      <c r="B371" s="6">
        <v>44874.697567291667</v>
      </c>
      <c r="C371" s="5" t="s">
        <v>662</v>
      </c>
      <c r="D371" s="9">
        <v>45132938910</v>
      </c>
      <c r="E371" s="5" t="s">
        <v>71</v>
      </c>
      <c r="H371" s="8">
        <v>1270.8</v>
      </c>
      <c r="I371" s="5" t="s">
        <v>15</v>
      </c>
      <c r="J371" s="5" t="s">
        <v>602</v>
      </c>
    </row>
    <row r="372" spans="1:10">
      <c r="A372" s="5" t="s">
        <v>661</v>
      </c>
      <c r="B372" s="6">
        <v>44874.697567291667</v>
      </c>
      <c r="C372" s="5" t="s">
        <v>662</v>
      </c>
      <c r="D372" s="9">
        <v>45163030311</v>
      </c>
      <c r="E372" s="5" t="s">
        <v>71</v>
      </c>
      <c r="H372" s="8">
        <v>973.06</v>
      </c>
      <c r="I372" s="5" t="s">
        <v>15</v>
      </c>
      <c r="J372" s="5" t="s">
        <v>602</v>
      </c>
    </row>
    <row r="373" spans="1:10">
      <c r="A373" s="5" t="s">
        <v>661</v>
      </c>
      <c r="B373" s="6">
        <v>44874.697567291667</v>
      </c>
      <c r="C373" s="5" t="s">
        <v>662</v>
      </c>
      <c r="D373" s="9">
        <v>45123064571</v>
      </c>
      <c r="E373" s="5" t="s">
        <v>71</v>
      </c>
      <c r="H373" s="8">
        <v>2830.8</v>
      </c>
      <c r="I373" s="5" t="s">
        <v>15</v>
      </c>
      <c r="J373" s="5" t="s">
        <v>602</v>
      </c>
    </row>
    <row r="374" spans="1:10">
      <c r="A374" s="5" t="s">
        <v>661</v>
      </c>
      <c r="B374" s="6">
        <v>44874.697567291667</v>
      </c>
      <c r="C374" s="5" t="s">
        <v>662</v>
      </c>
      <c r="D374" s="9">
        <v>45123064756</v>
      </c>
      <c r="E374" s="5" t="s">
        <v>71</v>
      </c>
      <c r="H374" s="8">
        <v>915.9</v>
      </c>
      <c r="I374" s="5" t="s">
        <v>15</v>
      </c>
      <c r="J374" s="5" t="s">
        <v>602</v>
      </c>
    </row>
    <row r="375" spans="1:10">
      <c r="A375" s="5" t="s">
        <v>661</v>
      </c>
      <c r="B375" s="6">
        <v>44874.697567291667</v>
      </c>
      <c r="C375" s="5" t="s">
        <v>662</v>
      </c>
      <c r="D375" s="9">
        <v>45113079090</v>
      </c>
      <c r="E375" s="5" t="s">
        <v>71</v>
      </c>
      <c r="H375" s="8">
        <v>3900</v>
      </c>
      <c r="I375" s="5" t="s">
        <v>15</v>
      </c>
      <c r="J375" s="5" t="s">
        <v>602</v>
      </c>
    </row>
    <row r="376" spans="1:10">
      <c r="A376" s="5" t="s">
        <v>661</v>
      </c>
      <c r="B376" s="6">
        <v>44874.697567291667</v>
      </c>
      <c r="C376" s="5" t="s">
        <v>662</v>
      </c>
      <c r="D376" s="9">
        <v>45132940744</v>
      </c>
      <c r="E376" s="5" t="s">
        <v>71</v>
      </c>
      <c r="H376" s="8">
        <v>6745.52</v>
      </c>
      <c r="I376" s="5" t="s">
        <v>15</v>
      </c>
      <c r="J376" s="5" t="s">
        <v>602</v>
      </c>
    </row>
    <row r="377" spans="1:10">
      <c r="A377" s="5" t="s">
        <v>661</v>
      </c>
      <c r="B377" s="6">
        <v>44874.697567291667</v>
      </c>
      <c r="C377" s="5" t="s">
        <v>662</v>
      </c>
      <c r="D377" s="9">
        <v>52116394134</v>
      </c>
      <c r="E377" s="5" t="s">
        <v>71</v>
      </c>
      <c r="H377" s="8">
        <v>966</v>
      </c>
      <c r="I377" s="5" t="s">
        <v>15</v>
      </c>
      <c r="J377" s="5" t="s">
        <v>602</v>
      </c>
    </row>
    <row r="378" spans="1:10">
      <c r="A378" s="5" t="s">
        <v>661</v>
      </c>
      <c r="B378" s="6">
        <v>44874.697567291667</v>
      </c>
      <c r="C378" s="5" t="s">
        <v>662</v>
      </c>
      <c r="D378" s="9">
        <v>45123065237</v>
      </c>
      <c r="E378" s="5" t="s">
        <v>71</v>
      </c>
      <c r="H378" s="8">
        <v>473.96</v>
      </c>
      <c r="I378" s="5" t="s">
        <v>15</v>
      </c>
      <c r="J378" s="5" t="s">
        <v>602</v>
      </c>
    </row>
    <row r="379" spans="1:10">
      <c r="A379" s="5" t="s">
        <v>661</v>
      </c>
      <c r="B379" s="6">
        <v>44874.697567291667</v>
      </c>
      <c r="C379" s="5" t="s">
        <v>662</v>
      </c>
      <c r="D379" s="9">
        <v>45143310320</v>
      </c>
      <c r="E379" s="5" t="s">
        <v>71</v>
      </c>
      <c r="H379" s="8">
        <v>76.709999999999994</v>
      </c>
      <c r="I379" s="5" t="s">
        <v>15</v>
      </c>
      <c r="J379" s="5" t="s">
        <v>602</v>
      </c>
    </row>
    <row r="380" spans="1:10">
      <c r="A380" s="5" t="s">
        <v>661</v>
      </c>
      <c r="B380" s="6">
        <v>44874.697567291667</v>
      </c>
      <c r="C380" s="5" t="s">
        <v>662</v>
      </c>
      <c r="D380" s="7">
        <v>402218</v>
      </c>
      <c r="E380" s="5" t="s">
        <v>71</v>
      </c>
      <c r="H380" s="8">
        <v>93920.2</v>
      </c>
      <c r="I380" s="5" t="s">
        <v>15</v>
      </c>
      <c r="J380" s="5" t="s">
        <v>630</v>
      </c>
    </row>
    <row r="381" spans="1:10">
      <c r="A381" s="5" t="s">
        <v>661</v>
      </c>
      <c r="B381" s="6">
        <v>44874.697567291667</v>
      </c>
      <c r="C381" s="5" t="s">
        <v>662</v>
      </c>
      <c r="D381" s="7">
        <v>451067</v>
      </c>
      <c r="E381" s="5" t="s">
        <v>71</v>
      </c>
      <c r="H381" s="8">
        <v>9032.7000000000007</v>
      </c>
      <c r="I381" s="5" t="s">
        <v>15</v>
      </c>
      <c r="J381" s="10" t="s">
        <v>609</v>
      </c>
    </row>
    <row r="382" spans="1:10">
      <c r="A382" s="5" t="s">
        <v>661</v>
      </c>
      <c r="B382" s="6">
        <v>44874.697567291667</v>
      </c>
      <c r="C382" s="5" t="s">
        <v>662</v>
      </c>
      <c r="D382" s="9">
        <v>296301007500024</v>
      </c>
      <c r="E382" s="5" t="s">
        <v>632</v>
      </c>
      <c r="H382" s="8">
        <v>15325.95</v>
      </c>
      <c r="I382" s="5" t="s">
        <v>15</v>
      </c>
      <c r="J382" s="5" t="s">
        <v>608</v>
      </c>
    </row>
    <row r="383" spans="1:10">
      <c r="A383" s="5" t="s">
        <v>661</v>
      </c>
      <c r="B383" s="6">
        <v>44874.697567291667</v>
      </c>
      <c r="C383" s="5" t="s">
        <v>662</v>
      </c>
      <c r="D383" s="7">
        <v>15662</v>
      </c>
      <c r="E383" s="5" t="s">
        <v>645</v>
      </c>
      <c r="H383" s="8">
        <v>3000</v>
      </c>
      <c r="I383" s="5" t="s">
        <v>15</v>
      </c>
      <c r="J383" s="5" t="s">
        <v>608</v>
      </c>
    </row>
    <row r="384" spans="1:10">
      <c r="A384" s="5" t="s">
        <v>661</v>
      </c>
      <c r="B384" s="6">
        <v>44874.697567291667</v>
      </c>
      <c r="C384" s="5" t="s">
        <v>662</v>
      </c>
      <c r="D384" s="7">
        <v>49356</v>
      </c>
      <c r="E384" s="5" t="s">
        <v>645</v>
      </c>
      <c r="H384" s="8">
        <v>24148.55</v>
      </c>
      <c r="I384" s="5" t="s">
        <v>15</v>
      </c>
      <c r="J384" s="5" t="s">
        <v>607</v>
      </c>
    </row>
    <row r="385" spans="1:10">
      <c r="A385" s="5" t="s">
        <v>661</v>
      </c>
      <c r="B385" s="6">
        <v>44874.697567291667</v>
      </c>
      <c r="C385" s="5" t="s">
        <v>662</v>
      </c>
      <c r="D385" s="7">
        <v>358645</v>
      </c>
      <c r="E385" s="5" t="s">
        <v>645</v>
      </c>
      <c r="H385" s="8">
        <v>1905.1</v>
      </c>
      <c r="I385" s="5" t="s">
        <v>15</v>
      </c>
      <c r="J385" s="10" t="s">
        <v>609</v>
      </c>
    </row>
    <row r="386" spans="1:10">
      <c r="A386" s="12" t="s">
        <v>21</v>
      </c>
      <c r="B386" s="3"/>
      <c r="C386" s="3"/>
      <c r="D386" s="7"/>
      <c r="E386" s="10"/>
      <c r="H386" s="8"/>
      <c r="I386" s="11"/>
      <c r="J386" s="5"/>
    </row>
    <row r="387" spans="1:10">
      <c r="A387" s="13" t="s">
        <v>22</v>
      </c>
      <c r="B387" s="13" t="s">
        <v>23</v>
      </c>
      <c r="C387" s="13" t="s">
        <v>24</v>
      </c>
      <c r="D387" s="7"/>
      <c r="E387" s="10"/>
      <c r="H387" s="8"/>
      <c r="I387" s="11"/>
      <c r="J387" s="5"/>
    </row>
    <row r="388" spans="1:10">
      <c r="A388" s="22" t="s">
        <v>432</v>
      </c>
      <c r="B388" s="23"/>
      <c r="C388" s="23"/>
    </row>
    <row r="389" spans="1:10">
      <c r="A389" s="24" t="s">
        <v>663</v>
      </c>
      <c r="B389" s="23"/>
      <c r="C389" s="23"/>
    </row>
    <row r="391" spans="1:10">
      <c r="A391" s="1" t="s">
        <v>0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3" t="s">
        <v>68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88" t="s">
        <v>0</v>
      </c>
      <c r="B393" s="88" t="s">
        <v>2</v>
      </c>
      <c r="C393" s="88" t="s">
        <v>3</v>
      </c>
      <c r="D393" s="88" t="s">
        <v>4</v>
      </c>
      <c r="E393" s="88" t="s">
        <v>5</v>
      </c>
      <c r="F393" s="88" t="s">
        <v>6</v>
      </c>
      <c r="G393" s="90"/>
      <c r="H393" s="91"/>
      <c r="I393" s="88" t="s">
        <v>7</v>
      </c>
      <c r="J393" s="88" t="s">
        <v>8</v>
      </c>
    </row>
    <row r="394" spans="1:10">
      <c r="A394" s="89"/>
      <c r="B394" s="89"/>
      <c r="C394" s="89"/>
      <c r="D394" s="89"/>
      <c r="E394" s="89"/>
      <c r="F394" s="4" t="s">
        <v>9</v>
      </c>
      <c r="G394" s="4" t="s">
        <v>10</v>
      </c>
      <c r="H394" s="4" t="s">
        <v>11</v>
      </c>
      <c r="I394" s="89"/>
      <c r="J394" s="89"/>
    </row>
    <row r="395" spans="1:10">
      <c r="A395" s="5" t="s">
        <v>664</v>
      </c>
      <c r="B395" s="6">
        <v>44875.517890023148</v>
      </c>
      <c r="C395" s="5" t="s">
        <v>662</v>
      </c>
      <c r="D395" s="11"/>
      <c r="E395" s="10"/>
      <c r="F395" s="8">
        <v>8804.7000000000007</v>
      </c>
      <c r="I395" s="11" t="s">
        <v>9</v>
      </c>
      <c r="J395" s="10" t="s">
        <v>658</v>
      </c>
    </row>
    <row r="396" spans="1:10">
      <c r="A396" s="5" t="s">
        <v>664</v>
      </c>
      <c r="B396" s="6">
        <v>44875.517890023148</v>
      </c>
      <c r="C396" s="5" t="s">
        <v>662</v>
      </c>
      <c r="D396" s="11"/>
      <c r="E396" s="10"/>
      <c r="F396" s="8">
        <v>11448.7</v>
      </c>
      <c r="I396" s="11" t="s">
        <v>9</v>
      </c>
      <c r="J396" s="10" t="s">
        <v>606</v>
      </c>
    </row>
    <row r="397" spans="1:10">
      <c r="A397" s="5" t="s">
        <v>664</v>
      </c>
      <c r="B397" s="6">
        <v>44875.517890023148</v>
      </c>
      <c r="C397" s="5" t="s">
        <v>662</v>
      </c>
      <c r="D397" s="11"/>
      <c r="E397" s="10"/>
      <c r="F397" s="8">
        <v>12980.3</v>
      </c>
      <c r="I397" s="11" t="s">
        <v>9</v>
      </c>
      <c r="J397" s="10" t="s">
        <v>613</v>
      </c>
    </row>
    <row r="398" spans="1:10">
      <c r="A398" s="5" t="s">
        <v>664</v>
      </c>
      <c r="B398" s="6">
        <v>44875.517890023148</v>
      </c>
      <c r="C398" s="5" t="s">
        <v>662</v>
      </c>
      <c r="D398" s="11"/>
      <c r="E398" s="10"/>
      <c r="F398" s="8">
        <v>165029.70000000001</v>
      </c>
      <c r="I398" s="11" t="s">
        <v>9</v>
      </c>
      <c r="J398" s="5" t="s">
        <v>612</v>
      </c>
    </row>
    <row r="399" spans="1:10">
      <c r="A399" s="5" t="s">
        <v>664</v>
      </c>
      <c r="B399" s="6">
        <v>44875.517890023148</v>
      </c>
      <c r="C399" s="5" t="s">
        <v>662</v>
      </c>
      <c r="D399" s="11"/>
      <c r="E399" s="10"/>
      <c r="F399" s="8">
        <v>39655.699999999997</v>
      </c>
      <c r="I399" s="11" t="s">
        <v>9</v>
      </c>
      <c r="J399" s="10" t="s">
        <v>665</v>
      </c>
    </row>
    <row r="400" spans="1:10">
      <c r="A400" s="5" t="s">
        <v>664</v>
      </c>
      <c r="B400" s="6">
        <v>44875.517890023148</v>
      </c>
      <c r="C400" s="5" t="s">
        <v>662</v>
      </c>
      <c r="D400" s="11"/>
      <c r="E400" s="10"/>
      <c r="F400" s="8">
        <v>11130</v>
      </c>
      <c r="I400" s="11" t="s">
        <v>9</v>
      </c>
      <c r="J400" s="5" t="s">
        <v>614</v>
      </c>
    </row>
    <row r="401" spans="1:10">
      <c r="A401" s="5" t="s">
        <v>664</v>
      </c>
      <c r="B401" s="6">
        <v>44875.517890023148</v>
      </c>
      <c r="C401" s="5" t="s">
        <v>662</v>
      </c>
      <c r="D401" s="11"/>
      <c r="E401" s="10"/>
      <c r="F401" s="8">
        <v>4196.3</v>
      </c>
      <c r="I401" s="11" t="s">
        <v>9</v>
      </c>
      <c r="J401" s="10" t="s">
        <v>615</v>
      </c>
    </row>
    <row r="402" spans="1:10">
      <c r="A402" s="5" t="s">
        <v>664</v>
      </c>
      <c r="B402" s="6">
        <v>44875.517890023148</v>
      </c>
      <c r="C402" s="5" t="s">
        <v>662</v>
      </c>
      <c r="D402" s="11"/>
      <c r="E402" s="10"/>
      <c r="F402" s="8">
        <v>8845.7999999999993</v>
      </c>
      <c r="I402" s="11" t="s">
        <v>9</v>
      </c>
      <c r="J402" s="5" t="s">
        <v>616</v>
      </c>
    </row>
    <row r="403" spans="1:10">
      <c r="A403" s="5" t="s">
        <v>664</v>
      </c>
      <c r="B403" s="6">
        <v>44875.517890023148</v>
      </c>
      <c r="C403" s="5" t="s">
        <v>662</v>
      </c>
      <c r="D403" s="11"/>
      <c r="E403" s="10"/>
      <c r="F403" s="8">
        <v>19235</v>
      </c>
      <c r="I403" s="11" t="s">
        <v>9</v>
      </c>
      <c r="J403" s="10" t="s">
        <v>636</v>
      </c>
    </row>
    <row r="404" spans="1:10">
      <c r="A404" s="5" t="s">
        <v>664</v>
      </c>
      <c r="B404" s="6">
        <v>44875.517890023148</v>
      </c>
      <c r="C404" s="5" t="s">
        <v>662</v>
      </c>
      <c r="D404" s="11"/>
      <c r="E404" s="10"/>
      <c r="F404" s="8">
        <v>2147.6</v>
      </c>
      <c r="I404" s="11" t="s">
        <v>9</v>
      </c>
      <c r="J404" s="10" t="s">
        <v>617</v>
      </c>
    </row>
    <row r="405" spans="1:10">
      <c r="A405" s="5" t="s">
        <v>664</v>
      </c>
      <c r="B405" s="6">
        <v>44875.517890023148</v>
      </c>
      <c r="C405" s="5" t="s">
        <v>662</v>
      </c>
      <c r="D405" s="11"/>
      <c r="E405" s="10"/>
      <c r="F405" s="8">
        <v>13450.4</v>
      </c>
      <c r="I405" s="11" t="s">
        <v>9</v>
      </c>
      <c r="J405" s="10" t="s">
        <v>618</v>
      </c>
    </row>
    <row r="406" spans="1:10">
      <c r="A406" s="5" t="s">
        <v>664</v>
      </c>
      <c r="B406" s="6">
        <v>44875.517890023148</v>
      </c>
      <c r="C406" s="5" t="s">
        <v>662</v>
      </c>
      <c r="D406" s="11"/>
      <c r="E406" s="10"/>
      <c r="F406" s="8">
        <v>9108.9</v>
      </c>
      <c r="I406" s="11" t="s">
        <v>9</v>
      </c>
      <c r="J406" s="10" t="s">
        <v>619</v>
      </c>
    </row>
    <row r="407" spans="1:10">
      <c r="A407" s="5" t="s">
        <v>664</v>
      </c>
      <c r="B407" s="6">
        <v>44875.517890023148</v>
      </c>
      <c r="C407" s="5" t="s">
        <v>662</v>
      </c>
      <c r="D407" s="11"/>
      <c r="E407" s="10"/>
      <c r="F407" s="8">
        <v>15661.6</v>
      </c>
      <c r="I407" s="11" t="s">
        <v>9</v>
      </c>
      <c r="J407" s="10" t="s">
        <v>621</v>
      </c>
    </row>
    <row r="408" spans="1:10">
      <c r="A408" s="5" t="s">
        <v>664</v>
      </c>
      <c r="B408" s="6">
        <v>44875.517890023148</v>
      </c>
      <c r="C408" s="5" t="s">
        <v>662</v>
      </c>
      <c r="D408" s="11"/>
      <c r="E408" s="10"/>
      <c r="F408" s="8">
        <v>7083.4</v>
      </c>
      <c r="I408" s="11" t="s">
        <v>9</v>
      </c>
      <c r="J408" s="10" t="s">
        <v>623</v>
      </c>
    </row>
    <row r="409" spans="1:10">
      <c r="A409" s="12" t="s">
        <v>21</v>
      </c>
      <c r="B409" s="3"/>
      <c r="C409" s="3"/>
      <c r="D409" s="26">
        <f>238994.1+89784</f>
        <v>328778.09999999998</v>
      </c>
      <c r="E409" s="10"/>
      <c r="F409" s="19">
        <f>SUM(F395:G408)</f>
        <v>328778.10000000003</v>
      </c>
      <c r="H409" s="8"/>
      <c r="I409" s="11"/>
      <c r="J409" s="5"/>
    </row>
    <row r="410" spans="1:10">
      <c r="A410" s="13" t="s">
        <v>22</v>
      </c>
      <c r="B410" s="13" t="s">
        <v>23</v>
      </c>
      <c r="C410" s="13" t="s">
        <v>24</v>
      </c>
      <c r="D410" s="7"/>
      <c r="E410" s="10"/>
      <c r="H410" s="8"/>
      <c r="I410" s="11"/>
      <c r="J410" s="5"/>
    </row>
    <row r="411" spans="1:10" ht="15.75" customHeight="1">
      <c r="A411" s="5"/>
      <c r="B411" s="6"/>
      <c r="C411" s="5"/>
      <c r="D411" s="14">
        <v>112197282</v>
      </c>
      <c r="E411" s="10"/>
      <c r="H411" s="8"/>
      <c r="I411" s="11"/>
      <c r="J411" s="5"/>
    </row>
    <row r="412" spans="1:10" ht="15.75" customHeight="1">
      <c r="A412" s="5"/>
      <c r="B412" s="6"/>
      <c r="C412" s="5"/>
      <c r="D412" s="14">
        <v>112197368</v>
      </c>
      <c r="E412" s="10"/>
      <c r="H412" s="8"/>
      <c r="I412" s="11"/>
      <c r="J412" s="5"/>
    </row>
    <row r="413" spans="1:10">
      <c r="A413" s="5"/>
      <c r="B413" s="6"/>
      <c r="C413" s="5"/>
      <c r="D413" s="7"/>
      <c r="E413" s="10"/>
      <c r="H413" s="8"/>
      <c r="I413" s="11"/>
      <c r="J413" s="5"/>
    </row>
    <row r="414" spans="1:10">
      <c r="A414" s="5" t="s">
        <v>666</v>
      </c>
      <c r="B414" s="6">
        <v>44875.753630405103</v>
      </c>
      <c r="C414" s="5" t="s">
        <v>662</v>
      </c>
      <c r="D414" s="7"/>
      <c r="E414" s="10"/>
      <c r="G414" s="8">
        <v>13592</v>
      </c>
      <c r="I414" s="11" t="s">
        <v>10</v>
      </c>
      <c r="J414" s="5" t="s">
        <v>607</v>
      </c>
    </row>
    <row r="415" spans="1:10">
      <c r="A415" s="5" t="s">
        <v>667</v>
      </c>
      <c r="B415" s="6">
        <v>44875.753630405103</v>
      </c>
      <c r="C415" s="5" t="s">
        <v>662</v>
      </c>
      <c r="D415" s="9">
        <v>45152935332</v>
      </c>
      <c r="E415" s="5" t="s">
        <v>71</v>
      </c>
      <c r="H415" s="8">
        <v>748.8</v>
      </c>
      <c r="I415" s="5" t="s">
        <v>15</v>
      </c>
      <c r="J415" s="5" t="s">
        <v>602</v>
      </c>
    </row>
    <row r="416" spans="1:10">
      <c r="A416" s="5" t="s">
        <v>666</v>
      </c>
      <c r="B416" s="6">
        <v>44875.753630405103</v>
      </c>
      <c r="C416" s="5" t="s">
        <v>662</v>
      </c>
      <c r="D416" s="9">
        <v>45163033872</v>
      </c>
      <c r="E416" s="5" t="s">
        <v>71</v>
      </c>
      <c r="H416" s="8">
        <v>15000</v>
      </c>
      <c r="I416" s="5" t="s">
        <v>15</v>
      </c>
      <c r="J416" s="5" t="s">
        <v>608</v>
      </c>
    </row>
    <row r="417" spans="1:10">
      <c r="A417" s="5" t="s">
        <v>666</v>
      </c>
      <c r="B417" s="6">
        <v>44875.753630405103</v>
      </c>
      <c r="C417" s="5" t="s">
        <v>662</v>
      </c>
      <c r="D417" s="9">
        <v>52516318020</v>
      </c>
      <c r="E417" s="5" t="s">
        <v>71</v>
      </c>
      <c r="H417" s="8">
        <v>374.4</v>
      </c>
      <c r="I417" s="5" t="s">
        <v>15</v>
      </c>
      <c r="J417" s="5" t="s">
        <v>602</v>
      </c>
    </row>
    <row r="418" spans="1:10">
      <c r="A418" s="5" t="s">
        <v>666</v>
      </c>
      <c r="B418" s="6">
        <v>44875.753630405103</v>
      </c>
      <c r="C418" s="5" t="s">
        <v>662</v>
      </c>
      <c r="D418" s="9">
        <v>19340467853</v>
      </c>
      <c r="E418" s="5" t="s">
        <v>71</v>
      </c>
      <c r="H418" s="8">
        <v>21495.599999999999</v>
      </c>
      <c r="I418" s="5" t="s">
        <v>15</v>
      </c>
      <c r="J418" s="5" t="s">
        <v>602</v>
      </c>
    </row>
    <row r="419" spans="1:10">
      <c r="A419" s="5" t="s">
        <v>666</v>
      </c>
      <c r="B419" s="6">
        <v>44875.753630405103</v>
      </c>
      <c r="C419" s="5" t="s">
        <v>662</v>
      </c>
      <c r="D419" s="9">
        <v>45113080105</v>
      </c>
      <c r="E419" s="5" t="s">
        <v>71</v>
      </c>
      <c r="H419" s="8">
        <v>1540.87</v>
      </c>
      <c r="I419" s="5" t="s">
        <v>15</v>
      </c>
      <c r="J419" s="5" t="s">
        <v>602</v>
      </c>
    </row>
    <row r="420" spans="1:10">
      <c r="A420" s="5" t="s">
        <v>666</v>
      </c>
      <c r="B420" s="6">
        <v>44875.753630405103</v>
      </c>
      <c r="C420" s="5" t="s">
        <v>662</v>
      </c>
      <c r="D420" s="9">
        <v>45173001227</v>
      </c>
      <c r="E420" s="5" t="s">
        <v>71</v>
      </c>
      <c r="H420" s="8">
        <v>1067.8399999999999</v>
      </c>
      <c r="I420" s="5" t="s">
        <v>15</v>
      </c>
      <c r="J420" s="5" t="s">
        <v>602</v>
      </c>
    </row>
    <row r="421" spans="1:10">
      <c r="A421" s="5" t="s">
        <v>666</v>
      </c>
      <c r="B421" s="6">
        <v>44875.753630405103</v>
      </c>
      <c r="C421" s="5" t="s">
        <v>662</v>
      </c>
      <c r="D421" s="9">
        <v>45152933326</v>
      </c>
      <c r="E421" s="5" t="s">
        <v>71</v>
      </c>
      <c r="H421" s="8">
        <v>301.5</v>
      </c>
      <c r="I421" s="5" t="s">
        <v>15</v>
      </c>
      <c r="J421" s="5" t="s">
        <v>602</v>
      </c>
    </row>
    <row r="422" spans="1:10">
      <c r="A422" s="5" t="s">
        <v>666</v>
      </c>
      <c r="B422" s="6">
        <v>44875.753630405103</v>
      </c>
      <c r="C422" s="5" t="s">
        <v>662</v>
      </c>
      <c r="D422" s="9">
        <v>45113080319</v>
      </c>
      <c r="E422" s="5" t="s">
        <v>71</v>
      </c>
      <c r="H422" s="8">
        <v>346.4</v>
      </c>
      <c r="I422" s="5" t="s">
        <v>15</v>
      </c>
      <c r="J422" s="5" t="s">
        <v>602</v>
      </c>
    </row>
    <row r="423" spans="1:10">
      <c r="A423" s="5" t="s">
        <v>666</v>
      </c>
      <c r="B423" s="6">
        <v>44875.753630405103</v>
      </c>
      <c r="C423" s="5" t="s">
        <v>662</v>
      </c>
      <c r="D423" s="9">
        <v>45152933784</v>
      </c>
      <c r="E423" s="5" t="s">
        <v>71</v>
      </c>
      <c r="H423" s="8">
        <v>1403.6</v>
      </c>
      <c r="I423" s="5" t="s">
        <v>15</v>
      </c>
      <c r="J423" s="5" t="s">
        <v>602</v>
      </c>
    </row>
    <row r="424" spans="1:10">
      <c r="A424" s="5" t="s">
        <v>666</v>
      </c>
      <c r="B424" s="6">
        <v>44875.753630405103</v>
      </c>
      <c r="C424" s="5" t="s">
        <v>662</v>
      </c>
      <c r="D424" s="9">
        <v>45163034376</v>
      </c>
      <c r="E424" s="5" t="s">
        <v>71</v>
      </c>
      <c r="H424" s="8">
        <v>685.56</v>
      </c>
      <c r="I424" s="5" t="s">
        <v>15</v>
      </c>
      <c r="J424" s="5" t="s">
        <v>602</v>
      </c>
    </row>
    <row r="425" spans="1:10">
      <c r="A425" s="5" t="s">
        <v>666</v>
      </c>
      <c r="B425" s="6">
        <v>44875.753630405103</v>
      </c>
      <c r="C425" s="5" t="s">
        <v>662</v>
      </c>
      <c r="D425" s="9">
        <v>45152935200</v>
      </c>
      <c r="E425" s="5" t="s">
        <v>71</v>
      </c>
      <c r="H425" s="8">
        <v>1200</v>
      </c>
      <c r="I425" s="5" t="s">
        <v>15</v>
      </c>
      <c r="J425" s="5" t="s">
        <v>602</v>
      </c>
    </row>
    <row r="426" spans="1:10">
      <c r="A426" s="5" t="s">
        <v>666</v>
      </c>
      <c r="B426" s="6">
        <v>44875.753630405103</v>
      </c>
      <c r="C426" s="5" t="s">
        <v>662</v>
      </c>
      <c r="D426" s="9">
        <v>45143312595</v>
      </c>
      <c r="E426" s="5" t="s">
        <v>71</v>
      </c>
      <c r="H426" s="8">
        <v>1680</v>
      </c>
      <c r="I426" s="5" t="s">
        <v>15</v>
      </c>
      <c r="J426" s="5" t="s">
        <v>602</v>
      </c>
    </row>
    <row r="427" spans="1:10">
      <c r="A427" s="5" t="s">
        <v>666</v>
      </c>
      <c r="B427" s="6">
        <v>44875.753630405103</v>
      </c>
      <c r="C427" s="5" t="s">
        <v>662</v>
      </c>
      <c r="D427" s="9">
        <v>45132943394</v>
      </c>
      <c r="E427" s="5" t="s">
        <v>71</v>
      </c>
      <c r="H427" s="8">
        <v>606</v>
      </c>
      <c r="I427" s="5" t="s">
        <v>15</v>
      </c>
      <c r="J427" s="5" t="s">
        <v>602</v>
      </c>
    </row>
    <row r="428" spans="1:10">
      <c r="A428" s="5" t="s">
        <v>666</v>
      </c>
      <c r="B428" s="6">
        <v>44875.753630405103</v>
      </c>
      <c r="C428" s="5" t="s">
        <v>662</v>
      </c>
      <c r="D428" s="9">
        <v>52516316850</v>
      </c>
      <c r="E428" s="5" t="s">
        <v>71</v>
      </c>
      <c r="H428" s="8">
        <v>3880.46</v>
      </c>
      <c r="I428" s="5" t="s">
        <v>15</v>
      </c>
      <c r="J428" s="5" t="s">
        <v>607</v>
      </c>
    </row>
    <row r="429" spans="1:10">
      <c r="A429" s="5" t="s">
        <v>666</v>
      </c>
      <c r="B429" s="6">
        <v>44875.753630405103</v>
      </c>
      <c r="C429" s="5" t="s">
        <v>662</v>
      </c>
      <c r="D429" s="7">
        <v>372809</v>
      </c>
      <c r="E429" s="5" t="s">
        <v>645</v>
      </c>
      <c r="H429" s="8">
        <v>382.2</v>
      </c>
      <c r="I429" s="5" t="s">
        <v>15</v>
      </c>
      <c r="J429" s="10" t="s">
        <v>609</v>
      </c>
    </row>
    <row r="430" spans="1:10">
      <c r="A430" s="5" t="s">
        <v>666</v>
      </c>
      <c r="B430" s="6">
        <v>44875.753630405103</v>
      </c>
      <c r="C430" s="5" t="s">
        <v>662</v>
      </c>
      <c r="D430" s="9">
        <v>45143312611</v>
      </c>
      <c r="E430" s="5" t="s">
        <v>71</v>
      </c>
      <c r="H430" s="8">
        <v>15000</v>
      </c>
      <c r="I430" s="5" t="s">
        <v>15</v>
      </c>
      <c r="J430" s="5" t="s">
        <v>630</v>
      </c>
    </row>
    <row r="431" spans="1:10">
      <c r="A431" s="5" t="s">
        <v>666</v>
      </c>
      <c r="B431" s="6">
        <v>44875.753630405103</v>
      </c>
      <c r="C431" s="5" t="s">
        <v>662</v>
      </c>
      <c r="D431" s="7">
        <v>179374</v>
      </c>
      <c r="E431" s="5" t="s">
        <v>60</v>
      </c>
      <c r="H431" s="8">
        <v>2870.39</v>
      </c>
      <c r="I431" s="5" t="s">
        <v>15</v>
      </c>
      <c r="J431" s="5" t="s">
        <v>607</v>
      </c>
    </row>
    <row r="432" spans="1:10">
      <c r="A432" s="5" t="s">
        <v>666</v>
      </c>
      <c r="B432" s="6">
        <v>44875.753630405103</v>
      </c>
      <c r="C432" s="5" t="s">
        <v>662</v>
      </c>
      <c r="D432" s="7">
        <v>179374</v>
      </c>
      <c r="E432" s="5" t="s">
        <v>60</v>
      </c>
      <c r="H432" s="8">
        <v>9039.57</v>
      </c>
      <c r="I432" s="5" t="s">
        <v>15</v>
      </c>
      <c r="J432" s="5" t="s">
        <v>607</v>
      </c>
    </row>
    <row r="433" spans="1:10">
      <c r="A433" s="5" t="s">
        <v>666</v>
      </c>
      <c r="B433" s="6">
        <v>44875.753630405103</v>
      </c>
      <c r="C433" s="5" t="s">
        <v>662</v>
      </c>
      <c r="D433" s="7">
        <v>179374</v>
      </c>
      <c r="E433" s="5" t="s">
        <v>60</v>
      </c>
      <c r="H433" s="8">
        <v>31502.26</v>
      </c>
      <c r="I433" s="5" t="s">
        <v>15</v>
      </c>
      <c r="J433" s="5" t="s">
        <v>607</v>
      </c>
    </row>
    <row r="434" spans="1:10">
      <c r="A434" s="5" t="s">
        <v>666</v>
      </c>
      <c r="B434" s="6">
        <v>44875.753630405103</v>
      </c>
      <c r="C434" s="5" t="s">
        <v>662</v>
      </c>
      <c r="D434" s="7">
        <v>179374</v>
      </c>
      <c r="E434" s="5" t="s">
        <v>60</v>
      </c>
      <c r="H434" s="8">
        <v>4121.6000000000004</v>
      </c>
      <c r="I434" s="5" t="s">
        <v>15</v>
      </c>
      <c r="J434" s="5" t="s">
        <v>607</v>
      </c>
    </row>
    <row r="435" spans="1:10">
      <c r="A435" s="5" t="s">
        <v>666</v>
      </c>
      <c r="B435" s="6">
        <v>44875.753630405103</v>
      </c>
      <c r="C435" s="5" t="s">
        <v>662</v>
      </c>
      <c r="D435" s="9">
        <v>45163034625</v>
      </c>
      <c r="E435" s="5" t="s">
        <v>71</v>
      </c>
      <c r="H435" s="8">
        <v>2625.51</v>
      </c>
      <c r="I435" s="5" t="s">
        <v>15</v>
      </c>
      <c r="J435" s="5" t="s">
        <v>607</v>
      </c>
    </row>
    <row r="436" spans="1:10">
      <c r="A436" s="5" t="s">
        <v>666</v>
      </c>
      <c r="B436" s="6">
        <v>44875.753630405103</v>
      </c>
      <c r="C436" s="5" t="s">
        <v>662</v>
      </c>
      <c r="D436" s="9">
        <v>45132941077</v>
      </c>
      <c r="E436" s="5" t="s">
        <v>71</v>
      </c>
      <c r="H436" s="8">
        <v>2111</v>
      </c>
      <c r="I436" s="5" t="s">
        <v>15</v>
      </c>
      <c r="J436" s="5" t="s">
        <v>602</v>
      </c>
    </row>
    <row r="437" spans="1:10">
      <c r="A437" s="5" t="s">
        <v>666</v>
      </c>
      <c r="B437" s="6">
        <v>44875.753630405103</v>
      </c>
      <c r="C437" s="5" t="s">
        <v>662</v>
      </c>
      <c r="D437" s="9">
        <v>45163032844</v>
      </c>
      <c r="E437" s="5" t="s">
        <v>71</v>
      </c>
      <c r="H437" s="8">
        <v>711.5</v>
      </c>
      <c r="I437" s="5" t="s">
        <v>15</v>
      </c>
      <c r="J437" s="5" t="s">
        <v>602</v>
      </c>
    </row>
    <row r="438" spans="1:10">
      <c r="A438" s="5" t="s">
        <v>666</v>
      </c>
      <c r="B438" s="6">
        <v>44875.753630405103</v>
      </c>
      <c r="C438" s="5" t="s">
        <v>662</v>
      </c>
      <c r="D438" s="9">
        <v>45143312587</v>
      </c>
      <c r="E438" s="5" t="s">
        <v>71</v>
      </c>
      <c r="H438" s="8">
        <v>906.46</v>
      </c>
      <c r="I438" s="5" t="s">
        <v>15</v>
      </c>
      <c r="J438" s="5" t="s">
        <v>602</v>
      </c>
    </row>
    <row r="439" spans="1:10">
      <c r="A439" s="5" t="s">
        <v>666</v>
      </c>
      <c r="B439" s="6">
        <v>44875.753630405103</v>
      </c>
      <c r="C439" s="5" t="s">
        <v>662</v>
      </c>
      <c r="D439" s="9">
        <v>45143312817</v>
      </c>
      <c r="E439" s="5" t="s">
        <v>71</v>
      </c>
      <c r="H439" s="8">
        <v>960</v>
      </c>
      <c r="I439" s="5" t="s">
        <v>15</v>
      </c>
      <c r="J439" s="5" t="s">
        <v>602</v>
      </c>
    </row>
    <row r="440" spans="1:10">
      <c r="A440" s="5" t="s">
        <v>666</v>
      </c>
      <c r="B440" s="6">
        <v>44875.753630405103</v>
      </c>
      <c r="C440" s="5" t="s">
        <v>662</v>
      </c>
      <c r="D440" s="9">
        <v>45132943550</v>
      </c>
      <c r="E440" s="5" t="s">
        <v>71</v>
      </c>
      <c r="H440" s="8">
        <v>2185.8000000000002</v>
      </c>
      <c r="I440" s="5" t="s">
        <v>15</v>
      </c>
      <c r="J440" s="5" t="s">
        <v>602</v>
      </c>
    </row>
    <row r="441" spans="1:10">
      <c r="A441" s="5" t="s">
        <v>666</v>
      </c>
      <c r="B441" s="6">
        <v>44875.753630405103</v>
      </c>
      <c r="C441" s="5" t="s">
        <v>662</v>
      </c>
      <c r="D441" s="9">
        <v>52216446750</v>
      </c>
      <c r="E441" s="5" t="s">
        <v>71</v>
      </c>
      <c r="H441" s="8">
        <v>3840</v>
      </c>
      <c r="I441" s="5" t="s">
        <v>15</v>
      </c>
      <c r="J441" s="5" t="s">
        <v>602</v>
      </c>
    </row>
    <row r="442" spans="1:10">
      <c r="A442" s="5" t="s">
        <v>666</v>
      </c>
      <c r="B442" s="6">
        <v>44875.753630405103</v>
      </c>
      <c r="C442" s="5" t="s">
        <v>662</v>
      </c>
      <c r="D442" s="9">
        <v>45163034923</v>
      </c>
      <c r="E442" s="5" t="s">
        <v>71</v>
      </c>
      <c r="H442" s="8">
        <v>193.4</v>
      </c>
      <c r="I442" s="5" t="s">
        <v>15</v>
      </c>
      <c r="J442" s="5" t="s">
        <v>602</v>
      </c>
    </row>
    <row r="443" spans="1:10">
      <c r="A443" s="5" t="s">
        <v>666</v>
      </c>
      <c r="B443" s="6">
        <v>44875.753630405103</v>
      </c>
      <c r="C443" s="5" t="s">
        <v>662</v>
      </c>
      <c r="D443" s="9">
        <v>52516324810</v>
      </c>
      <c r="E443" s="5" t="s">
        <v>71</v>
      </c>
      <c r="H443" s="8">
        <v>374.4</v>
      </c>
      <c r="I443" s="5" t="s">
        <v>15</v>
      </c>
      <c r="J443" s="5" t="s">
        <v>602</v>
      </c>
    </row>
    <row r="444" spans="1:10">
      <c r="A444" s="5" t="s">
        <v>666</v>
      </c>
      <c r="B444" s="6">
        <v>44875.753630405103</v>
      </c>
      <c r="C444" s="5" t="s">
        <v>662</v>
      </c>
      <c r="D444" s="9">
        <v>45173003403</v>
      </c>
      <c r="E444" s="5" t="s">
        <v>71</v>
      </c>
      <c r="H444" s="8">
        <v>3641.65</v>
      </c>
      <c r="I444" s="5" t="s">
        <v>15</v>
      </c>
      <c r="J444" s="5" t="s">
        <v>602</v>
      </c>
    </row>
    <row r="445" spans="1:10">
      <c r="A445" s="5" t="s">
        <v>666</v>
      </c>
      <c r="B445" s="6">
        <v>44875.753630405103</v>
      </c>
      <c r="C445" s="5" t="s">
        <v>662</v>
      </c>
      <c r="D445" s="9">
        <v>45123068267</v>
      </c>
      <c r="E445" s="5" t="s">
        <v>71</v>
      </c>
      <c r="H445" s="8">
        <v>439.8</v>
      </c>
      <c r="I445" s="5" t="s">
        <v>15</v>
      </c>
      <c r="J445" s="5" t="s">
        <v>602</v>
      </c>
    </row>
    <row r="446" spans="1:10">
      <c r="A446" s="5" t="s">
        <v>666</v>
      </c>
      <c r="B446" s="6">
        <v>44875.753630405103</v>
      </c>
      <c r="C446" s="5" t="s">
        <v>662</v>
      </c>
      <c r="D446" s="9">
        <v>45113082805</v>
      </c>
      <c r="E446" s="5" t="s">
        <v>71</v>
      </c>
      <c r="H446" s="8">
        <v>704.98</v>
      </c>
      <c r="I446" s="5" t="s">
        <v>15</v>
      </c>
      <c r="J446" s="5" t="s">
        <v>602</v>
      </c>
    </row>
    <row r="447" spans="1:10">
      <c r="A447" s="5" t="s">
        <v>666</v>
      </c>
      <c r="B447" s="6">
        <v>44875.753630405103</v>
      </c>
      <c r="C447" s="5" t="s">
        <v>662</v>
      </c>
      <c r="D447" s="7">
        <v>43295</v>
      </c>
      <c r="E447" s="5" t="s">
        <v>645</v>
      </c>
      <c r="H447" s="8">
        <v>1572.53</v>
      </c>
      <c r="I447" s="5" t="s">
        <v>15</v>
      </c>
      <c r="J447" s="5" t="s">
        <v>602</v>
      </c>
    </row>
    <row r="448" spans="1:10">
      <c r="A448" s="5" t="s">
        <v>666</v>
      </c>
      <c r="B448" s="6">
        <v>44875.753630405103</v>
      </c>
      <c r="C448" s="5" t="s">
        <v>662</v>
      </c>
      <c r="D448" s="7">
        <v>402347</v>
      </c>
      <c r="E448" s="5" t="s">
        <v>71</v>
      </c>
      <c r="H448" s="8">
        <v>2992.7</v>
      </c>
      <c r="I448" s="5" t="s">
        <v>15</v>
      </c>
      <c r="J448" s="5" t="s">
        <v>630</v>
      </c>
    </row>
    <row r="449" spans="1:10">
      <c r="A449" s="5" t="s">
        <v>666</v>
      </c>
      <c r="B449" s="6">
        <v>44875.753630405103</v>
      </c>
      <c r="C449" s="5" t="s">
        <v>662</v>
      </c>
      <c r="D449" s="7">
        <v>451252</v>
      </c>
      <c r="E449" s="5" t="s">
        <v>71</v>
      </c>
      <c r="H449" s="8">
        <v>61178.2</v>
      </c>
      <c r="I449" s="5" t="s">
        <v>15</v>
      </c>
      <c r="J449" s="10" t="s">
        <v>609</v>
      </c>
    </row>
    <row r="450" spans="1:10">
      <c r="A450" s="5" t="s">
        <v>666</v>
      </c>
      <c r="B450" s="6">
        <v>44875.753630405103</v>
      </c>
      <c r="C450" s="5" t="s">
        <v>662</v>
      </c>
      <c r="D450" s="7">
        <v>412635</v>
      </c>
      <c r="E450" s="5" t="s">
        <v>71</v>
      </c>
      <c r="H450" s="8">
        <v>288850</v>
      </c>
      <c r="I450" s="5" t="s">
        <v>15</v>
      </c>
      <c r="J450" s="5" t="s">
        <v>608</v>
      </c>
    </row>
    <row r="451" spans="1:10">
      <c r="A451" s="5" t="s">
        <v>666</v>
      </c>
      <c r="B451" s="6">
        <v>44875.753630405103</v>
      </c>
      <c r="C451" s="5" t="s">
        <v>662</v>
      </c>
      <c r="D451" s="7">
        <v>412614</v>
      </c>
      <c r="E451" s="10" t="s">
        <v>130</v>
      </c>
      <c r="H451" s="8">
        <v>2227.1999999999998</v>
      </c>
      <c r="I451" s="5" t="s">
        <v>15</v>
      </c>
      <c r="J451" s="5" t="s">
        <v>608</v>
      </c>
    </row>
    <row r="452" spans="1:10">
      <c r="A452" s="5" t="s">
        <v>666</v>
      </c>
      <c r="B452" s="6">
        <v>44875.753630405103</v>
      </c>
      <c r="C452" s="5" t="s">
        <v>662</v>
      </c>
      <c r="D452" s="7"/>
      <c r="E452" s="10"/>
      <c r="F452" s="8">
        <v>80340.2</v>
      </c>
      <c r="I452" s="11" t="s">
        <v>9</v>
      </c>
      <c r="J452" s="5" t="s">
        <v>668</v>
      </c>
    </row>
    <row r="453" spans="1:10">
      <c r="A453" s="5" t="s">
        <v>666</v>
      </c>
      <c r="B453" s="6">
        <v>44875.753630405103</v>
      </c>
      <c r="C453" s="5" t="s">
        <v>662</v>
      </c>
      <c r="D453" s="7"/>
      <c r="E453" s="10"/>
      <c r="F453" s="8">
        <v>3768.7</v>
      </c>
      <c r="I453" s="11" t="s">
        <v>9</v>
      </c>
      <c r="J453" s="5" t="s">
        <v>634</v>
      </c>
    </row>
    <row r="454" spans="1:10">
      <c r="A454" s="5" t="s">
        <v>666</v>
      </c>
      <c r="B454" s="6">
        <v>44875.753630405103</v>
      </c>
      <c r="C454" s="5" t="s">
        <v>662</v>
      </c>
      <c r="D454" s="7"/>
      <c r="E454" s="10"/>
      <c r="F454" s="8">
        <v>76811</v>
      </c>
      <c r="I454" s="11" t="s">
        <v>9</v>
      </c>
      <c r="J454" s="10" t="s">
        <v>659</v>
      </c>
    </row>
    <row r="455" spans="1:10">
      <c r="A455" s="5" t="s">
        <v>666</v>
      </c>
      <c r="B455" s="6">
        <v>44875.753630405103</v>
      </c>
      <c r="C455" s="5" t="s">
        <v>662</v>
      </c>
      <c r="D455" s="7"/>
      <c r="E455" s="10"/>
      <c r="F455" s="8">
        <v>5865.5</v>
      </c>
      <c r="I455" s="11" t="s">
        <v>9</v>
      </c>
      <c r="J455" s="5" t="s">
        <v>607</v>
      </c>
    </row>
    <row r="456" spans="1:10">
      <c r="A456" s="5" t="s">
        <v>666</v>
      </c>
      <c r="B456" s="6">
        <v>44875.753630405103</v>
      </c>
      <c r="C456" s="5" t="s">
        <v>662</v>
      </c>
      <c r="D456" s="7"/>
      <c r="E456" s="10"/>
      <c r="F456" s="8">
        <v>36237.4</v>
      </c>
      <c r="I456" s="11" t="s">
        <v>9</v>
      </c>
      <c r="J456" s="10" t="s">
        <v>620</v>
      </c>
    </row>
    <row r="457" spans="1:10">
      <c r="A457" s="5" t="s">
        <v>666</v>
      </c>
      <c r="B457" s="6">
        <v>44875.753630405103</v>
      </c>
      <c r="C457" s="5" t="s">
        <v>662</v>
      </c>
      <c r="D457" s="7"/>
      <c r="E457" s="10"/>
      <c r="F457" s="8">
        <v>30004.1</v>
      </c>
      <c r="I457" s="11" t="s">
        <v>9</v>
      </c>
      <c r="J457" s="10" t="s">
        <v>603</v>
      </c>
    </row>
    <row r="458" spans="1:10">
      <c r="A458" s="5" t="s">
        <v>666</v>
      </c>
      <c r="B458" s="6">
        <v>44875.753630405103</v>
      </c>
      <c r="C458" s="5" t="s">
        <v>662</v>
      </c>
      <c r="D458" s="7"/>
      <c r="E458" s="10"/>
      <c r="F458" s="8">
        <v>7826.9</v>
      </c>
      <c r="I458" s="11" t="s">
        <v>9</v>
      </c>
      <c r="J458" s="10" t="s">
        <v>624</v>
      </c>
    </row>
    <row r="459" spans="1:10">
      <c r="A459" s="5" t="s">
        <v>666</v>
      </c>
      <c r="B459" s="6">
        <v>44875.753630405103</v>
      </c>
      <c r="C459" s="5" t="s">
        <v>662</v>
      </c>
      <c r="D459" s="7"/>
      <c r="E459" s="10"/>
      <c r="F459" s="8">
        <v>7301.5</v>
      </c>
      <c r="I459" s="11" t="s">
        <v>9</v>
      </c>
      <c r="J459" s="10" t="s">
        <v>625</v>
      </c>
    </row>
    <row r="460" spans="1:10">
      <c r="A460" s="5" t="s">
        <v>666</v>
      </c>
      <c r="B460" s="6">
        <v>44875.753630405103</v>
      </c>
      <c r="C460" s="5" t="s">
        <v>662</v>
      </c>
      <c r="D460" s="7"/>
      <c r="E460" s="10"/>
      <c r="F460" s="8">
        <v>39844.400000000001</v>
      </c>
      <c r="I460" s="11" t="s">
        <v>9</v>
      </c>
      <c r="J460" s="10" t="s">
        <v>639</v>
      </c>
    </row>
    <row r="461" spans="1:10">
      <c r="A461" s="5" t="s">
        <v>666</v>
      </c>
      <c r="B461" s="6">
        <v>44875.753630405103</v>
      </c>
      <c r="C461" s="5" t="s">
        <v>662</v>
      </c>
      <c r="D461" s="7"/>
      <c r="E461" s="10"/>
      <c r="F461" s="8">
        <v>42172.5</v>
      </c>
      <c r="I461" s="11" t="s">
        <v>9</v>
      </c>
      <c r="J461" s="10" t="s">
        <v>640</v>
      </c>
    </row>
    <row r="462" spans="1:10">
      <c r="A462" s="12" t="s">
        <v>21</v>
      </c>
      <c r="B462" s="3"/>
      <c r="C462" s="3"/>
      <c r="D462" s="26">
        <f>340980.2+2784</f>
        <v>343764.2</v>
      </c>
      <c r="E462" s="10"/>
      <c r="F462" s="19">
        <f>SUM(F414:G461)</f>
        <v>343764.2</v>
      </c>
      <c r="H462" s="8"/>
      <c r="I462" s="11"/>
      <c r="J462" s="5"/>
    </row>
    <row r="463" spans="1:10">
      <c r="A463" s="13" t="s">
        <v>22</v>
      </c>
      <c r="B463" s="13" t="s">
        <v>23</v>
      </c>
      <c r="C463" s="13" t="s">
        <v>24</v>
      </c>
      <c r="D463" s="7"/>
      <c r="E463" s="10"/>
      <c r="H463" s="8"/>
      <c r="I463" s="11"/>
      <c r="J463" s="5"/>
    </row>
    <row r="464" spans="1:10" ht="15.75" customHeight="1">
      <c r="D464" s="14">
        <v>112210076</v>
      </c>
    </row>
    <row r="465" spans="1:10" ht="15.75" customHeight="1">
      <c r="D465" s="14">
        <v>112210195</v>
      </c>
    </row>
    <row r="467" spans="1:10">
      <c r="A467" s="1" t="s">
        <v>0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3" t="s">
        <v>72</v>
      </c>
      <c r="B468" s="2"/>
      <c r="C468" s="2"/>
      <c r="D468" s="2"/>
      <c r="E468" s="2"/>
      <c r="F468" s="2"/>
      <c r="G468" s="2"/>
      <c r="H468" s="2"/>
      <c r="I468" s="2"/>
      <c r="J468" s="2"/>
    </row>
    <row r="469" spans="1:10">
      <c r="A469" s="88" t="s">
        <v>0</v>
      </c>
      <c r="B469" s="88" t="s">
        <v>2</v>
      </c>
      <c r="C469" s="88" t="s">
        <v>3</v>
      </c>
      <c r="D469" s="88" t="s">
        <v>4</v>
      </c>
      <c r="E469" s="88" t="s">
        <v>5</v>
      </c>
      <c r="F469" s="88" t="s">
        <v>6</v>
      </c>
      <c r="G469" s="90"/>
      <c r="H469" s="91"/>
      <c r="I469" s="88" t="s">
        <v>7</v>
      </c>
      <c r="J469" s="88" t="s">
        <v>8</v>
      </c>
    </row>
    <row r="470" spans="1:10">
      <c r="A470" s="89"/>
      <c r="B470" s="89"/>
      <c r="C470" s="89"/>
      <c r="D470" s="89"/>
      <c r="E470" s="89"/>
      <c r="F470" s="4" t="s">
        <v>9</v>
      </c>
      <c r="G470" s="4" t="s">
        <v>10</v>
      </c>
      <c r="H470" s="4" t="s">
        <v>11</v>
      </c>
      <c r="I470" s="89"/>
      <c r="J470" s="89"/>
    </row>
    <row r="471" spans="1:10">
      <c r="A471" s="5" t="s">
        <v>669</v>
      </c>
      <c r="B471" s="6">
        <v>44876.503989826393</v>
      </c>
      <c r="C471" s="5" t="s">
        <v>662</v>
      </c>
      <c r="D471" s="9">
        <v>45132942016</v>
      </c>
      <c r="E471" s="5" t="s">
        <v>71</v>
      </c>
      <c r="H471" s="8">
        <v>1972</v>
      </c>
      <c r="I471" s="5" t="s">
        <v>15</v>
      </c>
      <c r="J471" s="5" t="s">
        <v>602</v>
      </c>
    </row>
    <row r="472" spans="1:10">
      <c r="A472" s="5" t="s">
        <v>669</v>
      </c>
      <c r="B472" s="6">
        <v>44876.503989826393</v>
      </c>
      <c r="C472" s="5" t="s">
        <v>662</v>
      </c>
      <c r="D472" s="9">
        <v>45113082843</v>
      </c>
      <c r="E472" s="5" t="s">
        <v>71</v>
      </c>
      <c r="H472" s="8">
        <v>390</v>
      </c>
      <c r="I472" s="5" t="s">
        <v>15</v>
      </c>
      <c r="J472" s="5" t="s">
        <v>602</v>
      </c>
    </row>
    <row r="473" spans="1:10">
      <c r="A473" s="5" t="s">
        <v>669</v>
      </c>
      <c r="B473" s="6">
        <v>44876.503989826393</v>
      </c>
      <c r="C473" s="5" t="s">
        <v>662</v>
      </c>
      <c r="D473" s="9">
        <v>45113082949</v>
      </c>
      <c r="E473" s="5" t="s">
        <v>71</v>
      </c>
      <c r="H473" s="8">
        <v>2189.5</v>
      </c>
      <c r="I473" s="5" t="s">
        <v>15</v>
      </c>
      <c r="J473" s="5" t="s">
        <v>602</v>
      </c>
    </row>
    <row r="474" spans="1:10">
      <c r="A474" s="5" t="s">
        <v>669</v>
      </c>
      <c r="B474" s="6">
        <v>44876.503989826393</v>
      </c>
      <c r="C474" s="5" t="s">
        <v>662</v>
      </c>
      <c r="D474" s="9">
        <v>45173004002</v>
      </c>
      <c r="E474" s="5" t="s">
        <v>71</v>
      </c>
      <c r="H474" s="8">
        <v>156</v>
      </c>
      <c r="I474" s="5" t="s">
        <v>15</v>
      </c>
      <c r="J474" s="5" t="s">
        <v>602</v>
      </c>
    </row>
    <row r="475" spans="1:10">
      <c r="A475" s="5" t="s">
        <v>669</v>
      </c>
      <c r="B475" s="6">
        <v>44876.503989826393</v>
      </c>
      <c r="C475" s="5" t="s">
        <v>662</v>
      </c>
      <c r="D475" s="9">
        <v>45132944625</v>
      </c>
      <c r="E475" s="5" t="s">
        <v>71</v>
      </c>
      <c r="H475" s="8">
        <v>1460.8</v>
      </c>
      <c r="I475" s="5" t="s">
        <v>15</v>
      </c>
      <c r="J475" s="5" t="s">
        <v>602</v>
      </c>
    </row>
    <row r="476" spans="1:10">
      <c r="A476" s="5" t="s">
        <v>669</v>
      </c>
      <c r="B476" s="6">
        <v>44876.503989826393</v>
      </c>
      <c r="C476" s="5" t="s">
        <v>662</v>
      </c>
      <c r="D476" s="7"/>
      <c r="E476" s="10"/>
      <c r="F476" s="8">
        <v>32715.8</v>
      </c>
      <c r="I476" s="11" t="s">
        <v>9</v>
      </c>
      <c r="J476" s="10" t="s">
        <v>658</v>
      </c>
    </row>
    <row r="477" spans="1:10">
      <c r="A477" s="5" t="s">
        <v>669</v>
      </c>
      <c r="B477" s="6">
        <v>44876.503989826393</v>
      </c>
      <c r="C477" s="5" t="s">
        <v>662</v>
      </c>
      <c r="D477" s="7"/>
      <c r="E477" s="10"/>
      <c r="F477" s="8">
        <v>14446.9</v>
      </c>
      <c r="I477" s="11" t="s">
        <v>9</v>
      </c>
      <c r="J477" s="10" t="s">
        <v>606</v>
      </c>
    </row>
    <row r="478" spans="1:10">
      <c r="A478" s="5" t="s">
        <v>669</v>
      </c>
      <c r="B478" s="6">
        <v>44876.503989826393</v>
      </c>
      <c r="C478" s="5" t="s">
        <v>662</v>
      </c>
      <c r="D478" s="7"/>
      <c r="E478" s="10"/>
      <c r="F478" s="8">
        <v>4404.7</v>
      </c>
      <c r="I478" s="11" t="s">
        <v>9</v>
      </c>
      <c r="J478" s="10" t="s">
        <v>613</v>
      </c>
    </row>
    <row r="479" spans="1:10">
      <c r="A479" s="5" t="s">
        <v>669</v>
      </c>
      <c r="B479" s="6">
        <v>44876.503989826393</v>
      </c>
      <c r="C479" s="5" t="s">
        <v>662</v>
      </c>
      <c r="D479" s="7"/>
      <c r="E479" s="10"/>
      <c r="F479" s="8">
        <v>59853</v>
      </c>
      <c r="I479" s="11" t="s">
        <v>9</v>
      </c>
      <c r="J479" s="5" t="s">
        <v>612</v>
      </c>
    </row>
    <row r="480" spans="1:10">
      <c r="A480" s="5" t="s">
        <v>669</v>
      </c>
      <c r="B480" s="6">
        <v>44876.503989826393</v>
      </c>
      <c r="C480" s="5" t="s">
        <v>662</v>
      </c>
      <c r="D480" s="7"/>
      <c r="E480" s="10"/>
      <c r="F480" s="8">
        <v>8670.9</v>
      </c>
      <c r="I480" s="11" t="s">
        <v>9</v>
      </c>
      <c r="J480" s="5" t="s">
        <v>614</v>
      </c>
    </row>
    <row r="481" spans="1:10">
      <c r="A481" s="5" t="s">
        <v>669</v>
      </c>
      <c r="B481" s="6">
        <v>44876.503989826393</v>
      </c>
      <c r="C481" s="5" t="s">
        <v>662</v>
      </c>
      <c r="D481" s="7"/>
      <c r="E481" s="10"/>
      <c r="F481" s="8">
        <v>12214</v>
      </c>
      <c r="I481" s="11" t="s">
        <v>9</v>
      </c>
      <c r="J481" s="10" t="s">
        <v>615</v>
      </c>
    </row>
    <row r="482" spans="1:10">
      <c r="A482" s="5" t="s">
        <v>669</v>
      </c>
      <c r="B482" s="6">
        <v>44876.503989826393</v>
      </c>
      <c r="C482" s="5" t="s">
        <v>662</v>
      </c>
      <c r="D482" s="7"/>
      <c r="E482" s="10"/>
      <c r="F482" s="8">
        <v>7875</v>
      </c>
      <c r="I482" s="11" t="s">
        <v>9</v>
      </c>
      <c r="J482" s="5" t="s">
        <v>616</v>
      </c>
    </row>
    <row r="483" spans="1:10">
      <c r="A483" s="5" t="s">
        <v>669</v>
      </c>
      <c r="B483" s="6">
        <v>44876.503989826393</v>
      </c>
      <c r="C483" s="5" t="s">
        <v>662</v>
      </c>
      <c r="D483" s="7"/>
      <c r="E483" s="10"/>
      <c r="F483" s="8">
        <v>20378.5</v>
      </c>
      <c r="I483" s="11" t="s">
        <v>9</v>
      </c>
      <c r="J483" s="5" t="s">
        <v>634</v>
      </c>
    </row>
    <row r="484" spans="1:10">
      <c r="A484" s="5" t="s">
        <v>669</v>
      </c>
      <c r="B484" s="6">
        <v>44876.503989826393</v>
      </c>
      <c r="C484" s="5" t="s">
        <v>662</v>
      </c>
      <c r="D484" s="7"/>
      <c r="E484" s="10"/>
      <c r="F484" s="8">
        <v>5135.2</v>
      </c>
      <c r="I484" s="11" t="s">
        <v>9</v>
      </c>
      <c r="J484" s="10" t="s">
        <v>619</v>
      </c>
    </row>
    <row r="485" spans="1:10">
      <c r="A485" s="5" t="s">
        <v>669</v>
      </c>
      <c r="B485" s="6">
        <v>44876.503989826393</v>
      </c>
      <c r="C485" s="5" t="s">
        <v>662</v>
      </c>
      <c r="D485" s="7"/>
      <c r="E485" s="10"/>
      <c r="F485" s="8">
        <v>13562.4</v>
      </c>
      <c r="I485" s="11" t="s">
        <v>9</v>
      </c>
      <c r="J485" s="10" t="s">
        <v>620</v>
      </c>
    </row>
    <row r="486" spans="1:10">
      <c r="A486" s="5" t="s">
        <v>669</v>
      </c>
      <c r="B486" s="6">
        <v>44876.503989826393</v>
      </c>
      <c r="C486" s="5" t="s">
        <v>662</v>
      </c>
      <c r="D486" s="7"/>
      <c r="E486" s="10"/>
      <c r="F486" s="8">
        <v>9090.2000000000007</v>
      </c>
      <c r="I486" s="11" t="s">
        <v>9</v>
      </c>
      <c r="J486" s="10" t="s">
        <v>621</v>
      </c>
    </row>
    <row r="487" spans="1:10">
      <c r="A487" s="5" t="s">
        <v>669</v>
      </c>
      <c r="B487" s="6">
        <v>44876.503989826393</v>
      </c>
      <c r="C487" s="5" t="s">
        <v>662</v>
      </c>
      <c r="D487" s="7"/>
      <c r="E487" s="10"/>
      <c r="F487" s="8">
        <v>27358.3</v>
      </c>
      <c r="I487" s="11" t="s">
        <v>9</v>
      </c>
      <c r="J487" s="10" t="s">
        <v>622</v>
      </c>
    </row>
    <row r="488" spans="1:10">
      <c r="A488" s="5" t="s">
        <v>669</v>
      </c>
      <c r="B488" s="6">
        <v>44876.503989826393</v>
      </c>
      <c r="C488" s="5" t="s">
        <v>662</v>
      </c>
      <c r="D488" s="7"/>
      <c r="E488" s="10"/>
      <c r="F488" s="8">
        <v>6181.8</v>
      </c>
      <c r="I488" s="11" t="s">
        <v>9</v>
      </c>
      <c r="J488" s="10" t="s">
        <v>623</v>
      </c>
    </row>
    <row r="489" spans="1:10">
      <c r="A489" s="12" t="s">
        <v>21</v>
      </c>
      <c r="B489" s="3"/>
      <c r="C489" s="3"/>
      <c r="D489" s="26">
        <f>221190.7+696</f>
        <v>221886.7</v>
      </c>
      <c r="E489" s="10"/>
      <c r="F489" s="20">
        <f>SUM(F471:G488)</f>
        <v>221886.69999999998</v>
      </c>
      <c r="H489" s="8"/>
      <c r="I489" s="11"/>
      <c r="J489" s="5"/>
    </row>
    <row r="490" spans="1:10">
      <c r="A490" s="13" t="s">
        <v>22</v>
      </c>
      <c r="B490" s="13" t="s">
        <v>23</v>
      </c>
      <c r="C490" s="13" t="s">
        <v>24</v>
      </c>
      <c r="D490" s="7"/>
      <c r="E490" s="10"/>
      <c r="H490" s="8"/>
      <c r="I490" s="11"/>
      <c r="J490" s="5"/>
    </row>
    <row r="491" spans="1:10" ht="15.75" customHeight="1">
      <c r="A491" s="5"/>
      <c r="B491" s="6"/>
      <c r="C491" s="5"/>
      <c r="D491" s="14">
        <v>112210077</v>
      </c>
      <c r="E491" s="10"/>
      <c r="H491" s="8"/>
      <c r="I491" s="11"/>
      <c r="J491" s="5"/>
    </row>
    <row r="492" spans="1:10" ht="15.75" customHeight="1">
      <c r="A492" s="5"/>
      <c r="B492" s="6"/>
      <c r="C492" s="5"/>
      <c r="D492" s="14">
        <v>112210196</v>
      </c>
      <c r="E492" s="10"/>
      <c r="H492" s="8"/>
      <c r="I492" s="11"/>
      <c r="J492" s="5"/>
    </row>
    <row r="493" spans="1:10">
      <c r="A493" s="5"/>
      <c r="B493" s="6"/>
      <c r="C493" s="5"/>
      <c r="D493" s="7"/>
      <c r="E493" s="10"/>
      <c r="H493" s="8"/>
      <c r="I493" s="11"/>
      <c r="J493" s="5"/>
    </row>
    <row r="494" spans="1:10">
      <c r="A494" s="5" t="s">
        <v>670</v>
      </c>
      <c r="B494" s="6">
        <v>44876.728435219913</v>
      </c>
      <c r="C494" s="5" t="s">
        <v>662</v>
      </c>
      <c r="D494" s="7"/>
      <c r="E494" s="10"/>
      <c r="G494" s="8">
        <v>11237.6</v>
      </c>
      <c r="I494" s="11" t="s">
        <v>10</v>
      </c>
      <c r="J494" s="5" t="s">
        <v>607</v>
      </c>
    </row>
    <row r="495" spans="1:10">
      <c r="A495" s="5" t="s">
        <v>670</v>
      </c>
      <c r="B495" s="6">
        <v>44876.728435219913</v>
      </c>
      <c r="C495" s="5" t="s">
        <v>671</v>
      </c>
      <c r="D495" s="7">
        <v>45173001082</v>
      </c>
      <c r="E495" s="5" t="s">
        <v>71</v>
      </c>
      <c r="H495" s="8">
        <v>33.6</v>
      </c>
      <c r="I495" s="5" t="s">
        <v>15</v>
      </c>
      <c r="J495" s="10" t="s">
        <v>631</v>
      </c>
    </row>
    <row r="496" spans="1:10">
      <c r="A496" s="5" t="s">
        <v>670</v>
      </c>
      <c r="B496" s="6">
        <v>44876.728435219913</v>
      </c>
      <c r="C496" s="5" t="s">
        <v>662</v>
      </c>
      <c r="D496" s="9">
        <v>45113082640</v>
      </c>
      <c r="E496" s="5" t="s">
        <v>71</v>
      </c>
      <c r="H496" s="8">
        <v>4674.9799999999996</v>
      </c>
      <c r="I496" s="5" t="s">
        <v>15</v>
      </c>
      <c r="J496" s="5" t="s">
        <v>607</v>
      </c>
    </row>
    <row r="497" spans="1:10">
      <c r="A497" s="5" t="s">
        <v>670</v>
      </c>
      <c r="B497" s="6">
        <v>44876.728435219913</v>
      </c>
      <c r="C497" s="5" t="s">
        <v>662</v>
      </c>
      <c r="D497" s="9">
        <v>45173001080</v>
      </c>
      <c r="E497" s="5" t="s">
        <v>71</v>
      </c>
      <c r="H497" s="8">
        <v>246.4</v>
      </c>
      <c r="I497" s="5" t="s">
        <v>15</v>
      </c>
      <c r="J497" s="10" t="s">
        <v>631</v>
      </c>
    </row>
    <row r="498" spans="1:10">
      <c r="A498" s="5" t="s">
        <v>670</v>
      </c>
      <c r="B498" s="6">
        <v>44876.728435219913</v>
      </c>
      <c r="C498" s="5" t="s">
        <v>662</v>
      </c>
      <c r="D498" s="9">
        <v>45173001082</v>
      </c>
      <c r="E498" s="5" t="s">
        <v>71</v>
      </c>
      <c r="H498" s="8">
        <v>421.76</v>
      </c>
      <c r="I498" s="5" t="s">
        <v>15</v>
      </c>
      <c r="J498" s="10" t="s">
        <v>631</v>
      </c>
    </row>
    <row r="499" spans="1:10">
      <c r="A499" s="5" t="s">
        <v>670</v>
      </c>
      <c r="B499" s="6">
        <v>44876.728435219913</v>
      </c>
      <c r="C499" s="5" t="s">
        <v>662</v>
      </c>
      <c r="D499" s="9">
        <v>45173001082</v>
      </c>
      <c r="E499" s="5" t="s">
        <v>71</v>
      </c>
      <c r="H499" s="8">
        <v>1298.4000000000001</v>
      </c>
      <c r="I499" s="5" t="s">
        <v>15</v>
      </c>
      <c r="J499" s="10" t="s">
        <v>631</v>
      </c>
    </row>
    <row r="500" spans="1:10">
      <c r="A500" s="5" t="s">
        <v>670</v>
      </c>
      <c r="B500" s="6">
        <v>44876.728435219913</v>
      </c>
      <c r="C500" s="5" t="s">
        <v>662</v>
      </c>
      <c r="D500" s="9">
        <v>45173001082</v>
      </c>
      <c r="E500" s="5" t="s">
        <v>71</v>
      </c>
      <c r="H500" s="8">
        <v>307.83999999999997</v>
      </c>
      <c r="I500" s="5" t="s">
        <v>15</v>
      </c>
      <c r="J500" s="10" t="s">
        <v>631</v>
      </c>
    </row>
    <row r="501" spans="1:10">
      <c r="A501" s="5" t="s">
        <v>670</v>
      </c>
      <c r="B501" s="6">
        <v>44876.728437500002</v>
      </c>
      <c r="C501" s="5" t="s">
        <v>662</v>
      </c>
      <c r="D501" s="9">
        <v>45123065737</v>
      </c>
      <c r="E501" s="5" t="s">
        <v>71</v>
      </c>
      <c r="H501" s="8">
        <v>1196.81</v>
      </c>
      <c r="I501" s="5" t="s">
        <v>15</v>
      </c>
      <c r="J501" s="10" t="s">
        <v>631</v>
      </c>
    </row>
    <row r="502" spans="1:10">
      <c r="A502" s="5" t="s">
        <v>670</v>
      </c>
      <c r="B502" s="6">
        <v>44876.728435219913</v>
      </c>
      <c r="C502" s="5" t="s">
        <v>662</v>
      </c>
      <c r="D502" s="9">
        <v>45132941348</v>
      </c>
      <c r="E502" s="5" t="s">
        <v>71</v>
      </c>
      <c r="H502" s="8">
        <v>2137.25</v>
      </c>
      <c r="I502" s="5" t="s">
        <v>15</v>
      </c>
      <c r="J502" s="10" t="s">
        <v>631</v>
      </c>
    </row>
    <row r="503" spans="1:10">
      <c r="A503" s="5" t="s">
        <v>670</v>
      </c>
      <c r="B503" s="6">
        <v>44876.728435219913</v>
      </c>
      <c r="C503" s="5" t="s">
        <v>662</v>
      </c>
      <c r="D503" s="9">
        <v>45132941348</v>
      </c>
      <c r="E503" s="5" t="s">
        <v>71</v>
      </c>
      <c r="H503" s="8">
        <v>2626.74</v>
      </c>
      <c r="I503" s="5" t="s">
        <v>15</v>
      </c>
      <c r="J503" s="10" t="s">
        <v>631</v>
      </c>
    </row>
    <row r="504" spans="1:10">
      <c r="A504" s="5" t="s">
        <v>670</v>
      </c>
      <c r="B504" s="6">
        <v>44876.728435219913</v>
      </c>
      <c r="C504" s="5" t="s">
        <v>662</v>
      </c>
      <c r="D504" s="9">
        <v>45132941348</v>
      </c>
      <c r="E504" s="5" t="s">
        <v>71</v>
      </c>
      <c r="H504" s="8">
        <v>2557.5700000000002</v>
      </c>
      <c r="I504" s="5" t="s">
        <v>15</v>
      </c>
      <c r="J504" s="10" t="s">
        <v>631</v>
      </c>
    </row>
    <row r="505" spans="1:10">
      <c r="A505" s="5" t="s">
        <v>670</v>
      </c>
      <c r="B505" s="6">
        <v>44876.728435219913</v>
      </c>
      <c r="C505" s="5" t="s">
        <v>662</v>
      </c>
      <c r="D505" s="9">
        <v>45132941348</v>
      </c>
      <c r="E505" s="5" t="s">
        <v>71</v>
      </c>
      <c r="H505" s="8">
        <v>2225.69</v>
      </c>
      <c r="I505" s="5" t="s">
        <v>15</v>
      </c>
      <c r="J505" s="10" t="s">
        <v>631</v>
      </c>
    </row>
    <row r="506" spans="1:10">
      <c r="A506" s="5" t="s">
        <v>670</v>
      </c>
      <c r="B506" s="6">
        <v>44876.728435219913</v>
      </c>
      <c r="C506" s="5" t="s">
        <v>662</v>
      </c>
      <c r="D506" s="9">
        <v>45113085601</v>
      </c>
      <c r="E506" s="5" t="s">
        <v>71</v>
      </c>
      <c r="H506" s="8">
        <v>40000</v>
      </c>
      <c r="I506" s="5" t="s">
        <v>15</v>
      </c>
      <c r="J506" s="5" t="s">
        <v>608</v>
      </c>
    </row>
    <row r="507" spans="1:10">
      <c r="A507" s="5" t="s">
        <v>670</v>
      </c>
      <c r="B507" s="6">
        <v>44876.728435219913</v>
      </c>
      <c r="C507" s="5" t="s">
        <v>662</v>
      </c>
      <c r="D507" s="9">
        <v>45173001081</v>
      </c>
      <c r="E507" s="5" t="s">
        <v>71</v>
      </c>
      <c r="H507" s="8">
        <v>14577.49</v>
      </c>
      <c r="I507" s="5" t="s">
        <v>15</v>
      </c>
      <c r="J507" s="10" t="s">
        <v>631</v>
      </c>
    </row>
    <row r="508" spans="1:10">
      <c r="A508" s="5" t="s">
        <v>670</v>
      </c>
      <c r="B508" s="6">
        <v>44876.728435219913</v>
      </c>
      <c r="C508" s="5" t="s">
        <v>662</v>
      </c>
      <c r="D508" s="9">
        <v>45173001081</v>
      </c>
      <c r="E508" s="5" t="s">
        <v>71</v>
      </c>
      <c r="H508" s="8">
        <v>10157.16</v>
      </c>
      <c r="I508" s="5" t="s">
        <v>15</v>
      </c>
      <c r="J508" s="10" t="s">
        <v>631</v>
      </c>
    </row>
    <row r="509" spans="1:10">
      <c r="A509" s="5" t="s">
        <v>670</v>
      </c>
      <c r="B509" s="6">
        <v>44876.728435219913</v>
      </c>
      <c r="C509" s="5" t="s">
        <v>662</v>
      </c>
      <c r="D509" s="9">
        <v>45173001081</v>
      </c>
      <c r="E509" s="5" t="s">
        <v>71</v>
      </c>
      <c r="H509" s="8">
        <v>2928.77</v>
      </c>
      <c r="I509" s="5" t="s">
        <v>15</v>
      </c>
      <c r="J509" s="10" t="s">
        <v>631</v>
      </c>
    </row>
    <row r="510" spans="1:10">
      <c r="A510" s="5" t="s">
        <v>670</v>
      </c>
      <c r="B510" s="6">
        <v>44876.728435219913</v>
      </c>
      <c r="C510" s="5" t="s">
        <v>662</v>
      </c>
      <c r="D510" s="9">
        <v>45173001081</v>
      </c>
      <c r="E510" s="5" t="s">
        <v>71</v>
      </c>
      <c r="H510" s="8">
        <v>14256.36</v>
      </c>
      <c r="I510" s="5" t="s">
        <v>15</v>
      </c>
      <c r="J510" s="10" t="s">
        <v>631</v>
      </c>
    </row>
    <row r="511" spans="1:10">
      <c r="A511" s="5" t="s">
        <v>670</v>
      </c>
      <c r="B511" s="6">
        <v>44876.728435219913</v>
      </c>
      <c r="C511" s="5" t="s">
        <v>662</v>
      </c>
      <c r="D511" s="9">
        <v>45173001081</v>
      </c>
      <c r="E511" s="5" t="s">
        <v>71</v>
      </c>
      <c r="H511" s="8">
        <v>11552.13</v>
      </c>
      <c r="I511" s="5" t="s">
        <v>15</v>
      </c>
      <c r="J511" s="10" t="s">
        <v>631</v>
      </c>
    </row>
    <row r="512" spans="1:10">
      <c r="A512" s="5" t="s">
        <v>670</v>
      </c>
      <c r="B512" s="6">
        <v>44876.728435219913</v>
      </c>
      <c r="C512" s="5" t="s">
        <v>662</v>
      </c>
      <c r="D512" s="7">
        <v>422108</v>
      </c>
      <c r="E512" s="5" t="s">
        <v>60</v>
      </c>
      <c r="H512" s="8">
        <v>1199.58</v>
      </c>
      <c r="I512" s="5" t="s">
        <v>15</v>
      </c>
      <c r="J512" s="10" t="s">
        <v>631</v>
      </c>
    </row>
    <row r="513" spans="1:10">
      <c r="A513" s="5" t="s">
        <v>670</v>
      </c>
      <c r="B513" s="6">
        <v>44876.728435219913</v>
      </c>
      <c r="C513" s="5" t="s">
        <v>662</v>
      </c>
      <c r="D513" s="9">
        <v>52116402610</v>
      </c>
      <c r="E513" s="5" t="s">
        <v>71</v>
      </c>
      <c r="H513" s="8">
        <v>3625</v>
      </c>
      <c r="I513" s="5" t="s">
        <v>15</v>
      </c>
      <c r="J513" s="5" t="s">
        <v>602</v>
      </c>
    </row>
    <row r="514" spans="1:10">
      <c r="A514" s="5" t="s">
        <v>670</v>
      </c>
      <c r="B514" s="6">
        <v>44876.728435219913</v>
      </c>
      <c r="C514" s="5" t="s">
        <v>662</v>
      </c>
      <c r="D514" s="9">
        <v>45132946985</v>
      </c>
      <c r="E514" s="5" t="s">
        <v>71</v>
      </c>
      <c r="H514" s="8">
        <v>500</v>
      </c>
      <c r="I514" s="5" t="s">
        <v>15</v>
      </c>
      <c r="J514" s="5" t="s">
        <v>602</v>
      </c>
    </row>
    <row r="515" spans="1:10">
      <c r="A515" s="5" t="s">
        <v>670</v>
      </c>
      <c r="B515" s="6">
        <v>44876.728435219913</v>
      </c>
      <c r="C515" s="5" t="s">
        <v>662</v>
      </c>
      <c r="D515" s="9">
        <v>45152937013</v>
      </c>
      <c r="E515" s="5" t="s">
        <v>71</v>
      </c>
      <c r="H515" s="8">
        <v>43335</v>
      </c>
      <c r="I515" s="5" t="s">
        <v>15</v>
      </c>
      <c r="J515" s="5" t="s">
        <v>607</v>
      </c>
    </row>
    <row r="516" spans="1:10">
      <c r="A516" s="5" t="s">
        <v>670</v>
      </c>
      <c r="B516" s="6">
        <v>44876.728435219913</v>
      </c>
      <c r="C516" s="5" t="s">
        <v>662</v>
      </c>
      <c r="D516" s="9">
        <v>45152938873</v>
      </c>
      <c r="E516" s="5" t="s">
        <v>71</v>
      </c>
      <c r="H516" s="8">
        <v>1256.1400000000001</v>
      </c>
      <c r="I516" s="5" t="s">
        <v>15</v>
      </c>
      <c r="J516" s="5" t="s">
        <v>602</v>
      </c>
    </row>
    <row r="517" spans="1:10">
      <c r="A517" s="5" t="s">
        <v>670</v>
      </c>
      <c r="B517" s="6">
        <v>44876.728435219913</v>
      </c>
      <c r="C517" s="5" t="s">
        <v>662</v>
      </c>
      <c r="D517" s="7">
        <v>402428</v>
      </c>
      <c r="E517" s="5" t="s">
        <v>71</v>
      </c>
      <c r="H517" s="8">
        <v>79767.100000000006</v>
      </c>
      <c r="I517" s="5" t="s">
        <v>15</v>
      </c>
      <c r="J517" s="5" t="s">
        <v>630</v>
      </c>
    </row>
    <row r="518" spans="1:10">
      <c r="A518" s="5" t="s">
        <v>670</v>
      </c>
      <c r="B518" s="6">
        <v>44876.728435219913</v>
      </c>
      <c r="C518" s="5" t="s">
        <v>662</v>
      </c>
      <c r="D518" s="9">
        <v>296301007520005</v>
      </c>
      <c r="E518" s="5" t="s">
        <v>632</v>
      </c>
      <c r="H518" s="8">
        <v>69860.3</v>
      </c>
      <c r="I518" s="5" t="s">
        <v>15</v>
      </c>
      <c r="J518" s="5" t="s">
        <v>608</v>
      </c>
    </row>
    <row r="519" spans="1:10">
      <c r="A519" s="5" t="s">
        <v>670</v>
      </c>
      <c r="B519" s="6">
        <v>44876.728435219913</v>
      </c>
      <c r="C519" s="5" t="s">
        <v>662</v>
      </c>
      <c r="D519" s="9">
        <v>296301007520005</v>
      </c>
      <c r="E519" s="5" t="s">
        <v>649</v>
      </c>
      <c r="H519" s="8">
        <v>2227.1999999999998</v>
      </c>
      <c r="I519" s="5" t="s">
        <v>15</v>
      </c>
      <c r="J519" s="5" t="s">
        <v>608</v>
      </c>
    </row>
    <row r="520" spans="1:10">
      <c r="A520" s="5" t="s">
        <v>670</v>
      </c>
      <c r="B520" s="6">
        <v>44876.728435219913</v>
      </c>
      <c r="C520" s="5" t="s">
        <v>662</v>
      </c>
      <c r="D520" s="7">
        <v>451377</v>
      </c>
      <c r="E520" s="5" t="s">
        <v>71</v>
      </c>
      <c r="H520" s="8">
        <v>98653.8</v>
      </c>
      <c r="I520" s="5" t="s">
        <v>15</v>
      </c>
      <c r="J520" s="10" t="s">
        <v>609</v>
      </c>
    </row>
    <row r="521" spans="1:10">
      <c r="A521" s="5" t="s">
        <v>670</v>
      </c>
      <c r="B521" s="6">
        <v>44876.728435219913</v>
      </c>
      <c r="C521" s="5" t="s">
        <v>662</v>
      </c>
      <c r="D521" s="7"/>
      <c r="E521" s="10"/>
      <c r="F521" s="8">
        <v>50652</v>
      </c>
      <c r="I521" s="11" t="s">
        <v>9</v>
      </c>
      <c r="J521" s="10" t="s">
        <v>665</v>
      </c>
    </row>
    <row r="522" spans="1:10">
      <c r="A522" s="5" t="s">
        <v>670</v>
      </c>
      <c r="B522" s="6">
        <v>44876.728435219913</v>
      </c>
      <c r="C522" s="5" t="s">
        <v>662</v>
      </c>
      <c r="D522" s="7"/>
      <c r="E522" s="10"/>
      <c r="F522" s="8">
        <v>117966</v>
      </c>
      <c r="I522" s="11" t="s">
        <v>9</v>
      </c>
      <c r="J522" s="10" t="s">
        <v>659</v>
      </c>
    </row>
    <row r="523" spans="1:10">
      <c r="A523" s="5" t="s">
        <v>670</v>
      </c>
      <c r="B523" s="6">
        <v>44876.728435219913</v>
      </c>
      <c r="C523" s="5" t="s">
        <v>662</v>
      </c>
      <c r="D523" s="7"/>
      <c r="E523" s="10"/>
      <c r="F523" s="8">
        <v>8958.6</v>
      </c>
      <c r="I523" s="11" t="s">
        <v>9</v>
      </c>
      <c r="J523" s="10" t="s">
        <v>618</v>
      </c>
    </row>
    <row r="524" spans="1:10">
      <c r="A524" s="5" t="s">
        <v>670</v>
      </c>
      <c r="B524" s="6">
        <v>44876.728435219913</v>
      </c>
      <c r="C524" s="5" t="s">
        <v>662</v>
      </c>
      <c r="D524" s="7"/>
      <c r="E524" s="10"/>
      <c r="F524" s="8">
        <v>31560</v>
      </c>
      <c r="I524" s="11" t="s">
        <v>9</v>
      </c>
      <c r="J524" s="10" t="s">
        <v>603</v>
      </c>
    </row>
    <row r="525" spans="1:10">
      <c r="A525" s="5" t="s">
        <v>670</v>
      </c>
      <c r="B525" s="6">
        <v>44876.728435219913</v>
      </c>
      <c r="C525" s="5" t="s">
        <v>662</v>
      </c>
      <c r="D525" s="7"/>
      <c r="E525" s="10"/>
      <c r="F525" s="8">
        <v>5155</v>
      </c>
      <c r="I525" s="11" t="s">
        <v>9</v>
      </c>
      <c r="J525" s="10" t="s">
        <v>624</v>
      </c>
    </row>
    <row r="526" spans="1:10">
      <c r="A526" s="5" t="s">
        <v>670</v>
      </c>
      <c r="B526" s="6">
        <v>44876.728435219913</v>
      </c>
      <c r="C526" s="5" t="s">
        <v>662</v>
      </c>
      <c r="D526" s="7"/>
      <c r="E526" s="10"/>
      <c r="F526" s="8">
        <v>5063.3</v>
      </c>
      <c r="I526" s="11" t="s">
        <v>9</v>
      </c>
      <c r="J526" s="10" t="s">
        <v>625</v>
      </c>
    </row>
    <row r="527" spans="1:10">
      <c r="A527" s="5" t="s">
        <v>670</v>
      </c>
      <c r="B527" s="6">
        <v>44876.728435219913</v>
      </c>
      <c r="C527" s="5" t="s">
        <v>662</v>
      </c>
      <c r="D527" s="7"/>
      <c r="E527" s="10"/>
      <c r="F527" s="8">
        <v>5831.3</v>
      </c>
      <c r="I527" s="11" t="s">
        <v>9</v>
      </c>
      <c r="J527" s="10" t="s">
        <v>604</v>
      </c>
    </row>
    <row r="528" spans="1:10">
      <c r="A528" s="12" t="s">
        <v>21</v>
      </c>
      <c r="B528" s="3"/>
      <c r="C528" s="3"/>
      <c r="D528" s="7"/>
      <c r="E528" s="10"/>
      <c r="F528" s="20">
        <f>SUM(F494:G527)</f>
        <v>236423.8</v>
      </c>
      <c r="H528" s="8"/>
      <c r="I528" s="11"/>
      <c r="J528" s="5"/>
    </row>
    <row r="529" spans="1:10" ht="15.75" customHeight="1">
      <c r="A529" s="13" t="s">
        <v>22</v>
      </c>
      <c r="B529" s="13" t="s">
        <v>23</v>
      </c>
      <c r="C529" s="13" t="s">
        <v>24</v>
      </c>
      <c r="D529" s="14">
        <v>112217530</v>
      </c>
      <c r="E529" s="10"/>
      <c r="H529" s="8"/>
      <c r="I529" s="11"/>
      <c r="J529" s="5"/>
    </row>
    <row r="530" spans="1:10">
      <c r="A530" s="5"/>
      <c r="B530" s="6"/>
      <c r="C530" s="5"/>
      <c r="D530" s="7"/>
      <c r="E530" s="10"/>
      <c r="H530" s="8"/>
      <c r="I530" s="11"/>
      <c r="J530" s="5"/>
    </row>
    <row r="531" spans="1:10">
      <c r="A531" s="5"/>
      <c r="B531" s="6"/>
      <c r="C531" s="5"/>
      <c r="D531" s="7"/>
      <c r="E531" s="10"/>
      <c r="H531" s="8"/>
      <c r="I531" s="11"/>
      <c r="J531" s="5"/>
    </row>
    <row r="532" spans="1:10">
      <c r="A532" s="1" t="s">
        <v>0</v>
      </c>
      <c r="B532" s="2"/>
      <c r="C532" s="2"/>
      <c r="D532" s="2"/>
      <c r="E532" s="2"/>
      <c r="F532" s="2"/>
      <c r="G532" s="2"/>
      <c r="H532" s="2"/>
      <c r="I532" s="2"/>
      <c r="J532" s="2"/>
    </row>
    <row r="533" spans="1:10">
      <c r="A533" s="3" t="s">
        <v>77</v>
      </c>
      <c r="B533" s="2"/>
      <c r="C533" s="2"/>
      <c r="D533" s="2"/>
      <c r="E533" s="2"/>
      <c r="F533" s="2"/>
      <c r="G533" s="2"/>
      <c r="H533" s="2"/>
      <c r="I533" s="2"/>
      <c r="J533" s="2"/>
    </row>
    <row r="534" spans="1:10">
      <c r="A534" s="88" t="s">
        <v>0</v>
      </c>
      <c r="B534" s="88" t="s">
        <v>2</v>
      </c>
      <c r="C534" s="88" t="s">
        <v>3</v>
      </c>
      <c r="D534" s="88" t="s">
        <v>4</v>
      </c>
      <c r="E534" s="88" t="s">
        <v>5</v>
      </c>
      <c r="F534" s="88" t="s">
        <v>6</v>
      </c>
      <c r="G534" s="90"/>
      <c r="H534" s="91"/>
      <c r="I534" s="88" t="s">
        <v>7</v>
      </c>
      <c r="J534" s="88" t="s">
        <v>8</v>
      </c>
    </row>
    <row r="535" spans="1:10">
      <c r="A535" s="89"/>
      <c r="B535" s="89"/>
      <c r="C535" s="89"/>
      <c r="D535" s="89"/>
      <c r="E535" s="89"/>
      <c r="F535" s="4" t="s">
        <v>9</v>
      </c>
      <c r="G535" s="4" t="s">
        <v>10</v>
      </c>
      <c r="H535" s="4" t="s">
        <v>11</v>
      </c>
      <c r="I535" s="89"/>
      <c r="J535" s="89"/>
    </row>
    <row r="536" spans="1:10">
      <c r="A536" s="5" t="s">
        <v>672</v>
      </c>
      <c r="B536" s="6">
        <v>44877.501452430559</v>
      </c>
      <c r="C536" s="5" t="s">
        <v>662</v>
      </c>
      <c r="D536" s="7"/>
      <c r="E536" s="10"/>
      <c r="G536" s="8">
        <v>2659.2</v>
      </c>
      <c r="I536" s="11" t="s">
        <v>10</v>
      </c>
      <c r="J536" s="10" t="s">
        <v>673</v>
      </c>
    </row>
    <row r="537" spans="1:10">
      <c r="A537" s="5" t="s">
        <v>672</v>
      </c>
      <c r="B537" s="6">
        <v>44877.501452430559</v>
      </c>
      <c r="C537" s="5" t="s">
        <v>662</v>
      </c>
      <c r="D537" s="7"/>
      <c r="E537" s="10"/>
      <c r="F537" s="8">
        <v>6104.5</v>
      </c>
      <c r="I537" s="11" t="s">
        <v>9</v>
      </c>
      <c r="J537" s="10" t="s">
        <v>658</v>
      </c>
    </row>
    <row r="538" spans="1:10">
      <c r="A538" s="5" t="s">
        <v>672</v>
      </c>
      <c r="B538" s="6">
        <v>44877.501452430559</v>
      </c>
      <c r="C538" s="5" t="s">
        <v>662</v>
      </c>
      <c r="D538" s="7"/>
      <c r="E538" s="10"/>
      <c r="F538" s="8">
        <v>10517</v>
      </c>
      <c r="I538" s="11" t="s">
        <v>9</v>
      </c>
      <c r="J538" s="10" t="s">
        <v>613</v>
      </c>
    </row>
    <row r="539" spans="1:10">
      <c r="A539" s="5" t="s">
        <v>672</v>
      </c>
      <c r="B539" s="6">
        <v>44877.501452430559</v>
      </c>
      <c r="C539" s="5" t="s">
        <v>662</v>
      </c>
      <c r="D539" s="7"/>
      <c r="E539" s="10"/>
      <c r="F539" s="8">
        <v>33908</v>
      </c>
      <c r="I539" s="11" t="s">
        <v>9</v>
      </c>
      <c r="J539" s="5" t="s">
        <v>612</v>
      </c>
    </row>
    <row r="540" spans="1:10">
      <c r="A540" s="5" t="s">
        <v>672</v>
      </c>
      <c r="B540" s="6">
        <v>44877.501452430559</v>
      </c>
      <c r="C540" s="5" t="s">
        <v>662</v>
      </c>
      <c r="D540" s="7"/>
      <c r="E540" s="10"/>
      <c r="F540" s="8">
        <v>5344.2</v>
      </c>
      <c r="I540" s="11" t="s">
        <v>9</v>
      </c>
      <c r="J540" s="5" t="s">
        <v>614</v>
      </c>
    </row>
    <row r="541" spans="1:10">
      <c r="A541" s="5" t="s">
        <v>672</v>
      </c>
      <c r="B541" s="6">
        <v>44877.501452430559</v>
      </c>
      <c r="C541" s="5" t="s">
        <v>662</v>
      </c>
      <c r="D541" s="7"/>
      <c r="E541" s="10"/>
      <c r="F541" s="8">
        <v>6518.8</v>
      </c>
      <c r="I541" s="11" t="s">
        <v>9</v>
      </c>
      <c r="J541" s="10" t="s">
        <v>615</v>
      </c>
    </row>
    <row r="542" spans="1:10">
      <c r="A542" s="5" t="s">
        <v>672</v>
      </c>
      <c r="B542" s="6">
        <v>44877.501452430559</v>
      </c>
      <c r="C542" s="5" t="s">
        <v>662</v>
      </c>
      <c r="D542" s="7"/>
      <c r="E542" s="10"/>
      <c r="F542" s="8">
        <v>5592</v>
      </c>
      <c r="I542" s="11" t="s">
        <v>9</v>
      </c>
      <c r="J542" s="5" t="s">
        <v>616</v>
      </c>
    </row>
    <row r="543" spans="1:10">
      <c r="A543" s="5" t="s">
        <v>672</v>
      </c>
      <c r="B543" s="6">
        <v>44877.501452430559</v>
      </c>
      <c r="C543" s="5" t="s">
        <v>662</v>
      </c>
      <c r="D543" s="7"/>
      <c r="E543" s="10"/>
      <c r="F543" s="8">
        <v>55105.5</v>
      </c>
      <c r="I543" s="11" t="s">
        <v>9</v>
      </c>
      <c r="J543" s="10" t="s">
        <v>659</v>
      </c>
    </row>
    <row r="544" spans="1:10">
      <c r="A544" s="5" t="s">
        <v>672</v>
      </c>
      <c r="B544" s="6">
        <v>44877.501452430559</v>
      </c>
      <c r="C544" s="5" t="s">
        <v>662</v>
      </c>
      <c r="D544" s="7"/>
      <c r="E544" s="10"/>
      <c r="F544" s="8">
        <v>10476.6</v>
      </c>
      <c r="I544" s="11" t="s">
        <v>9</v>
      </c>
      <c r="J544" s="10" t="s">
        <v>636</v>
      </c>
    </row>
    <row r="545" spans="1:10">
      <c r="A545" s="5" t="s">
        <v>672</v>
      </c>
      <c r="B545" s="6">
        <v>44877.501452430559</v>
      </c>
      <c r="C545" s="5" t="s">
        <v>662</v>
      </c>
      <c r="D545" s="7"/>
      <c r="E545" s="10"/>
      <c r="F545" s="8">
        <v>8709.7000000000007</v>
      </c>
      <c r="I545" s="11" t="s">
        <v>9</v>
      </c>
      <c r="J545" s="10" t="s">
        <v>618</v>
      </c>
    </row>
    <row r="546" spans="1:10">
      <c r="A546" s="5" t="s">
        <v>672</v>
      </c>
      <c r="B546" s="6">
        <v>44877.501452430559</v>
      </c>
      <c r="C546" s="5" t="s">
        <v>662</v>
      </c>
      <c r="D546" s="7"/>
      <c r="E546" s="10"/>
      <c r="F546" s="8">
        <v>5713.2</v>
      </c>
      <c r="I546" s="11" t="s">
        <v>9</v>
      </c>
      <c r="J546" s="10" t="s">
        <v>619</v>
      </c>
    </row>
    <row r="547" spans="1:10">
      <c r="A547" s="5" t="s">
        <v>672</v>
      </c>
      <c r="B547" s="6">
        <v>44877.501452430559</v>
      </c>
      <c r="C547" s="5" t="s">
        <v>662</v>
      </c>
      <c r="D547" s="7"/>
      <c r="E547" s="10"/>
      <c r="F547" s="8">
        <v>17874.8</v>
      </c>
      <c r="I547" s="11" t="s">
        <v>9</v>
      </c>
      <c r="J547" s="10" t="s">
        <v>620</v>
      </c>
    </row>
    <row r="548" spans="1:10">
      <c r="A548" s="5" t="s">
        <v>672</v>
      </c>
      <c r="B548" s="6">
        <v>44877.501452430559</v>
      </c>
      <c r="C548" s="5" t="s">
        <v>662</v>
      </c>
      <c r="D548" s="7"/>
      <c r="E548" s="10"/>
      <c r="F548" s="8">
        <v>9964.1</v>
      </c>
      <c r="I548" s="11" t="s">
        <v>9</v>
      </c>
      <c r="J548" s="10" t="s">
        <v>622</v>
      </c>
    </row>
    <row r="549" spans="1:10">
      <c r="A549" s="5" t="s">
        <v>672</v>
      </c>
      <c r="B549" s="6">
        <v>44877.501452430559</v>
      </c>
      <c r="C549" s="5" t="s">
        <v>662</v>
      </c>
      <c r="D549" s="7"/>
      <c r="E549" s="10"/>
      <c r="F549" s="8">
        <v>10996.9</v>
      </c>
      <c r="I549" s="11" t="s">
        <v>9</v>
      </c>
      <c r="J549" s="10" t="s">
        <v>623</v>
      </c>
    </row>
    <row r="550" spans="1:10">
      <c r="A550" s="5" t="s">
        <v>672</v>
      </c>
      <c r="B550" s="6">
        <v>44877.501452430559</v>
      </c>
      <c r="C550" s="5" t="s">
        <v>662</v>
      </c>
      <c r="D550" s="7"/>
      <c r="E550" s="10"/>
      <c r="F550" s="8">
        <v>5895.6</v>
      </c>
      <c r="I550" s="11" t="s">
        <v>9</v>
      </c>
      <c r="J550" s="10" t="s">
        <v>624</v>
      </c>
    </row>
    <row r="551" spans="1:10">
      <c r="A551" s="5" t="s">
        <v>672</v>
      </c>
      <c r="B551" s="6">
        <v>44877.501452430559</v>
      </c>
      <c r="C551" s="5" t="s">
        <v>662</v>
      </c>
      <c r="D551" s="7"/>
      <c r="E551" s="10"/>
      <c r="F551" s="8">
        <v>9322.6</v>
      </c>
      <c r="I551" s="11" t="s">
        <v>9</v>
      </c>
      <c r="J551" s="10" t="s">
        <v>625</v>
      </c>
    </row>
    <row r="552" spans="1:10">
      <c r="A552" s="5" t="s">
        <v>672</v>
      </c>
      <c r="B552" s="6">
        <v>44877.501452430559</v>
      </c>
      <c r="C552" s="5" t="s">
        <v>662</v>
      </c>
      <c r="D552" s="7"/>
      <c r="E552" s="10"/>
      <c r="F552" s="8">
        <v>13269.5</v>
      </c>
      <c r="I552" s="11" t="s">
        <v>9</v>
      </c>
      <c r="J552" s="10" t="s">
        <v>626</v>
      </c>
    </row>
    <row r="553" spans="1:10">
      <c r="A553" s="5" t="s">
        <v>672</v>
      </c>
      <c r="B553" s="6">
        <v>44877.501452430559</v>
      </c>
      <c r="C553" s="5" t="s">
        <v>662</v>
      </c>
      <c r="D553" s="7"/>
      <c r="E553" s="10"/>
      <c r="F553" s="8">
        <v>22092</v>
      </c>
      <c r="I553" s="11" t="s">
        <v>9</v>
      </c>
      <c r="J553" s="10" t="s">
        <v>660</v>
      </c>
    </row>
    <row r="554" spans="1:10">
      <c r="A554" s="5" t="s">
        <v>672</v>
      </c>
      <c r="B554" s="6">
        <v>44877.501452430559</v>
      </c>
      <c r="C554" s="5" t="s">
        <v>662</v>
      </c>
      <c r="D554" s="7"/>
      <c r="E554" s="10"/>
      <c r="F554" s="8">
        <v>26728</v>
      </c>
      <c r="I554" s="11" t="s">
        <v>9</v>
      </c>
      <c r="J554" s="10" t="s">
        <v>639</v>
      </c>
    </row>
    <row r="555" spans="1:10">
      <c r="A555" s="5" t="s">
        <v>672</v>
      </c>
      <c r="B555" s="6">
        <v>44877.501452430559</v>
      </c>
      <c r="C555" s="5" t="s">
        <v>662</v>
      </c>
      <c r="D555" s="7"/>
      <c r="E555" s="10"/>
      <c r="F555" s="8">
        <v>53569.4</v>
      </c>
      <c r="I555" s="11" t="s">
        <v>9</v>
      </c>
      <c r="J555" s="10" t="s">
        <v>640</v>
      </c>
    </row>
    <row r="556" spans="1:10">
      <c r="A556" s="5" t="s">
        <v>672</v>
      </c>
      <c r="B556" s="6">
        <v>44877.501452430559</v>
      </c>
      <c r="C556" s="5" t="s">
        <v>662</v>
      </c>
      <c r="D556" s="7"/>
      <c r="E556" s="10"/>
      <c r="F556" s="8">
        <v>44351.5</v>
      </c>
      <c r="I556" s="11" t="s">
        <v>9</v>
      </c>
      <c r="J556" s="10" t="s">
        <v>651</v>
      </c>
    </row>
    <row r="557" spans="1:10">
      <c r="A557" s="5" t="s">
        <v>672</v>
      </c>
      <c r="B557" s="6">
        <v>44877.501452430559</v>
      </c>
      <c r="C557" s="5" t="s">
        <v>662</v>
      </c>
      <c r="D557" s="7"/>
      <c r="E557" s="10"/>
      <c r="F557" s="8">
        <v>35417</v>
      </c>
      <c r="I557" s="11" t="s">
        <v>9</v>
      </c>
      <c r="J557" s="10" t="s">
        <v>655</v>
      </c>
    </row>
    <row r="558" spans="1:10">
      <c r="A558" s="5" t="s">
        <v>672</v>
      </c>
      <c r="B558" s="6">
        <v>44877.501452430559</v>
      </c>
      <c r="C558" s="5" t="s">
        <v>662</v>
      </c>
      <c r="D558" s="7"/>
      <c r="E558" s="10"/>
      <c r="F558" s="8">
        <v>45768</v>
      </c>
      <c r="I558" s="11" t="s">
        <v>9</v>
      </c>
      <c r="J558" s="10" t="s">
        <v>674</v>
      </c>
    </row>
    <row r="559" spans="1:10">
      <c r="A559" s="5" t="s">
        <v>672</v>
      </c>
      <c r="B559" s="6">
        <v>44877.501452430559</v>
      </c>
      <c r="C559" s="5" t="s">
        <v>662</v>
      </c>
      <c r="D559" s="7"/>
      <c r="E559" s="10"/>
      <c r="F559" s="8">
        <v>68822.100000000006</v>
      </c>
      <c r="I559" s="11" t="s">
        <v>9</v>
      </c>
      <c r="J559" s="10" t="s">
        <v>675</v>
      </c>
    </row>
    <row r="560" spans="1:10">
      <c r="A560" s="5" t="s">
        <v>672</v>
      </c>
      <c r="B560" s="6">
        <v>44877.501452430559</v>
      </c>
      <c r="C560" s="5" t="s">
        <v>662</v>
      </c>
      <c r="D560" s="7"/>
      <c r="E560" s="10"/>
      <c r="F560" s="8">
        <v>21173.200000000001</v>
      </c>
      <c r="I560" s="11" t="s">
        <v>9</v>
      </c>
      <c r="J560" s="10" t="s">
        <v>673</v>
      </c>
    </row>
    <row r="561" spans="1:10">
      <c r="A561" s="12" t="s">
        <v>21</v>
      </c>
      <c r="B561" s="3"/>
      <c r="C561" s="3"/>
      <c r="D561" s="26">
        <f>532413.4+3480</f>
        <v>535893.4</v>
      </c>
      <c r="E561" s="10"/>
      <c r="F561" s="20">
        <f>SUM(F536:G560)</f>
        <v>535893.4</v>
      </c>
      <c r="H561" s="8"/>
      <c r="I561" s="11"/>
      <c r="J561" s="5"/>
    </row>
    <row r="562" spans="1:10">
      <c r="A562" s="13" t="s">
        <v>22</v>
      </c>
      <c r="B562" s="13" t="s">
        <v>23</v>
      </c>
      <c r="C562" s="13" t="s">
        <v>24</v>
      </c>
      <c r="D562" s="7"/>
      <c r="E562" s="10"/>
      <c r="H562" s="8"/>
      <c r="I562" s="11"/>
      <c r="J562" s="5"/>
    </row>
    <row r="563" spans="1:10" ht="15.75" customHeight="1">
      <c r="A563" s="5"/>
      <c r="B563" s="6"/>
      <c r="C563" s="5"/>
      <c r="D563" s="14">
        <v>112217532</v>
      </c>
      <c r="E563" s="10"/>
      <c r="H563" s="8"/>
      <c r="I563" s="11"/>
      <c r="J563" s="5"/>
    </row>
    <row r="564" spans="1:10" ht="15.75" customHeight="1">
      <c r="A564" s="5"/>
      <c r="B564" s="6"/>
      <c r="C564" s="5"/>
      <c r="D564" s="14">
        <v>112217677</v>
      </c>
      <c r="E564" s="10"/>
      <c r="H564" s="8"/>
      <c r="I564" s="11"/>
      <c r="J564" s="5"/>
    </row>
    <row r="565" spans="1:10">
      <c r="A565" s="5"/>
      <c r="B565" s="6"/>
      <c r="C565" s="5"/>
      <c r="D565" s="7"/>
      <c r="E565" s="10"/>
      <c r="H565" s="8"/>
      <c r="I565" s="11"/>
      <c r="J565" s="5"/>
    </row>
    <row r="566" spans="1:10">
      <c r="A566" s="5" t="s">
        <v>676</v>
      </c>
      <c r="B566" s="6">
        <v>44877.723183877322</v>
      </c>
      <c r="C566" s="5" t="s">
        <v>662</v>
      </c>
      <c r="D566" s="7">
        <v>129552</v>
      </c>
      <c r="E566" s="5" t="s">
        <v>645</v>
      </c>
      <c r="H566" s="8">
        <v>2208</v>
      </c>
      <c r="I566" s="5" t="s">
        <v>15</v>
      </c>
      <c r="J566" s="5" t="s">
        <v>608</v>
      </c>
    </row>
    <row r="567" spans="1:10">
      <c r="A567" s="5" t="s">
        <v>676</v>
      </c>
      <c r="B567" s="6">
        <v>44877.723183877322</v>
      </c>
      <c r="C567" s="5" t="s">
        <v>662</v>
      </c>
      <c r="D567" s="7">
        <v>342149</v>
      </c>
      <c r="E567" s="5" t="s">
        <v>645</v>
      </c>
      <c r="H567" s="8">
        <v>5560</v>
      </c>
      <c r="I567" s="5" t="s">
        <v>15</v>
      </c>
      <c r="J567" s="5" t="s">
        <v>608</v>
      </c>
    </row>
    <row r="568" spans="1:10">
      <c r="A568" s="5" t="s">
        <v>677</v>
      </c>
      <c r="B568" s="6">
        <v>44877.723183877322</v>
      </c>
      <c r="C568" s="5" t="s">
        <v>662</v>
      </c>
      <c r="D568" s="9">
        <v>45132947486</v>
      </c>
      <c r="E568" s="5" t="s">
        <v>71</v>
      </c>
      <c r="H568" s="8">
        <v>3728.4</v>
      </c>
      <c r="I568" s="5" t="s">
        <v>15</v>
      </c>
      <c r="J568" s="5" t="s">
        <v>607</v>
      </c>
    </row>
    <row r="569" spans="1:10">
      <c r="A569" s="5" t="s">
        <v>676</v>
      </c>
      <c r="B569" s="6">
        <v>44877.723183877322</v>
      </c>
      <c r="C569" s="5" t="s">
        <v>662</v>
      </c>
      <c r="D569" s="9">
        <v>45113087636</v>
      </c>
      <c r="E569" s="5" t="s">
        <v>71</v>
      </c>
      <c r="H569" s="8">
        <v>20305.599999999999</v>
      </c>
      <c r="I569" s="5" t="s">
        <v>15</v>
      </c>
      <c r="J569" s="5" t="s">
        <v>607</v>
      </c>
    </row>
    <row r="570" spans="1:10">
      <c r="A570" s="5" t="s">
        <v>676</v>
      </c>
      <c r="B570" s="6">
        <v>44877.723183877322</v>
      </c>
      <c r="C570" s="5" t="s">
        <v>662</v>
      </c>
      <c r="D570" s="9">
        <v>45113087983</v>
      </c>
      <c r="E570" s="5" t="s">
        <v>71</v>
      </c>
      <c r="H570" s="8">
        <v>700</v>
      </c>
      <c r="I570" s="5" t="s">
        <v>15</v>
      </c>
      <c r="J570" s="5" t="s">
        <v>608</v>
      </c>
    </row>
    <row r="571" spans="1:10">
      <c r="A571" s="5" t="s">
        <v>676</v>
      </c>
      <c r="B571" s="6">
        <v>44877.723183877322</v>
      </c>
      <c r="C571" s="5" t="s">
        <v>662</v>
      </c>
      <c r="D571" s="9">
        <v>45123071749</v>
      </c>
      <c r="E571" s="5" t="s">
        <v>71</v>
      </c>
      <c r="H571" s="8">
        <v>10000</v>
      </c>
      <c r="I571" s="5" t="s">
        <v>15</v>
      </c>
      <c r="J571" s="5" t="s">
        <v>608</v>
      </c>
    </row>
    <row r="572" spans="1:10">
      <c r="A572" s="5" t="s">
        <v>676</v>
      </c>
      <c r="B572" s="6">
        <v>44877.723183877322</v>
      </c>
      <c r="C572" s="5" t="s">
        <v>662</v>
      </c>
      <c r="D572" s="9">
        <v>52116405114</v>
      </c>
      <c r="E572" s="5" t="s">
        <v>71</v>
      </c>
      <c r="H572" s="8">
        <v>157.29</v>
      </c>
      <c r="I572" s="5" t="s">
        <v>15</v>
      </c>
      <c r="J572" s="5" t="s">
        <v>607</v>
      </c>
    </row>
    <row r="573" spans="1:10">
      <c r="A573" s="5" t="s">
        <v>676</v>
      </c>
      <c r="B573" s="6">
        <v>44877.723183877322</v>
      </c>
      <c r="C573" s="5" t="s">
        <v>662</v>
      </c>
      <c r="D573" s="9">
        <v>52116405114</v>
      </c>
      <c r="E573" s="5" t="s">
        <v>71</v>
      </c>
      <c r="H573" s="8">
        <v>86.24</v>
      </c>
      <c r="I573" s="5" t="s">
        <v>15</v>
      </c>
      <c r="J573" s="5" t="s">
        <v>607</v>
      </c>
    </row>
    <row r="574" spans="1:10">
      <c r="A574" s="5" t="s">
        <v>676</v>
      </c>
      <c r="B574" s="6">
        <v>44877.723183877322</v>
      </c>
      <c r="C574" s="5" t="s">
        <v>662</v>
      </c>
      <c r="D574" s="9">
        <v>52116405114</v>
      </c>
      <c r="E574" s="5" t="s">
        <v>71</v>
      </c>
      <c r="H574" s="8">
        <v>183.75</v>
      </c>
      <c r="I574" s="5" t="s">
        <v>15</v>
      </c>
      <c r="J574" s="5" t="s">
        <v>607</v>
      </c>
    </row>
    <row r="575" spans="1:10">
      <c r="A575" s="5" t="s">
        <v>676</v>
      </c>
      <c r="B575" s="6">
        <v>44877.723183877322</v>
      </c>
      <c r="C575" s="5" t="s">
        <v>662</v>
      </c>
      <c r="D575" s="9">
        <v>52116405114</v>
      </c>
      <c r="E575" s="5" t="s">
        <v>71</v>
      </c>
      <c r="H575" s="8">
        <v>910.12</v>
      </c>
      <c r="I575" s="5" t="s">
        <v>15</v>
      </c>
      <c r="J575" s="5" t="s">
        <v>607</v>
      </c>
    </row>
    <row r="576" spans="1:10">
      <c r="A576" s="5" t="s">
        <v>676</v>
      </c>
      <c r="B576" s="6">
        <v>44877.723183877322</v>
      </c>
      <c r="C576" s="5" t="s">
        <v>662</v>
      </c>
      <c r="D576" s="9">
        <v>52116405114</v>
      </c>
      <c r="E576" s="5" t="s">
        <v>71</v>
      </c>
      <c r="H576" s="8">
        <v>716.87</v>
      </c>
      <c r="I576" s="5" t="s">
        <v>15</v>
      </c>
      <c r="J576" s="5" t="s">
        <v>607</v>
      </c>
    </row>
    <row r="577" spans="1:10">
      <c r="A577" s="5" t="s">
        <v>676</v>
      </c>
      <c r="B577" s="6">
        <v>44877.723183877322</v>
      </c>
      <c r="C577" s="5" t="s">
        <v>662</v>
      </c>
      <c r="D577" s="9">
        <v>52116405114</v>
      </c>
      <c r="E577" s="5" t="s">
        <v>71</v>
      </c>
      <c r="H577" s="8">
        <v>393.96</v>
      </c>
      <c r="I577" s="5" t="s">
        <v>15</v>
      </c>
      <c r="J577" s="5" t="s">
        <v>607</v>
      </c>
    </row>
    <row r="578" spans="1:10">
      <c r="A578" s="5" t="s">
        <v>676</v>
      </c>
      <c r="B578" s="6">
        <v>44877.723183877322</v>
      </c>
      <c r="C578" s="5" t="s">
        <v>662</v>
      </c>
      <c r="D578" s="9">
        <v>52116405114</v>
      </c>
      <c r="E578" s="5" t="s">
        <v>71</v>
      </c>
      <c r="H578" s="8">
        <v>131.32</v>
      </c>
      <c r="I578" s="5" t="s">
        <v>15</v>
      </c>
      <c r="J578" s="5" t="s">
        <v>607</v>
      </c>
    </row>
    <row r="579" spans="1:10">
      <c r="A579" s="5" t="s">
        <v>676</v>
      </c>
      <c r="B579" s="6">
        <v>44877.723183877322</v>
      </c>
      <c r="C579" s="5" t="s">
        <v>662</v>
      </c>
      <c r="D579" s="7">
        <v>402567</v>
      </c>
      <c r="E579" s="5" t="s">
        <v>71</v>
      </c>
      <c r="H579" s="8">
        <v>160534</v>
      </c>
      <c r="I579" s="5" t="s">
        <v>15</v>
      </c>
      <c r="J579" s="5" t="s">
        <v>630</v>
      </c>
    </row>
    <row r="580" spans="1:10">
      <c r="A580" s="5" t="s">
        <v>676</v>
      </c>
      <c r="B580" s="6">
        <v>44877.723183877322</v>
      </c>
      <c r="C580" s="5" t="s">
        <v>662</v>
      </c>
      <c r="D580" s="9">
        <v>45132946733</v>
      </c>
      <c r="E580" s="5" t="s">
        <v>71</v>
      </c>
      <c r="H580" s="8">
        <v>586.79</v>
      </c>
      <c r="I580" s="5" t="s">
        <v>15</v>
      </c>
      <c r="J580" s="5" t="s">
        <v>602</v>
      </c>
    </row>
    <row r="581" spans="1:10">
      <c r="A581" s="5" t="s">
        <v>676</v>
      </c>
      <c r="B581" s="6">
        <v>44877.723183877322</v>
      </c>
      <c r="C581" s="5" t="s">
        <v>662</v>
      </c>
      <c r="D581" s="9">
        <v>45132946938</v>
      </c>
      <c r="E581" s="5" t="s">
        <v>71</v>
      </c>
      <c r="H581" s="8">
        <v>15</v>
      </c>
      <c r="I581" s="5" t="s">
        <v>15</v>
      </c>
      <c r="J581" s="5" t="s">
        <v>602</v>
      </c>
    </row>
    <row r="582" spans="1:10">
      <c r="A582" s="5" t="s">
        <v>676</v>
      </c>
      <c r="B582" s="6">
        <v>44877.723183877322</v>
      </c>
      <c r="C582" s="5" t="s">
        <v>662</v>
      </c>
      <c r="D582" s="9">
        <v>45113085742</v>
      </c>
      <c r="E582" s="5" t="s">
        <v>71</v>
      </c>
      <c r="H582" s="8">
        <v>0.6</v>
      </c>
      <c r="I582" s="5" t="s">
        <v>15</v>
      </c>
      <c r="J582" s="5" t="s">
        <v>602</v>
      </c>
    </row>
    <row r="583" spans="1:10">
      <c r="A583" s="5" t="s">
        <v>676</v>
      </c>
      <c r="B583" s="6">
        <v>44877.723183877322</v>
      </c>
      <c r="C583" s="5" t="s">
        <v>662</v>
      </c>
      <c r="D583" s="9">
        <v>45173006946</v>
      </c>
      <c r="E583" s="5" t="s">
        <v>71</v>
      </c>
      <c r="H583" s="8">
        <v>5000</v>
      </c>
      <c r="I583" s="5" t="s">
        <v>15</v>
      </c>
      <c r="J583" s="5" t="s">
        <v>602</v>
      </c>
    </row>
    <row r="584" spans="1:10">
      <c r="A584" s="5" t="s">
        <v>676</v>
      </c>
      <c r="B584" s="6">
        <v>44877.723183877322</v>
      </c>
      <c r="C584" s="5" t="s">
        <v>662</v>
      </c>
      <c r="D584" s="9">
        <v>45163038754</v>
      </c>
      <c r="E584" s="5" t="s">
        <v>71</v>
      </c>
      <c r="H584" s="8">
        <v>1005</v>
      </c>
      <c r="I584" s="5" t="s">
        <v>15</v>
      </c>
      <c r="J584" s="5" t="s">
        <v>602</v>
      </c>
    </row>
    <row r="585" spans="1:10">
      <c r="A585" s="5" t="s">
        <v>676</v>
      </c>
      <c r="B585" s="6">
        <v>44877.723183877322</v>
      </c>
      <c r="C585" s="5" t="s">
        <v>662</v>
      </c>
      <c r="D585" s="9">
        <v>53312115481</v>
      </c>
      <c r="E585" s="5" t="s">
        <v>71</v>
      </c>
      <c r="H585" s="8">
        <v>564.96</v>
      </c>
      <c r="I585" s="5" t="s">
        <v>15</v>
      </c>
      <c r="J585" s="5" t="s">
        <v>602</v>
      </c>
    </row>
    <row r="586" spans="1:10">
      <c r="A586" s="5" t="s">
        <v>676</v>
      </c>
      <c r="B586" s="6">
        <v>44877.723183877322</v>
      </c>
      <c r="C586" s="5" t="s">
        <v>662</v>
      </c>
      <c r="D586" s="9">
        <v>45163040050</v>
      </c>
      <c r="E586" s="5" t="s">
        <v>71</v>
      </c>
      <c r="H586" s="8">
        <v>2638</v>
      </c>
      <c r="I586" s="5" t="s">
        <v>15</v>
      </c>
      <c r="J586" s="5" t="s">
        <v>602</v>
      </c>
    </row>
    <row r="587" spans="1:10">
      <c r="A587" s="5" t="s">
        <v>676</v>
      </c>
      <c r="B587" s="6">
        <v>44877.723183877322</v>
      </c>
      <c r="C587" s="5" t="s">
        <v>662</v>
      </c>
      <c r="D587" s="9">
        <v>45173008678</v>
      </c>
      <c r="E587" s="5" t="s">
        <v>71</v>
      </c>
      <c r="H587" s="8">
        <v>684.6</v>
      </c>
      <c r="I587" s="5" t="s">
        <v>15</v>
      </c>
      <c r="J587" s="5" t="s">
        <v>602</v>
      </c>
    </row>
    <row r="588" spans="1:10">
      <c r="A588" s="5" t="s">
        <v>676</v>
      </c>
      <c r="B588" s="6">
        <v>44877.723183877322</v>
      </c>
      <c r="C588" s="5" t="s">
        <v>662</v>
      </c>
      <c r="D588" s="9">
        <v>45152940829</v>
      </c>
      <c r="E588" s="5" t="s">
        <v>71</v>
      </c>
      <c r="H588" s="8">
        <v>5923.83</v>
      </c>
      <c r="I588" s="5" t="s">
        <v>15</v>
      </c>
      <c r="J588" s="5" t="s">
        <v>602</v>
      </c>
    </row>
    <row r="589" spans="1:10">
      <c r="A589" s="5" t="s">
        <v>676</v>
      </c>
      <c r="B589" s="6">
        <v>44877.723183877322</v>
      </c>
      <c r="C589" s="5" t="s">
        <v>662</v>
      </c>
      <c r="D589" s="9">
        <v>45173008931</v>
      </c>
      <c r="E589" s="5" t="s">
        <v>71</v>
      </c>
      <c r="H589" s="8">
        <v>720</v>
      </c>
      <c r="I589" s="5" t="s">
        <v>15</v>
      </c>
      <c r="J589" s="5" t="s">
        <v>602</v>
      </c>
    </row>
    <row r="590" spans="1:10">
      <c r="A590" s="5" t="s">
        <v>676</v>
      </c>
      <c r="B590" s="6">
        <v>44877.723183877322</v>
      </c>
      <c r="C590" s="5" t="s">
        <v>662</v>
      </c>
      <c r="D590" s="9">
        <v>45113088029</v>
      </c>
      <c r="E590" s="5" t="s">
        <v>71</v>
      </c>
      <c r="H590" s="8">
        <v>6773.76</v>
      </c>
      <c r="I590" s="5" t="s">
        <v>15</v>
      </c>
      <c r="J590" s="5" t="s">
        <v>602</v>
      </c>
    </row>
    <row r="591" spans="1:10">
      <c r="A591" s="5" t="s">
        <v>676</v>
      </c>
      <c r="B591" s="6">
        <v>44877.723183877322</v>
      </c>
      <c r="C591" s="5" t="s">
        <v>662</v>
      </c>
      <c r="D591" s="9">
        <v>45163040426</v>
      </c>
      <c r="E591" s="5" t="s">
        <v>71</v>
      </c>
      <c r="H591" s="8">
        <v>1542.19</v>
      </c>
      <c r="I591" s="5" t="s">
        <v>15</v>
      </c>
      <c r="J591" s="5" t="s">
        <v>602</v>
      </c>
    </row>
    <row r="592" spans="1:10">
      <c r="A592" s="5" t="s">
        <v>676</v>
      </c>
      <c r="B592" s="6">
        <v>44877.723183877322</v>
      </c>
      <c r="C592" s="5" t="s">
        <v>662</v>
      </c>
      <c r="D592" s="9">
        <v>45113088134</v>
      </c>
      <c r="E592" s="5" t="s">
        <v>71</v>
      </c>
      <c r="H592" s="8">
        <v>2890.89</v>
      </c>
      <c r="I592" s="5" t="s">
        <v>15</v>
      </c>
      <c r="J592" s="5" t="s">
        <v>602</v>
      </c>
    </row>
    <row r="593" spans="1:10">
      <c r="A593" s="5" t="s">
        <v>676</v>
      </c>
      <c r="B593" s="6">
        <v>44877.723183877322</v>
      </c>
      <c r="C593" s="5" t="s">
        <v>662</v>
      </c>
      <c r="D593" s="9">
        <v>45113088182</v>
      </c>
      <c r="E593" s="5" t="s">
        <v>71</v>
      </c>
      <c r="H593" s="8">
        <v>2039</v>
      </c>
      <c r="I593" s="5" t="s">
        <v>15</v>
      </c>
      <c r="J593" s="5" t="s">
        <v>602</v>
      </c>
    </row>
    <row r="594" spans="1:10">
      <c r="A594" s="5" t="s">
        <v>676</v>
      </c>
      <c r="B594" s="6">
        <v>44877.723183877322</v>
      </c>
      <c r="C594" s="5" t="s">
        <v>662</v>
      </c>
      <c r="D594" s="9">
        <v>45123074025</v>
      </c>
      <c r="E594" s="5" t="s">
        <v>71</v>
      </c>
      <c r="H594" s="8">
        <v>395.92</v>
      </c>
      <c r="I594" s="5" t="s">
        <v>15</v>
      </c>
      <c r="J594" s="5" t="s">
        <v>602</v>
      </c>
    </row>
    <row r="595" spans="1:10">
      <c r="A595" s="5" t="s">
        <v>676</v>
      </c>
      <c r="B595" s="6">
        <v>44877.723183877322</v>
      </c>
      <c r="C595" s="5" t="s">
        <v>662</v>
      </c>
      <c r="D595" s="9">
        <v>52416376401</v>
      </c>
      <c r="E595" s="5" t="s">
        <v>71</v>
      </c>
      <c r="H595" s="8">
        <v>18818.48</v>
      </c>
      <c r="I595" s="5" t="s">
        <v>15</v>
      </c>
      <c r="J595" s="5" t="s">
        <v>602</v>
      </c>
    </row>
    <row r="596" spans="1:10">
      <c r="A596" s="5" t="s">
        <v>676</v>
      </c>
      <c r="B596" s="6">
        <v>44877.723183877322</v>
      </c>
      <c r="C596" s="5" t="s">
        <v>662</v>
      </c>
      <c r="D596" s="7">
        <v>402569</v>
      </c>
      <c r="E596" s="10" t="s">
        <v>130</v>
      </c>
      <c r="H596" s="8">
        <v>20810.400000000001</v>
      </c>
      <c r="I596" s="5" t="s">
        <v>15</v>
      </c>
      <c r="J596" s="5" t="s">
        <v>630</v>
      </c>
    </row>
    <row r="597" spans="1:10">
      <c r="A597" s="5" t="s">
        <v>676</v>
      </c>
      <c r="B597" s="6">
        <v>44877.723183877322</v>
      </c>
      <c r="C597" s="5" t="s">
        <v>662</v>
      </c>
      <c r="D597" s="7">
        <v>113045</v>
      </c>
      <c r="E597" s="5" t="s">
        <v>60</v>
      </c>
      <c r="H597" s="8">
        <v>26487.3</v>
      </c>
      <c r="I597" s="5" t="s">
        <v>15</v>
      </c>
      <c r="J597" s="5" t="s">
        <v>607</v>
      </c>
    </row>
    <row r="598" spans="1:10">
      <c r="A598" s="5" t="s">
        <v>676</v>
      </c>
      <c r="B598" s="6">
        <v>44877.723183877322</v>
      </c>
      <c r="C598" s="5" t="s">
        <v>662</v>
      </c>
      <c r="D598" s="9">
        <v>296301007530016</v>
      </c>
      <c r="E598" s="5" t="s">
        <v>649</v>
      </c>
      <c r="H598" s="8">
        <v>2227.1999999999998</v>
      </c>
      <c r="I598" s="5" t="s">
        <v>15</v>
      </c>
      <c r="J598" s="5" t="s">
        <v>608</v>
      </c>
    </row>
    <row r="599" spans="1:10">
      <c r="A599" s="5" t="s">
        <v>676</v>
      </c>
      <c r="B599" s="6">
        <v>44877.723183877322</v>
      </c>
      <c r="C599" s="5" t="s">
        <v>662</v>
      </c>
      <c r="D599" s="9">
        <v>295401006230003</v>
      </c>
      <c r="E599" s="5" t="s">
        <v>649</v>
      </c>
      <c r="H599" s="8">
        <v>3480</v>
      </c>
      <c r="I599" s="5" t="s">
        <v>15</v>
      </c>
      <c r="J599" s="10" t="s">
        <v>609</v>
      </c>
    </row>
    <row r="600" spans="1:10">
      <c r="A600" s="5" t="s">
        <v>676</v>
      </c>
      <c r="B600" s="6">
        <v>44877.723183877322</v>
      </c>
      <c r="C600" s="5" t="s">
        <v>662</v>
      </c>
      <c r="D600" s="9">
        <v>296301007530016</v>
      </c>
      <c r="E600" s="5" t="s">
        <v>632</v>
      </c>
      <c r="H600" s="8">
        <v>62502</v>
      </c>
      <c r="I600" s="5" t="s">
        <v>15</v>
      </c>
      <c r="J600" s="5" t="s">
        <v>608</v>
      </c>
    </row>
    <row r="601" spans="1:10">
      <c r="A601" s="5" t="s">
        <v>676</v>
      </c>
      <c r="B601" s="6">
        <v>44877.723183877322</v>
      </c>
      <c r="C601" s="5" t="s">
        <v>662</v>
      </c>
      <c r="D601" s="9">
        <v>295401006230003</v>
      </c>
      <c r="E601" s="5" t="s">
        <v>632</v>
      </c>
      <c r="H601" s="8">
        <v>85161.97</v>
      </c>
      <c r="I601" s="5" t="s">
        <v>15</v>
      </c>
      <c r="J601" s="10" t="s">
        <v>609</v>
      </c>
    </row>
    <row r="602" spans="1:10">
      <c r="A602" s="12" t="s">
        <v>21</v>
      </c>
      <c r="B602" s="3"/>
      <c r="C602" s="3"/>
      <c r="D602" s="7"/>
      <c r="E602" s="10"/>
      <c r="H602" s="8"/>
      <c r="I602" s="11"/>
      <c r="J602" s="5"/>
    </row>
    <row r="603" spans="1:10">
      <c r="A603" s="13" t="s">
        <v>22</v>
      </c>
      <c r="B603" s="13" t="s">
        <v>23</v>
      </c>
      <c r="C603" s="13" t="s">
        <v>24</v>
      </c>
      <c r="D603" s="7"/>
      <c r="E603" s="10"/>
      <c r="H603" s="8"/>
      <c r="I603" s="11"/>
      <c r="J603" s="5"/>
    </row>
    <row r="604" spans="1:10">
      <c r="A604" s="22" t="s">
        <v>678</v>
      </c>
      <c r="B604" s="23"/>
      <c r="C604" s="23"/>
      <c r="D604" s="44"/>
    </row>
    <row r="605" spans="1:10">
      <c r="A605" s="24" t="s">
        <v>679</v>
      </c>
      <c r="B605" s="23"/>
      <c r="C605" s="23"/>
      <c r="D605" s="44"/>
    </row>
    <row r="607" spans="1:10">
      <c r="A607" s="1" t="s">
        <v>0</v>
      </c>
      <c r="B607" s="2"/>
      <c r="C607" s="2"/>
      <c r="D607" s="2"/>
      <c r="E607" s="2"/>
      <c r="F607" s="2"/>
      <c r="G607" s="2"/>
      <c r="H607" s="2"/>
      <c r="I607" s="2"/>
      <c r="J607" s="2"/>
    </row>
    <row r="608" spans="1:10">
      <c r="A608" s="3" t="s">
        <v>80</v>
      </c>
      <c r="B608" s="2"/>
      <c r="C608" s="2"/>
      <c r="D608" s="2"/>
      <c r="E608" s="2"/>
      <c r="F608" s="2"/>
      <c r="G608" s="2"/>
      <c r="H608" s="2"/>
      <c r="I608" s="2"/>
      <c r="J608" s="2"/>
    </row>
    <row r="609" spans="1:10">
      <c r="A609" s="88" t="s">
        <v>0</v>
      </c>
      <c r="B609" s="88" t="s">
        <v>2</v>
      </c>
      <c r="C609" s="88" t="s">
        <v>3</v>
      </c>
      <c r="D609" s="88" t="s">
        <v>4</v>
      </c>
      <c r="E609" s="88" t="s">
        <v>5</v>
      </c>
      <c r="F609" s="88" t="s">
        <v>6</v>
      </c>
      <c r="G609" s="90"/>
      <c r="H609" s="91"/>
      <c r="I609" s="88" t="s">
        <v>7</v>
      </c>
      <c r="J609" s="88" t="s">
        <v>8</v>
      </c>
    </row>
    <row r="610" spans="1:10">
      <c r="A610" s="89"/>
      <c r="B610" s="89"/>
      <c r="C610" s="89"/>
      <c r="D610" s="89"/>
      <c r="E610" s="89"/>
      <c r="F610" s="4" t="s">
        <v>9</v>
      </c>
      <c r="G610" s="4" t="s">
        <v>10</v>
      </c>
      <c r="H610" s="4" t="s">
        <v>11</v>
      </c>
      <c r="I610" s="89"/>
      <c r="J610" s="89"/>
    </row>
    <row r="611" spans="1:10">
      <c r="A611" s="5" t="s">
        <v>680</v>
      </c>
      <c r="B611" s="6">
        <v>44879.514085243063</v>
      </c>
      <c r="C611" s="5" t="s">
        <v>662</v>
      </c>
      <c r="D611" s="11"/>
      <c r="E611" s="10"/>
      <c r="F611" s="8">
        <v>261265.7</v>
      </c>
      <c r="I611" s="11" t="s">
        <v>9</v>
      </c>
      <c r="J611" s="10" t="s">
        <v>628</v>
      </c>
    </row>
    <row r="612" spans="1:10">
      <c r="A612" s="5" t="s">
        <v>680</v>
      </c>
      <c r="B612" s="6">
        <v>44879.514085243063</v>
      </c>
      <c r="C612" s="5" t="s">
        <v>662</v>
      </c>
      <c r="D612" s="11"/>
      <c r="E612" s="10"/>
      <c r="F612" s="8">
        <v>28927.599999999999</v>
      </c>
      <c r="I612" s="11" t="s">
        <v>9</v>
      </c>
      <c r="J612" s="10" t="s">
        <v>658</v>
      </c>
    </row>
    <row r="613" spans="1:10">
      <c r="A613" s="5" t="s">
        <v>680</v>
      </c>
      <c r="B613" s="6">
        <v>44879.514085243063</v>
      </c>
      <c r="C613" s="5" t="s">
        <v>662</v>
      </c>
      <c r="D613" s="11"/>
      <c r="E613" s="10"/>
      <c r="F613" s="8">
        <v>43848.5</v>
      </c>
      <c r="I613" s="11" t="s">
        <v>9</v>
      </c>
      <c r="J613" s="10" t="s">
        <v>606</v>
      </c>
    </row>
    <row r="614" spans="1:10">
      <c r="A614" s="5" t="s">
        <v>680</v>
      </c>
      <c r="B614" s="6">
        <v>44879.514085243063</v>
      </c>
      <c r="C614" s="5" t="s">
        <v>662</v>
      </c>
      <c r="D614" s="11"/>
      <c r="E614" s="10"/>
      <c r="F614" s="8">
        <v>5775.2</v>
      </c>
      <c r="I614" s="11" t="s">
        <v>9</v>
      </c>
      <c r="J614" s="10" t="s">
        <v>613</v>
      </c>
    </row>
    <row r="615" spans="1:10">
      <c r="A615" s="5" t="s">
        <v>680</v>
      </c>
      <c r="B615" s="6">
        <v>44879.514085243063</v>
      </c>
      <c r="C615" s="5" t="s">
        <v>662</v>
      </c>
      <c r="D615" s="11"/>
      <c r="E615" s="10"/>
      <c r="F615" s="8">
        <v>53054.3</v>
      </c>
      <c r="I615" s="11" t="s">
        <v>9</v>
      </c>
      <c r="J615" s="5" t="s">
        <v>612</v>
      </c>
    </row>
    <row r="616" spans="1:10">
      <c r="A616" s="5" t="s">
        <v>680</v>
      </c>
      <c r="B616" s="6">
        <v>44879.514085243063</v>
      </c>
      <c r="C616" s="5" t="s">
        <v>662</v>
      </c>
      <c r="D616" s="11"/>
      <c r="E616" s="10"/>
      <c r="F616" s="8">
        <v>6702.9</v>
      </c>
      <c r="I616" s="11" t="s">
        <v>9</v>
      </c>
      <c r="J616" s="5" t="s">
        <v>614</v>
      </c>
    </row>
    <row r="617" spans="1:10">
      <c r="A617" s="5" t="s">
        <v>680</v>
      </c>
      <c r="B617" s="6">
        <v>44879.514085243063</v>
      </c>
      <c r="C617" s="5" t="s">
        <v>662</v>
      </c>
      <c r="D617" s="11"/>
      <c r="E617" s="10"/>
      <c r="F617" s="8">
        <v>5236.8999999999996</v>
      </c>
      <c r="I617" s="11" t="s">
        <v>9</v>
      </c>
      <c r="J617" s="10" t="s">
        <v>615</v>
      </c>
    </row>
    <row r="618" spans="1:10">
      <c r="A618" s="5" t="s">
        <v>680</v>
      </c>
      <c r="B618" s="6">
        <v>44879.514085243063</v>
      </c>
      <c r="C618" s="5" t="s">
        <v>662</v>
      </c>
      <c r="D618" s="11"/>
      <c r="E618" s="10"/>
      <c r="F618" s="8">
        <v>7710.9</v>
      </c>
      <c r="I618" s="11" t="s">
        <v>9</v>
      </c>
      <c r="J618" s="5" t="s">
        <v>616</v>
      </c>
    </row>
    <row r="619" spans="1:10">
      <c r="A619" s="5" t="s">
        <v>680</v>
      </c>
      <c r="B619" s="6">
        <v>44879.514085243063</v>
      </c>
      <c r="C619" s="5" t="s">
        <v>662</v>
      </c>
      <c r="D619" s="11"/>
      <c r="E619" s="10"/>
      <c r="F619" s="8">
        <v>14238.6</v>
      </c>
      <c r="I619" s="11" t="s">
        <v>9</v>
      </c>
      <c r="J619" s="5" t="s">
        <v>634</v>
      </c>
    </row>
    <row r="620" spans="1:10">
      <c r="A620" s="5" t="s">
        <v>680</v>
      </c>
      <c r="B620" s="6">
        <v>44879.514085243063</v>
      </c>
      <c r="C620" s="5" t="s">
        <v>662</v>
      </c>
      <c r="D620" s="11"/>
      <c r="E620" s="10"/>
      <c r="F620" s="8">
        <v>757.5</v>
      </c>
      <c r="I620" s="11" t="s">
        <v>9</v>
      </c>
      <c r="J620" s="10" t="s">
        <v>617</v>
      </c>
    </row>
    <row r="621" spans="1:10">
      <c r="A621" s="5" t="s">
        <v>680</v>
      </c>
      <c r="B621" s="6">
        <v>44879.514085243063</v>
      </c>
      <c r="C621" s="5" t="s">
        <v>662</v>
      </c>
      <c r="D621" s="11"/>
      <c r="E621" s="10"/>
      <c r="F621" s="8">
        <v>9354.2999999999993</v>
      </c>
      <c r="I621" s="11" t="s">
        <v>9</v>
      </c>
      <c r="J621" s="10" t="s">
        <v>618</v>
      </c>
    </row>
    <row r="622" spans="1:10">
      <c r="A622" s="5" t="s">
        <v>680</v>
      </c>
      <c r="B622" s="6">
        <v>44879.514085243063</v>
      </c>
      <c r="C622" s="5" t="s">
        <v>662</v>
      </c>
      <c r="D622" s="11"/>
      <c r="E622" s="10"/>
      <c r="F622" s="8">
        <v>1337.4</v>
      </c>
      <c r="I622" s="11" t="s">
        <v>9</v>
      </c>
      <c r="J622" s="10" t="s">
        <v>619</v>
      </c>
    </row>
    <row r="623" spans="1:10">
      <c r="A623" s="5" t="s">
        <v>680</v>
      </c>
      <c r="B623" s="6">
        <v>44879.514085243063</v>
      </c>
      <c r="C623" s="5" t="s">
        <v>662</v>
      </c>
      <c r="D623" s="11"/>
      <c r="E623" s="10"/>
      <c r="F623" s="8">
        <v>3582.8</v>
      </c>
      <c r="I623" s="11" t="s">
        <v>9</v>
      </c>
      <c r="J623" s="10" t="s">
        <v>620</v>
      </c>
    </row>
    <row r="624" spans="1:10">
      <c r="A624" s="5" t="s">
        <v>680</v>
      </c>
      <c r="B624" s="6">
        <v>44879.514085243063</v>
      </c>
      <c r="C624" s="5" t="s">
        <v>662</v>
      </c>
      <c r="D624" s="11"/>
      <c r="E624" s="10"/>
      <c r="F624" s="8">
        <v>15232</v>
      </c>
      <c r="I624" s="11" t="s">
        <v>9</v>
      </c>
      <c r="J624" s="10" t="s">
        <v>621</v>
      </c>
    </row>
    <row r="625" spans="1:10">
      <c r="A625" s="5" t="s">
        <v>680</v>
      </c>
      <c r="B625" s="6">
        <v>44879.514085243063</v>
      </c>
      <c r="C625" s="5" t="s">
        <v>662</v>
      </c>
      <c r="D625" s="11"/>
      <c r="E625" s="10"/>
      <c r="F625" s="8">
        <v>27178.5</v>
      </c>
      <c r="I625" s="11" t="s">
        <v>9</v>
      </c>
      <c r="J625" s="10" t="s">
        <v>603</v>
      </c>
    </row>
    <row r="626" spans="1:10">
      <c r="A626" s="5" t="s">
        <v>680</v>
      </c>
      <c r="B626" s="6">
        <v>44879.514085243063</v>
      </c>
      <c r="C626" s="5" t="s">
        <v>662</v>
      </c>
      <c r="D626" s="11"/>
      <c r="E626" s="10"/>
      <c r="F626" s="8">
        <v>6951.6</v>
      </c>
      <c r="I626" s="11" t="s">
        <v>9</v>
      </c>
      <c r="J626" s="10" t="s">
        <v>622</v>
      </c>
    </row>
    <row r="627" spans="1:10">
      <c r="A627" s="5" t="s">
        <v>680</v>
      </c>
      <c r="B627" s="6">
        <v>44879.514085243063</v>
      </c>
      <c r="C627" s="5" t="s">
        <v>662</v>
      </c>
      <c r="D627" s="11"/>
      <c r="E627" s="10"/>
      <c r="F627" s="8">
        <v>8315</v>
      </c>
      <c r="I627" s="11" t="s">
        <v>9</v>
      </c>
      <c r="J627" s="10" t="s">
        <v>623</v>
      </c>
    </row>
    <row r="628" spans="1:10">
      <c r="A628" s="5" t="s">
        <v>680</v>
      </c>
      <c r="B628" s="6">
        <v>44879.514085243063</v>
      </c>
      <c r="C628" s="5" t="s">
        <v>662</v>
      </c>
      <c r="D628" s="11"/>
      <c r="E628" s="10"/>
      <c r="F628" s="8">
        <v>9825.2000000000007</v>
      </c>
      <c r="I628" s="11" t="s">
        <v>9</v>
      </c>
      <c r="J628" s="10" t="s">
        <v>624</v>
      </c>
    </row>
    <row r="629" spans="1:10">
      <c r="A629" s="5" t="s">
        <v>680</v>
      </c>
      <c r="B629" s="6">
        <v>44879.514085243063</v>
      </c>
      <c r="C629" s="5" t="s">
        <v>662</v>
      </c>
      <c r="D629" s="11"/>
      <c r="E629" s="10"/>
      <c r="F629" s="8">
        <v>7040</v>
      </c>
      <c r="I629" s="11" t="s">
        <v>9</v>
      </c>
      <c r="J629" s="10" t="s">
        <v>625</v>
      </c>
    </row>
    <row r="630" spans="1:10">
      <c r="A630" s="5" t="s">
        <v>680</v>
      </c>
      <c r="B630" s="6">
        <v>44879.514085243063</v>
      </c>
      <c r="C630" s="5" t="s">
        <v>662</v>
      </c>
      <c r="D630" s="11"/>
      <c r="E630" s="10"/>
      <c r="F630" s="8">
        <v>5827.8</v>
      </c>
      <c r="I630" s="11" t="s">
        <v>9</v>
      </c>
      <c r="J630" s="10" t="s">
        <v>604</v>
      </c>
    </row>
    <row r="631" spans="1:10">
      <c r="A631" s="5" t="s">
        <v>680</v>
      </c>
      <c r="B631" s="6">
        <v>44879.514085243063</v>
      </c>
      <c r="C631" s="5" t="s">
        <v>662</v>
      </c>
      <c r="D631" s="11"/>
      <c r="E631" s="10"/>
      <c r="F631" s="8">
        <v>20925</v>
      </c>
      <c r="I631" s="11" t="s">
        <v>9</v>
      </c>
      <c r="J631" s="10" t="s">
        <v>660</v>
      </c>
    </row>
    <row r="632" spans="1:10">
      <c r="A632" s="5" t="s">
        <v>680</v>
      </c>
      <c r="B632" s="6">
        <v>44879.514085243063</v>
      </c>
      <c r="C632" s="5" t="s">
        <v>662</v>
      </c>
      <c r="D632" s="11"/>
      <c r="E632" s="10"/>
      <c r="F632" s="8">
        <v>11191.3</v>
      </c>
      <c r="I632" s="11" t="s">
        <v>9</v>
      </c>
      <c r="J632" s="10" t="s">
        <v>639</v>
      </c>
    </row>
    <row r="633" spans="1:10">
      <c r="A633" s="12" t="s">
        <v>21</v>
      </c>
      <c r="B633" s="3"/>
      <c r="C633" s="3"/>
      <c r="D633" s="26">
        <f>475491.8+78787.2</f>
        <v>554279</v>
      </c>
      <c r="E633" s="10"/>
      <c r="F633" s="20">
        <f>SUM(F611:G632)</f>
        <v>554279</v>
      </c>
      <c r="H633" s="8"/>
      <c r="I633" s="11"/>
      <c r="J633" s="5"/>
    </row>
    <row r="634" spans="1:10">
      <c r="A634" s="13" t="s">
        <v>22</v>
      </c>
      <c r="B634" s="13" t="s">
        <v>23</v>
      </c>
      <c r="C634" s="13" t="s">
        <v>24</v>
      </c>
      <c r="D634" s="7"/>
      <c r="E634" s="10"/>
      <c r="H634" s="8"/>
      <c r="I634" s="11"/>
      <c r="J634" s="5"/>
    </row>
    <row r="635" spans="1:10" ht="15.75" customHeight="1">
      <c r="A635" s="5"/>
      <c r="B635" s="6"/>
      <c r="C635" s="5"/>
      <c r="D635" s="14">
        <v>112217533</v>
      </c>
      <c r="E635" s="10"/>
      <c r="H635" s="8"/>
      <c r="I635" s="11"/>
      <c r="J635" s="5"/>
    </row>
    <row r="636" spans="1:10" ht="15.75" customHeight="1">
      <c r="A636" s="5"/>
      <c r="B636" s="6"/>
      <c r="C636" s="5"/>
      <c r="D636" s="14">
        <v>112217666</v>
      </c>
      <c r="E636" s="10"/>
      <c r="H636" s="8"/>
      <c r="I636" s="11"/>
      <c r="J636" s="5"/>
    </row>
    <row r="637" spans="1:10">
      <c r="A637" s="5"/>
      <c r="B637" s="6"/>
      <c r="C637" s="5"/>
      <c r="D637" s="7"/>
      <c r="E637" s="10"/>
      <c r="H637" s="8"/>
      <c r="I637" s="11"/>
      <c r="J637" s="5"/>
    </row>
    <row r="638" spans="1:10">
      <c r="A638" s="5" t="s">
        <v>681</v>
      </c>
      <c r="B638" s="6">
        <v>44879.69450096065</v>
      </c>
      <c r="C638" s="5" t="s">
        <v>662</v>
      </c>
      <c r="D638" s="7">
        <v>45143320568</v>
      </c>
      <c r="E638" s="5" t="s">
        <v>71</v>
      </c>
      <c r="H638" s="8">
        <v>53878.559999999998</v>
      </c>
      <c r="I638" s="5" t="s">
        <v>682</v>
      </c>
      <c r="J638" s="5" t="s">
        <v>607</v>
      </c>
    </row>
    <row r="639" spans="1:10">
      <c r="A639" s="5" t="s">
        <v>681</v>
      </c>
      <c r="B639" s="6">
        <v>44879.69450096065</v>
      </c>
      <c r="C639" s="5" t="s">
        <v>662</v>
      </c>
      <c r="D639" s="9">
        <v>45113088365</v>
      </c>
      <c r="E639" s="5" t="s">
        <v>71</v>
      </c>
      <c r="H639" s="8">
        <v>10000</v>
      </c>
      <c r="I639" s="5" t="s">
        <v>15</v>
      </c>
      <c r="J639" s="10" t="s">
        <v>609</v>
      </c>
    </row>
    <row r="640" spans="1:10">
      <c r="A640" s="5" t="s">
        <v>681</v>
      </c>
      <c r="B640" s="6">
        <v>44879.69450096065</v>
      </c>
      <c r="C640" s="5" t="s">
        <v>662</v>
      </c>
      <c r="D640" s="9">
        <v>45113090636</v>
      </c>
      <c r="E640" s="5" t="s">
        <v>71</v>
      </c>
      <c r="H640" s="8">
        <v>3636.48</v>
      </c>
      <c r="I640" s="5" t="s">
        <v>15</v>
      </c>
      <c r="J640" s="5" t="s">
        <v>607</v>
      </c>
    </row>
    <row r="641" spans="1:10">
      <c r="A641" s="5" t="s">
        <v>681</v>
      </c>
      <c r="B641" s="6">
        <v>44879.69450096065</v>
      </c>
      <c r="C641" s="5" t="s">
        <v>662</v>
      </c>
      <c r="D641" s="9">
        <v>45152943269</v>
      </c>
      <c r="E641" s="5" t="s">
        <v>71</v>
      </c>
      <c r="H641" s="8">
        <v>2059.1999999999998</v>
      </c>
      <c r="I641" s="5" t="s">
        <v>15</v>
      </c>
      <c r="J641" s="5" t="s">
        <v>607</v>
      </c>
    </row>
    <row r="642" spans="1:10">
      <c r="A642" s="5" t="s">
        <v>681</v>
      </c>
      <c r="B642" s="6">
        <v>44879.69450096065</v>
      </c>
      <c r="C642" s="5" t="s">
        <v>662</v>
      </c>
      <c r="D642" s="9">
        <v>52516338492</v>
      </c>
      <c r="E642" s="5" t="s">
        <v>71</v>
      </c>
      <c r="H642" s="8">
        <v>520.5</v>
      </c>
      <c r="I642" s="5" t="s">
        <v>15</v>
      </c>
      <c r="J642" s="5" t="s">
        <v>607</v>
      </c>
    </row>
    <row r="643" spans="1:10">
      <c r="A643" s="5" t="s">
        <v>681</v>
      </c>
      <c r="B643" s="6">
        <v>44879.69450096065</v>
      </c>
      <c r="C643" s="5" t="s">
        <v>662</v>
      </c>
      <c r="D643" s="9">
        <v>52416379840</v>
      </c>
      <c r="E643" s="5" t="s">
        <v>71</v>
      </c>
      <c r="H643" s="8">
        <v>713.36</v>
      </c>
      <c r="I643" s="5" t="s">
        <v>15</v>
      </c>
      <c r="J643" s="5" t="s">
        <v>607</v>
      </c>
    </row>
    <row r="644" spans="1:10">
      <c r="A644" s="5" t="s">
        <v>681</v>
      </c>
      <c r="B644" s="6">
        <v>44879.69450096065</v>
      </c>
      <c r="C644" s="5" t="s">
        <v>662</v>
      </c>
      <c r="D644" s="9">
        <v>52416379840</v>
      </c>
      <c r="E644" s="5" t="s">
        <v>71</v>
      </c>
      <c r="H644" s="8">
        <v>184.92</v>
      </c>
      <c r="I644" s="5" t="s">
        <v>15</v>
      </c>
      <c r="J644" s="5" t="s">
        <v>607</v>
      </c>
    </row>
    <row r="645" spans="1:10">
      <c r="A645" s="5" t="s">
        <v>681</v>
      </c>
      <c r="B645" s="6">
        <v>44879.69450096065</v>
      </c>
      <c r="C645" s="5" t="s">
        <v>662</v>
      </c>
      <c r="D645" s="9">
        <v>52416379840</v>
      </c>
      <c r="E645" s="5" t="s">
        <v>71</v>
      </c>
      <c r="H645" s="8">
        <v>570.57000000000005</v>
      </c>
      <c r="I645" s="5" t="s">
        <v>15</v>
      </c>
      <c r="J645" s="5" t="s">
        <v>607</v>
      </c>
    </row>
    <row r="646" spans="1:10">
      <c r="A646" s="5" t="s">
        <v>681</v>
      </c>
      <c r="B646" s="6">
        <v>44879.69450096065</v>
      </c>
      <c r="C646" s="5" t="s">
        <v>662</v>
      </c>
      <c r="D646" s="7">
        <v>402687</v>
      </c>
      <c r="E646" s="5" t="s">
        <v>71</v>
      </c>
      <c r="H646" s="8">
        <v>71356.600000000006</v>
      </c>
      <c r="I646" s="5" t="s">
        <v>15</v>
      </c>
      <c r="J646" s="5" t="s">
        <v>630</v>
      </c>
    </row>
    <row r="647" spans="1:10">
      <c r="A647" s="5" t="s">
        <v>681</v>
      </c>
      <c r="B647" s="6">
        <v>44879.69450096065</v>
      </c>
      <c r="C647" s="5" t="s">
        <v>662</v>
      </c>
      <c r="D647" s="9">
        <v>45163040781</v>
      </c>
      <c r="E647" s="5" t="s">
        <v>71</v>
      </c>
      <c r="H647" s="8">
        <v>6437.42</v>
      </c>
      <c r="I647" s="5" t="s">
        <v>15</v>
      </c>
      <c r="J647" s="5" t="s">
        <v>602</v>
      </c>
    </row>
    <row r="648" spans="1:10">
      <c r="A648" s="5" t="s">
        <v>681</v>
      </c>
      <c r="B648" s="6">
        <v>44879.69450096065</v>
      </c>
      <c r="C648" s="5" t="s">
        <v>662</v>
      </c>
      <c r="D648" s="9">
        <v>45152942997</v>
      </c>
      <c r="E648" s="5" t="s">
        <v>71</v>
      </c>
      <c r="H648" s="8">
        <v>195</v>
      </c>
      <c r="I648" s="5" t="s">
        <v>15</v>
      </c>
      <c r="J648" s="5" t="s">
        <v>602</v>
      </c>
    </row>
    <row r="649" spans="1:10">
      <c r="A649" s="5" t="s">
        <v>681</v>
      </c>
      <c r="B649" s="6">
        <v>44879.69450096065</v>
      </c>
      <c r="C649" s="5" t="s">
        <v>662</v>
      </c>
      <c r="D649" s="9">
        <v>45123075839</v>
      </c>
      <c r="E649" s="5" t="s">
        <v>71</v>
      </c>
      <c r="H649" s="8">
        <v>769.6</v>
      </c>
      <c r="I649" s="5" t="s">
        <v>15</v>
      </c>
      <c r="J649" s="5" t="s">
        <v>602</v>
      </c>
    </row>
    <row r="650" spans="1:10">
      <c r="A650" s="5" t="s">
        <v>681</v>
      </c>
      <c r="B650" s="6">
        <v>44879.69450096065</v>
      </c>
      <c r="C650" s="5" t="s">
        <v>662</v>
      </c>
      <c r="D650" s="9">
        <v>296301007540073</v>
      </c>
      <c r="E650" s="5" t="s">
        <v>632</v>
      </c>
      <c r="H650" s="8">
        <v>172477.26</v>
      </c>
      <c r="I650" s="5" t="s">
        <v>15</v>
      </c>
      <c r="J650" s="5" t="s">
        <v>608</v>
      </c>
    </row>
    <row r="651" spans="1:10">
      <c r="A651" s="5" t="s">
        <v>681</v>
      </c>
      <c r="B651" s="6">
        <v>44879.69450096065</v>
      </c>
      <c r="C651" s="5" t="s">
        <v>662</v>
      </c>
      <c r="D651" s="9">
        <v>295401006240013</v>
      </c>
      <c r="E651" s="5" t="s">
        <v>632</v>
      </c>
      <c r="H651" s="8">
        <v>107222.33</v>
      </c>
      <c r="I651" s="5" t="s">
        <v>15</v>
      </c>
      <c r="J651" s="10" t="s">
        <v>609</v>
      </c>
    </row>
    <row r="652" spans="1:10">
      <c r="A652" s="5" t="s">
        <v>681</v>
      </c>
      <c r="B652" s="6">
        <v>44879.69450096065</v>
      </c>
      <c r="C652" s="5" t="s">
        <v>662</v>
      </c>
      <c r="D652" s="9">
        <v>295401006240013</v>
      </c>
      <c r="E652" s="5" t="s">
        <v>649</v>
      </c>
      <c r="H652" s="8">
        <v>696</v>
      </c>
      <c r="I652" s="5" t="s">
        <v>15</v>
      </c>
      <c r="J652" s="10" t="s">
        <v>609</v>
      </c>
    </row>
    <row r="653" spans="1:10">
      <c r="A653" s="5" t="s">
        <v>681</v>
      </c>
      <c r="B653" s="6">
        <v>44879.69450096065</v>
      </c>
      <c r="C653" s="5" t="s">
        <v>662</v>
      </c>
      <c r="D653" s="7">
        <v>406520</v>
      </c>
      <c r="E653" s="5" t="s">
        <v>60</v>
      </c>
      <c r="H653" s="8">
        <v>705.3</v>
      </c>
      <c r="I653" s="5" t="s">
        <v>15</v>
      </c>
      <c r="J653" s="5" t="s">
        <v>607</v>
      </c>
    </row>
    <row r="654" spans="1:10">
      <c r="A654" s="5" t="s">
        <v>681</v>
      </c>
      <c r="B654" s="6">
        <v>44879.69450096065</v>
      </c>
      <c r="C654" s="5" t="s">
        <v>662</v>
      </c>
      <c r="D654" s="7">
        <v>425992</v>
      </c>
      <c r="E654" s="5" t="s">
        <v>60</v>
      </c>
      <c r="H654" s="8">
        <v>546</v>
      </c>
      <c r="I654" s="5" t="s">
        <v>15</v>
      </c>
      <c r="J654" s="5" t="s">
        <v>602</v>
      </c>
    </row>
    <row r="655" spans="1:10">
      <c r="A655" s="5" t="s">
        <v>681</v>
      </c>
      <c r="B655" s="6">
        <v>44879.69450096065</v>
      </c>
      <c r="C655" s="5" t="s">
        <v>662</v>
      </c>
      <c r="D655" s="7">
        <v>442769</v>
      </c>
      <c r="E655" s="5" t="s">
        <v>60</v>
      </c>
      <c r="H655" s="8">
        <v>336</v>
      </c>
      <c r="I655" s="5" t="s">
        <v>15</v>
      </c>
      <c r="J655" s="5" t="s">
        <v>602</v>
      </c>
    </row>
    <row r="656" spans="1:10">
      <c r="A656" s="5" t="s">
        <v>681</v>
      </c>
      <c r="B656" s="6">
        <v>44879.69450096065</v>
      </c>
      <c r="C656" s="5" t="s">
        <v>662</v>
      </c>
      <c r="D656" s="7">
        <v>386848</v>
      </c>
      <c r="E656" s="5" t="s">
        <v>645</v>
      </c>
      <c r="H656" s="8">
        <v>5000</v>
      </c>
      <c r="I656" s="5" t="s">
        <v>15</v>
      </c>
      <c r="J656" s="5" t="s">
        <v>608</v>
      </c>
    </row>
    <row r="657" spans="1:10">
      <c r="A657" s="5" t="s">
        <v>681</v>
      </c>
      <c r="B657" s="6">
        <v>44879.69450096065</v>
      </c>
      <c r="C657" s="5" t="s">
        <v>662</v>
      </c>
      <c r="D657" s="7">
        <v>349577</v>
      </c>
      <c r="E657" s="5" t="s">
        <v>645</v>
      </c>
      <c r="H657" s="8">
        <v>1</v>
      </c>
      <c r="I657" s="5" t="s">
        <v>15</v>
      </c>
      <c r="J657" s="5" t="s">
        <v>602</v>
      </c>
    </row>
    <row r="658" spans="1:10">
      <c r="A658" s="12" t="s">
        <v>21</v>
      </c>
      <c r="B658" s="3"/>
      <c r="C658" s="3"/>
      <c r="D658" s="7"/>
      <c r="E658" s="10"/>
      <c r="H658" s="8"/>
      <c r="I658" s="11"/>
      <c r="J658" s="5"/>
    </row>
    <row r="659" spans="1:10">
      <c r="A659" s="13" t="s">
        <v>22</v>
      </c>
      <c r="B659" s="13" t="s">
        <v>23</v>
      </c>
      <c r="C659" s="13" t="s">
        <v>24</v>
      </c>
      <c r="D659" s="7"/>
      <c r="E659" s="10"/>
      <c r="H659" s="8"/>
      <c r="I659" s="11"/>
      <c r="J659" s="5"/>
    </row>
    <row r="660" spans="1:10" ht="23.25" customHeight="1">
      <c r="A660" s="51"/>
      <c r="B660" s="51"/>
      <c r="C660" s="51"/>
      <c r="D660" s="7"/>
      <c r="E660" s="10"/>
      <c r="H660" s="8"/>
      <c r="I660" s="11"/>
      <c r="J660" s="5"/>
    </row>
    <row r="661" spans="1:10">
      <c r="A661" s="39" t="s">
        <v>683</v>
      </c>
      <c r="B661" s="44"/>
      <c r="C661" s="44"/>
    </row>
    <row r="663" spans="1:10">
      <c r="A663" s="1" t="s">
        <v>0</v>
      </c>
      <c r="B663" s="2"/>
      <c r="C663" s="2"/>
      <c r="D663" s="2"/>
      <c r="E663" s="2"/>
      <c r="F663" s="2"/>
      <c r="G663" s="2"/>
      <c r="H663" s="2"/>
      <c r="I663" s="2"/>
      <c r="J663" s="2"/>
    </row>
    <row r="664" spans="1:10">
      <c r="A664" s="3" t="s">
        <v>83</v>
      </c>
      <c r="B664" s="2"/>
      <c r="C664" s="2"/>
      <c r="D664" s="2"/>
      <c r="E664" s="2"/>
      <c r="F664" s="2"/>
      <c r="G664" s="2"/>
      <c r="H664" s="2"/>
      <c r="I664" s="2"/>
      <c r="J664" s="2"/>
    </row>
    <row r="665" spans="1:10">
      <c r="A665" s="88" t="s">
        <v>0</v>
      </c>
      <c r="B665" s="88" t="s">
        <v>2</v>
      </c>
      <c r="C665" s="88" t="s">
        <v>3</v>
      </c>
      <c r="D665" s="88" t="s">
        <v>4</v>
      </c>
      <c r="E665" s="88" t="s">
        <v>5</v>
      </c>
      <c r="F665" s="88" t="s">
        <v>6</v>
      </c>
      <c r="G665" s="90"/>
      <c r="H665" s="91"/>
      <c r="I665" s="88" t="s">
        <v>7</v>
      </c>
      <c r="J665" s="88" t="s">
        <v>8</v>
      </c>
    </row>
    <row r="666" spans="1:10">
      <c r="A666" s="89"/>
      <c r="B666" s="89"/>
      <c r="C666" s="89"/>
      <c r="D666" s="89"/>
      <c r="E666" s="89"/>
      <c r="F666" s="4" t="s">
        <v>9</v>
      </c>
      <c r="G666" s="4" t="s">
        <v>10</v>
      </c>
      <c r="H666" s="4" t="s">
        <v>11</v>
      </c>
      <c r="I666" s="89"/>
      <c r="J666" s="89"/>
    </row>
    <row r="667" spans="1:10">
      <c r="A667" s="5" t="s">
        <v>684</v>
      </c>
      <c r="B667" s="6">
        <v>44880.458837222221</v>
      </c>
      <c r="C667" s="5" t="s">
        <v>662</v>
      </c>
      <c r="D667" s="7">
        <v>386848</v>
      </c>
      <c r="E667" s="5" t="s">
        <v>645</v>
      </c>
      <c r="H667" s="8">
        <v>5000</v>
      </c>
      <c r="I667" s="5" t="s">
        <v>15</v>
      </c>
      <c r="J667" s="5" t="s">
        <v>608</v>
      </c>
    </row>
    <row r="668" spans="1:10">
      <c r="A668" s="5" t="s">
        <v>684</v>
      </c>
      <c r="B668" s="6">
        <v>44880.458837222221</v>
      </c>
      <c r="C668" s="5" t="s">
        <v>662</v>
      </c>
      <c r="D668" s="7">
        <v>406520</v>
      </c>
      <c r="E668" s="5" t="s">
        <v>60</v>
      </c>
      <c r="H668" s="8">
        <v>705.3</v>
      </c>
      <c r="I668" s="5" t="s">
        <v>15</v>
      </c>
      <c r="J668" s="5" t="s">
        <v>607</v>
      </c>
    </row>
    <row r="669" spans="1:10">
      <c r="A669" s="5" t="s">
        <v>684</v>
      </c>
      <c r="B669" s="6">
        <v>44880.458837222221</v>
      </c>
      <c r="C669" s="5" t="s">
        <v>662</v>
      </c>
      <c r="D669" s="9">
        <v>45113088365</v>
      </c>
      <c r="E669" s="5" t="s">
        <v>71</v>
      </c>
      <c r="H669" s="8">
        <v>10000</v>
      </c>
      <c r="I669" s="5" t="s">
        <v>15</v>
      </c>
      <c r="J669" s="10" t="s">
        <v>609</v>
      </c>
    </row>
    <row r="670" spans="1:10">
      <c r="A670" s="5" t="s">
        <v>684</v>
      </c>
      <c r="B670" s="6">
        <v>44880.458837222221</v>
      </c>
      <c r="C670" s="5" t="s">
        <v>662</v>
      </c>
      <c r="D670" s="9">
        <v>45113090636</v>
      </c>
      <c r="E670" s="5" t="s">
        <v>71</v>
      </c>
      <c r="H670" s="8">
        <v>3636.48</v>
      </c>
      <c r="I670" s="5" t="s">
        <v>15</v>
      </c>
      <c r="J670" s="5" t="s">
        <v>607</v>
      </c>
    </row>
    <row r="671" spans="1:10">
      <c r="A671" s="5" t="s">
        <v>684</v>
      </c>
      <c r="B671" s="6">
        <v>44880.458837222221</v>
      </c>
      <c r="C671" s="5" t="s">
        <v>662</v>
      </c>
      <c r="D671" s="9">
        <v>45143320568</v>
      </c>
      <c r="E671" s="5" t="s">
        <v>71</v>
      </c>
      <c r="H671" s="8">
        <v>53878.559999999998</v>
      </c>
      <c r="I671" s="5" t="s">
        <v>15</v>
      </c>
      <c r="J671" s="5" t="s">
        <v>607</v>
      </c>
    </row>
    <row r="672" spans="1:10">
      <c r="A672" s="5" t="s">
        <v>684</v>
      </c>
      <c r="B672" s="6">
        <v>44880.458837222221</v>
      </c>
      <c r="C672" s="5" t="s">
        <v>662</v>
      </c>
      <c r="D672" s="9">
        <v>45152943269</v>
      </c>
      <c r="E672" s="5" t="s">
        <v>71</v>
      </c>
      <c r="H672" s="8">
        <v>2059.1999999999998</v>
      </c>
      <c r="I672" s="5" t="s">
        <v>15</v>
      </c>
      <c r="J672" s="5" t="s">
        <v>607</v>
      </c>
    </row>
    <row r="673" spans="1:10">
      <c r="A673" s="5" t="s">
        <v>684</v>
      </c>
      <c r="B673" s="6">
        <v>44880.458837222221</v>
      </c>
      <c r="C673" s="5" t="s">
        <v>662</v>
      </c>
      <c r="D673" s="9">
        <v>52516338492</v>
      </c>
      <c r="E673" s="5" t="s">
        <v>71</v>
      </c>
      <c r="H673" s="8">
        <v>520.5</v>
      </c>
      <c r="I673" s="5" t="s">
        <v>15</v>
      </c>
      <c r="J673" s="5" t="s">
        <v>607</v>
      </c>
    </row>
    <row r="674" spans="1:10">
      <c r="A674" s="5" t="s">
        <v>684</v>
      </c>
      <c r="B674" s="6">
        <v>44880.458837222221</v>
      </c>
      <c r="C674" s="5" t="s">
        <v>662</v>
      </c>
      <c r="D674" s="9">
        <v>52416379840</v>
      </c>
      <c r="E674" s="5" t="s">
        <v>71</v>
      </c>
      <c r="H674" s="8">
        <v>713.36</v>
      </c>
      <c r="I674" s="5" t="s">
        <v>15</v>
      </c>
      <c r="J674" s="5" t="s">
        <v>607</v>
      </c>
    </row>
    <row r="675" spans="1:10">
      <c r="A675" s="5" t="s">
        <v>684</v>
      </c>
      <c r="B675" s="6">
        <v>44880.458837222221</v>
      </c>
      <c r="C675" s="5" t="s">
        <v>662</v>
      </c>
      <c r="D675" s="9">
        <v>52416379840</v>
      </c>
      <c r="E675" s="5" t="s">
        <v>71</v>
      </c>
      <c r="H675" s="8">
        <v>184.92</v>
      </c>
      <c r="I675" s="5" t="s">
        <v>15</v>
      </c>
      <c r="J675" s="5" t="s">
        <v>607</v>
      </c>
    </row>
    <row r="676" spans="1:10">
      <c r="A676" s="5" t="s">
        <v>684</v>
      </c>
      <c r="B676" s="6">
        <v>44880.458837222221</v>
      </c>
      <c r="C676" s="5" t="s">
        <v>662</v>
      </c>
      <c r="D676" s="9">
        <v>52416379840</v>
      </c>
      <c r="E676" s="5" t="s">
        <v>71</v>
      </c>
      <c r="H676" s="8">
        <v>570.57000000000005</v>
      </c>
      <c r="I676" s="5" t="s">
        <v>15</v>
      </c>
      <c r="J676" s="5" t="s">
        <v>607</v>
      </c>
    </row>
    <row r="677" spans="1:10">
      <c r="A677" s="5" t="s">
        <v>684</v>
      </c>
      <c r="B677" s="6">
        <v>44880.458837222221</v>
      </c>
      <c r="C677" s="5" t="s">
        <v>662</v>
      </c>
      <c r="D677" s="7">
        <v>402687</v>
      </c>
      <c r="E677" s="5" t="s">
        <v>71</v>
      </c>
      <c r="H677" s="8">
        <v>71356.600000000006</v>
      </c>
      <c r="I677" s="5" t="s">
        <v>15</v>
      </c>
      <c r="J677" s="5" t="s">
        <v>630</v>
      </c>
    </row>
    <row r="678" spans="1:10">
      <c r="A678" s="5" t="s">
        <v>684</v>
      </c>
      <c r="B678" s="6">
        <v>44880.458837222221</v>
      </c>
      <c r="C678" s="5" t="s">
        <v>662</v>
      </c>
      <c r="D678" s="9">
        <v>296301007540073</v>
      </c>
      <c r="E678" s="5" t="s">
        <v>632</v>
      </c>
      <c r="H678" s="8">
        <v>172477.26</v>
      </c>
      <c r="I678" s="5" t="s">
        <v>15</v>
      </c>
      <c r="J678" s="5" t="s">
        <v>608</v>
      </c>
    </row>
    <row r="679" spans="1:10">
      <c r="A679" s="5" t="s">
        <v>684</v>
      </c>
      <c r="B679" s="6">
        <v>44880.458837222221</v>
      </c>
      <c r="C679" s="5" t="s">
        <v>662</v>
      </c>
      <c r="D679" s="9">
        <v>295401006240013</v>
      </c>
      <c r="E679" s="5" t="s">
        <v>632</v>
      </c>
      <c r="H679" s="8">
        <v>107222.33</v>
      </c>
      <c r="I679" s="5" t="s">
        <v>15</v>
      </c>
      <c r="J679" s="10" t="s">
        <v>609</v>
      </c>
    </row>
    <row r="680" spans="1:10">
      <c r="A680" s="5" t="s">
        <v>684</v>
      </c>
      <c r="B680" s="6">
        <v>44880.458837222221</v>
      </c>
      <c r="C680" s="5" t="s">
        <v>662</v>
      </c>
      <c r="D680" s="9">
        <v>295401006240013</v>
      </c>
      <c r="E680" s="5" t="s">
        <v>649</v>
      </c>
      <c r="H680" s="8">
        <v>696</v>
      </c>
      <c r="I680" s="5" t="s">
        <v>15</v>
      </c>
      <c r="J680" s="10" t="s">
        <v>609</v>
      </c>
    </row>
    <row r="681" spans="1:10">
      <c r="A681" s="12" t="s">
        <v>21</v>
      </c>
      <c r="B681" s="3"/>
      <c r="C681" s="3"/>
      <c r="D681" s="7"/>
      <c r="E681" s="10"/>
      <c r="H681" s="8"/>
      <c r="I681" s="11"/>
      <c r="J681" s="10"/>
    </row>
    <row r="682" spans="1:10">
      <c r="A682" s="13" t="s">
        <v>22</v>
      </c>
      <c r="B682" s="13" t="s">
        <v>23</v>
      </c>
      <c r="C682" s="13" t="s">
        <v>24</v>
      </c>
      <c r="D682" s="7"/>
      <c r="E682" s="10"/>
      <c r="H682" s="8"/>
      <c r="I682" s="11"/>
      <c r="J682" s="10"/>
    </row>
    <row r="683" spans="1:10">
      <c r="A683" s="22" t="s">
        <v>685</v>
      </c>
      <c r="B683" s="23"/>
      <c r="C683" s="23"/>
      <c r="D683" s="44"/>
      <c r="E683" s="10"/>
      <c r="H683" s="8"/>
      <c r="I683" s="11"/>
      <c r="J683" s="10"/>
    </row>
    <row r="684" spans="1:10">
      <c r="A684" s="24" t="s">
        <v>686</v>
      </c>
      <c r="B684" s="23"/>
      <c r="C684" s="23"/>
      <c r="D684" s="44"/>
    </row>
    <row r="686" spans="1:10">
      <c r="A686" s="50" t="s">
        <v>687</v>
      </c>
      <c r="B686" s="6"/>
      <c r="C686" s="5"/>
      <c r="D686" s="7"/>
      <c r="E686" s="10"/>
      <c r="H686" s="8"/>
      <c r="I686" s="11"/>
      <c r="J686" s="10"/>
    </row>
    <row r="687" spans="1:10">
      <c r="A687" s="12" t="s">
        <v>21</v>
      </c>
      <c r="B687" s="3"/>
      <c r="C687" s="3"/>
      <c r="D687" s="7"/>
      <c r="E687" s="10"/>
      <c r="H687" s="8"/>
      <c r="I687" s="11"/>
      <c r="J687" s="10"/>
    </row>
    <row r="688" spans="1:10" ht="15.75" customHeight="1">
      <c r="A688" s="13" t="s">
        <v>22</v>
      </c>
      <c r="B688" s="13" t="s">
        <v>23</v>
      </c>
      <c r="C688" s="13" t="s">
        <v>24</v>
      </c>
      <c r="D688" s="52">
        <v>112225220</v>
      </c>
      <c r="E688" s="53" t="s">
        <v>688</v>
      </c>
      <c r="H688" s="8"/>
      <c r="I688" s="11"/>
      <c r="J688" s="10"/>
    </row>
    <row r="689" spans="1:10" ht="24.75" customHeight="1">
      <c r="A689" s="51"/>
      <c r="B689" s="51"/>
      <c r="C689" s="51"/>
      <c r="D689" s="52">
        <v>112225253</v>
      </c>
      <c r="E689" s="53" t="s">
        <v>689</v>
      </c>
      <c r="H689" s="8"/>
      <c r="I689" s="11"/>
      <c r="J689" s="10"/>
    </row>
    <row r="690" spans="1:10">
      <c r="A690" s="15" t="s">
        <v>683</v>
      </c>
      <c r="B690" s="16"/>
      <c r="C690" s="17"/>
      <c r="D690" s="7"/>
      <c r="E690" s="10"/>
      <c r="H690" s="8"/>
      <c r="I690" s="11"/>
      <c r="J690" s="10"/>
    </row>
    <row r="691" spans="1:10">
      <c r="A691" s="5"/>
      <c r="B691" s="6"/>
      <c r="C691" s="5"/>
      <c r="D691" s="7"/>
      <c r="E691" s="10"/>
      <c r="H691" s="8"/>
      <c r="I691" s="11"/>
      <c r="J691" s="10"/>
    </row>
    <row r="692" spans="1:10">
      <c r="A692" s="5"/>
      <c r="B692" s="6"/>
      <c r="C692" s="5"/>
      <c r="D692" s="7"/>
      <c r="E692" s="10"/>
      <c r="H692" s="8"/>
      <c r="I692" s="11"/>
      <c r="J692" s="10"/>
    </row>
    <row r="693" spans="1:10">
      <c r="A693" s="5" t="s">
        <v>690</v>
      </c>
      <c r="B693" s="6">
        <v>44880.671440127313</v>
      </c>
      <c r="C693" s="5" t="s">
        <v>662</v>
      </c>
      <c r="D693" s="9">
        <v>45163040781</v>
      </c>
      <c r="E693" s="5" t="s">
        <v>71</v>
      </c>
      <c r="H693" s="8">
        <v>6437.42</v>
      </c>
      <c r="I693" s="5" t="s">
        <v>15</v>
      </c>
      <c r="J693" s="5" t="s">
        <v>602</v>
      </c>
    </row>
    <row r="694" spans="1:10">
      <c r="A694" s="5" t="s">
        <v>690</v>
      </c>
      <c r="B694" s="6">
        <v>44880.671440127313</v>
      </c>
      <c r="C694" s="5" t="s">
        <v>662</v>
      </c>
      <c r="D694" s="9">
        <v>45152942997</v>
      </c>
      <c r="E694" s="5" t="s">
        <v>71</v>
      </c>
      <c r="H694" s="8">
        <v>195</v>
      </c>
      <c r="I694" s="5" t="s">
        <v>15</v>
      </c>
      <c r="J694" s="5" t="s">
        <v>602</v>
      </c>
    </row>
    <row r="695" spans="1:10">
      <c r="A695" s="5" t="s">
        <v>690</v>
      </c>
      <c r="B695" s="6">
        <v>44880.671440127313</v>
      </c>
      <c r="C695" s="5" t="s">
        <v>662</v>
      </c>
      <c r="D695" s="9">
        <v>45123075839</v>
      </c>
      <c r="E695" s="5" t="s">
        <v>71</v>
      </c>
      <c r="H695" s="8">
        <v>769.6</v>
      </c>
      <c r="I695" s="5" t="s">
        <v>15</v>
      </c>
      <c r="J695" s="5" t="s">
        <v>602</v>
      </c>
    </row>
    <row r="696" spans="1:10">
      <c r="A696" s="5" t="s">
        <v>690</v>
      </c>
      <c r="B696" s="6">
        <v>44880.671440127313</v>
      </c>
      <c r="C696" s="5" t="s">
        <v>662</v>
      </c>
      <c r="D696" s="7">
        <v>349577</v>
      </c>
      <c r="E696" s="5" t="s">
        <v>645</v>
      </c>
      <c r="H696" s="8">
        <v>1</v>
      </c>
      <c r="I696" s="5" t="s">
        <v>15</v>
      </c>
      <c r="J696" s="5" t="s">
        <v>602</v>
      </c>
    </row>
    <row r="697" spans="1:10">
      <c r="A697" s="5" t="s">
        <v>690</v>
      </c>
      <c r="B697" s="6">
        <v>44880.671440127313</v>
      </c>
      <c r="C697" s="5" t="s">
        <v>662</v>
      </c>
      <c r="D697" s="7"/>
      <c r="E697" s="10"/>
      <c r="F697" s="8">
        <v>4737</v>
      </c>
      <c r="I697" s="11" t="s">
        <v>9</v>
      </c>
      <c r="J697" s="10" t="s">
        <v>613</v>
      </c>
    </row>
    <row r="698" spans="1:10">
      <c r="A698" s="5" t="s">
        <v>690</v>
      </c>
      <c r="B698" s="6">
        <v>44880.671440127313</v>
      </c>
      <c r="C698" s="5" t="s">
        <v>662</v>
      </c>
      <c r="D698" s="7"/>
      <c r="E698" s="10"/>
      <c r="F698" s="8">
        <v>4877.5</v>
      </c>
      <c r="I698" s="11" t="s">
        <v>9</v>
      </c>
      <c r="J698" s="10" t="s">
        <v>658</v>
      </c>
    </row>
    <row r="699" spans="1:10">
      <c r="A699" s="5" t="s">
        <v>690</v>
      </c>
      <c r="B699" s="6">
        <v>44880.671440127313</v>
      </c>
      <c r="C699" s="5" t="s">
        <v>662</v>
      </c>
      <c r="D699" s="7"/>
      <c r="E699" s="10"/>
      <c r="F699" s="8">
        <v>12380</v>
      </c>
      <c r="I699" s="11" t="s">
        <v>9</v>
      </c>
      <c r="J699" s="5" t="s">
        <v>612</v>
      </c>
    </row>
    <row r="700" spans="1:10">
      <c r="A700" s="5" t="s">
        <v>690</v>
      </c>
      <c r="B700" s="6">
        <v>44880.671440127313</v>
      </c>
      <c r="C700" s="5" t="s">
        <v>662</v>
      </c>
      <c r="D700" s="7"/>
      <c r="E700" s="10"/>
      <c r="F700" s="8">
        <v>7379.7</v>
      </c>
      <c r="I700" s="11" t="s">
        <v>9</v>
      </c>
      <c r="J700" s="5" t="s">
        <v>614</v>
      </c>
    </row>
    <row r="701" spans="1:10">
      <c r="A701" s="5" t="s">
        <v>690</v>
      </c>
      <c r="B701" s="6">
        <v>44880.671440127313</v>
      </c>
      <c r="C701" s="5" t="s">
        <v>662</v>
      </c>
      <c r="D701" s="7"/>
      <c r="E701" s="10"/>
      <c r="F701" s="8">
        <v>3622.4</v>
      </c>
      <c r="I701" s="11" t="s">
        <v>9</v>
      </c>
      <c r="J701" s="10" t="s">
        <v>615</v>
      </c>
    </row>
    <row r="702" spans="1:10">
      <c r="A702" s="5" t="s">
        <v>690</v>
      </c>
      <c r="B702" s="6">
        <v>44880.671440127313</v>
      </c>
      <c r="C702" s="5" t="s">
        <v>662</v>
      </c>
      <c r="D702" s="7"/>
      <c r="E702" s="10"/>
      <c r="F702" s="8">
        <v>7099.4</v>
      </c>
      <c r="I702" s="11" t="s">
        <v>9</v>
      </c>
      <c r="J702" s="5" t="s">
        <v>616</v>
      </c>
    </row>
    <row r="703" spans="1:10">
      <c r="A703" s="5" t="s">
        <v>690</v>
      </c>
      <c r="B703" s="6">
        <v>44880.671440127313</v>
      </c>
      <c r="C703" s="5" t="s">
        <v>662</v>
      </c>
      <c r="D703" s="7"/>
      <c r="E703" s="10"/>
      <c r="F703" s="8">
        <v>57612.5</v>
      </c>
      <c r="I703" s="11" t="s">
        <v>9</v>
      </c>
      <c r="J703" s="10" t="s">
        <v>659</v>
      </c>
    </row>
    <row r="704" spans="1:10">
      <c r="A704" s="5" t="s">
        <v>690</v>
      </c>
      <c r="B704" s="6">
        <v>44880.671440127313</v>
      </c>
      <c r="C704" s="5" t="s">
        <v>662</v>
      </c>
      <c r="D704" s="7"/>
      <c r="E704" s="10"/>
      <c r="F704" s="8">
        <v>5732</v>
      </c>
      <c r="I704" s="11" t="s">
        <v>9</v>
      </c>
      <c r="J704" s="10" t="s">
        <v>618</v>
      </c>
    </row>
    <row r="705" spans="1:10">
      <c r="A705" s="5" t="s">
        <v>690</v>
      </c>
      <c r="B705" s="6">
        <v>44880.671440127313</v>
      </c>
      <c r="C705" s="5" t="s">
        <v>662</v>
      </c>
      <c r="D705" s="7"/>
      <c r="E705" s="10"/>
      <c r="F705" s="8">
        <v>2781.4</v>
      </c>
      <c r="I705" s="11" t="s">
        <v>9</v>
      </c>
      <c r="J705" s="10" t="s">
        <v>619</v>
      </c>
    </row>
    <row r="706" spans="1:10">
      <c r="A706" s="5" t="s">
        <v>690</v>
      </c>
      <c r="B706" s="6">
        <v>44880.671440127313</v>
      </c>
      <c r="C706" s="5" t="s">
        <v>662</v>
      </c>
      <c r="D706" s="7"/>
      <c r="E706" s="10"/>
      <c r="F706" s="8">
        <v>756.7</v>
      </c>
      <c r="I706" s="11" t="s">
        <v>9</v>
      </c>
      <c r="J706" s="10" t="s">
        <v>620</v>
      </c>
    </row>
    <row r="707" spans="1:10">
      <c r="A707" s="5" t="s">
        <v>690</v>
      </c>
      <c r="B707" s="6">
        <v>44880.671440127313</v>
      </c>
      <c r="C707" s="5" t="s">
        <v>662</v>
      </c>
      <c r="D707" s="7"/>
      <c r="E707" s="10"/>
      <c r="F707" s="8">
        <v>6579.1</v>
      </c>
      <c r="I707" s="11" t="s">
        <v>9</v>
      </c>
      <c r="J707" s="10" t="s">
        <v>621</v>
      </c>
    </row>
    <row r="708" spans="1:10">
      <c r="A708" s="5" t="s">
        <v>690</v>
      </c>
      <c r="B708" s="6">
        <v>44880.671440127313</v>
      </c>
      <c r="C708" s="5" t="s">
        <v>662</v>
      </c>
      <c r="D708" s="7"/>
      <c r="E708" s="10"/>
      <c r="F708" s="8">
        <v>34088.9</v>
      </c>
      <c r="I708" s="11" t="s">
        <v>9</v>
      </c>
      <c r="J708" s="10" t="s">
        <v>603</v>
      </c>
    </row>
    <row r="709" spans="1:10">
      <c r="A709" s="5" t="s">
        <v>690</v>
      </c>
      <c r="B709" s="6">
        <v>44880.671440127313</v>
      </c>
      <c r="C709" s="5" t="s">
        <v>662</v>
      </c>
      <c r="D709" s="7"/>
      <c r="E709" s="10"/>
      <c r="F709" s="8">
        <v>8307.6</v>
      </c>
      <c r="I709" s="11" t="s">
        <v>9</v>
      </c>
      <c r="J709" s="10" t="s">
        <v>622</v>
      </c>
    </row>
    <row r="710" spans="1:10">
      <c r="A710" s="5" t="s">
        <v>690</v>
      </c>
      <c r="B710" s="6">
        <v>44880.671440127313</v>
      </c>
      <c r="C710" s="5" t="s">
        <v>662</v>
      </c>
      <c r="D710" s="7"/>
      <c r="E710" s="10"/>
      <c r="F710" s="8">
        <v>5868.9</v>
      </c>
      <c r="I710" s="11" t="s">
        <v>9</v>
      </c>
      <c r="J710" s="10" t="s">
        <v>623</v>
      </c>
    </row>
    <row r="711" spans="1:10">
      <c r="A711" s="5" t="s">
        <v>690</v>
      </c>
      <c r="B711" s="6">
        <v>44880.671440127313</v>
      </c>
      <c r="C711" s="5" t="s">
        <v>662</v>
      </c>
      <c r="D711" s="7"/>
      <c r="E711" s="10"/>
      <c r="F711" s="8">
        <v>7590.9</v>
      </c>
      <c r="I711" s="11" t="s">
        <v>9</v>
      </c>
      <c r="J711" s="10" t="s">
        <v>624</v>
      </c>
    </row>
    <row r="712" spans="1:10">
      <c r="A712" s="5" t="s">
        <v>690</v>
      </c>
      <c r="B712" s="6">
        <v>44880.671440127313</v>
      </c>
      <c r="C712" s="5" t="s">
        <v>662</v>
      </c>
      <c r="D712" s="7"/>
      <c r="E712" s="10"/>
      <c r="F712" s="8">
        <v>8886.2000000000007</v>
      </c>
      <c r="I712" s="11" t="s">
        <v>9</v>
      </c>
      <c r="J712" s="10" t="s">
        <v>625</v>
      </c>
    </row>
    <row r="713" spans="1:10">
      <c r="A713" s="5" t="s">
        <v>690</v>
      </c>
      <c r="B713" s="6">
        <v>44880.671440127313</v>
      </c>
      <c r="C713" s="5" t="s">
        <v>662</v>
      </c>
      <c r="D713" s="7"/>
      <c r="E713" s="10"/>
      <c r="F713" s="8">
        <v>4973.7</v>
      </c>
      <c r="I713" s="11" t="s">
        <v>9</v>
      </c>
      <c r="J713" s="10" t="s">
        <v>626</v>
      </c>
    </row>
    <row r="714" spans="1:10">
      <c r="A714" s="5" t="s">
        <v>690</v>
      </c>
      <c r="B714" s="6">
        <v>44880.671440127313</v>
      </c>
      <c r="C714" s="5" t="s">
        <v>662</v>
      </c>
      <c r="D714" s="7"/>
      <c r="E714" s="10"/>
      <c r="F714" s="8">
        <v>12551</v>
      </c>
      <c r="I714" s="11" t="s">
        <v>9</v>
      </c>
      <c r="J714" s="10" t="s">
        <v>660</v>
      </c>
    </row>
    <row r="715" spans="1:10">
      <c r="A715" s="5" t="s">
        <v>690</v>
      </c>
      <c r="B715" s="6">
        <v>44880.671440127313</v>
      </c>
      <c r="C715" s="5" t="s">
        <v>662</v>
      </c>
      <c r="D715" s="7"/>
      <c r="E715" s="10"/>
      <c r="F715" s="8">
        <v>21021.9</v>
      </c>
      <c r="I715" s="11" t="s">
        <v>9</v>
      </c>
      <c r="J715" s="10" t="s">
        <v>639</v>
      </c>
    </row>
    <row r="716" spans="1:10">
      <c r="A716" s="5" t="s">
        <v>690</v>
      </c>
      <c r="B716" s="6">
        <v>44880.671440127313</v>
      </c>
      <c r="C716" s="5" t="s">
        <v>662</v>
      </c>
      <c r="D716" s="7"/>
      <c r="E716" s="10"/>
      <c r="F716" s="8">
        <v>8372</v>
      </c>
      <c r="I716" s="11" t="s">
        <v>9</v>
      </c>
      <c r="J716" s="10" t="s">
        <v>640</v>
      </c>
    </row>
    <row r="717" spans="1:10">
      <c r="A717" s="5" t="s">
        <v>690</v>
      </c>
      <c r="B717" s="6">
        <v>44880.671440127313</v>
      </c>
      <c r="C717" s="5" t="s">
        <v>662</v>
      </c>
      <c r="D717" s="7"/>
      <c r="E717" s="10"/>
      <c r="F717" s="8">
        <v>7176</v>
      </c>
      <c r="I717" s="11" t="s">
        <v>9</v>
      </c>
      <c r="J717" s="10" t="s">
        <v>651</v>
      </c>
    </row>
    <row r="718" spans="1:10">
      <c r="A718" s="5" t="s">
        <v>690</v>
      </c>
      <c r="B718" s="6">
        <v>44880.671440127313</v>
      </c>
      <c r="C718" s="5" t="s">
        <v>662</v>
      </c>
      <c r="D718" s="7"/>
      <c r="E718" s="10"/>
      <c r="F718" s="8">
        <v>11960</v>
      </c>
      <c r="I718" s="11" t="s">
        <v>9</v>
      </c>
      <c r="J718" s="10" t="s">
        <v>655</v>
      </c>
    </row>
    <row r="719" spans="1:10">
      <c r="A719" s="5" t="s">
        <v>690</v>
      </c>
      <c r="B719" s="6">
        <v>44880.671440127313</v>
      </c>
      <c r="C719" s="5" t="s">
        <v>662</v>
      </c>
      <c r="D719" s="7"/>
      <c r="E719" s="10"/>
      <c r="F719" s="8">
        <v>9568</v>
      </c>
      <c r="I719" s="11" t="s">
        <v>9</v>
      </c>
      <c r="J719" s="10" t="s">
        <v>674</v>
      </c>
    </row>
    <row r="720" spans="1:10">
      <c r="A720" s="5" t="s">
        <v>690</v>
      </c>
      <c r="B720" s="6">
        <v>44880.671440127313</v>
      </c>
      <c r="C720" s="5" t="s">
        <v>662</v>
      </c>
      <c r="D720" s="7"/>
      <c r="E720" s="10"/>
      <c r="F720" s="8">
        <v>5694.8</v>
      </c>
      <c r="I720" s="11" t="s">
        <v>9</v>
      </c>
      <c r="J720" s="10" t="s">
        <v>675</v>
      </c>
    </row>
    <row r="721" spans="1:10">
      <c r="A721" s="5" t="s">
        <v>690</v>
      </c>
      <c r="B721" s="6">
        <v>44880.671440127313</v>
      </c>
      <c r="C721" s="5" t="s">
        <v>662</v>
      </c>
      <c r="D721" s="7"/>
      <c r="E721" s="10"/>
      <c r="F721" s="8">
        <v>9568</v>
      </c>
      <c r="I721" s="11" t="s">
        <v>9</v>
      </c>
      <c r="J721" s="10" t="s">
        <v>673</v>
      </c>
    </row>
    <row r="722" spans="1:10">
      <c r="A722" s="12" t="s">
        <v>21</v>
      </c>
      <c r="B722" s="3"/>
      <c r="C722" s="3"/>
      <c r="D722" s="54">
        <f>266401.6+2784</f>
        <v>269185.59999999998</v>
      </c>
      <c r="E722" s="10"/>
      <c r="F722" s="20">
        <f>SUM(F693:G721)</f>
        <v>269185.59999999998</v>
      </c>
      <c r="H722" s="8"/>
      <c r="I722" s="11"/>
      <c r="J722" s="10"/>
    </row>
    <row r="723" spans="1:10">
      <c r="A723" s="13" t="s">
        <v>22</v>
      </c>
      <c r="B723" s="13" t="s">
        <v>23</v>
      </c>
      <c r="C723" s="13" t="s">
        <v>24</v>
      </c>
      <c r="D723" s="7"/>
      <c r="E723" s="10"/>
      <c r="H723" s="8"/>
      <c r="I723" s="11"/>
      <c r="J723" s="10"/>
    </row>
    <row r="724" spans="1:10" ht="15.75" customHeight="1">
      <c r="A724" s="5"/>
      <c r="B724" s="6"/>
      <c r="C724" s="5"/>
      <c r="D724" s="14">
        <v>112233195</v>
      </c>
      <c r="E724" s="10"/>
      <c r="H724" s="8"/>
      <c r="I724" s="11"/>
      <c r="J724" s="10"/>
    </row>
    <row r="725" spans="1:10" ht="15.75" customHeight="1">
      <c r="A725" s="5"/>
      <c r="B725" s="6"/>
      <c r="C725" s="5"/>
      <c r="D725" s="58">
        <v>112233192</v>
      </c>
      <c r="E725" s="59" t="s">
        <v>691</v>
      </c>
      <c r="H725" s="8"/>
      <c r="I725" s="11"/>
      <c r="J725" s="10"/>
    </row>
    <row r="726" spans="1:10" ht="15.75" customHeight="1">
      <c r="A726" s="5"/>
      <c r="B726" s="6"/>
      <c r="C726" s="5"/>
      <c r="D726" s="14">
        <v>112233039</v>
      </c>
      <c r="E726" s="10"/>
      <c r="H726" s="8"/>
      <c r="I726" s="11"/>
      <c r="J726" s="10"/>
    </row>
    <row r="727" spans="1:10">
      <c r="A727" s="15" t="s">
        <v>692</v>
      </c>
      <c r="B727" s="28"/>
      <c r="C727" s="15"/>
      <c r="D727" s="38"/>
      <c r="E727" s="60"/>
      <c r="H727" s="8"/>
      <c r="I727" s="11"/>
      <c r="J727" s="10"/>
    </row>
    <row r="728" spans="1:10">
      <c r="A728" s="5"/>
      <c r="B728" s="6"/>
      <c r="C728" s="5"/>
      <c r="D728" s="7"/>
      <c r="E728" s="10"/>
      <c r="H728" s="8"/>
      <c r="I728" s="11"/>
      <c r="J728" s="10"/>
    </row>
    <row r="729" spans="1:10">
      <c r="A729" s="5" t="s">
        <v>693</v>
      </c>
      <c r="B729" s="6">
        <v>44880.739328854157</v>
      </c>
      <c r="C729" s="5" t="s">
        <v>662</v>
      </c>
      <c r="D729" s="9">
        <v>45152944033</v>
      </c>
      <c r="E729" s="5" t="s">
        <v>71</v>
      </c>
      <c r="H729" s="8">
        <v>480</v>
      </c>
      <c r="I729" s="5" t="s">
        <v>15</v>
      </c>
      <c r="J729" s="5" t="s">
        <v>602</v>
      </c>
    </row>
    <row r="730" spans="1:10">
      <c r="A730" s="5" t="s">
        <v>694</v>
      </c>
      <c r="B730" s="6">
        <v>44880.739328854157</v>
      </c>
      <c r="C730" s="5" t="s">
        <v>662</v>
      </c>
      <c r="D730" s="9">
        <v>45152936972</v>
      </c>
      <c r="E730" s="10" t="s">
        <v>17</v>
      </c>
      <c r="H730" s="8">
        <v>1933.02</v>
      </c>
      <c r="I730" s="5" t="s">
        <v>15</v>
      </c>
      <c r="J730" s="5" t="s">
        <v>607</v>
      </c>
    </row>
    <row r="731" spans="1:10">
      <c r="A731" s="5" t="s">
        <v>694</v>
      </c>
      <c r="B731" s="6">
        <v>44880.739328854157</v>
      </c>
      <c r="C731" s="5" t="s">
        <v>662</v>
      </c>
      <c r="D731" s="9">
        <v>45123069616</v>
      </c>
      <c r="E731" s="10" t="s">
        <v>17</v>
      </c>
      <c r="H731" s="8">
        <v>153</v>
      </c>
      <c r="I731" s="5" t="s">
        <v>15</v>
      </c>
      <c r="J731" s="5" t="s">
        <v>607</v>
      </c>
    </row>
    <row r="732" spans="1:10">
      <c r="A732" s="5" t="s">
        <v>694</v>
      </c>
      <c r="B732" s="6">
        <v>44880.739328854157</v>
      </c>
      <c r="C732" s="5" t="s">
        <v>662</v>
      </c>
      <c r="D732" s="9">
        <v>52516339492</v>
      </c>
      <c r="E732" s="5" t="s">
        <v>71</v>
      </c>
      <c r="H732" s="8">
        <v>6395.94</v>
      </c>
      <c r="I732" s="5" t="s">
        <v>15</v>
      </c>
      <c r="J732" s="5" t="s">
        <v>607</v>
      </c>
    </row>
    <row r="733" spans="1:10">
      <c r="A733" s="5" t="s">
        <v>694</v>
      </c>
      <c r="B733" s="6">
        <v>44880.739328854157</v>
      </c>
      <c r="C733" s="5" t="s">
        <v>662</v>
      </c>
      <c r="D733" s="9">
        <v>45152941816</v>
      </c>
      <c r="E733" s="5" t="s">
        <v>71</v>
      </c>
      <c r="H733" s="8">
        <v>14000</v>
      </c>
      <c r="I733" s="5" t="s">
        <v>15</v>
      </c>
      <c r="J733" s="5" t="s">
        <v>607</v>
      </c>
    </row>
    <row r="734" spans="1:10">
      <c r="A734" s="5" t="s">
        <v>694</v>
      </c>
      <c r="B734" s="6">
        <v>44880.739328854157</v>
      </c>
      <c r="C734" s="5" t="s">
        <v>662</v>
      </c>
      <c r="D734" s="9">
        <v>45113091141</v>
      </c>
      <c r="E734" s="5" t="s">
        <v>71</v>
      </c>
      <c r="H734" s="8">
        <v>681</v>
      </c>
      <c r="I734" s="5" t="s">
        <v>15</v>
      </c>
      <c r="J734" s="5" t="s">
        <v>607</v>
      </c>
    </row>
    <row r="735" spans="1:10">
      <c r="A735" s="5" t="s">
        <v>694</v>
      </c>
      <c r="B735" s="6">
        <v>44880.739328854157</v>
      </c>
      <c r="C735" s="5" t="s">
        <v>662</v>
      </c>
      <c r="D735" s="7">
        <v>428477</v>
      </c>
      <c r="E735" s="5" t="s">
        <v>60</v>
      </c>
      <c r="H735" s="8">
        <v>11988.39</v>
      </c>
      <c r="I735" s="5" t="s">
        <v>15</v>
      </c>
      <c r="J735" s="5" t="s">
        <v>607</v>
      </c>
    </row>
    <row r="736" spans="1:10">
      <c r="A736" s="5" t="s">
        <v>694</v>
      </c>
      <c r="B736" s="6">
        <v>44880.739328854157</v>
      </c>
      <c r="C736" s="5" t="s">
        <v>662</v>
      </c>
      <c r="D736" s="7">
        <v>461470</v>
      </c>
      <c r="E736" s="5" t="s">
        <v>60</v>
      </c>
      <c r="H736" s="8">
        <v>3991.57</v>
      </c>
      <c r="I736" s="5" t="s">
        <v>15</v>
      </c>
      <c r="J736" s="5" t="s">
        <v>607</v>
      </c>
    </row>
    <row r="737" spans="1:10">
      <c r="A737" s="5" t="s">
        <v>694</v>
      </c>
      <c r="B737" s="6">
        <v>44880.739328854157</v>
      </c>
      <c r="C737" s="5" t="s">
        <v>662</v>
      </c>
      <c r="D737" s="9">
        <v>45173014401</v>
      </c>
      <c r="E737" s="5" t="s">
        <v>71</v>
      </c>
      <c r="H737" s="8">
        <v>39000</v>
      </c>
      <c r="I737" s="5" t="s">
        <v>15</v>
      </c>
      <c r="J737" s="5" t="s">
        <v>630</v>
      </c>
    </row>
    <row r="738" spans="1:10">
      <c r="A738" s="5" t="s">
        <v>694</v>
      </c>
      <c r="B738" s="6">
        <v>44880.739328854157</v>
      </c>
      <c r="C738" s="5" t="s">
        <v>662</v>
      </c>
      <c r="D738" s="9">
        <v>45163044200</v>
      </c>
      <c r="E738" s="5" t="s">
        <v>71</v>
      </c>
      <c r="H738" s="8">
        <v>590.16</v>
      </c>
      <c r="I738" s="5" t="s">
        <v>15</v>
      </c>
      <c r="J738" s="5" t="s">
        <v>607</v>
      </c>
    </row>
    <row r="739" spans="1:10">
      <c r="A739" s="5" t="s">
        <v>694</v>
      </c>
      <c r="B739" s="6">
        <v>44880.739328854157</v>
      </c>
      <c r="C739" s="5" t="s">
        <v>662</v>
      </c>
      <c r="D739" s="9">
        <v>45113093691</v>
      </c>
      <c r="E739" s="5" t="s">
        <v>71</v>
      </c>
      <c r="H739" s="8">
        <v>25721</v>
      </c>
      <c r="I739" s="5" t="s">
        <v>15</v>
      </c>
      <c r="J739" s="5" t="s">
        <v>607</v>
      </c>
    </row>
    <row r="740" spans="1:10">
      <c r="A740" s="5" t="s">
        <v>694</v>
      </c>
      <c r="B740" s="6">
        <v>44880.739328854157</v>
      </c>
      <c r="C740" s="5" t="s">
        <v>662</v>
      </c>
      <c r="D740" s="9">
        <v>45132951972</v>
      </c>
      <c r="E740" s="5" t="s">
        <v>71</v>
      </c>
      <c r="H740" s="8">
        <v>341.92</v>
      </c>
      <c r="I740" s="5" t="s">
        <v>15</v>
      </c>
      <c r="J740" s="5" t="s">
        <v>607</v>
      </c>
    </row>
    <row r="741" spans="1:10">
      <c r="A741" s="5" t="s">
        <v>694</v>
      </c>
      <c r="B741" s="6">
        <v>44880.739328854157</v>
      </c>
      <c r="C741" s="5" t="s">
        <v>662</v>
      </c>
      <c r="D741" s="9">
        <v>45152943653</v>
      </c>
      <c r="E741" s="5" t="s">
        <v>71</v>
      </c>
      <c r="H741" s="8">
        <v>82785.100000000006</v>
      </c>
      <c r="I741" s="5" t="s">
        <v>15</v>
      </c>
      <c r="J741" s="5" t="s">
        <v>602</v>
      </c>
    </row>
    <row r="742" spans="1:10">
      <c r="A742" s="5" t="s">
        <v>694</v>
      </c>
      <c r="B742" s="6">
        <v>44880.739328854157</v>
      </c>
      <c r="C742" s="5" t="s">
        <v>662</v>
      </c>
      <c r="D742" s="9">
        <v>45163044805</v>
      </c>
      <c r="E742" s="5" t="s">
        <v>71</v>
      </c>
      <c r="H742" s="8">
        <v>721.2</v>
      </c>
      <c r="I742" s="5" t="s">
        <v>15</v>
      </c>
      <c r="J742" s="5" t="s">
        <v>602</v>
      </c>
    </row>
    <row r="743" spans="1:10">
      <c r="A743" s="5" t="s">
        <v>694</v>
      </c>
      <c r="B743" s="6">
        <v>44880.739328854157</v>
      </c>
      <c r="C743" s="5" t="s">
        <v>662</v>
      </c>
      <c r="D743" s="9">
        <v>45143322982</v>
      </c>
      <c r="E743" s="5" t="s">
        <v>71</v>
      </c>
      <c r="H743" s="8">
        <v>726</v>
      </c>
      <c r="I743" s="5" t="s">
        <v>15</v>
      </c>
      <c r="J743" s="5" t="s">
        <v>602</v>
      </c>
    </row>
    <row r="744" spans="1:10">
      <c r="A744" s="5" t="s">
        <v>694</v>
      </c>
      <c r="B744" s="6">
        <v>44880.739328854157</v>
      </c>
      <c r="C744" s="5" t="s">
        <v>662</v>
      </c>
      <c r="D744" s="9">
        <v>45123078698</v>
      </c>
      <c r="E744" s="5" t="s">
        <v>71</v>
      </c>
      <c r="H744" s="8">
        <v>315</v>
      </c>
      <c r="I744" s="5" t="s">
        <v>15</v>
      </c>
      <c r="J744" s="5" t="s">
        <v>602</v>
      </c>
    </row>
    <row r="745" spans="1:10">
      <c r="A745" s="5" t="s">
        <v>694</v>
      </c>
      <c r="B745" s="6">
        <v>44880.739328854157</v>
      </c>
      <c r="C745" s="5" t="s">
        <v>662</v>
      </c>
      <c r="D745" s="9">
        <v>45152945785</v>
      </c>
      <c r="E745" s="5" t="s">
        <v>71</v>
      </c>
      <c r="H745" s="8">
        <v>14028</v>
      </c>
      <c r="I745" s="5" t="s">
        <v>15</v>
      </c>
      <c r="J745" s="5" t="s">
        <v>602</v>
      </c>
    </row>
    <row r="746" spans="1:10">
      <c r="A746" s="5" t="s">
        <v>694</v>
      </c>
      <c r="B746" s="6">
        <v>44880.739328854157</v>
      </c>
      <c r="C746" s="5" t="s">
        <v>662</v>
      </c>
      <c r="D746" s="9">
        <v>15590334169</v>
      </c>
      <c r="E746" s="5" t="s">
        <v>71</v>
      </c>
      <c r="H746" s="8">
        <v>45000</v>
      </c>
      <c r="I746" s="5" t="s">
        <v>15</v>
      </c>
      <c r="J746" s="5" t="s">
        <v>602</v>
      </c>
    </row>
    <row r="747" spans="1:10">
      <c r="A747" s="5" t="s">
        <v>694</v>
      </c>
      <c r="B747" s="6">
        <v>44880.739328854157</v>
      </c>
      <c r="C747" s="5" t="s">
        <v>662</v>
      </c>
      <c r="D747" s="9">
        <v>45132954062</v>
      </c>
      <c r="E747" s="5" t="s">
        <v>71</v>
      </c>
      <c r="H747" s="8">
        <v>525.28</v>
      </c>
      <c r="I747" s="5" t="s">
        <v>15</v>
      </c>
      <c r="J747" s="5" t="s">
        <v>602</v>
      </c>
    </row>
    <row r="748" spans="1:10">
      <c r="A748" s="5" t="s">
        <v>694</v>
      </c>
      <c r="B748" s="6">
        <v>44880.739328854157</v>
      </c>
      <c r="C748" s="5" t="s">
        <v>662</v>
      </c>
      <c r="D748" s="9">
        <v>45152945841</v>
      </c>
      <c r="E748" s="5" t="s">
        <v>71</v>
      </c>
      <c r="H748" s="8">
        <v>7804.82</v>
      </c>
      <c r="I748" s="5" t="s">
        <v>15</v>
      </c>
      <c r="J748" s="5" t="s">
        <v>602</v>
      </c>
    </row>
    <row r="749" spans="1:10">
      <c r="A749" s="5" t="s">
        <v>694</v>
      </c>
      <c r="B749" s="6">
        <v>44880.739328854157</v>
      </c>
      <c r="C749" s="5" t="s">
        <v>662</v>
      </c>
      <c r="D749" s="9">
        <v>45113093114</v>
      </c>
      <c r="E749" s="5" t="s">
        <v>71</v>
      </c>
      <c r="H749" s="8">
        <v>1803.32</v>
      </c>
      <c r="I749" s="5" t="s">
        <v>15</v>
      </c>
      <c r="J749" s="5" t="s">
        <v>602</v>
      </c>
    </row>
    <row r="750" spans="1:10">
      <c r="A750" s="5" t="s">
        <v>694</v>
      </c>
      <c r="B750" s="6">
        <v>44880.739328854157</v>
      </c>
      <c r="C750" s="5" t="s">
        <v>662</v>
      </c>
      <c r="D750" s="9">
        <v>45152946048</v>
      </c>
      <c r="E750" s="5" t="s">
        <v>71</v>
      </c>
      <c r="H750" s="8">
        <v>1888.55</v>
      </c>
      <c r="I750" s="5" t="s">
        <v>15</v>
      </c>
      <c r="J750" s="5" t="s">
        <v>602</v>
      </c>
    </row>
    <row r="751" spans="1:10">
      <c r="A751" s="5" t="s">
        <v>694</v>
      </c>
      <c r="B751" s="6">
        <v>44880.739328854157</v>
      </c>
      <c r="C751" s="5" t="s">
        <v>662</v>
      </c>
      <c r="D751" s="9">
        <v>45143323475</v>
      </c>
      <c r="E751" s="5" t="s">
        <v>71</v>
      </c>
      <c r="H751" s="8">
        <v>605.28</v>
      </c>
      <c r="I751" s="5" t="s">
        <v>15</v>
      </c>
      <c r="J751" s="5" t="s">
        <v>602</v>
      </c>
    </row>
    <row r="752" spans="1:10">
      <c r="A752" s="5" t="s">
        <v>694</v>
      </c>
      <c r="B752" s="6">
        <v>44880.739328854157</v>
      </c>
      <c r="C752" s="5" t="s">
        <v>662</v>
      </c>
      <c r="D752" s="9">
        <v>19340468365</v>
      </c>
      <c r="E752" s="5" t="s">
        <v>71</v>
      </c>
      <c r="H752" s="8">
        <v>4178.5200000000004</v>
      </c>
      <c r="I752" s="5" t="s">
        <v>15</v>
      </c>
      <c r="J752" s="5" t="s">
        <v>602</v>
      </c>
    </row>
    <row r="753" spans="1:10">
      <c r="A753" s="5" t="s">
        <v>694</v>
      </c>
      <c r="B753" s="6">
        <v>44880.739328854157</v>
      </c>
      <c r="C753" s="5" t="s">
        <v>662</v>
      </c>
      <c r="D753" s="9">
        <v>45152946475</v>
      </c>
      <c r="E753" s="5" t="s">
        <v>71</v>
      </c>
      <c r="H753" s="8">
        <v>397.6</v>
      </c>
      <c r="I753" s="5" t="s">
        <v>15</v>
      </c>
      <c r="J753" s="5" t="s">
        <v>602</v>
      </c>
    </row>
    <row r="754" spans="1:10">
      <c r="A754" s="5" t="s">
        <v>694</v>
      </c>
      <c r="B754" s="6">
        <v>44880.739328854157</v>
      </c>
      <c r="C754" s="5" t="s">
        <v>662</v>
      </c>
      <c r="D754" s="9">
        <v>45113093730</v>
      </c>
      <c r="E754" s="5" t="s">
        <v>71</v>
      </c>
      <c r="H754" s="8">
        <v>3669.15</v>
      </c>
      <c r="I754" s="5" t="s">
        <v>15</v>
      </c>
      <c r="J754" s="5" t="s">
        <v>602</v>
      </c>
    </row>
    <row r="755" spans="1:10">
      <c r="A755" s="5" t="s">
        <v>694</v>
      </c>
      <c r="B755" s="6">
        <v>44880.739328854157</v>
      </c>
      <c r="C755" s="5" t="s">
        <v>662</v>
      </c>
      <c r="D755" s="7">
        <v>93435</v>
      </c>
      <c r="E755" s="5" t="s">
        <v>60</v>
      </c>
      <c r="H755" s="8">
        <v>45993.91</v>
      </c>
      <c r="I755" s="5" t="s">
        <v>15</v>
      </c>
      <c r="J755" s="5" t="s">
        <v>607</v>
      </c>
    </row>
    <row r="756" spans="1:10">
      <c r="A756" s="5" t="s">
        <v>694</v>
      </c>
      <c r="B756" s="6">
        <v>44880.739328854157</v>
      </c>
      <c r="C756" s="5" t="s">
        <v>662</v>
      </c>
      <c r="D756" s="9">
        <v>296301007550024</v>
      </c>
      <c r="E756" s="5" t="s">
        <v>632</v>
      </c>
      <c r="H756" s="8">
        <v>108790.85</v>
      </c>
      <c r="I756" s="5" t="s">
        <v>15</v>
      </c>
      <c r="J756" s="5" t="s">
        <v>608</v>
      </c>
    </row>
    <row r="757" spans="1:10">
      <c r="A757" s="5" t="s">
        <v>694</v>
      </c>
      <c r="B757" s="6">
        <v>44880.739328854157</v>
      </c>
      <c r="C757" s="5" t="s">
        <v>662</v>
      </c>
      <c r="D757" s="7">
        <v>408003</v>
      </c>
      <c r="E757" s="5" t="s">
        <v>71</v>
      </c>
      <c r="H757" s="8">
        <v>136587.6</v>
      </c>
      <c r="I757" s="5" t="s">
        <v>15</v>
      </c>
      <c r="J757" s="5" t="s">
        <v>630</v>
      </c>
    </row>
    <row r="758" spans="1:10">
      <c r="A758" s="5" t="s">
        <v>694</v>
      </c>
      <c r="B758" s="6">
        <v>44880.739328854157</v>
      </c>
      <c r="C758" s="5" t="s">
        <v>662</v>
      </c>
      <c r="D758" s="7">
        <v>408004</v>
      </c>
      <c r="E758" s="10" t="s">
        <v>130</v>
      </c>
      <c r="H758" s="8">
        <v>1392</v>
      </c>
      <c r="I758" s="5" t="s">
        <v>15</v>
      </c>
      <c r="J758" s="5" t="s">
        <v>630</v>
      </c>
    </row>
    <row r="759" spans="1:10">
      <c r="A759" s="5" t="s">
        <v>694</v>
      </c>
      <c r="B759" s="6">
        <v>44880.739328854157</v>
      </c>
      <c r="C759" s="5" t="s">
        <v>662</v>
      </c>
      <c r="D759" s="9">
        <v>295401006250024</v>
      </c>
      <c r="E759" s="5" t="s">
        <v>632</v>
      </c>
      <c r="H759" s="8">
        <v>46020.18</v>
      </c>
      <c r="I759" s="5" t="s">
        <v>15</v>
      </c>
      <c r="J759" s="10" t="s">
        <v>609</v>
      </c>
    </row>
    <row r="760" spans="1:10">
      <c r="A760" s="5" t="s">
        <v>694</v>
      </c>
      <c r="B760" s="6">
        <v>44880.739328854157</v>
      </c>
      <c r="C760" s="5" t="s">
        <v>662</v>
      </c>
      <c r="D760" s="7"/>
      <c r="E760" s="10"/>
      <c r="F760" s="8">
        <v>284.2</v>
      </c>
      <c r="I760" s="11" t="s">
        <v>9</v>
      </c>
      <c r="J760" s="5" t="s">
        <v>634</v>
      </c>
    </row>
    <row r="761" spans="1:10">
      <c r="A761" s="12" t="s">
        <v>21</v>
      </c>
      <c r="B761" s="3"/>
      <c r="C761" s="3"/>
      <c r="D761" s="7"/>
      <c r="E761" s="10"/>
      <c r="H761" s="8"/>
      <c r="I761" s="11"/>
      <c r="J761" s="10"/>
    </row>
    <row r="762" spans="1:10" ht="15.75" customHeight="1">
      <c r="A762" s="13" t="s">
        <v>22</v>
      </c>
      <c r="B762" s="13" t="s">
        <v>23</v>
      </c>
      <c r="C762" s="13" t="s">
        <v>24</v>
      </c>
      <c r="D762" s="14">
        <v>112232970</v>
      </c>
      <c r="E762" s="10"/>
      <c r="H762" s="8"/>
      <c r="I762" s="11"/>
      <c r="J762" s="10"/>
    </row>
    <row r="765" spans="1:10">
      <c r="A765" s="1" t="s">
        <v>0</v>
      </c>
      <c r="B765" s="2"/>
      <c r="C765" s="2"/>
      <c r="D765" s="2"/>
      <c r="E765" s="2"/>
      <c r="F765" s="2"/>
      <c r="G765" s="2"/>
      <c r="H765" s="2"/>
      <c r="I765" s="2"/>
      <c r="J765" s="2"/>
    </row>
    <row r="766" spans="1:10">
      <c r="A766" s="3" t="s">
        <v>86</v>
      </c>
      <c r="B766" s="2"/>
      <c r="C766" s="2"/>
      <c r="D766" s="2"/>
      <c r="E766" s="2"/>
      <c r="F766" s="2"/>
      <c r="G766" s="2"/>
      <c r="H766" s="2"/>
      <c r="I766" s="2"/>
      <c r="J766" s="2"/>
    </row>
    <row r="767" spans="1:10">
      <c r="A767" s="88" t="s">
        <v>0</v>
      </c>
      <c r="B767" s="88" t="s">
        <v>2</v>
      </c>
      <c r="C767" s="88" t="s">
        <v>3</v>
      </c>
      <c r="D767" s="88" t="s">
        <v>4</v>
      </c>
      <c r="E767" s="88" t="s">
        <v>5</v>
      </c>
      <c r="F767" s="88" t="s">
        <v>6</v>
      </c>
      <c r="G767" s="90"/>
      <c r="H767" s="91"/>
      <c r="I767" s="88" t="s">
        <v>7</v>
      </c>
      <c r="J767" s="88" t="s">
        <v>8</v>
      </c>
    </row>
    <row r="768" spans="1:10">
      <c r="A768" s="89"/>
      <c r="B768" s="89"/>
      <c r="C768" s="89"/>
      <c r="D768" s="89"/>
      <c r="E768" s="89"/>
      <c r="F768" s="4" t="s">
        <v>9</v>
      </c>
      <c r="G768" s="4" t="s">
        <v>10</v>
      </c>
      <c r="H768" s="4" t="s">
        <v>11</v>
      </c>
      <c r="I768" s="89"/>
      <c r="J768" s="89"/>
    </row>
    <row r="769" spans="1:10">
      <c r="A769" s="5" t="s">
        <v>695</v>
      </c>
      <c r="B769" s="6">
        <v>44881.523556747678</v>
      </c>
      <c r="C769" s="5" t="s">
        <v>662</v>
      </c>
      <c r="D769" s="11"/>
      <c r="E769" s="10"/>
      <c r="F769" s="8">
        <v>28344.2</v>
      </c>
      <c r="I769" s="11" t="s">
        <v>9</v>
      </c>
      <c r="J769" s="10" t="s">
        <v>658</v>
      </c>
    </row>
    <row r="770" spans="1:10">
      <c r="A770" s="5" t="s">
        <v>695</v>
      </c>
      <c r="B770" s="6">
        <v>44881.523556747678</v>
      </c>
      <c r="C770" s="5" t="s">
        <v>662</v>
      </c>
      <c r="D770" s="11"/>
      <c r="E770" s="10"/>
      <c r="F770" s="8">
        <v>11910</v>
      </c>
      <c r="I770" s="11" t="s">
        <v>9</v>
      </c>
      <c r="J770" s="10" t="s">
        <v>613</v>
      </c>
    </row>
    <row r="771" spans="1:10">
      <c r="A771" s="5" t="s">
        <v>695</v>
      </c>
      <c r="B771" s="6">
        <v>44881.523556747678</v>
      </c>
      <c r="C771" s="5" t="s">
        <v>662</v>
      </c>
      <c r="D771" s="11"/>
      <c r="E771" s="10"/>
      <c r="F771" s="8">
        <v>33683.199999999997</v>
      </c>
      <c r="I771" s="11" t="s">
        <v>9</v>
      </c>
      <c r="J771" s="5" t="s">
        <v>612</v>
      </c>
    </row>
    <row r="772" spans="1:10">
      <c r="A772" s="5" t="s">
        <v>695</v>
      </c>
      <c r="B772" s="6">
        <v>44881.523556747678</v>
      </c>
      <c r="C772" s="5" t="s">
        <v>662</v>
      </c>
      <c r="D772" s="11"/>
      <c r="E772" s="10"/>
      <c r="F772" s="8">
        <v>6913.1</v>
      </c>
      <c r="I772" s="11" t="s">
        <v>9</v>
      </c>
      <c r="J772" s="5" t="s">
        <v>614</v>
      </c>
    </row>
    <row r="773" spans="1:10">
      <c r="A773" s="5" t="s">
        <v>695</v>
      </c>
      <c r="B773" s="6">
        <v>44881.523556747678</v>
      </c>
      <c r="C773" s="5" t="s">
        <v>662</v>
      </c>
      <c r="D773" s="11"/>
      <c r="E773" s="10"/>
      <c r="F773" s="8">
        <v>9025.7999999999993</v>
      </c>
      <c r="I773" s="11" t="s">
        <v>9</v>
      </c>
      <c r="J773" s="10" t="s">
        <v>615</v>
      </c>
    </row>
    <row r="774" spans="1:10">
      <c r="A774" s="5" t="s">
        <v>695</v>
      </c>
      <c r="B774" s="6">
        <v>44881.523556747678</v>
      </c>
      <c r="C774" s="5" t="s">
        <v>662</v>
      </c>
      <c r="D774" s="11"/>
      <c r="E774" s="10"/>
      <c r="F774" s="8">
        <v>6236.4</v>
      </c>
      <c r="I774" s="11" t="s">
        <v>9</v>
      </c>
      <c r="J774" s="5" t="s">
        <v>616</v>
      </c>
    </row>
    <row r="775" spans="1:10">
      <c r="A775" s="5" t="s">
        <v>695</v>
      </c>
      <c r="B775" s="6">
        <v>44881.523556747678</v>
      </c>
      <c r="C775" s="5" t="s">
        <v>662</v>
      </c>
      <c r="D775" s="11"/>
      <c r="E775" s="10"/>
      <c r="F775" s="8">
        <v>8885.7999999999993</v>
      </c>
      <c r="I775" s="11" t="s">
        <v>9</v>
      </c>
      <c r="J775" s="5" t="s">
        <v>634</v>
      </c>
    </row>
    <row r="776" spans="1:10">
      <c r="A776" s="5" t="s">
        <v>695</v>
      </c>
      <c r="B776" s="6">
        <v>44881.523556747678</v>
      </c>
      <c r="C776" s="5" t="s">
        <v>662</v>
      </c>
      <c r="D776" s="11"/>
      <c r="E776" s="10"/>
      <c r="F776" s="8">
        <v>31685.7</v>
      </c>
      <c r="I776" s="11" t="s">
        <v>9</v>
      </c>
      <c r="J776" s="10" t="s">
        <v>659</v>
      </c>
    </row>
    <row r="777" spans="1:10">
      <c r="A777" s="5" t="s">
        <v>695</v>
      </c>
      <c r="B777" s="6">
        <v>44881.523556747678</v>
      </c>
      <c r="C777" s="5" t="s">
        <v>662</v>
      </c>
      <c r="D777" s="11"/>
      <c r="E777" s="10"/>
      <c r="F777" s="8">
        <v>10602.7</v>
      </c>
      <c r="I777" s="11" t="s">
        <v>9</v>
      </c>
      <c r="J777" s="10" t="s">
        <v>618</v>
      </c>
    </row>
    <row r="778" spans="1:10">
      <c r="A778" s="5" t="s">
        <v>695</v>
      </c>
      <c r="B778" s="6">
        <v>44881.523556747678</v>
      </c>
      <c r="C778" s="5" t="s">
        <v>662</v>
      </c>
      <c r="D778" s="11"/>
      <c r="E778" s="10"/>
      <c r="F778" s="8">
        <v>945.9</v>
      </c>
      <c r="I778" s="11" t="s">
        <v>9</v>
      </c>
      <c r="J778" s="10" t="s">
        <v>619</v>
      </c>
    </row>
    <row r="779" spans="1:10">
      <c r="A779" s="5" t="s">
        <v>695</v>
      </c>
      <c r="B779" s="6">
        <v>44881.523556747678</v>
      </c>
      <c r="C779" s="5" t="s">
        <v>662</v>
      </c>
      <c r="D779" s="11"/>
      <c r="E779" s="10"/>
      <c r="F779" s="8">
        <v>17047.099999999999</v>
      </c>
      <c r="I779" s="11" t="s">
        <v>9</v>
      </c>
      <c r="J779" s="10" t="s">
        <v>620</v>
      </c>
    </row>
    <row r="780" spans="1:10">
      <c r="A780" s="5" t="s">
        <v>695</v>
      </c>
      <c r="B780" s="6">
        <v>44881.523556747678</v>
      </c>
      <c r="C780" s="5" t="s">
        <v>662</v>
      </c>
      <c r="D780" s="11"/>
      <c r="E780" s="10"/>
      <c r="F780" s="8">
        <v>7732.7</v>
      </c>
      <c r="I780" s="11" t="s">
        <v>9</v>
      </c>
      <c r="J780" s="10" t="s">
        <v>621</v>
      </c>
    </row>
    <row r="781" spans="1:10">
      <c r="A781" s="5" t="s">
        <v>695</v>
      </c>
      <c r="B781" s="6">
        <v>44881.523556747678</v>
      </c>
      <c r="C781" s="5" t="s">
        <v>662</v>
      </c>
      <c r="D781" s="11"/>
      <c r="E781" s="10"/>
      <c r="F781" s="8">
        <v>19831.400000000001</v>
      </c>
      <c r="I781" s="11" t="s">
        <v>9</v>
      </c>
      <c r="J781" s="10" t="s">
        <v>603</v>
      </c>
    </row>
    <row r="782" spans="1:10">
      <c r="A782" s="5" t="s">
        <v>695</v>
      </c>
      <c r="B782" s="6">
        <v>44881.523556747678</v>
      </c>
      <c r="C782" s="5" t="s">
        <v>662</v>
      </c>
      <c r="D782" s="11"/>
      <c r="E782" s="10"/>
      <c r="F782" s="8">
        <v>12450.7</v>
      </c>
      <c r="I782" s="11" t="s">
        <v>9</v>
      </c>
      <c r="J782" s="10" t="s">
        <v>622</v>
      </c>
    </row>
    <row r="783" spans="1:10">
      <c r="A783" s="5" t="s">
        <v>695</v>
      </c>
      <c r="B783" s="6">
        <v>44881.523556747678</v>
      </c>
      <c r="C783" s="5" t="s">
        <v>662</v>
      </c>
      <c r="D783" s="11"/>
      <c r="E783" s="10"/>
      <c r="F783" s="8">
        <v>6453.1</v>
      </c>
      <c r="I783" s="11" t="s">
        <v>9</v>
      </c>
      <c r="J783" s="10" t="s">
        <v>623</v>
      </c>
    </row>
    <row r="784" spans="1:10">
      <c r="A784" s="5" t="s">
        <v>695</v>
      </c>
      <c r="B784" s="6">
        <v>44881.523556747678</v>
      </c>
      <c r="C784" s="5" t="s">
        <v>662</v>
      </c>
      <c r="D784" s="11"/>
      <c r="E784" s="10"/>
      <c r="F784" s="8">
        <v>3919</v>
      </c>
      <c r="I784" s="11" t="s">
        <v>9</v>
      </c>
      <c r="J784" s="10" t="s">
        <v>624</v>
      </c>
    </row>
    <row r="785" spans="1:10">
      <c r="A785" s="5" t="s">
        <v>695</v>
      </c>
      <c r="B785" s="6">
        <v>44881.523556747678</v>
      </c>
      <c r="C785" s="5" t="s">
        <v>662</v>
      </c>
      <c r="D785" s="11"/>
      <c r="E785" s="10"/>
      <c r="F785" s="8">
        <v>6414.6</v>
      </c>
      <c r="I785" s="11" t="s">
        <v>9</v>
      </c>
      <c r="J785" s="10" t="s">
        <v>625</v>
      </c>
    </row>
    <row r="786" spans="1:10">
      <c r="A786" s="5" t="s">
        <v>695</v>
      </c>
      <c r="B786" s="6">
        <v>44881.523556747678</v>
      </c>
      <c r="C786" s="5" t="s">
        <v>662</v>
      </c>
      <c r="D786" s="11"/>
      <c r="E786" s="10"/>
      <c r="F786" s="8">
        <v>20805.5</v>
      </c>
      <c r="I786" s="11" t="s">
        <v>9</v>
      </c>
      <c r="J786" s="10" t="s">
        <v>660</v>
      </c>
    </row>
    <row r="787" spans="1:10">
      <c r="A787" s="5" t="s">
        <v>695</v>
      </c>
      <c r="B787" s="6">
        <v>44881.523556747678</v>
      </c>
      <c r="C787" s="5" t="s">
        <v>662</v>
      </c>
      <c r="D787" s="11"/>
      <c r="E787" s="10"/>
      <c r="F787" s="8">
        <v>36408.5</v>
      </c>
      <c r="I787" s="11" t="s">
        <v>9</v>
      </c>
      <c r="J787" s="10" t="s">
        <v>639</v>
      </c>
    </row>
    <row r="788" spans="1:10">
      <c r="A788" s="5" t="s">
        <v>695</v>
      </c>
      <c r="B788" s="6">
        <v>44881.523556747678</v>
      </c>
      <c r="C788" s="5" t="s">
        <v>662</v>
      </c>
      <c r="D788" s="11"/>
      <c r="E788" s="10"/>
      <c r="F788" s="8">
        <v>6714</v>
      </c>
      <c r="I788" s="11" t="s">
        <v>9</v>
      </c>
      <c r="J788" s="10" t="s">
        <v>675</v>
      </c>
    </row>
    <row r="789" spans="1:10">
      <c r="A789" s="12" t="s">
        <v>21</v>
      </c>
      <c r="B789" s="3"/>
      <c r="C789" s="3"/>
      <c r="D789" s="26">
        <f>268470.2+17539.2</f>
        <v>286009.40000000002</v>
      </c>
      <c r="E789" s="10"/>
      <c r="F789" s="19">
        <f>SUM(F769:G788)</f>
        <v>286009.40000000002</v>
      </c>
      <c r="H789" s="8"/>
      <c r="I789" s="11"/>
      <c r="J789" s="5"/>
    </row>
    <row r="790" spans="1:10">
      <c r="A790" s="13" t="s">
        <v>22</v>
      </c>
      <c r="B790" s="13" t="s">
        <v>23</v>
      </c>
      <c r="C790" s="13" t="s">
        <v>24</v>
      </c>
      <c r="D790" s="7"/>
      <c r="E790" s="10"/>
      <c r="H790" s="8"/>
      <c r="I790" s="11"/>
      <c r="J790" s="5"/>
    </row>
    <row r="791" spans="1:10" ht="15.75" customHeight="1">
      <c r="A791" s="5"/>
      <c r="B791" s="6"/>
      <c r="C791" s="5"/>
      <c r="D791" s="14">
        <v>112232973</v>
      </c>
      <c r="E791" s="10"/>
      <c r="H791" s="8"/>
      <c r="I791" s="11"/>
      <c r="J791" s="5"/>
    </row>
    <row r="792" spans="1:10" ht="15.75" customHeight="1">
      <c r="A792" s="5"/>
      <c r="B792" s="6"/>
      <c r="C792" s="5"/>
      <c r="D792" s="14">
        <v>112233002</v>
      </c>
      <c r="E792" s="10"/>
      <c r="H792" s="8"/>
      <c r="I792" s="11"/>
      <c r="J792" s="5"/>
    </row>
    <row r="793" spans="1:10">
      <c r="A793" s="5"/>
      <c r="B793" s="6"/>
      <c r="C793" s="5"/>
      <c r="D793" s="7"/>
      <c r="E793" s="10"/>
      <c r="H793" s="8"/>
      <c r="I793" s="11"/>
      <c r="J793" s="5"/>
    </row>
    <row r="794" spans="1:10">
      <c r="A794" s="5" t="s">
        <v>696</v>
      </c>
      <c r="B794" s="6">
        <v>44881.802780763886</v>
      </c>
      <c r="C794" s="5" t="s">
        <v>662</v>
      </c>
      <c r="D794" s="7"/>
      <c r="E794" s="10"/>
      <c r="G794" s="8">
        <v>5739.43</v>
      </c>
      <c r="I794" s="11" t="s">
        <v>10</v>
      </c>
      <c r="J794" s="5" t="s">
        <v>607</v>
      </c>
    </row>
    <row r="795" spans="1:10">
      <c r="A795" s="5" t="s">
        <v>697</v>
      </c>
      <c r="B795" s="6">
        <v>44881.802780763886</v>
      </c>
      <c r="C795" s="5" t="s">
        <v>662</v>
      </c>
      <c r="D795" s="9">
        <v>45173016036</v>
      </c>
      <c r="E795" s="5" t="s">
        <v>71</v>
      </c>
      <c r="H795" s="8">
        <v>41843.69</v>
      </c>
      <c r="I795" s="5" t="s">
        <v>15</v>
      </c>
      <c r="J795" s="10" t="s">
        <v>631</v>
      </c>
    </row>
    <row r="796" spans="1:10">
      <c r="A796" s="5" t="s">
        <v>696</v>
      </c>
      <c r="B796" s="6">
        <v>44881.802780763886</v>
      </c>
      <c r="C796" s="5" t="s">
        <v>662</v>
      </c>
      <c r="D796" s="9">
        <v>52116418699</v>
      </c>
      <c r="E796" s="5" t="s">
        <v>71</v>
      </c>
      <c r="H796" s="8">
        <v>1634.34</v>
      </c>
      <c r="I796" s="5" t="s">
        <v>15</v>
      </c>
      <c r="J796" s="5" t="s">
        <v>607</v>
      </c>
    </row>
    <row r="797" spans="1:10">
      <c r="A797" s="5" t="s">
        <v>696</v>
      </c>
      <c r="B797" s="6">
        <v>44881.802780763886</v>
      </c>
      <c r="C797" s="5" t="s">
        <v>662</v>
      </c>
      <c r="D797" s="9">
        <v>52116418699</v>
      </c>
      <c r="E797" s="5" t="s">
        <v>71</v>
      </c>
      <c r="H797" s="8">
        <v>1168.6500000000001</v>
      </c>
      <c r="I797" s="5" t="s">
        <v>15</v>
      </c>
      <c r="J797" s="5" t="s">
        <v>607</v>
      </c>
    </row>
    <row r="798" spans="1:10">
      <c r="A798" s="5" t="s">
        <v>696</v>
      </c>
      <c r="B798" s="6">
        <v>44881.802780763886</v>
      </c>
      <c r="C798" s="5" t="s">
        <v>662</v>
      </c>
      <c r="D798" s="7">
        <v>85405</v>
      </c>
      <c r="E798" s="5" t="s">
        <v>645</v>
      </c>
      <c r="H798" s="8">
        <v>4000</v>
      </c>
      <c r="I798" s="5" t="s">
        <v>15</v>
      </c>
      <c r="J798" s="10" t="s">
        <v>609</v>
      </c>
    </row>
    <row r="799" spans="1:10">
      <c r="A799" s="5" t="s">
        <v>696</v>
      </c>
      <c r="B799" s="6">
        <v>44881.802780763886</v>
      </c>
      <c r="C799" s="5" t="s">
        <v>662</v>
      </c>
      <c r="D799" s="9">
        <v>45123080721</v>
      </c>
      <c r="E799" s="5" t="s">
        <v>71</v>
      </c>
      <c r="H799" s="8">
        <v>10518.14</v>
      </c>
      <c r="I799" s="5" t="s">
        <v>15</v>
      </c>
      <c r="J799" s="5" t="s">
        <v>607</v>
      </c>
    </row>
    <row r="800" spans="1:10">
      <c r="A800" s="5" t="s">
        <v>696</v>
      </c>
      <c r="B800" s="6">
        <v>44881.802780763886</v>
      </c>
      <c r="C800" s="5" t="s">
        <v>662</v>
      </c>
      <c r="D800" s="9">
        <v>45163049030</v>
      </c>
      <c r="E800" s="5" t="s">
        <v>71</v>
      </c>
      <c r="H800" s="8">
        <v>18525</v>
      </c>
      <c r="I800" s="5" t="s">
        <v>15</v>
      </c>
      <c r="J800" s="5" t="s">
        <v>607</v>
      </c>
    </row>
    <row r="801" spans="1:10">
      <c r="A801" s="5" t="s">
        <v>696</v>
      </c>
      <c r="B801" s="6">
        <v>44881.802780763886</v>
      </c>
      <c r="C801" s="5" t="s">
        <v>662</v>
      </c>
      <c r="D801" s="9">
        <v>45123082684</v>
      </c>
      <c r="E801" s="5" t="s">
        <v>71</v>
      </c>
      <c r="H801" s="8">
        <v>1520.58</v>
      </c>
      <c r="I801" s="5" t="s">
        <v>15</v>
      </c>
      <c r="J801" s="5" t="s">
        <v>607</v>
      </c>
    </row>
    <row r="802" spans="1:10">
      <c r="A802" s="5" t="s">
        <v>696</v>
      </c>
      <c r="B802" s="6">
        <v>44881.802780763886</v>
      </c>
      <c r="C802" s="5" t="s">
        <v>662</v>
      </c>
      <c r="D802" s="9">
        <v>45113096998</v>
      </c>
      <c r="E802" s="5" t="s">
        <v>71</v>
      </c>
      <c r="H802" s="8">
        <v>650</v>
      </c>
      <c r="I802" s="5" t="s">
        <v>15</v>
      </c>
      <c r="J802" s="5" t="s">
        <v>607</v>
      </c>
    </row>
    <row r="803" spans="1:10">
      <c r="A803" s="5" t="s">
        <v>696</v>
      </c>
      <c r="B803" s="6">
        <v>44881.802780763886</v>
      </c>
      <c r="C803" s="5" t="s">
        <v>662</v>
      </c>
      <c r="D803" s="9">
        <v>45163048860</v>
      </c>
      <c r="E803" s="5" t="s">
        <v>71</v>
      </c>
      <c r="H803" s="8">
        <v>5498.75</v>
      </c>
      <c r="I803" s="5" t="s">
        <v>15</v>
      </c>
      <c r="J803" s="5" t="s">
        <v>607</v>
      </c>
    </row>
    <row r="804" spans="1:10">
      <c r="A804" s="5" t="s">
        <v>696</v>
      </c>
      <c r="B804" s="6">
        <v>44881.802780763886</v>
      </c>
      <c r="C804" s="5" t="s">
        <v>662</v>
      </c>
      <c r="D804" s="9">
        <v>296301007560012</v>
      </c>
      <c r="E804" s="5" t="s">
        <v>632</v>
      </c>
      <c r="H804" s="8">
        <v>85445.7</v>
      </c>
      <c r="I804" s="5" t="s">
        <v>15</v>
      </c>
      <c r="J804" s="5" t="s">
        <v>608</v>
      </c>
    </row>
    <row r="805" spans="1:10">
      <c r="A805" s="5" t="s">
        <v>696</v>
      </c>
      <c r="B805" s="6">
        <v>44881.802780763886</v>
      </c>
      <c r="C805" s="5" t="s">
        <v>662</v>
      </c>
      <c r="D805" s="9">
        <v>295401006260004</v>
      </c>
      <c r="E805" s="5" t="s">
        <v>632</v>
      </c>
      <c r="H805" s="8">
        <v>47899.62</v>
      </c>
      <c r="I805" s="5" t="s">
        <v>15</v>
      </c>
      <c r="J805" s="10" t="s">
        <v>609</v>
      </c>
    </row>
    <row r="806" spans="1:10">
      <c r="A806" s="5" t="s">
        <v>696</v>
      </c>
      <c r="B806" s="6">
        <v>44881.802780763886</v>
      </c>
      <c r="C806" s="5" t="s">
        <v>662</v>
      </c>
      <c r="D806" s="9">
        <v>295401006260004</v>
      </c>
      <c r="E806" s="5" t="s">
        <v>649</v>
      </c>
      <c r="H806" s="8">
        <v>1392</v>
      </c>
      <c r="I806" s="5" t="s">
        <v>15</v>
      </c>
      <c r="J806" s="10" t="s">
        <v>609</v>
      </c>
    </row>
    <row r="807" spans="1:10">
      <c r="A807" s="5" t="s">
        <v>696</v>
      </c>
      <c r="B807" s="6">
        <v>44881.802780763886</v>
      </c>
      <c r="C807" s="5" t="s">
        <v>662</v>
      </c>
      <c r="D807" s="7">
        <v>403052</v>
      </c>
      <c r="E807" s="5" t="s">
        <v>71</v>
      </c>
      <c r="H807" s="8">
        <v>199482.3</v>
      </c>
      <c r="I807" s="5" t="s">
        <v>15</v>
      </c>
      <c r="J807" s="5" t="s">
        <v>630</v>
      </c>
    </row>
    <row r="808" spans="1:10">
      <c r="A808" s="5" t="s">
        <v>696</v>
      </c>
      <c r="B808" s="6">
        <v>44881.802780763886</v>
      </c>
      <c r="C808" s="5" t="s">
        <v>662</v>
      </c>
      <c r="D808" s="9">
        <v>45113094799</v>
      </c>
      <c r="E808" s="5" t="s">
        <v>71</v>
      </c>
      <c r="H808" s="8">
        <v>1905.6</v>
      </c>
      <c r="I808" s="5" t="s">
        <v>15</v>
      </c>
      <c r="J808" s="5" t="s">
        <v>602</v>
      </c>
    </row>
    <row r="809" spans="1:10">
      <c r="A809" s="5" t="s">
        <v>696</v>
      </c>
      <c r="B809" s="6">
        <v>44881.802780763886</v>
      </c>
      <c r="C809" s="5" t="s">
        <v>662</v>
      </c>
      <c r="D809" s="9">
        <v>45113095194</v>
      </c>
      <c r="E809" s="5" t="s">
        <v>71</v>
      </c>
      <c r="H809" s="8">
        <v>2355.64</v>
      </c>
      <c r="I809" s="5" t="s">
        <v>15</v>
      </c>
      <c r="J809" s="5" t="s">
        <v>602</v>
      </c>
    </row>
    <row r="810" spans="1:10">
      <c r="A810" s="5" t="s">
        <v>696</v>
      </c>
      <c r="B810" s="6">
        <v>44881.802780763886</v>
      </c>
      <c r="C810" s="5" t="s">
        <v>662</v>
      </c>
      <c r="D810" s="9">
        <v>45123081889</v>
      </c>
      <c r="E810" s="5" t="s">
        <v>71</v>
      </c>
      <c r="H810" s="8">
        <v>740.34</v>
      </c>
      <c r="I810" s="5" t="s">
        <v>15</v>
      </c>
      <c r="J810" s="5" t="s">
        <v>602</v>
      </c>
    </row>
    <row r="811" spans="1:10">
      <c r="A811" s="5" t="s">
        <v>696</v>
      </c>
      <c r="B811" s="6">
        <v>44881.802780763886</v>
      </c>
      <c r="C811" s="5" t="s">
        <v>662</v>
      </c>
      <c r="D811" s="9">
        <v>45152949214</v>
      </c>
      <c r="E811" s="5" t="s">
        <v>71</v>
      </c>
      <c r="H811" s="8">
        <v>531.94000000000005</v>
      </c>
      <c r="I811" s="5" t="s">
        <v>15</v>
      </c>
      <c r="J811" s="5" t="s">
        <v>602</v>
      </c>
    </row>
    <row r="812" spans="1:10">
      <c r="A812" s="5" t="s">
        <v>696</v>
      </c>
      <c r="B812" s="6">
        <v>44881.802780763886</v>
      </c>
      <c r="C812" s="5" t="s">
        <v>662</v>
      </c>
      <c r="D812" s="9">
        <v>45163048546</v>
      </c>
      <c r="E812" s="5" t="s">
        <v>71</v>
      </c>
      <c r="H812" s="8">
        <v>466.68</v>
      </c>
      <c r="I812" s="5" t="s">
        <v>15</v>
      </c>
      <c r="J812" s="5" t="s">
        <v>602</v>
      </c>
    </row>
    <row r="813" spans="1:10">
      <c r="A813" s="5" t="s">
        <v>696</v>
      </c>
      <c r="B813" s="6">
        <v>44881.802780763886</v>
      </c>
      <c r="C813" s="5" t="s">
        <v>662</v>
      </c>
      <c r="D813" s="9">
        <v>45113096661</v>
      </c>
      <c r="E813" s="5" t="s">
        <v>71</v>
      </c>
      <c r="H813" s="8">
        <v>789.89</v>
      </c>
      <c r="I813" s="5" t="s">
        <v>15</v>
      </c>
      <c r="J813" s="5" t="s">
        <v>602</v>
      </c>
    </row>
    <row r="814" spans="1:10">
      <c r="A814" s="5" t="s">
        <v>696</v>
      </c>
      <c r="B814" s="6">
        <v>44881.802780763886</v>
      </c>
      <c r="C814" s="5" t="s">
        <v>662</v>
      </c>
      <c r="D814" s="9">
        <v>52416389886</v>
      </c>
      <c r="E814" s="5" t="s">
        <v>71</v>
      </c>
      <c r="H814" s="8">
        <v>2542.61</v>
      </c>
      <c r="I814" s="5" t="s">
        <v>15</v>
      </c>
      <c r="J814" s="5" t="s">
        <v>602</v>
      </c>
    </row>
    <row r="815" spans="1:10">
      <c r="A815" s="5" t="s">
        <v>696</v>
      </c>
      <c r="B815" s="6">
        <v>44881.802780763886</v>
      </c>
      <c r="C815" s="5" t="s">
        <v>662</v>
      </c>
      <c r="D815" s="9">
        <v>15590334462</v>
      </c>
      <c r="E815" s="5" t="s">
        <v>71</v>
      </c>
      <c r="H815" s="8">
        <v>25118.77</v>
      </c>
      <c r="I815" s="5" t="s">
        <v>15</v>
      </c>
      <c r="J815" s="5" t="s">
        <v>602</v>
      </c>
    </row>
    <row r="816" spans="1:10">
      <c r="A816" s="5" t="s">
        <v>696</v>
      </c>
      <c r="B816" s="6">
        <v>44881.802780763886</v>
      </c>
      <c r="C816" s="5" t="s">
        <v>662</v>
      </c>
      <c r="D816" s="9">
        <v>15590334462</v>
      </c>
      <c r="E816" s="5" t="s">
        <v>71</v>
      </c>
      <c r="H816" s="8">
        <v>24881.23</v>
      </c>
      <c r="I816" s="5" t="s">
        <v>15</v>
      </c>
      <c r="J816" s="5" t="s">
        <v>602</v>
      </c>
    </row>
    <row r="817" spans="1:10">
      <c r="A817" s="5" t="s">
        <v>696</v>
      </c>
      <c r="B817" s="6">
        <v>44881.802780763886</v>
      </c>
      <c r="C817" s="5" t="s">
        <v>662</v>
      </c>
      <c r="D817" s="9">
        <v>85120435549</v>
      </c>
      <c r="E817" s="5" t="s">
        <v>71</v>
      </c>
      <c r="H817" s="8">
        <v>36874.03</v>
      </c>
      <c r="I817" s="5" t="s">
        <v>15</v>
      </c>
      <c r="J817" s="5" t="s">
        <v>602</v>
      </c>
    </row>
    <row r="818" spans="1:10">
      <c r="A818" s="5" t="s">
        <v>696</v>
      </c>
      <c r="B818" s="6">
        <v>44881.802780763886</v>
      </c>
      <c r="C818" s="5" t="s">
        <v>662</v>
      </c>
      <c r="D818" s="9">
        <v>85120435549</v>
      </c>
      <c r="E818" s="5" t="s">
        <v>71</v>
      </c>
      <c r="H818" s="8">
        <v>13125.97</v>
      </c>
      <c r="I818" s="5" t="s">
        <v>15</v>
      </c>
      <c r="J818" s="5" t="s">
        <v>602</v>
      </c>
    </row>
    <row r="819" spans="1:10">
      <c r="A819" s="5" t="s">
        <v>696</v>
      </c>
      <c r="B819" s="6">
        <v>44881.802780763886</v>
      </c>
      <c r="C819" s="5" t="s">
        <v>662</v>
      </c>
      <c r="D819" s="9">
        <v>45132957660</v>
      </c>
      <c r="E819" s="5" t="s">
        <v>71</v>
      </c>
      <c r="H819" s="8">
        <v>262.64</v>
      </c>
      <c r="I819" s="5" t="s">
        <v>15</v>
      </c>
      <c r="J819" s="5" t="s">
        <v>602</v>
      </c>
    </row>
    <row r="820" spans="1:10">
      <c r="A820" s="5" t="s">
        <v>696</v>
      </c>
      <c r="B820" s="6">
        <v>44881.802780763886</v>
      </c>
      <c r="C820" s="5" t="s">
        <v>662</v>
      </c>
      <c r="D820" s="9">
        <v>45173017411</v>
      </c>
      <c r="E820" s="5" t="s">
        <v>71</v>
      </c>
      <c r="H820" s="8">
        <v>3071.6</v>
      </c>
      <c r="I820" s="5" t="s">
        <v>15</v>
      </c>
      <c r="J820" s="5" t="s">
        <v>602</v>
      </c>
    </row>
    <row r="821" spans="1:10">
      <c r="A821" s="5" t="s">
        <v>696</v>
      </c>
      <c r="B821" s="6">
        <v>44881.802780763886</v>
      </c>
      <c r="C821" s="5" t="s">
        <v>662</v>
      </c>
      <c r="D821" s="9">
        <v>45132957764</v>
      </c>
      <c r="E821" s="5" t="s">
        <v>71</v>
      </c>
      <c r="H821" s="8">
        <v>1219.8</v>
      </c>
      <c r="I821" s="5" t="s">
        <v>15</v>
      </c>
      <c r="J821" s="5" t="s">
        <v>602</v>
      </c>
    </row>
    <row r="822" spans="1:10">
      <c r="A822" s="5" t="s">
        <v>696</v>
      </c>
      <c r="B822" s="6">
        <v>44881.802780763886</v>
      </c>
      <c r="C822" s="5" t="s">
        <v>662</v>
      </c>
      <c r="D822" s="9">
        <v>45173017542</v>
      </c>
      <c r="E822" s="5" t="s">
        <v>71</v>
      </c>
      <c r="H822" s="8">
        <v>960</v>
      </c>
      <c r="I822" s="5" t="s">
        <v>15</v>
      </c>
      <c r="J822" s="5" t="s">
        <v>602</v>
      </c>
    </row>
    <row r="823" spans="1:10">
      <c r="A823" s="5" t="s">
        <v>696</v>
      </c>
      <c r="B823" s="6">
        <v>44881.802780763886</v>
      </c>
      <c r="C823" s="5" t="s">
        <v>662</v>
      </c>
      <c r="D823" s="9">
        <v>52516348399</v>
      </c>
      <c r="E823" s="5" t="s">
        <v>71</v>
      </c>
      <c r="H823" s="8">
        <v>2163.6</v>
      </c>
      <c r="I823" s="5" t="s">
        <v>15</v>
      </c>
      <c r="J823" s="5" t="s">
        <v>602</v>
      </c>
    </row>
    <row r="824" spans="1:10">
      <c r="A824" s="5" t="s">
        <v>696</v>
      </c>
      <c r="B824" s="6">
        <v>44881.802780763886</v>
      </c>
      <c r="C824" s="5" t="s">
        <v>662</v>
      </c>
      <c r="D824" s="9">
        <v>45152949685</v>
      </c>
      <c r="E824" s="5" t="s">
        <v>71</v>
      </c>
      <c r="H824" s="8">
        <v>906.98</v>
      </c>
      <c r="I824" s="5" t="s">
        <v>15</v>
      </c>
      <c r="J824" s="5" t="s">
        <v>602</v>
      </c>
    </row>
    <row r="825" spans="1:10">
      <c r="A825" s="5" t="s">
        <v>696</v>
      </c>
      <c r="B825" s="6">
        <v>44881.802780763886</v>
      </c>
      <c r="C825" s="5" t="s">
        <v>662</v>
      </c>
      <c r="D825" s="9">
        <v>45152949720</v>
      </c>
      <c r="E825" s="5" t="s">
        <v>71</v>
      </c>
      <c r="H825" s="8">
        <v>699.05</v>
      </c>
      <c r="I825" s="5" t="s">
        <v>15</v>
      </c>
      <c r="J825" s="5" t="s">
        <v>602</v>
      </c>
    </row>
    <row r="826" spans="1:10">
      <c r="A826" s="5" t="s">
        <v>696</v>
      </c>
      <c r="B826" s="6">
        <v>44881.802780763886</v>
      </c>
      <c r="C826" s="5" t="s">
        <v>662</v>
      </c>
      <c r="D826" s="9">
        <v>53312121756</v>
      </c>
      <c r="E826" s="5" t="s">
        <v>71</v>
      </c>
      <c r="H826" s="8">
        <v>3708.35</v>
      </c>
      <c r="I826" s="5" t="s">
        <v>15</v>
      </c>
      <c r="J826" s="5" t="s">
        <v>602</v>
      </c>
    </row>
    <row r="827" spans="1:10">
      <c r="A827" s="5" t="s">
        <v>696</v>
      </c>
      <c r="B827" s="6">
        <v>44881.802780763886</v>
      </c>
      <c r="C827" s="5" t="s">
        <v>662</v>
      </c>
      <c r="D827" s="9">
        <v>45113097559</v>
      </c>
      <c r="E827" s="5" t="s">
        <v>71</v>
      </c>
      <c r="H827" s="8">
        <v>3382.62</v>
      </c>
      <c r="I827" s="5" t="s">
        <v>15</v>
      </c>
      <c r="J827" s="5" t="s">
        <v>602</v>
      </c>
    </row>
    <row r="828" spans="1:10">
      <c r="A828" s="12" t="s">
        <v>21</v>
      </c>
      <c r="B828" s="3"/>
      <c r="C828" s="3"/>
      <c r="D828" s="7"/>
      <c r="E828" s="10"/>
      <c r="H828" s="8"/>
      <c r="I828" s="11"/>
      <c r="J828" s="5"/>
    </row>
    <row r="829" spans="1:10" ht="15.75" customHeight="1">
      <c r="A829" s="13" t="s">
        <v>22</v>
      </c>
      <c r="B829" s="13" t="s">
        <v>23</v>
      </c>
      <c r="C829" s="13" t="s">
        <v>24</v>
      </c>
      <c r="D829" s="14">
        <v>112240573</v>
      </c>
      <c r="E829" s="10"/>
      <c r="H829" s="8"/>
      <c r="I829" s="11"/>
      <c r="J829" s="5"/>
    </row>
    <row r="832" spans="1:10">
      <c r="A832" s="1" t="s">
        <v>0</v>
      </c>
      <c r="B832" s="2"/>
      <c r="C832" s="2"/>
      <c r="D832" s="2"/>
      <c r="E832" s="2"/>
      <c r="F832" s="2"/>
      <c r="G832" s="2"/>
      <c r="H832" s="2"/>
      <c r="I832" s="2"/>
      <c r="J832" s="2"/>
    </row>
    <row r="833" spans="1:10">
      <c r="A833" s="3" t="s">
        <v>90</v>
      </c>
      <c r="B833" s="2"/>
      <c r="C833" s="2"/>
      <c r="D833" s="2"/>
      <c r="E833" s="2"/>
      <c r="F833" s="2"/>
      <c r="G833" s="2"/>
      <c r="H833" s="2"/>
      <c r="I833" s="2"/>
      <c r="J833" s="2"/>
    </row>
    <row r="834" spans="1:10">
      <c r="A834" s="88" t="s">
        <v>0</v>
      </c>
      <c r="B834" s="88" t="s">
        <v>2</v>
      </c>
      <c r="C834" s="88" t="s">
        <v>3</v>
      </c>
      <c r="D834" s="88" t="s">
        <v>4</v>
      </c>
      <c r="E834" s="88" t="s">
        <v>5</v>
      </c>
      <c r="F834" s="88" t="s">
        <v>6</v>
      </c>
      <c r="G834" s="90"/>
      <c r="H834" s="91"/>
      <c r="I834" s="88" t="s">
        <v>7</v>
      </c>
      <c r="J834" s="88" t="s">
        <v>8</v>
      </c>
    </row>
    <row r="835" spans="1:10">
      <c r="A835" s="89"/>
      <c r="B835" s="89"/>
      <c r="C835" s="89"/>
      <c r="D835" s="89"/>
      <c r="E835" s="89"/>
      <c r="F835" s="4" t="s">
        <v>9</v>
      </c>
      <c r="G835" s="4" t="s">
        <v>10</v>
      </c>
      <c r="H835" s="4" t="s">
        <v>11</v>
      </c>
      <c r="I835" s="89"/>
      <c r="J835" s="89"/>
    </row>
    <row r="836" spans="1:10">
      <c r="A836" s="5" t="s">
        <v>698</v>
      </c>
      <c r="B836" s="6">
        <v>44882.47749853009</v>
      </c>
      <c r="C836" s="5" t="s">
        <v>662</v>
      </c>
      <c r="D836" s="11"/>
      <c r="E836" s="10"/>
      <c r="G836" s="8">
        <v>789.7</v>
      </c>
      <c r="I836" s="11" t="s">
        <v>10</v>
      </c>
      <c r="J836" s="10" t="s">
        <v>660</v>
      </c>
    </row>
    <row r="837" spans="1:10">
      <c r="A837" s="5" t="s">
        <v>698</v>
      </c>
      <c r="B837" s="6">
        <v>44882.47749853009</v>
      </c>
      <c r="C837" s="5" t="s">
        <v>662</v>
      </c>
      <c r="D837" s="11"/>
      <c r="E837" s="10"/>
      <c r="F837" s="8">
        <v>16737.8</v>
      </c>
      <c r="I837" s="11" t="s">
        <v>9</v>
      </c>
      <c r="J837" s="10" t="s">
        <v>658</v>
      </c>
    </row>
    <row r="838" spans="1:10">
      <c r="A838" s="5" t="s">
        <v>698</v>
      </c>
      <c r="B838" s="6">
        <v>44882.47749853009</v>
      </c>
      <c r="C838" s="5" t="s">
        <v>662</v>
      </c>
      <c r="D838" s="11"/>
      <c r="E838" s="10"/>
      <c r="F838" s="8">
        <v>5664.4</v>
      </c>
      <c r="I838" s="11" t="s">
        <v>9</v>
      </c>
      <c r="J838" s="10" t="s">
        <v>613</v>
      </c>
    </row>
    <row r="839" spans="1:10">
      <c r="A839" s="5" t="s">
        <v>698</v>
      </c>
      <c r="B839" s="6">
        <v>44882.47749853009</v>
      </c>
      <c r="C839" s="5" t="s">
        <v>662</v>
      </c>
      <c r="D839" s="11"/>
      <c r="E839" s="10"/>
      <c r="F839" s="8">
        <v>28351</v>
      </c>
      <c r="I839" s="11" t="s">
        <v>9</v>
      </c>
      <c r="J839" s="5" t="s">
        <v>612</v>
      </c>
    </row>
    <row r="840" spans="1:10">
      <c r="A840" s="5" t="s">
        <v>698</v>
      </c>
      <c r="B840" s="6">
        <v>44882.47749853009</v>
      </c>
      <c r="C840" s="5" t="s">
        <v>662</v>
      </c>
      <c r="D840" s="11"/>
      <c r="E840" s="10"/>
      <c r="F840" s="8">
        <v>89225.5</v>
      </c>
      <c r="I840" s="11" t="s">
        <v>9</v>
      </c>
      <c r="J840" s="10" t="s">
        <v>665</v>
      </c>
    </row>
    <row r="841" spans="1:10">
      <c r="A841" s="5" t="s">
        <v>698</v>
      </c>
      <c r="B841" s="6">
        <v>44882.47749853009</v>
      </c>
      <c r="C841" s="5" t="s">
        <v>662</v>
      </c>
      <c r="D841" s="11"/>
      <c r="E841" s="10"/>
      <c r="F841" s="8">
        <v>8476</v>
      </c>
      <c r="I841" s="11" t="s">
        <v>9</v>
      </c>
      <c r="J841" s="5" t="s">
        <v>614</v>
      </c>
    </row>
    <row r="842" spans="1:10">
      <c r="A842" s="5" t="s">
        <v>698</v>
      </c>
      <c r="B842" s="6">
        <v>44882.47749853009</v>
      </c>
      <c r="C842" s="5" t="s">
        <v>662</v>
      </c>
      <c r="D842" s="11"/>
      <c r="E842" s="10"/>
      <c r="F842" s="8">
        <v>2748.2</v>
      </c>
      <c r="I842" s="11" t="s">
        <v>9</v>
      </c>
      <c r="J842" s="10" t="s">
        <v>615</v>
      </c>
    </row>
    <row r="843" spans="1:10">
      <c r="A843" s="5" t="s">
        <v>698</v>
      </c>
      <c r="B843" s="6">
        <v>44882.47749853009</v>
      </c>
      <c r="C843" s="5" t="s">
        <v>662</v>
      </c>
      <c r="D843" s="11"/>
      <c r="E843" s="10"/>
      <c r="F843" s="8">
        <v>7481.6</v>
      </c>
      <c r="I843" s="11" t="s">
        <v>9</v>
      </c>
      <c r="J843" s="5" t="s">
        <v>616</v>
      </c>
    </row>
    <row r="844" spans="1:10">
      <c r="A844" s="5" t="s">
        <v>698</v>
      </c>
      <c r="B844" s="6">
        <v>44882.47749853009</v>
      </c>
      <c r="C844" s="5" t="s">
        <v>662</v>
      </c>
      <c r="D844" s="11"/>
      <c r="E844" s="10"/>
      <c r="F844" s="8">
        <v>2533.4</v>
      </c>
      <c r="I844" s="11" t="s">
        <v>9</v>
      </c>
      <c r="J844" s="5" t="s">
        <v>634</v>
      </c>
    </row>
    <row r="845" spans="1:10">
      <c r="A845" s="5" t="s">
        <v>698</v>
      </c>
      <c r="B845" s="6">
        <v>44882.47749853009</v>
      </c>
      <c r="C845" s="5" t="s">
        <v>662</v>
      </c>
      <c r="D845" s="11"/>
      <c r="E845" s="10"/>
      <c r="F845" s="8">
        <v>68362.399999999994</v>
      </c>
      <c r="I845" s="11" t="s">
        <v>9</v>
      </c>
      <c r="J845" s="10" t="s">
        <v>659</v>
      </c>
    </row>
    <row r="846" spans="1:10">
      <c r="A846" s="5" t="s">
        <v>698</v>
      </c>
      <c r="B846" s="6">
        <v>44882.47749853009</v>
      </c>
      <c r="C846" s="5" t="s">
        <v>662</v>
      </c>
      <c r="D846" s="11"/>
      <c r="E846" s="10"/>
      <c r="F846" s="8">
        <v>2764.1</v>
      </c>
      <c r="I846" s="11" t="s">
        <v>9</v>
      </c>
      <c r="J846" s="10" t="s">
        <v>617</v>
      </c>
    </row>
    <row r="847" spans="1:10">
      <c r="A847" s="5" t="s">
        <v>698</v>
      </c>
      <c r="B847" s="6">
        <v>44882.47749853009</v>
      </c>
      <c r="C847" s="5" t="s">
        <v>662</v>
      </c>
      <c r="D847" s="11"/>
      <c r="E847" s="10"/>
      <c r="F847" s="8">
        <v>9526.6</v>
      </c>
      <c r="I847" s="11" t="s">
        <v>9</v>
      </c>
      <c r="J847" s="10" t="s">
        <v>618</v>
      </c>
    </row>
    <row r="848" spans="1:10">
      <c r="A848" s="5" t="s">
        <v>698</v>
      </c>
      <c r="B848" s="6">
        <v>44882.47749853009</v>
      </c>
      <c r="C848" s="5" t="s">
        <v>662</v>
      </c>
      <c r="D848" s="11"/>
      <c r="E848" s="10"/>
      <c r="F848" s="8">
        <v>2379.8000000000002</v>
      </c>
      <c r="I848" s="11" t="s">
        <v>9</v>
      </c>
      <c r="J848" s="10" t="s">
        <v>619</v>
      </c>
    </row>
    <row r="849" spans="1:10">
      <c r="A849" s="5" t="s">
        <v>698</v>
      </c>
      <c r="B849" s="6">
        <v>44882.47749853009</v>
      </c>
      <c r="C849" s="5" t="s">
        <v>662</v>
      </c>
      <c r="D849" s="11"/>
      <c r="E849" s="10"/>
      <c r="F849" s="8">
        <v>8449.6</v>
      </c>
      <c r="I849" s="11" t="s">
        <v>9</v>
      </c>
      <c r="J849" s="10" t="s">
        <v>620</v>
      </c>
    </row>
    <row r="850" spans="1:10">
      <c r="A850" s="5" t="s">
        <v>698</v>
      </c>
      <c r="B850" s="6">
        <v>44882.47749853009</v>
      </c>
      <c r="C850" s="5" t="s">
        <v>662</v>
      </c>
      <c r="D850" s="11"/>
      <c r="E850" s="10"/>
      <c r="F850" s="8">
        <v>34821.599999999999</v>
      </c>
      <c r="I850" s="11" t="s">
        <v>9</v>
      </c>
      <c r="J850" s="10" t="s">
        <v>603</v>
      </c>
    </row>
    <row r="851" spans="1:10">
      <c r="A851" s="5" t="s">
        <v>698</v>
      </c>
      <c r="B851" s="6">
        <v>44882.47749853009</v>
      </c>
      <c r="C851" s="5" t="s">
        <v>662</v>
      </c>
      <c r="D851" s="11"/>
      <c r="E851" s="10"/>
      <c r="F851" s="8">
        <v>7523</v>
      </c>
      <c r="I851" s="11" t="s">
        <v>9</v>
      </c>
      <c r="J851" s="10" t="s">
        <v>622</v>
      </c>
    </row>
    <row r="852" spans="1:10">
      <c r="A852" s="5" t="s">
        <v>698</v>
      </c>
      <c r="B852" s="6">
        <v>44882.47749853009</v>
      </c>
      <c r="C852" s="5" t="s">
        <v>662</v>
      </c>
      <c r="D852" s="11"/>
      <c r="E852" s="10"/>
      <c r="F852" s="8">
        <v>8489.7999999999993</v>
      </c>
      <c r="I852" s="11" t="s">
        <v>9</v>
      </c>
      <c r="J852" s="10" t="s">
        <v>623</v>
      </c>
    </row>
    <row r="853" spans="1:10">
      <c r="A853" s="5" t="s">
        <v>698</v>
      </c>
      <c r="B853" s="6">
        <v>44882.47749853009</v>
      </c>
      <c r="C853" s="5" t="s">
        <v>662</v>
      </c>
      <c r="D853" s="11"/>
      <c r="E853" s="10"/>
      <c r="F853" s="8">
        <v>15214.3</v>
      </c>
      <c r="I853" s="11" t="s">
        <v>9</v>
      </c>
      <c r="J853" s="10" t="s">
        <v>624</v>
      </c>
    </row>
    <row r="854" spans="1:10">
      <c r="A854" s="5" t="s">
        <v>698</v>
      </c>
      <c r="B854" s="6">
        <v>44882.47749853009</v>
      </c>
      <c r="C854" s="5" t="s">
        <v>662</v>
      </c>
      <c r="D854" s="11"/>
      <c r="E854" s="10"/>
      <c r="F854" s="8">
        <v>8938.6</v>
      </c>
      <c r="I854" s="11" t="s">
        <v>9</v>
      </c>
      <c r="J854" s="10" t="s">
        <v>625</v>
      </c>
    </row>
    <row r="855" spans="1:10">
      <c r="A855" s="5" t="s">
        <v>698</v>
      </c>
      <c r="B855" s="6">
        <v>44882.47749853009</v>
      </c>
      <c r="C855" s="5" t="s">
        <v>662</v>
      </c>
      <c r="D855" s="11"/>
      <c r="E855" s="10"/>
      <c r="F855" s="8">
        <v>17158.7</v>
      </c>
      <c r="I855" s="11" t="s">
        <v>9</v>
      </c>
      <c r="J855" s="10" t="s">
        <v>604</v>
      </c>
    </row>
    <row r="856" spans="1:10">
      <c r="A856" s="5" t="s">
        <v>698</v>
      </c>
      <c r="B856" s="6">
        <v>44882.47749853009</v>
      </c>
      <c r="C856" s="5" t="s">
        <v>662</v>
      </c>
      <c r="D856" s="11"/>
      <c r="E856" s="10"/>
      <c r="F856" s="8">
        <v>7286.3</v>
      </c>
      <c r="I856" s="11" t="s">
        <v>9</v>
      </c>
      <c r="J856" s="10" t="s">
        <v>660</v>
      </c>
    </row>
    <row r="857" spans="1:10">
      <c r="A857" s="5" t="s">
        <v>698</v>
      </c>
      <c r="B857" s="6">
        <v>44882.47749853009</v>
      </c>
      <c r="C857" s="5" t="s">
        <v>662</v>
      </c>
      <c r="D857" s="11"/>
      <c r="E857" s="10"/>
      <c r="F857" s="8">
        <v>13369</v>
      </c>
      <c r="I857" s="11" t="s">
        <v>9</v>
      </c>
      <c r="J857" s="10" t="s">
        <v>639</v>
      </c>
    </row>
    <row r="858" spans="1:10">
      <c r="A858" s="5" t="s">
        <v>698</v>
      </c>
      <c r="B858" s="6">
        <v>44882.47749853009</v>
      </c>
      <c r="C858" s="5" t="s">
        <v>662</v>
      </c>
      <c r="D858" s="11"/>
      <c r="E858" s="10"/>
      <c r="F858" s="8">
        <v>3412.5</v>
      </c>
      <c r="I858" s="11" t="s">
        <v>9</v>
      </c>
      <c r="J858" s="10" t="s">
        <v>673</v>
      </c>
    </row>
    <row r="859" spans="1:10">
      <c r="A859" s="12" t="s">
        <v>21</v>
      </c>
      <c r="B859" s="3"/>
      <c r="C859" s="3"/>
      <c r="D859" s="26">
        <f>360307.9+9396</f>
        <v>369703.9</v>
      </c>
      <c r="E859" s="10"/>
      <c r="F859" s="19">
        <f>SUM(F836:G858)</f>
        <v>369703.89999999997</v>
      </c>
      <c r="H859" s="8"/>
      <c r="I859" s="11"/>
      <c r="J859" s="5"/>
    </row>
    <row r="860" spans="1:10">
      <c r="A860" s="13" t="s">
        <v>22</v>
      </c>
      <c r="B860" s="13" t="s">
        <v>23</v>
      </c>
      <c r="C860" s="13" t="s">
        <v>24</v>
      </c>
      <c r="D860" s="7"/>
      <c r="E860" s="10"/>
      <c r="H860" s="8"/>
      <c r="I860" s="11"/>
      <c r="J860" s="5"/>
    </row>
    <row r="861" spans="1:10" ht="15.75" customHeight="1">
      <c r="A861" s="5"/>
      <c r="B861" s="6"/>
      <c r="C861" s="5"/>
      <c r="D861" s="14">
        <v>112240574</v>
      </c>
      <c r="E861" s="10"/>
      <c r="H861" s="8"/>
      <c r="I861" s="11"/>
      <c r="J861" s="5"/>
    </row>
    <row r="862" spans="1:10" ht="15.75" customHeight="1">
      <c r="A862" s="5"/>
      <c r="B862" s="6"/>
      <c r="C862" s="5"/>
      <c r="D862" s="14">
        <v>112240635</v>
      </c>
      <c r="E862" s="10"/>
      <c r="H862" s="8"/>
      <c r="I862" s="11"/>
      <c r="J862" s="5"/>
    </row>
    <row r="863" spans="1:10">
      <c r="A863" s="5"/>
      <c r="B863" s="6"/>
      <c r="C863" s="5"/>
      <c r="D863" s="7"/>
      <c r="E863" s="10"/>
      <c r="H863" s="8"/>
      <c r="I863" s="11"/>
      <c r="J863" s="5"/>
    </row>
    <row r="864" spans="1:10">
      <c r="A864" s="5" t="s">
        <v>699</v>
      </c>
      <c r="B864" s="6">
        <v>44882.786425763887</v>
      </c>
      <c r="C864" s="5" t="s">
        <v>662</v>
      </c>
      <c r="D864" s="7">
        <v>44203</v>
      </c>
      <c r="E864" s="5" t="s">
        <v>645</v>
      </c>
      <c r="H864" s="8">
        <v>28828.3</v>
      </c>
      <c r="I864" s="5" t="s">
        <v>15</v>
      </c>
      <c r="J864" s="5" t="s">
        <v>607</v>
      </c>
    </row>
    <row r="865" spans="1:10">
      <c r="A865" s="5" t="s">
        <v>699</v>
      </c>
      <c r="B865" s="6">
        <v>44882.786425763887</v>
      </c>
      <c r="C865" s="5" t="s">
        <v>662</v>
      </c>
      <c r="D865" s="7">
        <v>195133</v>
      </c>
      <c r="E865" s="5" t="s">
        <v>645</v>
      </c>
      <c r="H865" s="8">
        <v>3806.96</v>
      </c>
      <c r="I865" s="5" t="s">
        <v>15</v>
      </c>
      <c r="J865" s="10" t="s">
        <v>609</v>
      </c>
    </row>
    <row r="866" spans="1:10">
      <c r="A866" s="5" t="s">
        <v>699</v>
      </c>
      <c r="B866" s="6">
        <v>44882.786425763887</v>
      </c>
      <c r="C866" s="5" t="s">
        <v>662</v>
      </c>
      <c r="D866" s="9">
        <v>45173019043</v>
      </c>
      <c r="E866" s="5" t="s">
        <v>71</v>
      </c>
      <c r="H866" s="8">
        <v>5000</v>
      </c>
      <c r="I866" s="5" t="s">
        <v>15</v>
      </c>
      <c r="J866" s="5" t="s">
        <v>630</v>
      </c>
    </row>
    <row r="867" spans="1:10">
      <c r="A867" s="5" t="s">
        <v>699</v>
      </c>
      <c r="B867" s="6">
        <v>44882.786425763887</v>
      </c>
      <c r="C867" s="5" t="s">
        <v>662</v>
      </c>
      <c r="D867" s="9">
        <v>45123083181</v>
      </c>
      <c r="E867" s="5" t="s">
        <v>71</v>
      </c>
      <c r="H867" s="8">
        <v>2539.1999999999998</v>
      </c>
      <c r="I867" s="5" t="s">
        <v>15</v>
      </c>
      <c r="J867" s="5" t="s">
        <v>607</v>
      </c>
    </row>
    <row r="868" spans="1:10">
      <c r="A868" s="5" t="s">
        <v>699</v>
      </c>
      <c r="B868" s="6">
        <v>44882.786425763887</v>
      </c>
      <c r="C868" s="5" t="s">
        <v>662</v>
      </c>
      <c r="D868" s="9">
        <v>45163050909</v>
      </c>
      <c r="E868" s="5" t="s">
        <v>71</v>
      </c>
      <c r="H868" s="8">
        <v>10000</v>
      </c>
      <c r="I868" s="5" t="s">
        <v>15</v>
      </c>
      <c r="J868" s="5" t="s">
        <v>608</v>
      </c>
    </row>
    <row r="869" spans="1:10">
      <c r="A869" s="5" t="s">
        <v>699</v>
      </c>
      <c r="B869" s="6">
        <v>44882.786425763887</v>
      </c>
      <c r="C869" s="5" t="s">
        <v>662</v>
      </c>
      <c r="D869" s="9">
        <v>45163050732</v>
      </c>
      <c r="E869" s="5" t="s">
        <v>71</v>
      </c>
      <c r="H869" s="8">
        <v>4054.4</v>
      </c>
      <c r="I869" s="5" t="s">
        <v>15</v>
      </c>
      <c r="J869" s="5" t="s">
        <v>607</v>
      </c>
    </row>
    <row r="870" spans="1:10">
      <c r="A870" s="5" t="s">
        <v>699</v>
      </c>
      <c r="B870" s="6">
        <v>44882.786425763887</v>
      </c>
      <c r="C870" s="5" t="s">
        <v>662</v>
      </c>
      <c r="D870" s="9">
        <v>45163050732</v>
      </c>
      <c r="E870" s="5" t="s">
        <v>71</v>
      </c>
      <c r="H870" s="8">
        <v>24133.599999999999</v>
      </c>
      <c r="I870" s="5" t="s">
        <v>15</v>
      </c>
      <c r="J870" s="5" t="s">
        <v>607</v>
      </c>
    </row>
    <row r="871" spans="1:10">
      <c r="A871" s="5" t="s">
        <v>699</v>
      </c>
      <c r="B871" s="6">
        <v>44882.786425763887</v>
      </c>
      <c r="C871" s="5" t="s">
        <v>662</v>
      </c>
      <c r="D871" s="7">
        <v>403159</v>
      </c>
      <c r="E871" s="5" t="s">
        <v>71</v>
      </c>
      <c r="H871" s="8">
        <v>268900</v>
      </c>
      <c r="I871" s="5" t="s">
        <v>15</v>
      </c>
      <c r="J871" s="5" t="s">
        <v>630</v>
      </c>
    </row>
    <row r="872" spans="1:10">
      <c r="A872" s="5" t="s">
        <v>699</v>
      </c>
      <c r="B872" s="6">
        <v>44882.786425763887</v>
      </c>
      <c r="C872" s="5" t="s">
        <v>662</v>
      </c>
      <c r="D872" s="9">
        <v>45143324039</v>
      </c>
      <c r="E872" s="5" t="s">
        <v>71</v>
      </c>
      <c r="H872" s="8">
        <v>187.2</v>
      </c>
      <c r="I872" s="5" t="s">
        <v>15</v>
      </c>
      <c r="J872" s="5" t="s">
        <v>602</v>
      </c>
    </row>
    <row r="873" spans="1:10">
      <c r="A873" s="5" t="s">
        <v>699</v>
      </c>
      <c r="B873" s="6">
        <v>44882.786425763887</v>
      </c>
      <c r="C873" s="5" t="s">
        <v>662</v>
      </c>
      <c r="D873" s="9">
        <v>45123082696</v>
      </c>
      <c r="E873" s="5" t="s">
        <v>71</v>
      </c>
      <c r="H873" s="8">
        <v>290.67</v>
      </c>
      <c r="I873" s="5" t="s">
        <v>15</v>
      </c>
      <c r="J873" s="5" t="s">
        <v>602</v>
      </c>
    </row>
    <row r="874" spans="1:10">
      <c r="A874" s="5" t="s">
        <v>699</v>
      </c>
      <c r="B874" s="6">
        <v>44882.786425763887</v>
      </c>
      <c r="C874" s="5" t="s">
        <v>662</v>
      </c>
      <c r="D874" s="9">
        <v>52716326493</v>
      </c>
      <c r="E874" s="5" t="s">
        <v>71</v>
      </c>
      <c r="H874" s="8">
        <v>15.6</v>
      </c>
      <c r="I874" s="5" t="s">
        <v>15</v>
      </c>
      <c r="J874" s="5" t="s">
        <v>602</v>
      </c>
    </row>
    <row r="875" spans="1:10">
      <c r="A875" s="5" t="s">
        <v>699</v>
      </c>
      <c r="B875" s="6">
        <v>44882.786425763887</v>
      </c>
      <c r="C875" s="5" t="s">
        <v>662</v>
      </c>
      <c r="D875" s="9">
        <v>45132958195</v>
      </c>
      <c r="E875" s="5" t="s">
        <v>71</v>
      </c>
      <c r="H875" s="8">
        <v>480</v>
      </c>
      <c r="I875" s="5" t="s">
        <v>15</v>
      </c>
      <c r="J875" s="5" t="s">
        <v>602</v>
      </c>
    </row>
    <row r="876" spans="1:10">
      <c r="A876" s="5" t="s">
        <v>699</v>
      </c>
      <c r="B876" s="6">
        <v>44882.786425763887</v>
      </c>
      <c r="C876" s="5" t="s">
        <v>662</v>
      </c>
      <c r="D876" s="9">
        <v>45113098593</v>
      </c>
      <c r="E876" s="5" t="s">
        <v>71</v>
      </c>
      <c r="H876" s="8">
        <v>439.8</v>
      </c>
      <c r="I876" s="5" t="s">
        <v>15</v>
      </c>
      <c r="J876" s="5" t="s">
        <v>602</v>
      </c>
    </row>
    <row r="877" spans="1:10">
      <c r="A877" s="5" t="s">
        <v>699</v>
      </c>
      <c r="B877" s="6">
        <v>44882.786425763887</v>
      </c>
      <c r="C877" s="5" t="s">
        <v>662</v>
      </c>
      <c r="D877" s="9">
        <v>45113098753</v>
      </c>
      <c r="E877" s="5" t="s">
        <v>71</v>
      </c>
      <c r="H877" s="8">
        <v>396</v>
      </c>
      <c r="I877" s="5" t="s">
        <v>15</v>
      </c>
      <c r="J877" s="5" t="s">
        <v>602</v>
      </c>
    </row>
    <row r="878" spans="1:10">
      <c r="A878" s="5" t="s">
        <v>699</v>
      </c>
      <c r="B878" s="6">
        <v>44882.786425763887</v>
      </c>
      <c r="C878" s="5" t="s">
        <v>662</v>
      </c>
      <c r="D878" s="9">
        <v>45123084202</v>
      </c>
      <c r="E878" s="5" t="s">
        <v>71</v>
      </c>
      <c r="H878" s="8">
        <v>2084.4</v>
      </c>
      <c r="I878" s="5" t="s">
        <v>15</v>
      </c>
      <c r="J878" s="5" t="s">
        <v>602</v>
      </c>
    </row>
    <row r="879" spans="1:10">
      <c r="A879" s="5" t="s">
        <v>699</v>
      </c>
      <c r="B879" s="6">
        <v>44882.786425763887</v>
      </c>
      <c r="C879" s="5" t="s">
        <v>662</v>
      </c>
      <c r="D879" s="9">
        <v>52316378829</v>
      </c>
      <c r="E879" s="5" t="s">
        <v>71</v>
      </c>
      <c r="H879" s="8">
        <v>480</v>
      </c>
      <c r="I879" s="5" t="s">
        <v>15</v>
      </c>
      <c r="J879" s="5" t="s">
        <v>602</v>
      </c>
    </row>
    <row r="880" spans="1:10">
      <c r="A880" s="5" t="s">
        <v>699</v>
      </c>
      <c r="B880" s="6">
        <v>44882.786425763887</v>
      </c>
      <c r="C880" s="5" t="s">
        <v>662</v>
      </c>
      <c r="D880" s="9">
        <v>45173019527</v>
      </c>
      <c r="E880" s="5" t="s">
        <v>71</v>
      </c>
      <c r="H880" s="8">
        <v>3869.6</v>
      </c>
      <c r="I880" s="5" t="s">
        <v>15</v>
      </c>
      <c r="J880" s="5" t="s">
        <v>602</v>
      </c>
    </row>
    <row r="881" spans="1:10">
      <c r="A881" s="5" t="s">
        <v>699</v>
      </c>
      <c r="B881" s="6">
        <v>44882.786425763887</v>
      </c>
      <c r="C881" s="5" t="s">
        <v>662</v>
      </c>
      <c r="D881" s="9">
        <v>45143328872</v>
      </c>
      <c r="E881" s="5" t="s">
        <v>71</v>
      </c>
      <c r="H881" s="8">
        <v>1200</v>
      </c>
      <c r="I881" s="5" t="s">
        <v>15</v>
      </c>
      <c r="J881" s="5" t="s">
        <v>602</v>
      </c>
    </row>
    <row r="882" spans="1:10">
      <c r="A882" s="5" t="s">
        <v>699</v>
      </c>
      <c r="B882" s="6">
        <v>44882.786425763887</v>
      </c>
      <c r="C882" s="5" t="s">
        <v>662</v>
      </c>
      <c r="D882" s="9">
        <v>45132959839</v>
      </c>
      <c r="E882" s="5" t="s">
        <v>71</v>
      </c>
      <c r="H882" s="8">
        <v>269.33999999999997</v>
      </c>
      <c r="I882" s="5" t="s">
        <v>15</v>
      </c>
      <c r="J882" s="5" t="s">
        <v>602</v>
      </c>
    </row>
    <row r="883" spans="1:10">
      <c r="A883" s="5" t="s">
        <v>699</v>
      </c>
      <c r="B883" s="6">
        <v>44882.786425763887</v>
      </c>
      <c r="C883" s="5" t="s">
        <v>662</v>
      </c>
      <c r="D883" s="9">
        <v>45123084667</v>
      </c>
      <c r="E883" s="5" t="s">
        <v>71</v>
      </c>
      <c r="H883" s="8">
        <v>806</v>
      </c>
      <c r="I883" s="5" t="s">
        <v>15</v>
      </c>
      <c r="J883" s="5" t="s">
        <v>602</v>
      </c>
    </row>
    <row r="884" spans="1:10">
      <c r="A884" s="5" t="s">
        <v>699</v>
      </c>
      <c r="B884" s="6">
        <v>44882.786425763887</v>
      </c>
      <c r="C884" s="5" t="s">
        <v>662</v>
      </c>
      <c r="D884" s="9">
        <v>45132960115</v>
      </c>
      <c r="E884" s="5" t="s">
        <v>71</v>
      </c>
      <c r="H884" s="8">
        <v>774.39</v>
      </c>
      <c r="I884" s="5" t="s">
        <v>15</v>
      </c>
      <c r="J884" s="5" t="s">
        <v>602</v>
      </c>
    </row>
    <row r="885" spans="1:10">
      <c r="A885" s="5" t="s">
        <v>699</v>
      </c>
      <c r="B885" s="6">
        <v>44882.786425763887</v>
      </c>
      <c r="C885" s="5" t="s">
        <v>662</v>
      </c>
      <c r="D885" s="9">
        <v>45132960134</v>
      </c>
      <c r="E885" s="5" t="s">
        <v>71</v>
      </c>
      <c r="H885" s="8">
        <v>4660</v>
      </c>
      <c r="I885" s="5" t="s">
        <v>15</v>
      </c>
      <c r="J885" s="5" t="s">
        <v>602</v>
      </c>
    </row>
    <row r="886" spans="1:10">
      <c r="A886" s="5" t="s">
        <v>699</v>
      </c>
      <c r="B886" s="6">
        <v>44882.786425763887</v>
      </c>
      <c r="C886" s="5" t="s">
        <v>662</v>
      </c>
      <c r="D886" s="9">
        <v>45113099442</v>
      </c>
      <c r="E886" s="5" t="s">
        <v>71</v>
      </c>
      <c r="H886" s="8">
        <v>1269.96</v>
      </c>
      <c r="I886" s="5" t="s">
        <v>15</v>
      </c>
      <c r="J886" s="5" t="s">
        <v>602</v>
      </c>
    </row>
    <row r="887" spans="1:10">
      <c r="A887" s="5" t="s">
        <v>699</v>
      </c>
      <c r="B887" s="6">
        <v>44882.786425763887</v>
      </c>
      <c r="C887" s="5" t="s">
        <v>662</v>
      </c>
      <c r="D887" s="9">
        <v>45173020083</v>
      </c>
      <c r="E887" s="5" t="s">
        <v>71</v>
      </c>
      <c r="H887" s="8">
        <v>1626.12</v>
      </c>
      <c r="I887" s="5" t="s">
        <v>15</v>
      </c>
      <c r="J887" s="5" t="s">
        <v>602</v>
      </c>
    </row>
    <row r="888" spans="1:10">
      <c r="A888" s="5" t="s">
        <v>699</v>
      </c>
      <c r="B888" s="6">
        <v>44882.786425763887</v>
      </c>
      <c r="C888" s="5" t="s">
        <v>662</v>
      </c>
      <c r="D888" s="9">
        <v>45143329563</v>
      </c>
      <c r="E888" s="5" t="s">
        <v>71</v>
      </c>
      <c r="H888" s="8">
        <v>244.81</v>
      </c>
      <c r="I888" s="5" t="s">
        <v>15</v>
      </c>
      <c r="J888" s="5" t="s">
        <v>602</v>
      </c>
    </row>
    <row r="889" spans="1:10">
      <c r="A889" s="5" t="s">
        <v>699</v>
      </c>
      <c r="B889" s="6">
        <v>44882.786425763887</v>
      </c>
      <c r="C889" s="5" t="s">
        <v>662</v>
      </c>
      <c r="D889" s="7">
        <v>28311783</v>
      </c>
      <c r="E889" s="10" t="s">
        <v>654</v>
      </c>
      <c r="H889" s="8">
        <v>30531.37</v>
      </c>
      <c r="I889" s="5" t="s">
        <v>15</v>
      </c>
      <c r="J889" s="5" t="s">
        <v>602</v>
      </c>
    </row>
    <row r="890" spans="1:10">
      <c r="A890" s="5" t="s">
        <v>699</v>
      </c>
      <c r="B890" s="6">
        <v>44882.786425763887</v>
      </c>
      <c r="C890" s="5" t="s">
        <v>662</v>
      </c>
      <c r="D890" s="7">
        <v>28509997</v>
      </c>
      <c r="E890" s="10" t="s">
        <v>654</v>
      </c>
      <c r="H890" s="8">
        <v>7926.75</v>
      </c>
      <c r="I890" s="5" t="s">
        <v>15</v>
      </c>
      <c r="J890" s="5" t="s">
        <v>602</v>
      </c>
    </row>
    <row r="891" spans="1:10">
      <c r="A891" s="5" t="s">
        <v>699</v>
      </c>
      <c r="B891" s="6">
        <v>44882.786425763887</v>
      </c>
      <c r="C891" s="5" t="s">
        <v>662</v>
      </c>
      <c r="D891" s="7">
        <v>40161</v>
      </c>
      <c r="E891" s="10" t="s">
        <v>130</v>
      </c>
      <c r="H891" s="8">
        <v>26100</v>
      </c>
      <c r="I891" s="5" t="s">
        <v>15</v>
      </c>
      <c r="J891" s="5" t="s">
        <v>630</v>
      </c>
    </row>
    <row r="892" spans="1:10">
      <c r="A892" s="5" t="s">
        <v>699</v>
      </c>
      <c r="B892" s="6">
        <v>44882.786425763887</v>
      </c>
      <c r="C892" s="5" t="s">
        <v>662</v>
      </c>
      <c r="D892" s="7">
        <v>110649</v>
      </c>
      <c r="E892" s="5" t="s">
        <v>60</v>
      </c>
      <c r="H892" s="8">
        <v>6955.23</v>
      </c>
      <c r="I892" s="5" t="s">
        <v>15</v>
      </c>
      <c r="J892" s="5" t="s">
        <v>607</v>
      </c>
    </row>
    <row r="893" spans="1:10">
      <c r="A893" s="5" t="s">
        <v>699</v>
      </c>
      <c r="B893" s="6">
        <v>44882.786425763887</v>
      </c>
      <c r="C893" s="5" t="s">
        <v>662</v>
      </c>
      <c r="D893" s="7">
        <v>110649</v>
      </c>
      <c r="E893" s="5" t="s">
        <v>60</v>
      </c>
      <c r="H893" s="8">
        <v>96541.08</v>
      </c>
      <c r="I893" s="5" t="s">
        <v>15</v>
      </c>
      <c r="J893" s="5" t="s">
        <v>607</v>
      </c>
    </row>
    <row r="894" spans="1:10">
      <c r="A894" s="5" t="s">
        <v>699</v>
      </c>
      <c r="B894" s="6">
        <v>44882.786425763887</v>
      </c>
      <c r="C894" s="5" t="s">
        <v>662</v>
      </c>
      <c r="D894" s="7">
        <v>110649</v>
      </c>
      <c r="E894" s="5" t="s">
        <v>60</v>
      </c>
      <c r="H894" s="8">
        <v>18337.43</v>
      </c>
      <c r="I894" s="5" t="s">
        <v>15</v>
      </c>
      <c r="J894" s="5" t="s">
        <v>607</v>
      </c>
    </row>
    <row r="895" spans="1:10">
      <c r="A895" s="5" t="s">
        <v>699</v>
      </c>
      <c r="B895" s="6">
        <v>44882.786425763887</v>
      </c>
      <c r="C895" s="5" t="s">
        <v>662</v>
      </c>
      <c r="D895" s="9">
        <v>297501005640010</v>
      </c>
      <c r="E895" s="5" t="s">
        <v>649</v>
      </c>
      <c r="H895" s="8">
        <v>1392</v>
      </c>
      <c r="I895" s="5" t="s">
        <v>15</v>
      </c>
      <c r="J895" s="5" t="s">
        <v>630</v>
      </c>
    </row>
    <row r="896" spans="1:10">
      <c r="A896" s="5" t="s">
        <v>699</v>
      </c>
      <c r="B896" s="6">
        <v>44882.786425763887</v>
      </c>
      <c r="C896" s="5" t="s">
        <v>662</v>
      </c>
      <c r="D896" s="9">
        <v>296301007570023</v>
      </c>
      <c r="E896" s="5" t="s">
        <v>632</v>
      </c>
      <c r="H896" s="8">
        <v>11164.52</v>
      </c>
      <c r="I896" s="5" t="s">
        <v>15</v>
      </c>
      <c r="J896" s="5" t="s">
        <v>608</v>
      </c>
    </row>
    <row r="897" spans="1:10">
      <c r="A897" s="5" t="s">
        <v>699</v>
      </c>
      <c r="B897" s="6">
        <v>44882.786425763887</v>
      </c>
      <c r="C897" s="5" t="s">
        <v>662</v>
      </c>
      <c r="D897" s="9">
        <v>295401006270009</v>
      </c>
      <c r="E897" s="5" t="s">
        <v>632</v>
      </c>
      <c r="H897" s="8">
        <v>32673.15</v>
      </c>
      <c r="I897" s="5" t="s">
        <v>15</v>
      </c>
      <c r="J897" s="10" t="s">
        <v>609</v>
      </c>
    </row>
    <row r="898" spans="1:10">
      <c r="A898" s="5" t="s">
        <v>699</v>
      </c>
      <c r="B898" s="6">
        <v>44882.786425763887</v>
      </c>
      <c r="C898" s="5" t="s">
        <v>662</v>
      </c>
      <c r="D898" s="9">
        <v>297501005640010</v>
      </c>
      <c r="E898" s="5" t="s">
        <v>632</v>
      </c>
      <c r="H898" s="8">
        <v>34254.61</v>
      </c>
      <c r="I898" s="5" t="s">
        <v>15</v>
      </c>
      <c r="J898" s="5" t="s">
        <v>630</v>
      </c>
    </row>
    <row r="899" spans="1:10">
      <c r="A899" s="12" t="s">
        <v>21</v>
      </c>
      <c r="B899" s="3"/>
      <c r="C899" s="3"/>
      <c r="D899" s="7"/>
      <c r="E899" s="10"/>
      <c r="H899" s="8"/>
      <c r="I899" s="11"/>
      <c r="J899" s="5"/>
    </row>
    <row r="900" spans="1:10">
      <c r="A900" s="13" t="s">
        <v>22</v>
      </c>
      <c r="B900" s="13" t="s">
        <v>23</v>
      </c>
      <c r="C900" s="13" t="s">
        <v>24</v>
      </c>
      <c r="D900" s="7"/>
      <c r="E900" s="10"/>
      <c r="H900" s="8"/>
      <c r="I900" s="11"/>
      <c r="J900" s="5"/>
    </row>
    <row r="901" spans="1:10">
      <c r="A901" s="22" t="s">
        <v>700</v>
      </c>
      <c r="B901" s="23"/>
      <c r="C901" s="23"/>
    </row>
    <row r="902" spans="1:10">
      <c r="A902" s="64"/>
      <c r="B902" s="45"/>
      <c r="C902" s="45"/>
    </row>
    <row r="904" spans="1:10">
      <c r="A904" s="1" t="s">
        <v>0</v>
      </c>
      <c r="B904" s="2"/>
      <c r="C904" s="2"/>
      <c r="D904" s="2"/>
      <c r="E904" s="2"/>
      <c r="F904" s="2"/>
      <c r="G904" s="2"/>
      <c r="H904" s="2"/>
      <c r="I904" s="2"/>
      <c r="J904" s="2"/>
    </row>
    <row r="905" spans="1:10">
      <c r="A905" s="3" t="s">
        <v>94</v>
      </c>
      <c r="B905" s="2"/>
      <c r="C905" s="2"/>
      <c r="D905" s="2"/>
      <c r="E905" s="2"/>
      <c r="F905" s="2"/>
      <c r="G905" s="2"/>
      <c r="H905" s="2"/>
      <c r="I905" s="2"/>
      <c r="J905" s="2"/>
    </row>
    <row r="906" spans="1:10">
      <c r="A906" s="88" t="s">
        <v>0</v>
      </c>
      <c r="B906" s="88" t="s">
        <v>2</v>
      </c>
      <c r="C906" s="88" t="s">
        <v>3</v>
      </c>
      <c r="D906" s="88" t="s">
        <v>4</v>
      </c>
      <c r="E906" s="88" t="s">
        <v>5</v>
      </c>
      <c r="F906" s="88" t="s">
        <v>6</v>
      </c>
      <c r="G906" s="90"/>
      <c r="H906" s="91"/>
      <c r="I906" s="88" t="s">
        <v>7</v>
      </c>
      <c r="J906" s="88" t="s">
        <v>8</v>
      </c>
    </row>
    <row r="907" spans="1:10">
      <c r="A907" s="89"/>
      <c r="B907" s="89"/>
      <c r="C907" s="89"/>
      <c r="D907" s="89"/>
      <c r="E907" s="89"/>
      <c r="F907" s="4" t="s">
        <v>9</v>
      </c>
      <c r="G907" s="4" t="s">
        <v>10</v>
      </c>
      <c r="H907" s="4" t="s">
        <v>11</v>
      </c>
      <c r="I907" s="89"/>
      <c r="J907" s="89"/>
    </row>
    <row r="908" spans="1:10">
      <c r="A908" s="5" t="s">
        <v>701</v>
      </c>
      <c r="B908" s="6">
        <v>44883.518918622693</v>
      </c>
      <c r="C908" s="5" t="s">
        <v>662</v>
      </c>
      <c r="D908" s="7">
        <v>44203</v>
      </c>
      <c r="E908" s="5" t="s">
        <v>645</v>
      </c>
      <c r="H908" s="8">
        <v>28828.3</v>
      </c>
      <c r="I908" s="5" t="s">
        <v>15</v>
      </c>
      <c r="J908" s="5" t="s">
        <v>607</v>
      </c>
    </row>
    <row r="909" spans="1:10">
      <c r="A909" s="5" t="s">
        <v>701</v>
      </c>
      <c r="B909" s="6">
        <v>44883.518918622693</v>
      </c>
      <c r="C909" s="5" t="s">
        <v>662</v>
      </c>
      <c r="D909" s="7">
        <v>195133</v>
      </c>
      <c r="E909" s="5" t="s">
        <v>645</v>
      </c>
      <c r="H909" s="8">
        <v>3806.96</v>
      </c>
      <c r="I909" s="5" t="s">
        <v>15</v>
      </c>
      <c r="J909" s="10" t="s">
        <v>609</v>
      </c>
    </row>
    <row r="910" spans="1:10">
      <c r="A910" s="5" t="s">
        <v>701</v>
      </c>
      <c r="B910" s="6">
        <v>44883.518918622693</v>
      </c>
      <c r="C910" s="5" t="s">
        <v>662</v>
      </c>
      <c r="D910" s="9">
        <v>45123083181</v>
      </c>
      <c r="E910" s="5" t="s">
        <v>71</v>
      </c>
      <c r="H910" s="8">
        <v>2539.1999999999998</v>
      </c>
      <c r="I910" s="5" t="s">
        <v>15</v>
      </c>
      <c r="J910" s="5" t="s">
        <v>607</v>
      </c>
    </row>
    <row r="911" spans="1:10">
      <c r="A911" s="5" t="s">
        <v>701</v>
      </c>
      <c r="B911" s="6">
        <v>44883.518918622693</v>
      </c>
      <c r="C911" s="5" t="s">
        <v>662</v>
      </c>
      <c r="D911" s="9">
        <v>45163050909</v>
      </c>
      <c r="E911" s="5" t="s">
        <v>71</v>
      </c>
      <c r="H911" s="8">
        <v>10000</v>
      </c>
      <c r="I911" s="5" t="s">
        <v>15</v>
      </c>
      <c r="J911" s="5" t="s">
        <v>608</v>
      </c>
    </row>
    <row r="912" spans="1:10">
      <c r="A912" s="5" t="s">
        <v>701</v>
      </c>
      <c r="B912" s="6">
        <v>44883.518918622693</v>
      </c>
      <c r="C912" s="5" t="s">
        <v>662</v>
      </c>
      <c r="D912" s="9">
        <v>45163050732</v>
      </c>
      <c r="E912" s="5" t="s">
        <v>71</v>
      </c>
      <c r="H912" s="8">
        <v>4054.4</v>
      </c>
      <c r="I912" s="5" t="s">
        <v>15</v>
      </c>
      <c r="J912" s="5" t="s">
        <v>607</v>
      </c>
    </row>
    <row r="913" spans="1:10">
      <c r="A913" s="5" t="s">
        <v>701</v>
      </c>
      <c r="B913" s="6">
        <v>44883.518918622693</v>
      </c>
      <c r="C913" s="5" t="s">
        <v>662</v>
      </c>
      <c r="D913" s="9">
        <v>45163050732</v>
      </c>
      <c r="E913" s="5" t="s">
        <v>71</v>
      </c>
      <c r="H913" s="8">
        <v>24133.599999999999</v>
      </c>
      <c r="I913" s="5" t="s">
        <v>15</v>
      </c>
      <c r="J913" s="5" t="s">
        <v>607</v>
      </c>
    </row>
    <row r="914" spans="1:10">
      <c r="A914" s="5" t="s">
        <v>701</v>
      </c>
      <c r="B914" s="6">
        <v>44883.518918622693</v>
      </c>
      <c r="C914" s="5" t="s">
        <v>662</v>
      </c>
      <c r="D914" s="9">
        <v>45143324039</v>
      </c>
      <c r="E914" s="5" t="s">
        <v>71</v>
      </c>
      <c r="H914" s="8">
        <v>187.2</v>
      </c>
      <c r="I914" s="5" t="s">
        <v>15</v>
      </c>
      <c r="J914" s="5" t="s">
        <v>602</v>
      </c>
    </row>
    <row r="915" spans="1:10">
      <c r="A915" s="5" t="s">
        <v>701</v>
      </c>
      <c r="B915" s="6">
        <v>44883.518918622693</v>
      </c>
      <c r="C915" s="5" t="s">
        <v>662</v>
      </c>
      <c r="D915" s="9">
        <v>45123082696</v>
      </c>
      <c r="E915" s="5" t="s">
        <v>71</v>
      </c>
      <c r="H915" s="8">
        <v>290.67</v>
      </c>
      <c r="I915" s="5" t="s">
        <v>15</v>
      </c>
      <c r="J915" s="5" t="s">
        <v>602</v>
      </c>
    </row>
    <row r="916" spans="1:10">
      <c r="A916" s="5" t="s">
        <v>701</v>
      </c>
      <c r="B916" s="6">
        <v>44883.518918622693</v>
      </c>
      <c r="C916" s="5" t="s">
        <v>662</v>
      </c>
      <c r="D916" s="9">
        <v>52716326493</v>
      </c>
      <c r="E916" s="5" t="s">
        <v>71</v>
      </c>
      <c r="H916" s="8">
        <v>15.6</v>
      </c>
      <c r="I916" s="5" t="s">
        <v>15</v>
      </c>
      <c r="J916" s="5" t="s">
        <v>602</v>
      </c>
    </row>
    <row r="917" spans="1:10">
      <c r="A917" s="5" t="s">
        <v>701</v>
      </c>
      <c r="B917" s="6">
        <v>44883.518918622693</v>
      </c>
      <c r="C917" s="5" t="s">
        <v>662</v>
      </c>
      <c r="D917" s="9">
        <v>45132958195</v>
      </c>
      <c r="E917" s="5" t="s">
        <v>71</v>
      </c>
      <c r="H917" s="8">
        <v>480</v>
      </c>
      <c r="I917" s="5" t="s">
        <v>15</v>
      </c>
      <c r="J917" s="5" t="s">
        <v>602</v>
      </c>
    </row>
    <row r="918" spans="1:10">
      <c r="A918" s="5" t="s">
        <v>701</v>
      </c>
      <c r="B918" s="6">
        <v>44883.518918622693</v>
      </c>
      <c r="C918" s="5" t="s">
        <v>662</v>
      </c>
      <c r="D918" s="9">
        <v>45113098593</v>
      </c>
      <c r="E918" s="5" t="s">
        <v>71</v>
      </c>
      <c r="H918" s="8">
        <v>439.8</v>
      </c>
      <c r="I918" s="5" t="s">
        <v>15</v>
      </c>
      <c r="J918" s="5" t="s">
        <v>602</v>
      </c>
    </row>
    <row r="919" spans="1:10">
      <c r="A919" s="5" t="s">
        <v>701</v>
      </c>
      <c r="B919" s="6">
        <v>44883.518918622693</v>
      </c>
      <c r="C919" s="5" t="s">
        <v>662</v>
      </c>
      <c r="D919" s="9">
        <v>45113098753</v>
      </c>
      <c r="E919" s="5" t="s">
        <v>71</v>
      </c>
      <c r="H919" s="8">
        <v>396</v>
      </c>
      <c r="I919" s="5" t="s">
        <v>15</v>
      </c>
      <c r="J919" s="5" t="s">
        <v>602</v>
      </c>
    </row>
    <row r="920" spans="1:10">
      <c r="A920" s="5" t="s">
        <v>701</v>
      </c>
      <c r="B920" s="6">
        <v>44883.518918622693</v>
      </c>
      <c r="C920" s="5" t="s">
        <v>662</v>
      </c>
      <c r="D920" s="9">
        <v>45123084202</v>
      </c>
      <c r="E920" s="5" t="s">
        <v>71</v>
      </c>
      <c r="H920" s="8">
        <v>2084.4</v>
      </c>
      <c r="I920" s="5" t="s">
        <v>15</v>
      </c>
      <c r="J920" s="5" t="s">
        <v>602</v>
      </c>
    </row>
    <row r="921" spans="1:10">
      <c r="A921" s="5" t="s">
        <v>701</v>
      </c>
      <c r="B921" s="6">
        <v>44883.518918622693</v>
      </c>
      <c r="C921" s="5" t="s">
        <v>662</v>
      </c>
      <c r="D921" s="9">
        <v>52316378829</v>
      </c>
      <c r="E921" s="5" t="s">
        <v>71</v>
      </c>
      <c r="H921" s="8">
        <v>480</v>
      </c>
      <c r="I921" s="5" t="s">
        <v>15</v>
      </c>
      <c r="J921" s="5" t="s">
        <v>602</v>
      </c>
    </row>
    <row r="922" spans="1:10">
      <c r="A922" s="5" t="s">
        <v>701</v>
      </c>
      <c r="B922" s="6">
        <v>44883.518918622693</v>
      </c>
      <c r="C922" s="5" t="s">
        <v>662</v>
      </c>
      <c r="D922" s="9">
        <v>45173019527</v>
      </c>
      <c r="E922" s="5" t="s">
        <v>71</v>
      </c>
      <c r="H922" s="8">
        <v>3869.6</v>
      </c>
      <c r="I922" s="5" t="s">
        <v>15</v>
      </c>
      <c r="J922" s="5" t="s">
        <v>602</v>
      </c>
    </row>
    <row r="923" spans="1:10">
      <c r="A923" s="5" t="s">
        <v>701</v>
      </c>
      <c r="B923" s="6">
        <v>44883.518918622693</v>
      </c>
      <c r="C923" s="5" t="s">
        <v>662</v>
      </c>
      <c r="D923" s="9">
        <v>45143328872</v>
      </c>
      <c r="E923" s="5" t="s">
        <v>71</v>
      </c>
      <c r="H923" s="8">
        <v>1200</v>
      </c>
      <c r="I923" s="5" t="s">
        <v>15</v>
      </c>
      <c r="J923" s="5" t="s">
        <v>602</v>
      </c>
    </row>
    <row r="924" spans="1:10">
      <c r="A924" s="5" t="s">
        <v>701</v>
      </c>
      <c r="B924" s="6">
        <v>44883.518918622693</v>
      </c>
      <c r="C924" s="5" t="s">
        <v>662</v>
      </c>
      <c r="D924" s="9">
        <v>45132959839</v>
      </c>
      <c r="E924" s="5" t="s">
        <v>71</v>
      </c>
      <c r="H924" s="8">
        <v>269.33999999999997</v>
      </c>
      <c r="I924" s="5" t="s">
        <v>15</v>
      </c>
      <c r="J924" s="5" t="s">
        <v>602</v>
      </c>
    </row>
    <row r="925" spans="1:10">
      <c r="A925" s="5" t="s">
        <v>701</v>
      </c>
      <c r="B925" s="6">
        <v>44883.518918622693</v>
      </c>
      <c r="C925" s="5" t="s">
        <v>662</v>
      </c>
      <c r="D925" s="9">
        <v>45123084667</v>
      </c>
      <c r="E925" s="5" t="s">
        <v>71</v>
      </c>
      <c r="H925" s="8">
        <v>806</v>
      </c>
      <c r="I925" s="5" t="s">
        <v>15</v>
      </c>
      <c r="J925" s="5" t="s">
        <v>602</v>
      </c>
    </row>
    <row r="926" spans="1:10">
      <c r="A926" s="5" t="s">
        <v>701</v>
      </c>
      <c r="B926" s="6">
        <v>44883.518918622693</v>
      </c>
      <c r="C926" s="5" t="s">
        <v>662</v>
      </c>
      <c r="D926" s="9">
        <v>45132960115</v>
      </c>
      <c r="E926" s="5" t="s">
        <v>71</v>
      </c>
      <c r="H926" s="8">
        <v>774.39</v>
      </c>
      <c r="I926" s="5" t="s">
        <v>15</v>
      </c>
      <c r="J926" s="5" t="s">
        <v>602</v>
      </c>
    </row>
    <row r="927" spans="1:10">
      <c r="A927" s="5" t="s">
        <v>701</v>
      </c>
      <c r="B927" s="6">
        <v>44883.518918622693</v>
      </c>
      <c r="C927" s="5" t="s">
        <v>662</v>
      </c>
      <c r="D927" s="9">
        <v>45132960134</v>
      </c>
      <c r="E927" s="5" t="s">
        <v>71</v>
      </c>
      <c r="H927" s="8">
        <v>4660</v>
      </c>
      <c r="I927" s="5" t="s">
        <v>15</v>
      </c>
      <c r="J927" s="5" t="s">
        <v>602</v>
      </c>
    </row>
    <row r="928" spans="1:10">
      <c r="A928" s="5" t="s">
        <v>701</v>
      </c>
      <c r="B928" s="6">
        <v>44883.518918622693</v>
      </c>
      <c r="C928" s="5" t="s">
        <v>662</v>
      </c>
      <c r="D928" s="9">
        <v>45113099442</v>
      </c>
      <c r="E928" s="5" t="s">
        <v>71</v>
      </c>
      <c r="H928" s="8">
        <v>1269.96</v>
      </c>
      <c r="I928" s="5" t="s">
        <v>15</v>
      </c>
      <c r="J928" s="5" t="s">
        <v>602</v>
      </c>
    </row>
    <row r="929" spans="1:10">
      <c r="A929" s="5" t="s">
        <v>701</v>
      </c>
      <c r="B929" s="6">
        <v>44883.518918622693</v>
      </c>
      <c r="C929" s="5" t="s">
        <v>662</v>
      </c>
      <c r="D929" s="9">
        <v>45173020083</v>
      </c>
      <c r="E929" s="5" t="s">
        <v>71</v>
      </c>
      <c r="H929" s="8">
        <v>1626.12</v>
      </c>
      <c r="I929" s="5" t="s">
        <v>15</v>
      </c>
      <c r="J929" s="5" t="s">
        <v>602</v>
      </c>
    </row>
    <row r="930" spans="1:10">
      <c r="A930" s="5" t="s">
        <v>701</v>
      </c>
      <c r="B930" s="6">
        <v>44883.518918622693</v>
      </c>
      <c r="C930" s="5" t="s">
        <v>662</v>
      </c>
      <c r="D930" s="9">
        <v>45143329563</v>
      </c>
      <c r="E930" s="5" t="s">
        <v>71</v>
      </c>
      <c r="H930" s="8">
        <v>244.81</v>
      </c>
      <c r="I930" s="5" t="s">
        <v>15</v>
      </c>
      <c r="J930" s="5" t="s">
        <v>602</v>
      </c>
    </row>
    <row r="931" spans="1:10">
      <c r="A931" s="5" t="s">
        <v>702</v>
      </c>
      <c r="B931" s="6">
        <v>44883.518918622693</v>
      </c>
      <c r="C931" s="5" t="s">
        <v>662</v>
      </c>
      <c r="D931" s="7">
        <v>28311783</v>
      </c>
      <c r="E931" s="10" t="s">
        <v>654</v>
      </c>
      <c r="H931" s="8">
        <v>30531.37</v>
      </c>
      <c r="I931" s="5" t="s">
        <v>15</v>
      </c>
      <c r="J931" s="5" t="s">
        <v>602</v>
      </c>
    </row>
    <row r="932" spans="1:10">
      <c r="A932" s="5" t="s">
        <v>701</v>
      </c>
      <c r="B932" s="6">
        <v>44883.518918622693</v>
      </c>
      <c r="C932" s="5" t="s">
        <v>662</v>
      </c>
      <c r="D932" s="7">
        <v>28509997</v>
      </c>
      <c r="E932" s="10" t="s">
        <v>654</v>
      </c>
      <c r="H932" s="8">
        <v>7926.75</v>
      </c>
      <c r="I932" s="5" t="s">
        <v>15</v>
      </c>
      <c r="J932" s="5" t="s">
        <v>602</v>
      </c>
    </row>
    <row r="933" spans="1:10">
      <c r="A933" s="5" t="s">
        <v>701</v>
      </c>
      <c r="B933" s="6">
        <v>44883.518918622693</v>
      </c>
      <c r="C933" s="5" t="s">
        <v>662</v>
      </c>
      <c r="D933" s="7">
        <v>110649</v>
      </c>
      <c r="E933" s="5" t="s">
        <v>60</v>
      </c>
      <c r="H933" s="8">
        <v>6955.23</v>
      </c>
      <c r="I933" s="5" t="s">
        <v>15</v>
      </c>
      <c r="J933" s="5" t="s">
        <v>607</v>
      </c>
    </row>
    <row r="934" spans="1:10">
      <c r="A934" s="5" t="s">
        <v>701</v>
      </c>
      <c r="B934" s="6">
        <v>44883.518918622693</v>
      </c>
      <c r="C934" s="5" t="s">
        <v>662</v>
      </c>
      <c r="D934" s="7">
        <v>110649</v>
      </c>
      <c r="E934" s="5" t="s">
        <v>60</v>
      </c>
      <c r="H934" s="8">
        <v>96541.08</v>
      </c>
      <c r="I934" s="5" t="s">
        <v>15</v>
      </c>
      <c r="J934" s="5" t="s">
        <v>607</v>
      </c>
    </row>
    <row r="935" spans="1:10">
      <c r="A935" s="5" t="s">
        <v>701</v>
      </c>
      <c r="B935" s="6">
        <v>44883.518918622693</v>
      </c>
      <c r="C935" s="5" t="s">
        <v>662</v>
      </c>
      <c r="D935" s="7">
        <v>110649</v>
      </c>
      <c r="E935" s="5" t="s">
        <v>60</v>
      </c>
      <c r="H935" s="8">
        <v>18337.43</v>
      </c>
      <c r="I935" s="5" t="s">
        <v>15</v>
      </c>
      <c r="J935" s="5" t="s">
        <v>607</v>
      </c>
    </row>
    <row r="936" spans="1:10">
      <c r="A936" s="5" t="s">
        <v>701</v>
      </c>
      <c r="B936" s="6">
        <v>44883.518918622693</v>
      </c>
      <c r="C936" s="5" t="s">
        <v>662</v>
      </c>
      <c r="D936" s="9">
        <v>296301007570023</v>
      </c>
      <c r="E936" s="5" t="s">
        <v>632</v>
      </c>
      <c r="H936" s="8">
        <v>11164.52</v>
      </c>
      <c r="I936" s="5" t="s">
        <v>15</v>
      </c>
      <c r="J936" s="5" t="s">
        <v>608</v>
      </c>
    </row>
    <row r="937" spans="1:10">
      <c r="A937" s="5" t="s">
        <v>701</v>
      </c>
      <c r="B937" s="6">
        <v>44883.518918622693</v>
      </c>
      <c r="C937" s="5" t="s">
        <v>662</v>
      </c>
      <c r="D937" s="9">
        <v>295401006270009</v>
      </c>
      <c r="E937" s="5" t="s">
        <v>632</v>
      </c>
      <c r="H937" s="8">
        <v>32673.15</v>
      </c>
      <c r="I937" s="5" t="s">
        <v>15</v>
      </c>
      <c r="J937" s="10" t="s">
        <v>609</v>
      </c>
    </row>
    <row r="938" spans="1:10">
      <c r="A938" s="12" t="s">
        <v>21</v>
      </c>
      <c r="B938" s="3"/>
      <c r="C938" s="3"/>
      <c r="D938" s="7"/>
      <c r="E938" s="10"/>
      <c r="F938" s="47"/>
      <c r="G938" s="8"/>
      <c r="I938" s="11"/>
      <c r="J938" s="5"/>
    </row>
    <row r="939" spans="1:10">
      <c r="A939" s="13" t="s">
        <v>22</v>
      </c>
      <c r="B939" s="13" t="s">
        <v>23</v>
      </c>
      <c r="C939" s="13" t="s">
        <v>24</v>
      </c>
      <c r="D939" s="7"/>
      <c r="E939" s="10"/>
      <c r="G939" s="8"/>
      <c r="I939" s="11"/>
      <c r="J939" s="5"/>
    </row>
    <row r="940" spans="1:10">
      <c r="A940" s="22" t="s">
        <v>703</v>
      </c>
      <c r="B940" s="23"/>
      <c r="C940" s="23"/>
      <c r="D940" s="44"/>
    </row>
    <row r="941" spans="1:10">
      <c r="A941" s="24" t="s">
        <v>704</v>
      </c>
      <c r="B941" s="23"/>
      <c r="C941" s="23"/>
      <c r="D941" s="44"/>
    </row>
    <row r="942" spans="1:10">
      <c r="A942" s="5"/>
      <c r="B942" s="6"/>
      <c r="C942" s="5"/>
      <c r="D942" s="7"/>
      <c r="E942" s="10"/>
      <c r="G942" s="8"/>
      <c r="I942" s="11"/>
      <c r="J942" s="5"/>
    </row>
    <row r="943" spans="1:10">
      <c r="A943" s="5" t="s">
        <v>705</v>
      </c>
      <c r="B943" s="6">
        <v>44883.523819710637</v>
      </c>
      <c r="C943" s="5" t="s">
        <v>662</v>
      </c>
      <c r="D943" s="7"/>
      <c r="E943" s="10"/>
      <c r="G943" s="8">
        <v>3180.37</v>
      </c>
      <c r="I943" s="11" t="s">
        <v>10</v>
      </c>
      <c r="J943" s="10" t="s">
        <v>623</v>
      </c>
    </row>
    <row r="944" spans="1:10">
      <c r="A944" s="5" t="s">
        <v>705</v>
      </c>
      <c r="B944" s="6">
        <v>44883.523819710637</v>
      </c>
      <c r="C944" s="5" t="s">
        <v>662</v>
      </c>
      <c r="D944" s="9">
        <v>45173019043</v>
      </c>
      <c r="E944" s="5" t="s">
        <v>71</v>
      </c>
      <c r="H944" s="8">
        <v>5000</v>
      </c>
      <c r="I944" s="5" t="s">
        <v>15</v>
      </c>
      <c r="J944" s="5" t="s">
        <v>630</v>
      </c>
    </row>
    <row r="945" spans="1:10">
      <c r="A945" s="5" t="s">
        <v>705</v>
      </c>
      <c r="B945" s="6">
        <v>44883.523819710637</v>
      </c>
      <c r="C945" s="5" t="s">
        <v>662</v>
      </c>
      <c r="D945" s="9">
        <v>297501005640010</v>
      </c>
      <c r="E945" s="5" t="s">
        <v>649</v>
      </c>
      <c r="H945" s="8">
        <v>1392</v>
      </c>
      <c r="I945" s="5" t="s">
        <v>15</v>
      </c>
      <c r="J945" s="5" t="s">
        <v>630</v>
      </c>
    </row>
    <row r="946" spans="1:10">
      <c r="A946" s="5" t="s">
        <v>705</v>
      </c>
      <c r="B946" s="6">
        <v>44883.523819710637</v>
      </c>
      <c r="C946" s="5" t="s">
        <v>662</v>
      </c>
      <c r="D946" s="9">
        <v>297501005640010</v>
      </c>
      <c r="E946" s="5" t="s">
        <v>632</v>
      </c>
      <c r="H946" s="8">
        <v>34254.61</v>
      </c>
      <c r="I946" s="5" t="s">
        <v>15</v>
      </c>
      <c r="J946" s="5" t="s">
        <v>630</v>
      </c>
    </row>
    <row r="947" spans="1:10">
      <c r="A947" s="5" t="s">
        <v>705</v>
      </c>
      <c r="B947" s="6">
        <v>44883.523819710637</v>
      </c>
      <c r="C947" s="5" t="s">
        <v>662</v>
      </c>
      <c r="D947" s="7">
        <v>403159</v>
      </c>
      <c r="E947" s="5" t="s">
        <v>71</v>
      </c>
      <c r="H947" s="8">
        <v>268900</v>
      </c>
      <c r="I947" s="5" t="s">
        <v>15</v>
      </c>
      <c r="J947" s="5" t="s">
        <v>630</v>
      </c>
    </row>
    <row r="948" spans="1:10">
      <c r="A948" s="5" t="s">
        <v>705</v>
      </c>
      <c r="B948" s="6">
        <v>44883.523819710637</v>
      </c>
      <c r="C948" s="5" t="s">
        <v>662</v>
      </c>
      <c r="D948" s="7">
        <v>403161</v>
      </c>
      <c r="E948" s="10" t="s">
        <v>130</v>
      </c>
      <c r="H948" s="8">
        <v>26100</v>
      </c>
      <c r="I948" s="5" t="s">
        <v>15</v>
      </c>
      <c r="J948" s="5" t="s">
        <v>630</v>
      </c>
    </row>
    <row r="949" spans="1:10">
      <c r="A949" s="5" t="s">
        <v>706</v>
      </c>
      <c r="B949" s="6">
        <v>44883.523819710637</v>
      </c>
      <c r="C949" s="5" t="s">
        <v>662</v>
      </c>
      <c r="D949" s="7"/>
      <c r="E949" s="10"/>
      <c r="F949" s="8">
        <v>8055.9</v>
      </c>
      <c r="I949" s="11" t="s">
        <v>9</v>
      </c>
      <c r="J949" s="10" t="s">
        <v>624</v>
      </c>
    </row>
    <row r="950" spans="1:10">
      <c r="A950" s="5" t="s">
        <v>705</v>
      </c>
      <c r="B950" s="6">
        <v>44883.523819710637</v>
      </c>
      <c r="C950" s="5" t="s">
        <v>662</v>
      </c>
      <c r="D950" s="7"/>
      <c r="E950" s="10"/>
      <c r="F950" s="8">
        <v>11800.4</v>
      </c>
      <c r="I950" s="11" t="s">
        <v>9</v>
      </c>
      <c r="J950" s="10" t="s">
        <v>658</v>
      </c>
    </row>
    <row r="951" spans="1:10">
      <c r="A951" s="5" t="s">
        <v>705</v>
      </c>
      <c r="B951" s="6">
        <v>44883.523819710637</v>
      </c>
      <c r="C951" s="5" t="s">
        <v>662</v>
      </c>
      <c r="D951" s="7"/>
      <c r="E951" s="10"/>
      <c r="F951" s="8">
        <v>9554.6</v>
      </c>
      <c r="I951" s="11" t="s">
        <v>9</v>
      </c>
      <c r="J951" s="10" t="s">
        <v>613</v>
      </c>
    </row>
    <row r="952" spans="1:10">
      <c r="A952" s="5" t="s">
        <v>705</v>
      </c>
      <c r="B952" s="6">
        <v>44883.523819710637</v>
      </c>
      <c r="C952" s="5" t="s">
        <v>662</v>
      </c>
      <c r="D952" s="7"/>
      <c r="E952" s="10"/>
      <c r="F952" s="8">
        <v>19970</v>
      </c>
      <c r="I952" s="11" t="s">
        <v>9</v>
      </c>
      <c r="J952" s="5" t="s">
        <v>612</v>
      </c>
    </row>
    <row r="953" spans="1:10">
      <c r="A953" s="5" t="s">
        <v>705</v>
      </c>
      <c r="B953" s="6">
        <v>44883.523819710637</v>
      </c>
      <c r="C953" s="5" t="s">
        <v>662</v>
      </c>
      <c r="D953" s="7"/>
      <c r="E953" s="10"/>
      <c r="F953" s="8">
        <v>7416.4</v>
      </c>
      <c r="I953" s="11" t="s">
        <v>9</v>
      </c>
      <c r="J953" s="5" t="s">
        <v>614</v>
      </c>
    </row>
    <row r="954" spans="1:10">
      <c r="A954" s="5" t="s">
        <v>705</v>
      </c>
      <c r="B954" s="6">
        <v>44883.523819710637</v>
      </c>
      <c r="C954" s="5" t="s">
        <v>662</v>
      </c>
      <c r="D954" s="7"/>
      <c r="E954" s="10"/>
      <c r="F954" s="8">
        <v>8263</v>
      </c>
      <c r="I954" s="11" t="s">
        <v>9</v>
      </c>
      <c r="J954" s="10" t="s">
        <v>615</v>
      </c>
    </row>
    <row r="955" spans="1:10">
      <c r="A955" s="5" t="s">
        <v>705</v>
      </c>
      <c r="B955" s="6">
        <v>44883.523819710637</v>
      </c>
      <c r="C955" s="5" t="s">
        <v>662</v>
      </c>
      <c r="D955" s="7"/>
      <c r="E955" s="10"/>
      <c r="F955" s="8">
        <v>9600.2000000000007</v>
      </c>
      <c r="I955" s="11" t="s">
        <v>9</v>
      </c>
      <c r="J955" s="5" t="s">
        <v>616</v>
      </c>
    </row>
    <row r="956" spans="1:10">
      <c r="A956" s="5" t="s">
        <v>705</v>
      </c>
      <c r="B956" s="6">
        <v>44883.523819710637</v>
      </c>
      <c r="C956" s="5" t="s">
        <v>662</v>
      </c>
      <c r="D956" s="7"/>
      <c r="E956" s="10"/>
      <c r="F956" s="8">
        <v>13672.6</v>
      </c>
      <c r="I956" s="11" t="s">
        <v>9</v>
      </c>
      <c r="J956" s="5" t="s">
        <v>634</v>
      </c>
    </row>
    <row r="957" spans="1:10">
      <c r="A957" s="5" t="s">
        <v>705</v>
      </c>
      <c r="B957" s="6">
        <v>44883.523819710637</v>
      </c>
      <c r="C957" s="5" t="s">
        <v>662</v>
      </c>
      <c r="D957" s="7"/>
      <c r="E957" s="10"/>
      <c r="F957" s="8">
        <v>22827.200000000001</v>
      </c>
      <c r="I957" s="11" t="s">
        <v>9</v>
      </c>
      <c r="J957" s="10" t="s">
        <v>659</v>
      </c>
    </row>
    <row r="958" spans="1:10">
      <c r="A958" s="5" t="s">
        <v>705</v>
      </c>
      <c r="B958" s="6">
        <v>44883.523819710637</v>
      </c>
      <c r="C958" s="5" t="s">
        <v>662</v>
      </c>
      <c r="D958" s="7"/>
      <c r="E958" s="10"/>
      <c r="F958" s="8">
        <v>87892.5</v>
      </c>
      <c r="I958" s="11" t="s">
        <v>9</v>
      </c>
      <c r="J958" s="10" t="s">
        <v>636</v>
      </c>
    </row>
    <row r="959" spans="1:10">
      <c r="A959" s="5" t="s">
        <v>705</v>
      </c>
      <c r="B959" s="6">
        <v>44883.523819710637</v>
      </c>
      <c r="C959" s="5" t="s">
        <v>662</v>
      </c>
      <c r="D959" s="7"/>
      <c r="E959" s="10"/>
      <c r="F959" s="8">
        <v>518</v>
      </c>
      <c r="I959" s="11" t="s">
        <v>9</v>
      </c>
      <c r="J959" s="10" t="s">
        <v>617</v>
      </c>
    </row>
    <row r="960" spans="1:10">
      <c r="A960" s="5" t="s">
        <v>705</v>
      </c>
      <c r="B960" s="6">
        <v>44883.523819710637</v>
      </c>
      <c r="C960" s="5" t="s">
        <v>662</v>
      </c>
      <c r="D960" s="7"/>
      <c r="E960" s="10"/>
      <c r="F960" s="8">
        <v>12757.2</v>
      </c>
      <c r="I960" s="11" t="s">
        <v>9</v>
      </c>
      <c r="J960" s="10" t="s">
        <v>618</v>
      </c>
    </row>
    <row r="961" spans="1:10">
      <c r="A961" s="5" t="s">
        <v>705</v>
      </c>
      <c r="B961" s="6">
        <v>44883.523819710637</v>
      </c>
      <c r="C961" s="5" t="s">
        <v>662</v>
      </c>
      <c r="D961" s="7"/>
      <c r="E961" s="10"/>
      <c r="F961" s="8">
        <v>3288.7</v>
      </c>
      <c r="I961" s="11" t="s">
        <v>9</v>
      </c>
      <c r="J961" s="10" t="s">
        <v>619</v>
      </c>
    </row>
    <row r="962" spans="1:10">
      <c r="A962" s="5" t="s">
        <v>705</v>
      </c>
      <c r="B962" s="6">
        <v>44883.523819710637</v>
      </c>
      <c r="C962" s="5" t="s">
        <v>662</v>
      </c>
      <c r="D962" s="7"/>
      <c r="E962" s="10"/>
      <c r="F962" s="8">
        <v>12749.2</v>
      </c>
      <c r="I962" s="11" t="s">
        <v>9</v>
      </c>
      <c r="J962" s="10" t="s">
        <v>620</v>
      </c>
    </row>
    <row r="963" spans="1:10">
      <c r="A963" s="5" t="s">
        <v>705</v>
      </c>
      <c r="B963" s="6">
        <v>44883.523819710637</v>
      </c>
      <c r="C963" s="5" t="s">
        <v>662</v>
      </c>
      <c r="D963" s="7"/>
      <c r="E963" s="10"/>
      <c r="F963" s="8">
        <v>15114.9</v>
      </c>
      <c r="I963" s="11" t="s">
        <v>9</v>
      </c>
      <c r="J963" s="10" t="s">
        <v>621</v>
      </c>
    </row>
    <row r="964" spans="1:10">
      <c r="A964" s="5" t="s">
        <v>705</v>
      </c>
      <c r="B964" s="6">
        <v>44883.523819710637</v>
      </c>
      <c r="C964" s="5" t="s">
        <v>662</v>
      </c>
      <c r="D964" s="7"/>
      <c r="E964" s="10"/>
      <c r="F964" s="8">
        <v>30863.599999999999</v>
      </c>
      <c r="I964" s="11" t="s">
        <v>9</v>
      </c>
      <c r="J964" s="10" t="s">
        <v>603</v>
      </c>
    </row>
    <row r="965" spans="1:10">
      <c r="A965" s="5" t="s">
        <v>705</v>
      </c>
      <c r="B965" s="6">
        <v>44883.523819710637</v>
      </c>
      <c r="C965" s="5" t="s">
        <v>662</v>
      </c>
      <c r="D965" s="7"/>
      <c r="E965" s="10"/>
      <c r="F965" s="8">
        <v>9340.9</v>
      </c>
      <c r="I965" s="11" t="s">
        <v>9</v>
      </c>
      <c r="J965" s="10" t="s">
        <v>622</v>
      </c>
    </row>
    <row r="966" spans="1:10">
      <c r="A966" s="5" t="s">
        <v>705</v>
      </c>
      <c r="B966" s="6">
        <v>44883.523819710637</v>
      </c>
      <c r="C966" s="5" t="s">
        <v>662</v>
      </c>
      <c r="D966" s="7"/>
      <c r="E966" s="10"/>
      <c r="F966" s="8">
        <v>8416</v>
      </c>
      <c r="I966" s="11" t="s">
        <v>9</v>
      </c>
      <c r="J966" s="10" t="s">
        <v>623</v>
      </c>
    </row>
    <row r="967" spans="1:10">
      <c r="A967" s="5" t="s">
        <v>705</v>
      </c>
      <c r="B967" s="6">
        <v>44883.523819710637</v>
      </c>
      <c r="C967" s="5" t="s">
        <v>662</v>
      </c>
      <c r="D967" s="7"/>
      <c r="E967" s="10"/>
      <c r="F967" s="8">
        <v>6607</v>
      </c>
      <c r="I967" s="11" t="s">
        <v>9</v>
      </c>
      <c r="J967" s="10" t="s">
        <v>625</v>
      </c>
    </row>
    <row r="968" spans="1:10">
      <c r="A968" s="5" t="s">
        <v>705</v>
      </c>
      <c r="B968" s="6">
        <v>44883.523819710637</v>
      </c>
      <c r="C968" s="5" t="s">
        <v>662</v>
      </c>
      <c r="D968" s="7"/>
      <c r="E968" s="10"/>
      <c r="F968" s="8">
        <v>4012.4</v>
      </c>
      <c r="I968" s="11" t="s">
        <v>9</v>
      </c>
      <c r="J968" s="10" t="s">
        <v>604</v>
      </c>
    </row>
    <row r="969" spans="1:10">
      <c r="A969" s="5" t="s">
        <v>705</v>
      </c>
      <c r="B969" s="6">
        <v>44883.523819710637</v>
      </c>
      <c r="C969" s="5" t="s">
        <v>662</v>
      </c>
      <c r="D969" s="7"/>
      <c r="E969" s="10"/>
      <c r="F969" s="8">
        <v>18008.7</v>
      </c>
      <c r="I969" s="11" t="s">
        <v>9</v>
      </c>
      <c r="J969" s="10" t="s">
        <v>660</v>
      </c>
    </row>
    <row r="970" spans="1:10">
      <c r="A970" s="5" t="s">
        <v>705</v>
      </c>
      <c r="B970" s="6">
        <v>44883.523819710637</v>
      </c>
      <c r="C970" s="5" t="s">
        <v>662</v>
      </c>
      <c r="D970" s="7"/>
      <c r="E970" s="10"/>
      <c r="F970" s="8">
        <v>34672.699999999997</v>
      </c>
      <c r="I970" s="11" t="s">
        <v>9</v>
      </c>
      <c r="J970" s="10" t="s">
        <v>639</v>
      </c>
    </row>
    <row r="971" spans="1:10">
      <c r="A971" s="12" t="s">
        <v>21</v>
      </c>
      <c r="B971" s="3"/>
      <c r="C971" s="3"/>
      <c r="D971" s="26">
        <f>344940.87+13641.6</f>
        <v>358582.47</v>
      </c>
      <c r="E971" s="10"/>
      <c r="F971" s="19">
        <f>SUM(F943:G970)</f>
        <v>358582.47000000009</v>
      </c>
      <c r="G971" s="8"/>
      <c r="I971" s="11"/>
      <c r="J971" s="5"/>
    </row>
    <row r="972" spans="1:10">
      <c r="A972" s="13" t="s">
        <v>22</v>
      </c>
      <c r="B972" s="13" t="s">
        <v>23</v>
      </c>
      <c r="C972" s="13" t="s">
        <v>24</v>
      </c>
      <c r="D972" s="7"/>
      <c r="E972" s="10"/>
      <c r="G972" s="8"/>
      <c r="I972" s="11"/>
      <c r="J972" s="5"/>
    </row>
    <row r="973" spans="1:10" ht="15.75" customHeight="1">
      <c r="A973" s="5"/>
      <c r="B973" s="6"/>
      <c r="C973" s="5"/>
      <c r="D973" s="14">
        <v>112252792</v>
      </c>
      <c r="E973" s="10"/>
      <c r="G973" s="8"/>
      <c r="I973" s="11"/>
      <c r="J973" s="5"/>
    </row>
    <row r="974" spans="1:10" ht="15.75" customHeight="1">
      <c r="A974" s="5"/>
      <c r="B974" s="6"/>
      <c r="C974" s="5"/>
      <c r="D974" s="14">
        <v>112252856</v>
      </c>
      <c r="E974" s="10"/>
      <c r="G974" s="8"/>
      <c r="I974" s="11"/>
      <c r="J974" s="5"/>
    </row>
    <row r="975" spans="1:10">
      <c r="A975" s="5"/>
      <c r="B975" s="6"/>
      <c r="C975" s="5"/>
      <c r="D975" s="7"/>
      <c r="E975" s="10"/>
      <c r="G975" s="8"/>
      <c r="I975" s="11"/>
      <c r="J975" s="5"/>
    </row>
    <row r="976" spans="1:10">
      <c r="A976" s="5" t="s">
        <v>707</v>
      </c>
      <c r="B976" s="6">
        <v>44883.804109317127</v>
      </c>
      <c r="C976" s="5" t="s">
        <v>662</v>
      </c>
      <c r="D976" s="7">
        <v>250012</v>
      </c>
      <c r="E976" s="5" t="s">
        <v>645</v>
      </c>
      <c r="H976" s="8">
        <v>187</v>
      </c>
      <c r="I976" s="5" t="s">
        <v>15</v>
      </c>
      <c r="J976" s="5" t="s">
        <v>607</v>
      </c>
    </row>
    <row r="977" spans="1:10">
      <c r="A977" s="5" t="s">
        <v>708</v>
      </c>
      <c r="B977" s="6">
        <v>44883.804109317127</v>
      </c>
      <c r="C977" s="5" t="s">
        <v>662</v>
      </c>
      <c r="D977" s="9">
        <v>45152949602</v>
      </c>
      <c r="E977" s="5" t="s">
        <v>71</v>
      </c>
      <c r="H977" s="8">
        <v>862.35</v>
      </c>
      <c r="I977" s="5" t="s">
        <v>15</v>
      </c>
      <c r="J977" s="5" t="s">
        <v>602</v>
      </c>
    </row>
    <row r="978" spans="1:10">
      <c r="A978" s="5" t="s">
        <v>707</v>
      </c>
      <c r="B978" s="6">
        <v>44883.804109317127</v>
      </c>
      <c r="C978" s="5" t="s">
        <v>662</v>
      </c>
      <c r="D978" s="9">
        <v>45173015278</v>
      </c>
      <c r="E978" s="5" t="s">
        <v>71</v>
      </c>
      <c r="H978" s="8">
        <v>10000</v>
      </c>
      <c r="I978" s="5" t="s">
        <v>15</v>
      </c>
      <c r="J978" s="10" t="s">
        <v>609</v>
      </c>
    </row>
    <row r="979" spans="1:10">
      <c r="A979" s="5" t="s">
        <v>707</v>
      </c>
      <c r="B979" s="6">
        <v>44883.804109317127</v>
      </c>
      <c r="C979" s="5" t="s">
        <v>662</v>
      </c>
      <c r="D979" s="9">
        <v>45123086566</v>
      </c>
      <c r="E979" s="5" t="s">
        <v>71</v>
      </c>
      <c r="H979" s="8">
        <v>4856.8500000000004</v>
      </c>
      <c r="I979" s="5" t="s">
        <v>15</v>
      </c>
      <c r="J979" s="5" t="s">
        <v>607</v>
      </c>
    </row>
    <row r="980" spans="1:10">
      <c r="A980" s="5" t="s">
        <v>707</v>
      </c>
      <c r="B980" s="6">
        <v>44883.804109317127</v>
      </c>
      <c r="C980" s="5" t="s">
        <v>662</v>
      </c>
      <c r="D980" s="9">
        <v>45143330394</v>
      </c>
      <c r="E980" s="5" t="s">
        <v>71</v>
      </c>
      <c r="H980" s="8">
        <v>445.2</v>
      </c>
      <c r="I980" s="5" t="s">
        <v>15</v>
      </c>
      <c r="J980" s="5" t="s">
        <v>607</v>
      </c>
    </row>
    <row r="981" spans="1:10">
      <c r="A981" s="5" t="s">
        <v>707</v>
      </c>
      <c r="B981" s="6">
        <v>44883.804109317127</v>
      </c>
      <c r="C981" s="5" t="s">
        <v>662</v>
      </c>
      <c r="D981" s="7">
        <v>787057</v>
      </c>
      <c r="E981" s="5" t="s">
        <v>71</v>
      </c>
      <c r="H981" s="8">
        <v>63282.1</v>
      </c>
      <c r="I981" s="5" t="s">
        <v>15</v>
      </c>
      <c r="J981" s="10" t="s">
        <v>609</v>
      </c>
    </row>
    <row r="982" spans="1:10">
      <c r="A982" s="5" t="s">
        <v>707</v>
      </c>
      <c r="B982" s="6">
        <v>44883.804109317127</v>
      </c>
      <c r="C982" s="5" t="s">
        <v>662</v>
      </c>
      <c r="D982" s="7">
        <v>408346</v>
      </c>
      <c r="E982" s="5" t="s">
        <v>71</v>
      </c>
      <c r="H982" s="8">
        <v>100000</v>
      </c>
      <c r="I982" s="5" t="s">
        <v>15</v>
      </c>
      <c r="J982" s="5" t="s">
        <v>630</v>
      </c>
    </row>
    <row r="983" spans="1:10">
      <c r="A983" s="5" t="s">
        <v>707</v>
      </c>
      <c r="B983" s="6">
        <v>44883.804109317127</v>
      </c>
      <c r="C983" s="5" t="s">
        <v>662</v>
      </c>
      <c r="D983" s="9">
        <v>45132957575</v>
      </c>
      <c r="E983" s="5" t="s">
        <v>71</v>
      </c>
      <c r="H983" s="8">
        <v>1697.4</v>
      </c>
      <c r="I983" s="5" t="s">
        <v>15</v>
      </c>
      <c r="J983" s="5" t="s">
        <v>602</v>
      </c>
    </row>
    <row r="984" spans="1:10">
      <c r="A984" s="5" t="s">
        <v>707</v>
      </c>
      <c r="B984" s="6">
        <v>44883.804109317127</v>
      </c>
      <c r="C984" s="5" t="s">
        <v>662</v>
      </c>
      <c r="D984" s="9">
        <v>45132960235</v>
      </c>
      <c r="E984" s="5" t="s">
        <v>71</v>
      </c>
      <c r="H984" s="8">
        <v>0.1</v>
      </c>
      <c r="I984" s="5" t="s">
        <v>15</v>
      </c>
      <c r="J984" s="5" t="s">
        <v>602</v>
      </c>
    </row>
    <row r="985" spans="1:10">
      <c r="A985" s="5" t="s">
        <v>707</v>
      </c>
      <c r="B985" s="6">
        <v>44883.804109317127</v>
      </c>
      <c r="C985" s="5" t="s">
        <v>662</v>
      </c>
      <c r="D985" s="9">
        <v>45143329444</v>
      </c>
      <c r="E985" s="5" t="s">
        <v>71</v>
      </c>
      <c r="H985" s="8">
        <v>713.7</v>
      </c>
      <c r="I985" s="5" t="s">
        <v>15</v>
      </c>
      <c r="J985" s="5" t="s">
        <v>602</v>
      </c>
    </row>
    <row r="986" spans="1:10">
      <c r="A986" s="5" t="s">
        <v>707</v>
      </c>
      <c r="B986" s="6">
        <v>44883.804109317127</v>
      </c>
      <c r="C986" s="5" t="s">
        <v>662</v>
      </c>
      <c r="D986" s="9">
        <v>45123085296</v>
      </c>
      <c r="E986" s="5" t="s">
        <v>71</v>
      </c>
      <c r="H986" s="8">
        <v>1211.8699999999999</v>
      </c>
      <c r="I986" s="5" t="s">
        <v>15</v>
      </c>
      <c r="J986" s="5" t="s">
        <v>602</v>
      </c>
    </row>
    <row r="987" spans="1:10">
      <c r="A987" s="5" t="s">
        <v>707</v>
      </c>
      <c r="B987" s="6">
        <v>44883.804109317127</v>
      </c>
      <c r="C987" s="5" t="s">
        <v>662</v>
      </c>
      <c r="D987" s="9">
        <v>45113100902</v>
      </c>
      <c r="E987" s="5" t="s">
        <v>71</v>
      </c>
      <c r="H987" s="8">
        <v>7.8</v>
      </c>
      <c r="I987" s="5" t="s">
        <v>15</v>
      </c>
      <c r="J987" s="5" t="s">
        <v>602</v>
      </c>
    </row>
    <row r="988" spans="1:10">
      <c r="A988" s="5" t="s">
        <v>707</v>
      </c>
      <c r="B988" s="6">
        <v>44883.804109317127</v>
      </c>
      <c r="C988" s="5" t="s">
        <v>662</v>
      </c>
      <c r="D988" s="9">
        <v>51317050112</v>
      </c>
      <c r="E988" s="5" t="s">
        <v>71</v>
      </c>
      <c r="H988" s="8">
        <v>432.76</v>
      </c>
      <c r="I988" s="5" t="s">
        <v>15</v>
      </c>
      <c r="J988" s="5" t="s">
        <v>602</v>
      </c>
    </row>
    <row r="989" spans="1:10">
      <c r="A989" s="5" t="s">
        <v>707</v>
      </c>
      <c r="B989" s="6">
        <v>44883.804109317127</v>
      </c>
      <c r="C989" s="5" t="s">
        <v>662</v>
      </c>
      <c r="D989" s="9">
        <v>45143331252</v>
      </c>
      <c r="E989" s="5" t="s">
        <v>71</v>
      </c>
      <c r="H989" s="8">
        <v>912</v>
      </c>
      <c r="I989" s="5" t="s">
        <v>15</v>
      </c>
      <c r="J989" s="5" t="s">
        <v>602</v>
      </c>
    </row>
    <row r="990" spans="1:10">
      <c r="A990" s="5" t="s">
        <v>707</v>
      </c>
      <c r="B990" s="6">
        <v>44883.804109317127</v>
      </c>
      <c r="C990" s="5" t="s">
        <v>662</v>
      </c>
      <c r="D990" s="9">
        <v>45152954061</v>
      </c>
      <c r="E990" s="5" t="s">
        <v>71</v>
      </c>
      <c r="H990" s="8">
        <v>1277.0999999999999</v>
      </c>
      <c r="I990" s="5" t="s">
        <v>15</v>
      </c>
      <c r="J990" s="5" t="s">
        <v>602</v>
      </c>
    </row>
    <row r="991" spans="1:10">
      <c r="A991" s="5" t="s">
        <v>707</v>
      </c>
      <c r="B991" s="6">
        <v>44883.804109317127</v>
      </c>
      <c r="C991" s="5" t="s">
        <v>662</v>
      </c>
      <c r="D991" s="9">
        <v>45132962344</v>
      </c>
      <c r="E991" s="5" t="s">
        <v>71</v>
      </c>
      <c r="H991" s="8">
        <v>2904.4</v>
      </c>
      <c r="I991" s="5" t="s">
        <v>15</v>
      </c>
      <c r="J991" s="5" t="s">
        <v>602</v>
      </c>
    </row>
    <row r="992" spans="1:10">
      <c r="A992" s="5" t="s">
        <v>707</v>
      </c>
      <c r="B992" s="6">
        <v>44883.804109317127</v>
      </c>
      <c r="C992" s="5" t="s">
        <v>662</v>
      </c>
      <c r="D992" s="9">
        <v>45113101840</v>
      </c>
      <c r="E992" s="5" t="s">
        <v>71</v>
      </c>
      <c r="H992" s="8">
        <v>909.59</v>
      </c>
      <c r="I992" s="5" t="s">
        <v>15</v>
      </c>
      <c r="J992" s="5" t="s">
        <v>602</v>
      </c>
    </row>
    <row r="993" spans="1:10">
      <c r="A993" s="5" t="s">
        <v>707</v>
      </c>
      <c r="B993" s="6">
        <v>44883.804109317127</v>
      </c>
      <c r="C993" s="5" t="s">
        <v>662</v>
      </c>
      <c r="D993" s="9">
        <v>45173022385</v>
      </c>
      <c r="E993" s="5" t="s">
        <v>71</v>
      </c>
      <c r="H993" s="8">
        <v>59.42</v>
      </c>
      <c r="I993" s="5" t="s">
        <v>15</v>
      </c>
      <c r="J993" s="5" t="s">
        <v>602</v>
      </c>
    </row>
    <row r="994" spans="1:10">
      <c r="A994" s="5" t="s">
        <v>707</v>
      </c>
      <c r="B994" s="6">
        <v>44883.804109317127</v>
      </c>
      <c r="C994" s="5" t="s">
        <v>662</v>
      </c>
      <c r="D994" s="7">
        <v>4615074</v>
      </c>
      <c r="E994" s="5" t="s">
        <v>14</v>
      </c>
      <c r="H994" s="8">
        <v>31639.75</v>
      </c>
      <c r="I994" s="5" t="s">
        <v>15</v>
      </c>
      <c r="J994" s="5" t="s">
        <v>607</v>
      </c>
    </row>
    <row r="995" spans="1:10">
      <c r="A995" s="5" t="s">
        <v>707</v>
      </c>
      <c r="B995" s="6">
        <v>44883.804109317127</v>
      </c>
      <c r="C995" s="5" t="s">
        <v>662</v>
      </c>
      <c r="D995" s="7">
        <v>3011124273</v>
      </c>
      <c r="E995" s="10" t="s">
        <v>654</v>
      </c>
      <c r="H995" s="8">
        <v>17800</v>
      </c>
      <c r="I995" s="5" t="s">
        <v>15</v>
      </c>
      <c r="J995" s="5" t="s">
        <v>630</v>
      </c>
    </row>
    <row r="996" spans="1:10">
      <c r="A996" s="5" t="s">
        <v>707</v>
      </c>
      <c r="B996" s="6">
        <v>44883.804109317127</v>
      </c>
      <c r="C996" s="5" t="s">
        <v>662</v>
      </c>
      <c r="D996" s="7">
        <v>408347</v>
      </c>
      <c r="E996" s="10" t="s">
        <v>130</v>
      </c>
      <c r="H996" s="8">
        <v>6264</v>
      </c>
      <c r="I996" s="5" t="s">
        <v>15</v>
      </c>
      <c r="J996" s="5" t="s">
        <v>630</v>
      </c>
    </row>
    <row r="997" spans="1:10">
      <c r="A997" s="5" t="s">
        <v>707</v>
      </c>
      <c r="B997" s="6">
        <v>44883.804109317127</v>
      </c>
      <c r="C997" s="5" t="s">
        <v>662</v>
      </c>
      <c r="D997" s="7">
        <v>105222</v>
      </c>
      <c r="E997" s="5" t="s">
        <v>60</v>
      </c>
      <c r="H997" s="8">
        <v>20006.189999999999</v>
      </c>
      <c r="I997" s="5" t="s">
        <v>15</v>
      </c>
      <c r="J997" s="5" t="s">
        <v>607</v>
      </c>
    </row>
    <row r="998" spans="1:10">
      <c r="A998" s="5" t="s">
        <v>707</v>
      </c>
      <c r="B998" s="6">
        <v>44883.804109317127</v>
      </c>
      <c r="C998" s="5" t="s">
        <v>662</v>
      </c>
      <c r="D998" s="7">
        <v>105314</v>
      </c>
      <c r="E998" s="5" t="s">
        <v>60</v>
      </c>
      <c r="H998" s="8">
        <v>14252</v>
      </c>
      <c r="I998" s="5" t="s">
        <v>15</v>
      </c>
      <c r="J998" s="5" t="s">
        <v>607</v>
      </c>
    </row>
    <row r="999" spans="1:10">
      <c r="A999" s="5" t="s">
        <v>707</v>
      </c>
      <c r="B999" s="6">
        <v>44883.804109317127</v>
      </c>
      <c r="C999" s="5" t="s">
        <v>662</v>
      </c>
      <c r="D999" s="7">
        <v>105539</v>
      </c>
      <c r="E999" s="5" t="s">
        <v>60</v>
      </c>
      <c r="H999" s="8">
        <v>2672.14</v>
      </c>
      <c r="I999" s="5" t="s">
        <v>15</v>
      </c>
      <c r="J999" s="5" t="s">
        <v>607</v>
      </c>
    </row>
    <row r="1000" spans="1:10">
      <c r="A1000" s="5" t="s">
        <v>707</v>
      </c>
      <c r="B1000" s="6">
        <v>44883.804109317127</v>
      </c>
      <c r="C1000" s="5" t="s">
        <v>662</v>
      </c>
      <c r="D1000" s="9">
        <v>296301007580014</v>
      </c>
      <c r="E1000" s="5" t="s">
        <v>632</v>
      </c>
      <c r="H1000" s="8">
        <v>46868.959999999999</v>
      </c>
      <c r="I1000" s="5" t="s">
        <v>15</v>
      </c>
      <c r="J1000" s="5" t="s">
        <v>608</v>
      </c>
    </row>
    <row r="1001" spans="1:10">
      <c r="A1001" s="12" t="s">
        <v>21</v>
      </c>
      <c r="B1001" s="3"/>
      <c r="C1001" s="3"/>
      <c r="D1001" s="7"/>
      <c r="E1001" s="10"/>
      <c r="F1001" s="47"/>
      <c r="G1001" s="8"/>
      <c r="I1001" s="11"/>
      <c r="J1001" s="5"/>
    </row>
    <row r="1002" spans="1:10">
      <c r="A1002" s="13" t="s">
        <v>22</v>
      </c>
      <c r="B1002" s="13" t="s">
        <v>23</v>
      </c>
      <c r="C1002" s="13" t="s">
        <v>24</v>
      </c>
      <c r="D1002" s="7"/>
      <c r="E1002" s="10"/>
      <c r="G1002" s="8"/>
      <c r="I1002" s="11"/>
      <c r="J1002" s="5"/>
    </row>
    <row r="1003" spans="1:10">
      <c r="A1003" s="22" t="s">
        <v>703</v>
      </c>
      <c r="B1003" s="23"/>
      <c r="C1003" s="23"/>
      <c r="D1003" s="44"/>
    </row>
    <row r="1004" spans="1:10">
      <c r="A1004" s="24" t="s">
        <v>709</v>
      </c>
      <c r="B1004" s="23"/>
      <c r="C1004" s="23"/>
      <c r="D1004" s="44"/>
    </row>
    <row r="1005" spans="1:10">
      <c r="A1005" s="5"/>
      <c r="B1005" s="6"/>
      <c r="C1005" s="5"/>
      <c r="D1005" s="7"/>
      <c r="E1005" s="10"/>
      <c r="G1005" s="8"/>
      <c r="I1005" s="11"/>
      <c r="J1005" s="5"/>
    </row>
    <row r="1006" spans="1:10">
      <c r="A1006" s="1" t="s">
        <v>0</v>
      </c>
      <c r="B1006" s="2"/>
      <c r="C1006" s="2"/>
      <c r="D1006" s="2"/>
      <c r="E1006" s="2"/>
      <c r="F1006" s="2"/>
      <c r="G1006" s="2"/>
      <c r="H1006" s="2"/>
      <c r="I1006" s="2"/>
      <c r="J1006" s="2"/>
    </row>
    <row r="1007" spans="1:10">
      <c r="A1007" s="3" t="s">
        <v>98</v>
      </c>
      <c r="B1007" s="2"/>
      <c r="C1007" s="2"/>
      <c r="D1007" s="2"/>
      <c r="E1007" s="2"/>
      <c r="F1007" s="2"/>
      <c r="G1007" s="2"/>
      <c r="H1007" s="2"/>
      <c r="I1007" s="2"/>
      <c r="J1007" s="2"/>
    </row>
    <row r="1008" spans="1:10">
      <c r="A1008" s="88" t="s">
        <v>0</v>
      </c>
      <c r="B1008" s="88" t="s">
        <v>2</v>
      </c>
      <c r="C1008" s="88" t="s">
        <v>3</v>
      </c>
      <c r="D1008" s="88" t="s">
        <v>4</v>
      </c>
      <c r="E1008" s="88" t="s">
        <v>5</v>
      </c>
      <c r="F1008" s="88" t="s">
        <v>6</v>
      </c>
      <c r="G1008" s="90"/>
      <c r="H1008" s="91"/>
      <c r="I1008" s="88" t="s">
        <v>7</v>
      </c>
      <c r="J1008" s="88" t="s">
        <v>8</v>
      </c>
    </row>
    <row r="1009" spans="1:10">
      <c r="A1009" s="89"/>
      <c r="B1009" s="89"/>
      <c r="C1009" s="89"/>
      <c r="D1009" s="89"/>
      <c r="E1009" s="89"/>
      <c r="F1009" s="4" t="s">
        <v>9</v>
      </c>
      <c r="G1009" s="4" t="s">
        <v>10</v>
      </c>
      <c r="H1009" s="4" t="s">
        <v>11</v>
      </c>
      <c r="I1009" s="89"/>
      <c r="J1009" s="89"/>
    </row>
    <row r="1010" spans="1:10">
      <c r="A1010" s="5" t="s">
        <v>710</v>
      </c>
      <c r="B1010" s="6">
        <v>44884.507743275462</v>
      </c>
      <c r="C1010" s="5" t="s">
        <v>662</v>
      </c>
      <c r="D1010" s="7"/>
      <c r="E1010" s="10"/>
      <c r="F1010" s="8">
        <v>21060.6</v>
      </c>
      <c r="I1010" s="11" t="s">
        <v>9</v>
      </c>
      <c r="J1010" s="10" t="s">
        <v>658</v>
      </c>
    </row>
    <row r="1011" spans="1:10">
      <c r="A1011" s="5" t="s">
        <v>710</v>
      </c>
      <c r="B1011" s="6">
        <v>44884.507743275462</v>
      </c>
      <c r="C1011" s="5" t="s">
        <v>662</v>
      </c>
      <c r="D1011" s="7"/>
      <c r="E1011" s="10"/>
      <c r="F1011" s="8">
        <v>19986.2</v>
      </c>
      <c r="I1011" s="11" t="s">
        <v>9</v>
      </c>
      <c r="J1011" s="10" t="s">
        <v>613</v>
      </c>
    </row>
    <row r="1012" spans="1:10">
      <c r="A1012" s="5" t="s">
        <v>710</v>
      </c>
      <c r="B1012" s="6">
        <v>44884.507743275462</v>
      </c>
      <c r="C1012" s="5" t="s">
        <v>662</v>
      </c>
      <c r="D1012" s="7"/>
      <c r="E1012" s="10"/>
      <c r="F1012" s="8">
        <v>23258.3</v>
      </c>
      <c r="I1012" s="11" t="s">
        <v>9</v>
      </c>
      <c r="J1012" s="5" t="s">
        <v>612</v>
      </c>
    </row>
    <row r="1013" spans="1:10">
      <c r="A1013" s="5" t="s">
        <v>710</v>
      </c>
      <c r="B1013" s="6">
        <v>44884.507743275462</v>
      </c>
      <c r="C1013" s="5" t="s">
        <v>662</v>
      </c>
      <c r="D1013" s="7"/>
      <c r="E1013" s="10"/>
      <c r="F1013" s="8">
        <v>70600.3</v>
      </c>
      <c r="I1013" s="11" t="s">
        <v>9</v>
      </c>
      <c r="J1013" s="10" t="s">
        <v>665</v>
      </c>
    </row>
    <row r="1014" spans="1:10">
      <c r="A1014" s="5" t="s">
        <v>710</v>
      </c>
      <c r="B1014" s="6">
        <v>44884.507743275462</v>
      </c>
      <c r="C1014" s="5" t="s">
        <v>662</v>
      </c>
      <c r="D1014" s="7"/>
      <c r="E1014" s="10"/>
      <c r="F1014" s="8">
        <v>10967</v>
      </c>
      <c r="I1014" s="11" t="s">
        <v>9</v>
      </c>
      <c r="J1014" s="5" t="s">
        <v>614</v>
      </c>
    </row>
    <row r="1015" spans="1:10">
      <c r="A1015" s="5" t="s">
        <v>710</v>
      </c>
      <c r="B1015" s="6">
        <v>44884.507743275462</v>
      </c>
      <c r="C1015" s="5" t="s">
        <v>662</v>
      </c>
      <c r="D1015" s="7"/>
      <c r="E1015" s="10"/>
      <c r="F1015" s="8">
        <v>18937.2</v>
      </c>
      <c r="I1015" s="11" t="s">
        <v>9</v>
      </c>
      <c r="J1015" s="10" t="s">
        <v>615</v>
      </c>
    </row>
    <row r="1016" spans="1:10">
      <c r="A1016" s="5" t="s">
        <v>710</v>
      </c>
      <c r="B1016" s="6">
        <v>44884.507743275462</v>
      </c>
      <c r="C1016" s="5" t="s">
        <v>662</v>
      </c>
      <c r="D1016" s="7"/>
      <c r="E1016" s="10"/>
      <c r="F1016" s="8">
        <v>6451</v>
      </c>
      <c r="I1016" s="11" t="s">
        <v>9</v>
      </c>
      <c r="J1016" s="5" t="s">
        <v>616</v>
      </c>
    </row>
    <row r="1017" spans="1:10">
      <c r="A1017" s="5" t="s">
        <v>710</v>
      </c>
      <c r="B1017" s="6">
        <v>44884.507743275462</v>
      </c>
      <c r="C1017" s="5" t="s">
        <v>662</v>
      </c>
      <c r="D1017" s="7"/>
      <c r="E1017" s="10"/>
      <c r="F1017" s="8">
        <v>6617.2</v>
      </c>
      <c r="I1017" s="11" t="s">
        <v>9</v>
      </c>
      <c r="J1017" s="5" t="s">
        <v>634</v>
      </c>
    </row>
    <row r="1018" spans="1:10">
      <c r="A1018" s="5" t="s">
        <v>710</v>
      </c>
      <c r="B1018" s="6">
        <v>44884.507743275462</v>
      </c>
      <c r="C1018" s="5" t="s">
        <v>662</v>
      </c>
      <c r="D1018" s="7"/>
      <c r="E1018" s="10"/>
      <c r="F1018" s="8">
        <v>15972.5</v>
      </c>
      <c r="I1018" s="11" t="s">
        <v>9</v>
      </c>
      <c r="J1018" s="10" t="s">
        <v>659</v>
      </c>
    </row>
    <row r="1019" spans="1:10">
      <c r="A1019" s="5" t="s">
        <v>710</v>
      </c>
      <c r="B1019" s="6">
        <v>44884.507743275462</v>
      </c>
      <c r="C1019" s="5" t="s">
        <v>662</v>
      </c>
      <c r="D1019" s="7"/>
      <c r="E1019" s="10"/>
      <c r="F1019" s="8">
        <v>6309.8</v>
      </c>
      <c r="I1019" s="11" t="s">
        <v>9</v>
      </c>
      <c r="J1019" s="10" t="s">
        <v>618</v>
      </c>
    </row>
    <row r="1020" spans="1:10">
      <c r="A1020" s="5" t="s">
        <v>710</v>
      </c>
      <c r="B1020" s="6">
        <v>44884.507743275462</v>
      </c>
      <c r="C1020" s="5" t="s">
        <v>662</v>
      </c>
      <c r="D1020" s="7"/>
      <c r="E1020" s="10"/>
      <c r="F1020" s="8">
        <v>2704.3</v>
      </c>
      <c r="I1020" s="11" t="s">
        <v>9</v>
      </c>
      <c r="J1020" s="10" t="s">
        <v>619</v>
      </c>
    </row>
    <row r="1021" spans="1:10">
      <c r="A1021" s="5" t="s">
        <v>710</v>
      </c>
      <c r="B1021" s="6">
        <v>44884.507743275462</v>
      </c>
      <c r="C1021" s="5" t="s">
        <v>662</v>
      </c>
      <c r="D1021" s="7"/>
      <c r="E1021" s="10"/>
      <c r="F1021" s="8">
        <v>8818</v>
      </c>
      <c r="I1021" s="11" t="s">
        <v>9</v>
      </c>
      <c r="J1021" s="10" t="s">
        <v>620</v>
      </c>
    </row>
    <row r="1022" spans="1:10">
      <c r="A1022" s="5" t="s">
        <v>710</v>
      </c>
      <c r="B1022" s="6">
        <v>44884.507743275462</v>
      </c>
      <c r="C1022" s="5" t="s">
        <v>662</v>
      </c>
      <c r="D1022" s="7"/>
      <c r="E1022" s="10"/>
      <c r="F1022" s="8">
        <v>9269.4</v>
      </c>
      <c r="I1022" s="11" t="s">
        <v>9</v>
      </c>
      <c r="J1022" s="10" t="s">
        <v>621</v>
      </c>
    </row>
    <row r="1023" spans="1:10">
      <c r="A1023" s="5" t="s">
        <v>710</v>
      </c>
      <c r="B1023" s="6">
        <v>44884.507743275462</v>
      </c>
      <c r="C1023" s="5" t="s">
        <v>662</v>
      </c>
      <c r="D1023" s="7"/>
      <c r="E1023" s="10"/>
      <c r="F1023" s="8">
        <v>13436.2</v>
      </c>
      <c r="I1023" s="11" t="s">
        <v>9</v>
      </c>
      <c r="J1023" s="10" t="s">
        <v>622</v>
      </c>
    </row>
    <row r="1024" spans="1:10">
      <c r="A1024" s="5" t="s">
        <v>710</v>
      </c>
      <c r="B1024" s="6">
        <v>44884.507743275462</v>
      </c>
      <c r="C1024" s="5" t="s">
        <v>662</v>
      </c>
      <c r="D1024" s="7"/>
      <c r="E1024" s="10"/>
      <c r="F1024" s="8">
        <v>11007</v>
      </c>
      <c r="I1024" s="11" t="s">
        <v>9</v>
      </c>
      <c r="J1024" s="10" t="s">
        <v>623</v>
      </c>
    </row>
    <row r="1025" spans="1:10">
      <c r="A1025" s="5" t="s">
        <v>710</v>
      </c>
      <c r="B1025" s="6">
        <v>44884.507743275462</v>
      </c>
      <c r="C1025" s="5" t="s">
        <v>662</v>
      </c>
      <c r="D1025" s="7"/>
      <c r="E1025" s="10"/>
      <c r="F1025" s="8">
        <v>6044.8</v>
      </c>
      <c r="I1025" s="11" t="s">
        <v>9</v>
      </c>
      <c r="J1025" s="10" t="s">
        <v>624</v>
      </c>
    </row>
    <row r="1026" spans="1:10">
      <c r="A1026" s="5" t="s">
        <v>710</v>
      </c>
      <c r="B1026" s="6">
        <v>44884.507743275462</v>
      </c>
      <c r="C1026" s="5" t="s">
        <v>662</v>
      </c>
      <c r="D1026" s="7"/>
      <c r="E1026" s="10"/>
      <c r="F1026" s="8">
        <v>6601.2</v>
      </c>
      <c r="I1026" s="11" t="s">
        <v>9</v>
      </c>
      <c r="J1026" s="10" t="s">
        <v>625</v>
      </c>
    </row>
    <row r="1027" spans="1:10">
      <c r="A1027" s="5" t="s">
        <v>710</v>
      </c>
      <c r="B1027" s="6">
        <v>44884.507743275462</v>
      </c>
      <c r="C1027" s="5" t="s">
        <v>662</v>
      </c>
      <c r="D1027" s="7"/>
      <c r="E1027" s="10"/>
      <c r="F1027" s="8">
        <v>15814.5</v>
      </c>
      <c r="I1027" s="11" t="s">
        <v>9</v>
      </c>
      <c r="J1027" s="10" t="s">
        <v>660</v>
      </c>
    </row>
    <row r="1028" spans="1:10">
      <c r="A1028" s="5" t="s">
        <v>710</v>
      </c>
      <c r="B1028" s="6">
        <v>44884.507743275462</v>
      </c>
      <c r="C1028" s="5" t="s">
        <v>662</v>
      </c>
      <c r="D1028" s="7"/>
      <c r="E1028" s="10"/>
      <c r="F1028" s="8">
        <v>12967</v>
      </c>
      <c r="I1028" s="11" t="s">
        <v>9</v>
      </c>
      <c r="J1028" s="10" t="s">
        <v>639</v>
      </c>
    </row>
    <row r="1029" spans="1:10">
      <c r="A1029" s="5" t="s">
        <v>710</v>
      </c>
      <c r="B1029" s="6">
        <v>44884.507743275462</v>
      </c>
      <c r="C1029" s="5" t="s">
        <v>662</v>
      </c>
      <c r="D1029" s="7"/>
      <c r="E1029" s="10"/>
      <c r="F1029" s="8">
        <v>4645</v>
      </c>
      <c r="I1029" s="11" t="s">
        <v>9</v>
      </c>
      <c r="J1029" s="10" t="s">
        <v>675</v>
      </c>
    </row>
    <row r="1030" spans="1:10">
      <c r="A1030" s="5" t="s">
        <v>710</v>
      </c>
      <c r="B1030" s="6">
        <v>44884.507743275462</v>
      </c>
      <c r="C1030" s="5" t="s">
        <v>662</v>
      </c>
      <c r="D1030" s="7"/>
      <c r="E1030" s="10"/>
      <c r="F1030" s="8">
        <v>23920</v>
      </c>
      <c r="I1030" s="11" t="s">
        <v>9</v>
      </c>
      <c r="J1030" s="10" t="s">
        <v>673</v>
      </c>
    </row>
    <row r="1031" spans="1:10">
      <c r="A1031" s="12" t="s">
        <v>21</v>
      </c>
      <c r="B1031" s="3"/>
      <c r="C1031" s="3"/>
      <c r="D1031" s="26">
        <f>310515.5+4872</f>
        <v>315387.5</v>
      </c>
      <c r="E1031" s="10"/>
      <c r="F1031" s="19">
        <f>SUM(F1010:G1030)</f>
        <v>315387.5</v>
      </c>
      <c r="G1031" s="8"/>
      <c r="I1031" s="11"/>
      <c r="J1031" s="5"/>
    </row>
    <row r="1032" spans="1:10">
      <c r="A1032" s="13" t="s">
        <v>22</v>
      </c>
      <c r="B1032" s="13" t="s">
        <v>23</v>
      </c>
      <c r="C1032" s="13" t="s">
        <v>24</v>
      </c>
      <c r="D1032" s="7"/>
      <c r="E1032" s="10"/>
      <c r="G1032" s="8"/>
      <c r="I1032" s="11"/>
      <c r="J1032" s="5"/>
    </row>
    <row r="1033" spans="1:10" ht="15.75" customHeight="1">
      <c r="A1033" s="5"/>
      <c r="B1033" s="6"/>
      <c r="C1033" s="5"/>
      <c r="D1033" s="14">
        <v>112260510</v>
      </c>
      <c r="E1033" s="10"/>
      <c r="G1033" s="8"/>
      <c r="I1033" s="11"/>
      <c r="J1033" s="5"/>
    </row>
    <row r="1034" spans="1:10" ht="15.75" customHeight="1">
      <c r="A1034" s="5"/>
      <c r="B1034" s="6"/>
      <c r="C1034" s="5"/>
      <c r="D1034" s="14">
        <v>112260517</v>
      </c>
      <c r="E1034" s="10"/>
      <c r="G1034" s="8"/>
      <c r="I1034" s="11"/>
      <c r="J1034" s="5"/>
    </row>
    <row r="1035" spans="1:10">
      <c r="A1035" s="5"/>
      <c r="B1035" s="6"/>
      <c r="C1035" s="5"/>
      <c r="D1035" s="7"/>
      <c r="E1035" s="10"/>
      <c r="G1035" s="8"/>
      <c r="I1035" s="11"/>
      <c r="J1035" s="5"/>
    </row>
    <row r="1036" spans="1:10">
      <c r="A1036" s="5" t="s">
        <v>711</v>
      </c>
      <c r="B1036" s="6">
        <v>44884.690122442131</v>
      </c>
      <c r="C1036" s="5" t="s">
        <v>662</v>
      </c>
      <c r="D1036" s="9">
        <v>296301007590005</v>
      </c>
      <c r="E1036" s="5" t="s">
        <v>71</v>
      </c>
      <c r="H1036" s="8">
        <v>20964.330000000002</v>
      </c>
      <c r="I1036" s="5" t="s">
        <v>15</v>
      </c>
      <c r="J1036" s="5" t="s">
        <v>608</v>
      </c>
    </row>
    <row r="1037" spans="1:10">
      <c r="A1037" s="5" t="s">
        <v>712</v>
      </c>
      <c r="B1037" s="6">
        <v>44884.690122442131</v>
      </c>
      <c r="C1037" s="5" t="s">
        <v>662</v>
      </c>
      <c r="D1037" s="9">
        <v>45163054734</v>
      </c>
      <c r="E1037" s="5" t="s">
        <v>71</v>
      </c>
      <c r="H1037" s="8">
        <v>5436.82</v>
      </c>
      <c r="I1037" s="5" t="s">
        <v>15</v>
      </c>
      <c r="J1037" s="5" t="s">
        <v>608</v>
      </c>
    </row>
    <row r="1038" spans="1:10">
      <c r="A1038" s="5" t="s">
        <v>712</v>
      </c>
      <c r="B1038" s="6">
        <v>44884.690122442131</v>
      </c>
      <c r="C1038" s="5" t="s">
        <v>662</v>
      </c>
      <c r="D1038" s="9">
        <v>45143331422</v>
      </c>
      <c r="E1038" s="5" t="s">
        <v>71</v>
      </c>
      <c r="H1038" s="8">
        <v>8406.34</v>
      </c>
      <c r="I1038" s="5" t="s">
        <v>15</v>
      </c>
      <c r="J1038" s="5" t="s">
        <v>607</v>
      </c>
    </row>
    <row r="1039" spans="1:10">
      <c r="A1039" s="5" t="s">
        <v>712</v>
      </c>
      <c r="B1039" s="6">
        <v>44884.690122442131</v>
      </c>
      <c r="C1039" s="5" t="s">
        <v>662</v>
      </c>
      <c r="D1039" s="9">
        <v>52516354882</v>
      </c>
      <c r="E1039" s="5" t="s">
        <v>71</v>
      </c>
      <c r="H1039" s="8">
        <v>8126.8</v>
      </c>
      <c r="I1039" s="5" t="s">
        <v>15</v>
      </c>
      <c r="J1039" s="5" t="s">
        <v>607</v>
      </c>
    </row>
    <row r="1040" spans="1:10">
      <c r="A1040" s="5" t="s">
        <v>712</v>
      </c>
      <c r="B1040" s="6">
        <v>44884.690122442131</v>
      </c>
      <c r="C1040" s="5" t="s">
        <v>662</v>
      </c>
      <c r="D1040" s="9">
        <v>45152953748</v>
      </c>
      <c r="E1040" s="5" t="s">
        <v>71</v>
      </c>
      <c r="H1040" s="8">
        <v>50000</v>
      </c>
      <c r="I1040" s="5" t="s">
        <v>15</v>
      </c>
      <c r="J1040" s="5" t="s">
        <v>608</v>
      </c>
    </row>
    <row r="1041" spans="1:10">
      <c r="A1041" s="5" t="s">
        <v>712</v>
      </c>
      <c r="B1041" s="6">
        <v>44884.690122442131</v>
      </c>
      <c r="C1041" s="5" t="s">
        <v>662</v>
      </c>
      <c r="D1041" s="9">
        <v>45113102198</v>
      </c>
      <c r="E1041" s="5" t="s">
        <v>71</v>
      </c>
      <c r="H1041" s="8">
        <v>12788</v>
      </c>
      <c r="I1041" s="5" t="s">
        <v>15</v>
      </c>
      <c r="J1041" s="5" t="s">
        <v>608</v>
      </c>
    </row>
    <row r="1042" spans="1:10">
      <c r="A1042" s="5" t="s">
        <v>712</v>
      </c>
      <c r="B1042" s="6">
        <v>44884.690122442131</v>
      </c>
      <c r="C1042" s="5" t="s">
        <v>662</v>
      </c>
      <c r="D1042" s="9">
        <v>45113102198</v>
      </c>
      <c r="E1042" s="5" t="s">
        <v>71</v>
      </c>
      <c r="H1042" s="8">
        <v>11812</v>
      </c>
      <c r="I1042" s="5" t="s">
        <v>15</v>
      </c>
      <c r="J1042" s="5" t="s">
        <v>608</v>
      </c>
    </row>
    <row r="1043" spans="1:10">
      <c r="A1043" s="5" t="s">
        <v>712</v>
      </c>
      <c r="B1043" s="6">
        <v>44884.690122442131</v>
      </c>
      <c r="C1043" s="5" t="s">
        <v>662</v>
      </c>
      <c r="D1043" s="9">
        <v>45143332834</v>
      </c>
      <c r="E1043" s="5" t="s">
        <v>71</v>
      </c>
      <c r="H1043" s="8">
        <v>38428</v>
      </c>
      <c r="I1043" s="5" t="s">
        <v>15</v>
      </c>
      <c r="J1043" s="5" t="s">
        <v>608</v>
      </c>
    </row>
    <row r="1044" spans="1:10">
      <c r="A1044" s="5" t="s">
        <v>712</v>
      </c>
      <c r="B1044" s="6">
        <v>44884.690122442131</v>
      </c>
      <c r="C1044" s="5" t="s">
        <v>662</v>
      </c>
      <c r="D1044" s="9">
        <v>296301007590005</v>
      </c>
      <c r="E1044" s="5" t="s">
        <v>649</v>
      </c>
      <c r="H1044" s="8">
        <v>696</v>
      </c>
      <c r="I1044" s="5" t="s">
        <v>15</v>
      </c>
      <c r="J1044" s="5" t="s">
        <v>608</v>
      </c>
    </row>
    <row r="1045" spans="1:10">
      <c r="A1045" s="5" t="s">
        <v>712</v>
      </c>
      <c r="B1045" s="6">
        <v>44884.690122442131</v>
      </c>
      <c r="C1045" s="5" t="s">
        <v>662</v>
      </c>
      <c r="D1045" s="7">
        <v>408417</v>
      </c>
      <c r="E1045" s="10" t="s">
        <v>130</v>
      </c>
      <c r="H1045" s="8">
        <v>13224</v>
      </c>
      <c r="I1045" s="5" t="s">
        <v>15</v>
      </c>
      <c r="J1045" s="5" t="s">
        <v>630</v>
      </c>
    </row>
    <row r="1046" spans="1:10">
      <c r="A1046" s="5" t="s">
        <v>712</v>
      </c>
      <c r="B1046" s="6">
        <v>44884.690122442131</v>
      </c>
      <c r="C1046" s="5" t="s">
        <v>662</v>
      </c>
      <c r="D1046" s="7">
        <v>403483</v>
      </c>
      <c r="E1046" s="5" t="s">
        <v>71</v>
      </c>
      <c r="H1046" s="8">
        <v>87066.2</v>
      </c>
      <c r="I1046" s="5" t="s">
        <v>15</v>
      </c>
      <c r="J1046" s="5" t="s">
        <v>630</v>
      </c>
    </row>
    <row r="1047" spans="1:10">
      <c r="A1047" s="5" t="s">
        <v>712</v>
      </c>
      <c r="B1047" s="6">
        <v>44884.690122442131</v>
      </c>
      <c r="C1047" s="5" t="s">
        <v>662</v>
      </c>
      <c r="D1047" s="7">
        <v>425992</v>
      </c>
      <c r="E1047" s="5" t="s">
        <v>60</v>
      </c>
      <c r="H1047" s="8">
        <v>546</v>
      </c>
      <c r="I1047" s="5" t="s">
        <v>15</v>
      </c>
      <c r="J1047" s="5" t="s">
        <v>602</v>
      </c>
    </row>
    <row r="1048" spans="1:10">
      <c r="A1048" s="5" t="s">
        <v>712</v>
      </c>
      <c r="B1048" s="6">
        <v>44884.690122442131</v>
      </c>
      <c r="C1048" s="5" t="s">
        <v>662</v>
      </c>
      <c r="D1048" s="7">
        <v>442769</v>
      </c>
      <c r="E1048" s="5" t="s">
        <v>60</v>
      </c>
      <c r="H1048" s="8">
        <v>336</v>
      </c>
      <c r="I1048" s="5" t="s">
        <v>15</v>
      </c>
      <c r="J1048" s="5" t="s">
        <v>602</v>
      </c>
    </row>
    <row r="1049" spans="1:10">
      <c r="A1049" s="5" t="s">
        <v>712</v>
      </c>
      <c r="B1049" s="6">
        <v>44884.690122442131</v>
      </c>
      <c r="C1049" s="5" t="s">
        <v>662</v>
      </c>
      <c r="D1049" s="7">
        <v>1172928</v>
      </c>
      <c r="E1049" s="5" t="s">
        <v>60</v>
      </c>
      <c r="H1049" s="8">
        <v>1074.1099999999999</v>
      </c>
      <c r="I1049" s="5" t="s">
        <v>15</v>
      </c>
      <c r="J1049" s="5" t="s">
        <v>602</v>
      </c>
    </row>
    <row r="1050" spans="1:10">
      <c r="A1050" s="5" t="s">
        <v>712</v>
      </c>
      <c r="B1050" s="6">
        <v>44884.690122442131</v>
      </c>
      <c r="C1050" s="5" t="s">
        <v>662</v>
      </c>
      <c r="D1050" s="7">
        <v>28755508</v>
      </c>
      <c r="E1050" s="10" t="s">
        <v>654</v>
      </c>
      <c r="H1050" s="8">
        <v>2796.65</v>
      </c>
      <c r="I1050" s="5" t="s">
        <v>15</v>
      </c>
      <c r="J1050" s="5" t="s">
        <v>602</v>
      </c>
    </row>
    <row r="1051" spans="1:10">
      <c r="A1051" s="5" t="s">
        <v>712</v>
      </c>
      <c r="B1051" s="6">
        <v>44884.690122442131</v>
      </c>
      <c r="C1051" s="5" t="s">
        <v>662</v>
      </c>
      <c r="D1051" s="9">
        <v>52616365267</v>
      </c>
      <c r="E1051" s="5" t="s">
        <v>71</v>
      </c>
      <c r="H1051" s="8">
        <v>18818.48</v>
      </c>
      <c r="I1051" s="5" t="s">
        <v>15</v>
      </c>
      <c r="J1051" s="5" t="s">
        <v>602</v>
      </c>
    </row>
    <row r="1052" spans="1:10">
      <c r="A1052" s="5" t="s">
        <v>712</v>
      </c>
      <c r="B1052" s="6">
        <v>44884.690122442131</v>
      </c>
      <c r="C1052" s="5" t="s">
        <v>662</v>
      </c>
      <c r="D1052" s="9">
        <v>53112167992</v>
      </c>
      <c r="E1052" s="5" t="s">
        <v>71</v>
      </c>
      <c r="H1052" s="8">
        <v>1238.42</v>
      </c>
      <c r="I1052" s="5" t="s">
        <v>15</v>
      </c>
      <c r="J1052" s="5" t="s">
        <v>602</v>
      </c>
    </row>
    <row r="1053" spans="1:10">
      <c r="A1053" s="5" t="s">
        <v>712</v>
      </c>
      <c r="B1053" s="6">
        <v>44884.690122442131</v>
      </c>
      <c r="C1053" s="5" t="s">
        <v>662</v>
      </c>
      <c r="D1053" s="9">
        <v>45152953799</v>
      </c>
      <c r="E1053" s="5" t="s">
        <v>71</v>
      </c>
      <c r="H1053" s="8">
        <v>740.26</v>
      </c>
      <c r="I1053" s="5" t="s">
        <v>15</v>
      </c>
      <c r="J1053" s="5" t="s">
        <v>602</v>
      </c>
    </row>
    <row r="1054" spans="1:10">
      <c r="A1054" s="5" t="s">
        <v>712</v>
      </c>
      <c r="B1054" s="6">
        <v>44884.690122442131</v>
      </c>
      <c r="C1054" s="5" t="s">
        <v>662</v>
      </c>
      <c r="D1054" s="9">
        <v>45152954401</v>
      </c>
      <c r="E1054" s="5" t="s">
        <v>71</v>
      </c>
      <c r="H1054" s="8">
        <v>289.99</v>
      </c>
      <c r="I1054" s="5" t="s">
        <v>15</v>
      </c>
      <c r="J1054" s="5" t="s">
        <v>602</v>
      </c>
    </row>
    <row r="1055" spans="1:10">
      <c r="A1055" s="5" t="s">
        <v>712</v>
      </c>
      <c r="B1055" s="6">
        <v>44884.690122442131</v>
      </c>
      <c r="C1055" s="5" t="s">
        <v>662</v>
      </c>
      <c r="D1055" s="9">
        <v>45163053826</v>
      </c>
      <c r="E1055" s="5" t="s">
        <v>71</v>
      </c>
      <c r="H1055" s="8">
        <v>28.7</v>
      </c>
      <c r="I1055" s="5" t="s">
        <v>15</v>
      </c>
      <c r="J1055" s="5" t="s">
        <v>602</v>
      </c>
    </row>
    <row r="1056" spans="1:10">
      <c r="A1056" s="5" t="s">
        <v>712</v>
      </c>
      <c r="B1056" s="6">
        <v>44884.690122442131</v>
      </c>
      <c r="C1056" s="5" t="s">
        <v>662</v>
      </c>
      <c r="D1056" s="9">
        <v>45132962861</v>
      </c>
      <c r="E1056" s="5" t="s">
        <v>71</v>
      </c>
      <c r="H1056" s="8">
        <v>1300</v>
      </c>
      <c r="I1056" s="5" t="s">
        <v>15</v>
      </c>
      <c r="J1056" s="5" t="s">
        <v>602</v>
      </c>
    </row>
    <row r="1057" spans="1:10">
      <c r="A1057" s="5" t="s">
        <v>712</v>
      </c>
      <c r="B1057" s="6">
        <v>44884.690122442131</v>
      </c>
      <c r="C1057" s="5" t="s">
        <v>662</v>
      </c>
      <c r="D1057" s="9">
        <v>45123088618</v>
      </c>
      <c r="E1057" s="5" t="s">
        <v>71</v>
      </c>
      <c r="H1057" s="8">
        <v>975</v>
      </c>
      <c r="I1057" s="5" t="s">
        <v>15</v>
      </c>
      <c r="J1057" s="5" t="s">
        <v>602</v>
      </c>
    </row>
    <row r="1058" spans="1:10">
      <c r="A1058" s="5" t="s">
        <v>712</v>
      </c>
      <c r="B1058" s="6">
        <v>44884.690122442131</v>
      </c>
      <c r="C1058" s="5" t="s">
        <v>662</v>
      </c>
      <c r="D1058" s="9">
        <v>45132963851</v>
      </c>
      <c r="E1058" s="5" t="s">
        <v>71</v>
      </c>
      <c r="H1058" s="8">
        <v>1920</v>
      </c>
      <c r="I1058" s="5" t="s">
        <v>15</v>
      </c>
      <c r="J1058" s="5" t="s">
        <v>602</v>
      </c>
    </row>
    <row r="1059" spans="1:10">
      <c r="A1059" s="5" t="s">
        <v>712</v>
      </c>
      <c r="B1059" s="6">
        <v>44884.690122442131</v>
      </c>
      <c r="C1059" s="5" t="s">
        <v>662</v>
      </c>
      <c r="D1059" s="9">
        <v>45123088788</v>
      </c>
      <c r="E1059" s="5" t="s">
        <v>71</v>
      </c>
      <c r="H1059" s="8">
        <v>154</v>
      </c>
      <c r="I1059" s="5" t="s">
        <v>15</v>
      </c>
      <c r="J1059" s="5" t="s">
        <v>602</v>
      </c>
    </row>
    <row r="1060" spans="1:10">
      <c r="A1060" s="5" t="s">
        <v>712</v>
      </c>
      <c r="B1060" s="6">
        <v>44884.690122442131</v>
      </c>
      <c r="C1060" s="5" t="s">
        <v>662</v>
      </c>
      <c r="D1060" s="9">
        <v>45173023812</v>
      </c>
      <c r="E1060" s="5" t="s">
        <v>71</v>
      </c>
      <c r="H1060" s="8">
        <v>480</v>
      </c>
      <c r="I1060" s="5" t="s">
        <v>15</v>
      </c>
      <c r="J1060" s="5" t="s">
        <v>602</v>
      </c>
    </row>
    <row r="1061" spans="1:10">
      <c r="A1061" s="5" t="s">
        <v>712</v>
      </c>
      <c r="B1061" s="6">
        <v>44884.690122442131</v>
      </c>
      <c r="C1061" s="5" t="s">
        <v>662</v>
      </c>
      <c r="D1061" s="9">
        <v>45123088810</v>
      </c>
      <c r="E1061" s="5" t="s">
        <v>71</v>
      </c>
      <c r="H1061" s="8">
        <v>10788</v>
      </c>
      <c r="I1061" s="5" t="s">
        <v>15</v>
      </c>
      <c r="J1061" s="5" t="s">
        <v>602</v>
      </c>
    </row>
    <row r="1062" spans="1:10">
      <c r="A1062" s="5" t="s">
        <v>712</v>
      </c>
      <c r="B1062" s="6">
        <v>44884.690122442131</v>
      </c>
      <c r="C1062" s="5" t="s">
        <v>662</v>
      </c>
      <c r="D1062" s="9">
        <v>45152955772</v>
      </c>
      <c r="E1062" s="5" t="s">
        <v>71</v>
      </c>
      <c r="H1062" s="8">
        <v>6113.15</v>
      </c>
      <c r="I1062" s="5" t="s">
        <v>15</v>
      </c>
      <c r="J1062" s="5" t="s">
        <v>602</v>
      </c>
    </row>
    <row r="1063" spans="1:10">
      <c r="A1063" s="5" t="s">
        <v>712</v>
      </c>
      <c r="B1063" s="6">
        <v>44884.690122442131</v>
      </c>
      <c r="C1063" s="5" t="s">
        <v>662</v>
      </c>
      <c r="D1063" s="9">
        <v>45152956074</v>
      </c>
      <c r="E1063" s="5" t="s">
        <v>71</v>
      </c>
      <c r="H1063" s="8">
        <v>101.4</v>
      </c>
      <c r="I1063" s="5" t="s">
        <v>15</v>
      </c>
      <c r="J1063" s="5" t="s">
        <v>602</v>
      </c>
    </row>
    <row r="1064" spans="1:10">
      <c r="A1064" s="5" t="s">
        <v>712</v>
      </c>
      <c r="B1064" s="6">
        <v>44884.690122442131</v>
      </c>
      <c r="C1064" s="5" t="s">
        <v>662</v>
      </c>
      <c r="D1064" s="9">
        <v>45143333374</v>
      </c>
      <c r="E1064" s="5" t="s">
        <v>71</v>
      </c>
      <c r="H1064" s="8">
        <v>148.4</v>
      </c>
      <c r="I1064" s="5" t="s">
        <v>15</v>
      </c>
      <c r="J1064" s="5" t="s">
        <v>602</v>
      </c>
    </row>
    <row r="1065" spans="1:10">
      <c r="A1065" s="5" t="s">
        <v>712</v>
      </c>
      <c r="B1065" s="6">
        <v>44884.690122442131</v>
      </c>
      <c r="C1065" s="5" t="s">
        <v>662</v>
      </c>
      <c r="D1065" s="9">
        <v>45132964315</v>
      </c>
      <c r="E1065" s="5" t="s">
        <v>71</v>
      </c>
      <c r="H1065" s="8">
        <v>439.8</v>
      </c>
      <c r="I1065" s="5" t="s">
        <v>15</v>
      </c>
      <c r="J1065" s="5" t="s">
        <v>602</v>
      </c>
    </row>
    <row r="1066" spans="1:10">
      <c r="A1066" s="5" t="s">
        <v>712</v>
      </c>
      <c r="B1066" s="6">
        <v>44884.690122442131</v>
      </c>
      <c r="C1066" s="5" t="s">
        <v>662</v>
      </c>
      <c r="D1066" s="9">
        <v>45123089133</v>
      </c>
      <c r="E1066" s="5" t="s">
        <v>71</v>
      </c>
      <c r="H1066" s="8">
        <v>3079.44</v>
      </c>
      <c r="I1066" s="5" t="s">
        <v>15</v>
      </c>
      <c r="J1066" s="5" t="s">
        <v>602</v>
      </c>
    </row>
    <row r="1067" spans="1:10">
      <c r="A1067" s="5" t="s">
        <v>712</v>
      </c>
      <c r="B1067" s="6">
        <v>44884.690122442131</v>
      </c>
      <c r="C1067" s="5" t="s">
        <v>662</v>
      </c>
      <c r="D1067" s="9">
        <v>45152956126</v>
      </c>
      <c r="E1067" s="5" t="s">
        <v>71</v>
      </c>
      <c r="H1067" s="8">
        <v>1288.01</v>
      </c>
      <c r="I1067" s="5" t="s">
        <v>15</v>
      </c>
      <c r="J1067" s="5" t="s">
        <v>602</v>
      </c>
    </row>
    <row r="1068" spans="1:10">
      <c r="A1068" s="5" t="s">
        <v>712</v>
      </c>
      <c r="B1068" s="6">
        <v>44884.690122442131</v>
      </c>
      <c r="C1068" s="5" t="s">
        <v>662</v>
      </c>
      <c r="D1068" s="7"/>
      <c r="E1068" s="10"/>
      <c r="F1068" s="8">
        <v>48000</v>
      </c>
      <c r="I1068" s="11" t="s">
        <v>9</v>
      </c>
      <c r="J1068" s="5" t="s">
        <v>607</v>
      </c>
    </row>
    <row r="1069" spans="1:10">
      <c r="A1069" s="12" t="s">
        <v>21</v>
      </c>
      <c r="B1069" s="3"/>
      <c r="C1069" s="3"/>
      <c r="D1069" s="7"/>
      <c r="E1069" s="10"/>
      <c r="F1069" s="47"/>
      <c r="G1069" s="8"/>
      <c r="I1069" s="11"/>
      <c r="J1069" s="5"/>
    </row>
    <row r="1070" spans="1:10">
      <c r="A1070" s="13" t="s">
        <v>22</v>
      </c>
      <c r="B1070" s="13" t="s">
        <v>23</v>
      </c>
      <c r="C1070" s="13" t="s">
        <v>24</v>
      </c>
      <c r="D1070" s="7"/>
      <c r="E1070" s="10"/>
      <c r="G1070" s="8"/>
      <c r="I1070" s="11"/>
      <c r="J1070" s="5"/>
    </row>
    <row r="1072" spans="1:10">
      <c r="A1072" s="23" t="s">
        <v>713</v>
      </c>
      <c r="B1072" s="23"/>
      <c r="C1072" s="23"/>
    </row>
    <row r="1074" spans="1:10">
      <c r="A1074" s="1" t="s">
        <v>0</v>
      </c>
      <c r="B1074" s="2"/>
      <c r="C1074" s="2"/>
      <c r="D1074" s="2"/>
      <c r="E1074" s="2"/>
      <c r="F1074" s="2"/>
      <c r="G1074" s="2"/>
      <c r="H1074" s="2"/>
      <c r="I1074" s="2"/>
      <c r="J1074" s="2"/>
    </row>
    <row r="1075" spans="1:10">
      <c r="A1075" s="3" t="s">
        <v>100</v>
      </c>
      <c r="B1075" s="2"/>
      <c r="C1075" s="2"/>
      <c r="D1075" s="2"/>
      <c r="E1075" s="2"/>
      <c r="F1075" s="2"/>
      <c r="G1075" s="2"/>
      <c r="H1075" s="2"/>
      <c r="I1075" s="2"/>
      <c r="J1075" s="2"/>
    </row>
    <row r="1076" spans="1:10">
      <c r="A1076" s="88" t="s">
        <v>0</v>
      </c>
      <c r="B1076" s="88" t="s">
        <v>2</v>
      </c>
      <c r="C1076" s="88" t="s">
        <v>3</v>
      </c>
      <c r="D1076" s="88" t="s">
        <v>4</v>
      </c>
      <c r="E1076" s="88" t="s">
        <v>5</v>
      </c>
      <c r="F1076" s="88" t="s">
        <v>6</v>
      </c>
      <c r="G1076" s="90"/>
      <c r="H1076" s="91"/>
      <c r="I1076" s="88" t="s">
        <v>7</v>
      </c>
      <c r="J1076" s="88" t="s">
        <v>8</v>
      </c>
    </row>
    <row r="1077" spans="1:10">
      <c r="A1077" s="89"/>
      <c r="B1077" s="89"/>
      <c r="C1077" s="89"/>
      <c r="D1077" s="89"/>
      <c r="E1077" s="89"/>
      <c r="F1077" s="4" t="s">
        <v>9</v>
      </c>
      <c r="G1077" s="4" t="s">
        <v>10</v>
      </c>
      <c r="H1077" s="4" t="s">
        <v>11</v>
      </c>
      <c r="I1077" s="89"/>
      <c r="J1077" s="89"/>
    </row>
    <row r="1078" spans="1:10">
      <c r="A1078" s="23" t="s">
        <v>713</v>
      </c>
      <c r="B1078" s="16"/>
      <c r="C1078" s="17"/>
      <c r="D1078" s="7"/>
      <c r="E1078" s="10"/>
      <c r="F1078" s="8"/>
      <c r="I1078" s="11"/>
      <c r="J1078" s="5"/>
    </row>
    <row r="1079" spans="1:10">
      <c r="A1079" s="12" t="s">
        <v>21</v>
      </c>
      <c r="B1079" s="3"/>
      <c r="C1079" s="3"/>
      <c r="D1079" s="7"/>
      <c r="E1079" s="10"/>
      <c r="F1079" s="18"/>
      <c r="H1079" s="8"/>
      <c r="I1079" s="11"/>
      <c r="J1079" s="5"/>
    </row>
    <row r="1080" spans="1:10">
      <c r="A1080" s="13" t="s">
        <v>22</v>
      </c>
      <c r="B1080" s="13" t="s">
        <v>23</v>
      </c>
      <c r="C1080" s="13" t="s">
        <v>24</v>
      </c>
      <c r="D1080" s="7"/>
      <c r="E1080" s="10"/>
      <c r="H1080" s="8"/>
      <c r="I1080" s="11"/>
      <c r="J1080" s="5"/>
    </row>
    <row r="1081" spans="1:10">
      <c r="A1081" s="45" t="s">
        <v>714</v>
      </c>
    </row>
    <row r="1083" spans="1:10">
      <c r="A1083" s="1" t="s">
        <v>0</v>
      </c>
      <c r="B1083" s="2"/>
      <c r="C1083" s="2"/>
      <c r="D1083" s="2"/>
      <c r="E1083" s="2"/>
      <c r="F1083" s="2"/>
      <c r="G1083" s="2"/>
      <c r="H1083" s="2"/>
      <c r="I1083" s="2"/>
      <c r="J1083" s="2"/>
    </row>
    <row r="1084" spans="1:10">
      <c r="A1084" s="3" t="s">
        <v>100</v>
      </c>
      <c r="B1084" s="2"/>
      <c r="C1084" s="2"/>
      <c r="D1084" s="2"/>
      <c r="E1084" s="2"/>
      <c r="F1084" s="2"/>
      <c r="G1084" s="2"/>
      <c r="H1084" s="2"/>
      <c r="I1084" s="2"/>
      <c r="J1084" s="2"/>
    </row>
    <row r="1085" spans="1:10">
      <c r="A1085" s="88" t="s">
        <v>0</v>
      </c>
      <c r="B1085" s="88" t="s">
        <v>2</v>
      </c>
      <c r="C1085" s="88" t="s">
        <v>3</v>
      </c>
      <c r="D1085" s="88" t="s">
        <v>4</v>
      </c>
      <c r="E1085" s="88" t="s">
        <v>5</v>
      </c>
      <c r="F1085" s="88" t="s">
        <v>6</v>
      </c>
      <c r="G1085" s="90"/>
      <c r="H1085" s="91"/>
      <c r="I1085" s="88" t="s">
        <v>7</v>
      </c>
      <c r="J1085" s="88" t="s">
        <v>8</v>
      </c>
    </row>
    <row r="1086" spans="1:10">
      <c r="A1086" s="89"/>
      <c r="B1086" s="89"/>
      <c r="C1086" s="89"/>
      <c r="D1086" s="89"/>
      <c r="E1086" s="89"/>
      <c r="F1086" s="4" t="s">
        <v>9</v>
      </c>
      <c r="G1086" s="4" t="s">
        <v>10</v>
      </c>
      <c r="H1086" s="4" t="s">
        <v>11</v>
      </c>
      <c r="I1086" s="89"/>
      <c r="J1086" s="89"/>
    </row>
    <row r="1087" spans="1:10">
      <c r="A1087" s="5" t="s">
        <v>715</v>
      </c>
      <c r="B1087" s="6">
        <v>44886.533187372683</v>
      </c>
      <c r="C1087" s="5" t="s">
        <v>662</v>
      </c>
      <c r="D1087" s="9">
        <v>45123088788</v>
      </c>
      <c r="E1087" s="5" t="s">
        <v>71</v>
      </c>
      <c r="H1087" s="8">
        <v>154</v>
      </c>
      <c r="I1087" s="5" t="s">
        <v>15</v>
      </c>
      <c r="J1087" s="5" t="s">
        <v>602</v>
      </c>
    </row>
    <row r="1088" spans="1:10">
      <c r="A1088" s="5" t="s">
        <v>716</v>
      </c>
      <c r="B1088" s="6">
        <v>44886.533187372683</v>
      </c>
      <c r="C1088" s="5" t="s">
        <v>662</v>
      </c>
      <c r="D1088" s="9">
        <v>45143331422</v>
      </c>
      <c r="E1088" s="5" t="s">
        <v>71</v>
      </c>
      <c r="H1088" s="8">
        <v>8406.34</v>
      </c>
      <c r="I1088" s="5" t="s">
        <v>15</v>
      </c>
      <c r="J1088" s="5" t="s">
        <v>607</v>
      </c>
    </row>
    <row r="1089" spans="1:10">
      <c r="A1089" s="5" t="s">
        <v>716</v>
      </c>
      <c r="B1089" s="6">
        <v>44886.533187372683</v>
      </c>
      <c r="C1089" s="5" t="s">
        <v>662</v>
      </c>
      <c r="D1089" s="9">
        <v>52516354882</v>
      </c>
      <c r="E1089" s="5" t="s">
        <v>71</v>
      </c>
      <c r="H1089" s="8">
        <v>8126.8</v>
      </c>
      <c r="I1089" s="5" t="s">
        <v>15</v>
      </c>
      <c r="J1089" s="5" t="s">
        <v>607</v>
      </c>
    </row>
    <row r="1090" spans="1:10">
      <c r="A1090" s="5" t="s">
        <v>716</v>
      </c>
      <c r="B1090" s="6">
        <v>44886.533187372683</v>
      </c>
      <c r="C1090" s="5" t="s">
        <v>662</v>
      </c>
      <c r="D1090" s="7">
        <v>408417</v>
      </c>
      <c r="E1090" s="10" t="s">
        <v>130</v>
      </c>
      <c r="H1090" s="8">
        <v>13224</v>
      </c>
      <c r="I1090" s="5" t="s">
        <v>15</v>
      </c>
      <c r="J1090" s="5" t="s">
        <v>630</v>
      </c>
    </row>
    <row r="1091" spans="1:10">
      <c r="A1091" s="5" t="s">
        <v>716</v>
      </c>
      <c r="B1091" s="6">
        <v>44886.533187372683</v>
      </c>
      <c r="C1091" s="5" t="s">
        <v>662</v>
      </c>
      <c r="D1091" s="7">
        <v>403483</v>
      </c>
      <c r="E1091" s="5" t="s">
        <v>71</v>
      </c>
      <c r="H1091" s="8">
        <v>87066.2</v>
      </c>
      <c r="I1091" s="5" t="s">
        <v>15</v>
      </c>
      <c r="J1091" s="5" t="s">
        <v>630</v>
      </c>
    </row>
    <row r="1092" spans="1:10">
      <c r="A1092" s="5" t="s">
        <v>716</v>
      </c>
      <c r="B1092" s="6">
        <v>44886.533187372683</v>
      </c>
      <c r="C1092" s="5" t="s">
        <v>662</v>
      </c>
      <c r="D1092" s="7">
        <v>425992</v>
      </c>
      <c r="E1092" s="5" t="s">
        <v>60</v>
      </c>
      <c r="H1092" s="8">
        <v>546</v>
      </c>
      <c r="I1092" s="5" t="s">
        <v>15</v>
      </c>
      <c r="J1092" s="5" t="s">
        <v>602</v>
      </c>
    </row>
    <row r="1093" spans="1:10">
      <c r="A1093" s="5" t="s">
        <v>716</v>
      </c>
      <c r="B1093" s="6">
        <v>44886.533187372683</v>
      </c>
      <c r="C1093" s="5" t="s">
        <v>662</v>
      </c>
      <c r="D1093" s="7">
        <v>442769</v>
      </c>
      <c r="E1093" s="5" t="s">
        <v>60</v>
      </c>
      <c r="H1093" s="8">
        <v>336</v>
      </c>
      <c r="I1093" s="5" t="s">
        <v>15</v>
      </c>
      <c r="J1093" s="5" t="s">
        <v>602</v>
      </c>
    </row>
    <row r="1094" spans="1:10">
      <c r="A1094" s="5" t="s">
        <v>716</v>
      </c>
      <c r="B1094" s="6">
        <v>44886.533187372683</v>
      </c>
      <c r="C1094" s="5" t="s">
        <v>662</v>
      </c>
      <c r="D1094" s="7">
        <v>1172928</v>
      </c>
      <c r="E1094" s="5" t="s">
        <v>60</v>
      </c>
      <c r="H1094" s="8">
        <v>1074.1099999999999</v>
      </c>
      <c r="I1094" s="5" t="s">
        <v>15</v>
      </c>
      <c r="J1094" s="5" t="s">
        <v>602</v>
      </c>
    </row>
    <row r="1095" spans="1:10">
      <c r="A1095" s="5" t="s">
        <v>716</v>
      </c>
      <c r="B1095" s="6">
        <v>44886.533187372683</v>
      </c>
      <c r="C1095" s="5" t="s">
        <v>662</v>
      </c>
      <c r="D1095" s="7">
        <v>28755508</v>
      </c>
      <c r="E1095" s="10" t="s">
        <v>654</v>
      </c>
      <c r="H1095" s="8">
        <v>2796.65</v>
      </c>
      <c r="I1095" s="5" t="s">
        <v>15</v>
      </c>
      <c r="J1095" s="5" t="s">
        <v>602</v>
      </c>
    </row>
    <row r="1096" spans="1:10">
      <c r="A1096" s="5" t="s">
        <v>716</v>
      </c>
      <c r="B1096" s="6">
        <v>44886.533187372683</v>
      </c>
      <c r="C1096" s="5" t="s">
        <v>662</v>
      </c>
      <c r="D1096" s="9">
        <v>52616365267</v>
      </c>
      <c r="E1096" s="5" t="s">
        <v>71</v>
      </c>
      <c r="H1096" s="8">
        <v>18818.48</v>
      </c>
      <c r="I1096" s="5" t="s">
        <v>15</v>
      </c>
      <c r="J1096" s="5" t="s">
        <v>602</v>
      </c>
    </row>
    <row r="1097" spans="1:10">
      <c r="A1097" s="5" t="s">
        <v>716</v>
      </c>
      <c r="B1097" s="6">
        <v>44886.533187372683</v>
      </c>
      <c r="C1097" s="5" t="s">
        <v>662</v>
      </c>
      <c r="D1097" s="9">
        <v>53112167992</v>
      </c>
      <c r="E1097" s="5" t="s">
        <v>71</v>
      </c>
      <c r="H1097" s="8">
        <v>1238.42</v>
      </c>
      <c r="I1097" s="5" t="s">
        <v>15</v>
      </c>
      <c r="J1097" s="5" t="s">
        <v>602</v>
      </c>
    </row>
    <row r="1098" spans="1:10">
      <c r="A1098" s="5" t="s">
        <v>716</v>
      </c>
      <c r="B1098" s="6">
        <v>44886.533187372683</v>
      </c>
      <c r="C1098" s="5" t="s">
        <v>662</v>
      </c>
      <c r="D1098" s="9">
        <v>45152953799</v>
      </c>
      <c r="E1098" s="5" t="s">
        <v>71</v>
      </c>
      <c r="H1098" s="8">
        <v>740.26</v>
      </c>
      <c r="I1098" s="5" t="s">
        <v>15</v>
      </c>
      <c r="J1098" s="5" t="s">
        <v>602</v>
      </c>
    </row>
    <row r="1099" spans="1:10">
      <c r="A1099" s="5" t="s">
        <v>716</v>
      </c>
      <c r="B1099" s="6">
        <v>44886.533187372683</v>
      </c>
      <c r="C1099" s="5" t="s">
        <v>662</v>
      </c>
      <c r="D1099" s="9">
        <v>45152954401</v>
      </c>
      <c r="E1099" s="5" t="s">
        <v>71</v>
      </c>
      <c r="H1099" s="8">
        <v>289.99</v>
      </c>
      <c r="I1099" s="5" t="s">
        <v>15</v>
      </c>
      <c r="J1099" s="5" t="s">
        <v>602</v>
      </c>
    </row>
    <row r="1100" spans="1:10">
      <c r="A1100" s="5" t="s">
        <v>716</v>
      </c>
      <c r="B1100" s="6">
        <v>44886.533187372683</v>
      </c>
      <c r="C1100" s="5" t="s">
        <v>662</v>
      </c>
      <c r="D1100" s="9">
        <v>45163053826</v>
      </c>
      <c r="E1100" s="5" t="s">
        <v>71</v>
      </c>
      <c r="H1100" s="8">
        <v>28.7</v>
      </c>
      <c r="I1100" s="5" t="s">
        <v>15</v>
      </c>
      <c r="J1100" s="5" t="s">
        <v>602</v>
      </c>
    </row>
    <row r="1101" spans="1:10">
      <c r="A1101" s="5" t="s">
        <v>716</v>
      </c>
      <c r="B1101" s="6">
        <v>44886.533187372683</v>
      </c>
      <c r="C1101" s="5" t="s">
        <v>662</v>
      </c>
      <c r="D1101" s="9">
        <v>45132962861</v>
      </c>
      <c r="E1101" s="5" t="s">
        <v>71</v>
      </c>
      <c r="H1101" s="8">
        <v>1300</v>
      </c>
      <c r="I1101" s="5" t="s">
        <v>15</v>
      </c>
      <c r="J1101" s="5" t="s">
        <v>602</v>
      </c>
    </row>
    <row r="1102" spans="1:10">
      <c r="A1102" s="5" t="s">
        <v>716</v>
      </c>
      <c r="B1102" s="6">
        <v>44886.533187372683</v>
      </c>
      <c r="C1102" s="5" t="s">
        <v>662</v>
      </c>
      <c r="D1102" s="9">
        <v>45123088618</v>
      </c>
      <c r="E1102" s="5" t="s">
        <v>71</v>
      </c>
      <c r="H1102" s="8">
        <v>975</v>
      </c>
      <c r="I1102" s="5" t="s">
        <v>15</v>
      </c>
      <c r="J1102" s="5" t="s">
        <v>602</v>
      </c>
    </row>
    <row r="1103" spans="1:10">
      <c r="A1103" s="5" t="s">
        <v>716</v>
      </c>
      <c r="B1103" s="6">
        <v>44886.533187372683</v>
      </c>
      <c r="C1103" s="5" t="s">
        <v>662</v>
      </c>
      <c r="D1103" s="9">
        <v>45132963851</v>
      </c>
      <c r="E1103" s="5" t="s">
        <v>71</v>
      </c>
      <c r="H1103" s="8">
        <v>1920</v>
      </c>
      <c r="I1103" s="5" t="s">
        <v>15</v>
      </c>
      <c r="J1103" s="5" t="s">
        <v>602</v>
      </c>
    </row>
    <row r="1104" spans="1:10">
      <c r="A1104" s="5" t="s">
        <v>716</v>
      </c>
      <c r="B1104" s="6">
        <v>44886.533187372683</v>
      </c>
      <c r="C1104" s="5" t="s">
        <v>662</v>
      </c>
      <c r="D1104" s="9">
        <v>45173023812</v>
      </c>
      <c r="E1104" s="5" t="s">
        <v>71</v>
      </c>
      <c r="H1104" s="8">
        <v>480</v>
      </c>
      <c r="I1104" s="5" t="s">
        <v>15</v>
      </c>
      <c r="J1104" s="5" t="s">
        <v>602</v>
      </c>
    </row>
    <row r="1105" spans="1:10">
      <c r="A1105" s="5" t="s">
        <v>716</v>
      </c>
      <c r="B1105" s="6">
        <v>44886.533187372683</v>
      </c>
      <c r="C1105" s="5" t="s">
        <v>662</v>
      </c>
      <c r="D1105" s="9">
        <v>45123088810</v>
      </c>
      <c r="E1105" s="5" t="s">
        <v>71</v>
      </c>
      <c r="H1105" s="8">
        <v>10788</v>
      </c>
      <c r="I1105" s="5" t="s">
        <v>15</v>
      </c>
      <c r="J1105" s="5" t="s">
        <v>602</v>
      </c>
    </row>
    <row r="1106" spans="1:10">
      <c r="A1106" s="5" t="s">
        <v>716</v>
      </c>
      <c r="B1106" s="6">
        <v>44886.533187372683</v>
      </c>
      <c r="C1106" s="5" t="s">
        <v>662</v>
      </c>
      <c r="D1106" s="9">
        <v>45152955772</v>
      </c>
      <c r="E1106" s="5" t="s">
        <v>71</v>
      </c>
      <c r="H1106" s="8">
        <v>6113.15</v>
      </c>
      <c r="I1106" s="5" t="s">
        <v>15</v>
      </c>
      <c r="J1106" s="5" t="s">
        <v>602</v>
      </c>
    </row>
    <row r="1107" spans="1:10">
      <c r="A1107" s="5" t="s">
        <v>716</v>
      </c>
      <c r="B1107" s="6">
        <v>44886.533187372683</v>
      </c>
      <c r="C1107" s="5" t="s">
        <v>662</v>
      </c>
      <c r="D1107" s="9">
        <v>45152956074</v>
      </c>
      <c r="E1107" s="5" t="s">
        <v>71</v>
      </c>
      <c r="H1107" s="8">
        <v>101.4</v>
      </c>
      <c r="I1107" s="5" t="s">
        <v>15</v>
      </c>
      <c r="J1107" s="5" t="s">
        <v>602</v>
      </c>
    </row>
    <row r="1108" spans="1:10">
      <c r="A1108" s="5" t="s">
        <v>716</v>
      </c>
      <c r="B1108" s="6">
        <v>44886.533187372683</v>
      </c>
      <c r="C1108" s="5" t="s">
        <v>662</v>
      </c>
      <c r="D1108" s="9">
        <v>45143333374</v>
      </c>
      <c r="E1108" s="5" t="s">
        <v>71</v>
      </c>
      <c r="H1108" s="8">
        <v>148.4</v>
      </c>
      <c r="I1108" s="5" t="s">
        <v>15</v>
      </c>
      <c r="J1108" s="5" t="s">
        <v>602</v>
      </c>
    </row>
    <row r="1109" spans="1:10">
      <c r="A1109" s="5" t="s">
        <v>716</v>
      </c>
      <c r="B1109" s="6">
        <v>44886.533187372683</v>
      </c>
      <c r="C1109" s="5" t="s">
        <v>662</v>
      </c>
      <c r="D1109" s="9">
        <v>45132964315</v>
      </c>
      <c r="E1109" s="5" t="s">
        <v>71</v>
      </c>
      <c r="H1109" s="8">
        <v>439.8</v>
      </c>
      <c r="I1109" s="5" t="s">
        <v>15</v>
      </c>
      <c r="J1109" s="5" t="s">
        <v>602</v>
      </c>
    </row>
    <row r="1110" spans="1:10">
      <c r="A1110" s="5" t="s">
        <v>716</v>
      </c>
      <c r="B1110" s="6">
        <v>44886.533187372683</v>
      </c>
      <c r="C1110" s="5" t="s">
        <v>662</v>
      </c>
      <c r="D1110" s="9">
        <v>45123089133</v>
      </c>
      <c r="E1110" s="5" t="s">
        <v>71</v>
      </c>
      <c r="H1110" s="8">
        <v>3079.44</v>
      </c>
      <c r="I1110" s="5" t="s">
        <v>15</v>
      </c>
      <c r="J1110" s="5" t="s">
        <v>602</v>
      </c>
    </row>
    <row r="1111" spans="1:10">
      <c r="A1111" s="5" t="s">
        <v>716</v>
      </c>
      <c r="B1111" s="6">
        <v>44886.533187372683</v>
      </c>
      <c r="C1111" s="5" t="s">
        <v>662</v>
      </c>
      <c r="D1111" s="9">
        <v>45152956126</v>
      </c>
      <c r="E1111" s="5" t="s">
        <v>71</v>
      </c>
      <c r="H1111" s="8">
        <v>1288.01</v>
      </c>
      <c r="I1111" s="5" t="s">
        <v>15</v>
      </c>
      <c r="J1111" s="5" t="s">
        <v>602</v>
      </c>
    </row>
    <row r="1112" spans="1:10">
      <c r="A1112" s="5" t="s">
        <v>716</v>
      </c>
      <c r="B1112" s="6">
        <v>44886.533187372683</v>
      </c>
      <c r="C1112" s="5" t="s">
        <v>662</v>
      </c>
      <c r="D1112" s="7"/>
      <c r="E1112" s="10"/>
      <c r="F1112" s="8">
        <v>48000</v>
      </c>
      <c r="I1112" s="11" t="s">
        <v>9</v>
      </c>
      <c r="J1112" s="5" t="s">
        <v>607</v>
      </c>
    </row>
    <row r="1113" spans="1:10">
      <c r="A1113" s="12" t="s">
        <v>21</v>
      </c>
      <c r="B1113" s="3"/>
      <c r="C1113" s="3"/>
      <c r="D1113" s="7"/>
      <c r="E1113" s="10"/>
      <c r="H1113" s="8"/>
      <c r="I1113" s="11"/>
      <c r="J1113" s="5"/>
    </row>
    <row r="1114" spans="1:10" ht="15.75" customHeight="1">
      <c r="A1114" s="13" t="s">
        <v>22</v>
      </c>
      <c r="B1114" s="13" t="s">
        <v>23</v>
      </c>
      <c r="C1114" s="13" t="s">
        <v>24</v>
      </c>
      <c r="D1114" s="14">
        <v>112260512</v>
      </c>
      <c r="E1114" s="10"/>
      <c r="H1114" s="8"/>
      <c r="I1114" s="11"/>
      <c r="J1114" s="5"/>
    </row>
    <row r="1115" spans="1:10">
      <c r="A1115" s="5"/>
      <c r="B1115" s="6"/>
      <c r="C1115" s="5"/>
      <c r="E1115" s="10"/>
      <c r="H1115" s="8"/>
      <c r="I1115" s="11"/>
      <c r="J1115" s="5"/>
    </row>
    <row r="1116" spans="1:10">
      <c r="A1116" s="5"/>
      <c r="B1116" s="6"/>
      <c r="C1116" s="5"/>
      <c r="D1116" s="7"/>
      <c r="E1116" s="10"/>
      <c r="H1116" s="8"/>
      <c r="I1116" s="11"/>
      <c r="J1116" s="5"/>
    </row>
    <row r="1117" spans="1:10">
      <c r="A1117" s="5" t="s">
        <v>717</v>
      </c>
      <c r="B1117" s="6">
        <v>44886.539789490736</v>
      </c>
      <c r="C1117" s="5" t="s">
        <v>662</v>
      </c>
      <c r="D1117" s="9">
        <v>45163054734</v>
      </c>
      <c r="E1117" s="5" t="s">
        <v>71</v>
      </c>
      <c r="H1117" s="8">
        <v>5436.82</v>
      </c>
      <c r="I1117" s="5" t="s">
        <v>15</v>
      </c>
      <c r="J1117" s="5" t="s">
        <v>608</v>
      </c>
    </row>
    <row r="1118" spans="1:10">
      <c r="A1118" s="5" t="s">
        <v>717</v>
      </c>
      <c r="B1118" s="6">
        <v>44886.539789490736</v>
      </c>
      <c r="C1118" s="5" t="s">
        <v>662</v>
      </c>
      <c r="D1118" s="9">
        <v>45152953748</v>
      </c>
      <c r="E1118" s="5" t="s">
        <v>71</v>
      </c>
      <c r="H1118" s="8">
        <v>50000</v>
      </c>
      <c r="I1118" s="5" t="s">
        <v>15</v>
      </c>
      <c r="J1118" s="5" t="s">
        <v>608</v>
      </c>
    </row>
    <row r="1119" spans="1:10">
      <c r="A1119" s="5" t="s">
        <v>717</v>
      </c>
      <c r="B1119" s="6">
        <v>44886.539789490736</v>
      </c>
      <c r="C1119" s="5" t="s">
        <v>662</v>
      </c>
      <c r="D1119" s="9">
        <v>45113102198</v>
      </c>
      <c r="E1119" s="5" t="s">
        <v>71</v>
      </c>
      <c r="H1119" s="8">
        <v>12788</v>
      </c>
      <c r="I1119" s="5" t="s">
        <v>15</v>
      </c>
      <c r="J1119" s="5" t="s">
        <v>608</v>
      </c>
    </row>
    <row r="1120" spans="1:10">
      <c r="A1120" s="5" t="s">
        <v>717</v>
      </c>
      <c r="B1120" s="6">
        <v>44886.539789490736</v>
      </c>
      <c r="C1120" s="5" t="s">
        <v>662</v>
      </c>
      <c r="D1120" s="9">
        <v>45113102198</v>
      </c>
      <c r="E1120" s="5" t="s">
        <v>71</v>
      </c>
      <c r="H1120" s="8">
        <v>11812</v>
      </c>
      <c r="I1120" s="5" t="s">
        <v>15</v>
      </c>
      <c r="J1120" s="5" t="s">
        <v>608</v>
      </c>
    </row>
    <row r="1121" spans="1:10">
      <c r="A1121" s="5" t="s">
        <v>717</v>
      </c>
      <c r="B1121" s="6">
        <v>44886.539789490736</v>
      </c>
      <c r="C1121" s="5" t="s">
        <v>662</v>
      </c>
      <c r="D1121" s="9">
        <v>45143332834</v>
      </c>
      <c r="E1121" s="5" t="s">
        <v>71</v>
      </c>
      <c r="H1121" s="8">
        <v>38428</v>
      </c>
      <c r="I1121" s="5" t="s">
        <v>15</v>
      </c>
      <c r="J1121" s="5" t="s">
        <v>608</v>
      </c>
    </row>
    <row r="1122" spans="1:10">
      <c r="A1122" s="5" t="s">
        <v>717</v>
      </c>
      <c r="B1122" s="6">
        <v>44886.539789490736</v>
      </c>
      <c r="C1122" s="5" t="s">
        <v>662</v>
      </c>
      <c r="D1122" s="9">
        <v>296301007590005</v>
      </c>
      <c r="E1122" s="5" t="s">
        <v>632</v>
      </c>
      <c r="H1122" s="8">
        <v>20964.330000000002</v>
      </c>
      <c r="I1122" s="5" t="s">
        <v>15</v>
      </c>
      <c r="J1122" s="5" t="s">
        <v>608</v>
      </c>
    </row>
    <row r="1123" spans="1:10">
      <c r="A1123" s="5" t="s">
        <v>717</v>
      </c>
      <c r="B1123" s="6">
        <v>44886.539789490736</v>
      </c>
      <c r="C1123" s="5" t="s">
        <v>662</v>
      </c>
      <c r="D1123" s="9">
        <v>296301007590005</v>
      </c>
      <c r="E1123" s="5" t="s">
        <v>649</v>
      </c>
      <c r="H1123" s="8">
        <v>696</v>
      </c>
      <c r="I1123" s="5" t="s">
        <v>15</v>
      </c>
      <c r="J1123" s="5" t="s">
        <v>608</v>
      </c>
    </row>
    <row r="1124" spans="1:10">
      <c r="A1124" s="5" t="s">
        <v>717</v>
      </c>
      <c r="B1124" s="6">
        <v>44886.539789490736</v>
      </c>
      <c r="C1124" s="5" t="s">
        <v>662</v>
      </c>
      <c r="D1124" s="7"/>
      <c r="E1124" s="10"/>
      <c r="F1124" s="8">
        <v>26174.799999999999</v>
      </c>
      <c r="I1124" s="11" t="s">
        <v>9</v>
      </c>
      <c r="J1124" s="10" t="s">
        <v>658</v>
      </c>
    </row>
    <row r="1125" spans="1:10">
      <c r="A1125" s="5" t="s">
        <v>717</v>
      </c>
      <c r="B1125" s="6">
        <v>44886.539789490736</v>
      </c>
      <c r="C1125" s="5" t="s">
        <v>662</v>
      </c>
      <c r="D1125" s="7"/>
      <c r="E1125" s="10"/>
      <c r="F1125" s="8">
        <v>11782.4</v>
      </c>
      <c r="I1125" s="11" t="s">
        <v>9</v>
      </c>
      <c r="J1125" s="10" t="s">
        <v>613</v>
      </c>
    </row>
    <row r="1126" spans="1:10">
      <c r="A1126" s="5" t="s">
        <v>717</v>
      </c>
      <c r="B1126" s="6">
        <v>44886.539789490736</v>
      </c>
      <c r="C1126" s="5" t="s">
        <v>662</v>
      </c>
      <c r="D1126" s="7"/>
      <c r="E1126" s="10"/>
      <c r="F1126" s="8">
        <v>34925.300000000003</v>
      </c>
      <c r="I1126" s="11" t="s">
        <v>9</v>
      </c>
      <c r="J1126" s="5" t="s">
        <v>612</v>
      </c>
    </row>
    <row r="1127" spans="1:10">
      <c r="A1127" s="5" t="s">
        <v>717</v>
      </c>
      <c r="B1127" s="6">
        <v>44886.539789490736</v>
      </c>
      <c r="C1127" s="5" t="s">
        <v>662</v>
      </c>
      <c r="D1127" s="7"/>
      <c r="E1127" s="10"/>
      <c r="F1127" s="8">
        <v>5622.7</v>
      </c>
      <c r="I1127" s="11" t="s">
        <v>9</v>
      </c>
      <c r="J1127" s="5" t="s">
        <v>614</v>
      </c>
    </row>
    <row r="1128" spans="1:10">
      <c r="A1128" s="5" t="s">
        <v>717</v>
      </c>
      <c r="B1128" s="6">
        <v>44886.539789490736</v>
      </c>
      <c r="C1128" s="5" t="s">
        <v>662</v>
      </c>
      <c r="D1128" s="7"/>
      <c r="E1128" s="10"/>
      <c r="F1128" s="8">
        <v>2990.4</v>
      </c>
      <c r="I1128" s="11" t="s">
        <v>9</v>
      </c>
      <c r="J1128" s="10" t="s">
        <v>615</v>
      </c>
    </row>
    <row r="1129" spans="1:10">
      <c r="A1129" s="5" t="s">
        <v>717</v>
      </c>
      <c r="B1129" s="6">
        <v>44886.539789490736</v>
      </c>
      <c r="C1129" s="5" t="s">
        <v>662</v>
      </c>
      <c r="D1129" s="7"/>
      <c r="E1129" s="10"/>
      <c r="F1129" s="8">
        <v>10391.799999999999</v>
      </c>
      <c r="I1129" s="11" t="s">
        <v>9</v>
      </c>
      <c r="J1129" s="5" t="s">
        <v>616</v>
      </c>
    </row>
    <row r="1130" spans="1:10">
      <c r="A1130" s="5" t="s">
        <v>717</v>
      </c>
      <c r="B1130" s="6">
        <v>44886.539789490736</v>
      </c>
      <c r="C1130" s="5" t="s">
        <v>662</v>
      </c>
      <c r="D1130" s="7"/>
      <c r="E1130" s="10"/>
      <c r="F1130" s="8">
        <v>12669.5</v>
      </c>
      <c r="I1130" s="11" t="s">
        <v>9</v>
      </c>
      <c r="J1130" s="5" t="s">
        <v>634</v>
      </c>
    </row>
    <row r="1131" spans="1:10">
      <c r="A1131" s="5" t="s">
        <v>717</v>
      </c>
      <c r="B1131" s="6">
        <v>44886.539789490736</v>
      </c>
      <c r="C1131" s="5" t="s">
        <v>662</v>
      </c>
      <c r="D1131" s="7"/>
      <c r="E1131" s="10"/>
      <c r="F1131" s="8">
        <v>1484</v>
      </c>
      <c r="I1131" s="11" t="s">
        <v>9</v>
      </c>
      <c r="J1131" s="10" t="s">
        <v>617</v>
      </c>
    </row>
    <row r="1132" spans="1:10">
      <c r="A1132" s="5" t="s">
        <v>717</v>
      </c>
      <c r="B1132" s="6">
        <v>44886.539789490736</v>
      </c>
      <c r="C1132" s="5" t="s">
        <v>662</v>
      </c>
      <c r="D1132" s="7"/>
      <c r="E1132" s="10"/>
      <c r="F1132" s="8">
        <v>14189.1</v>
      </c>
      <c r="I1132" s="11" t="s">
        <v>9</v>
      </c>
      <c r="J1132" s="10" t="s">
        <v>618</v>
      </c>
    </row>
    <row r="1133" spans="1:10">
      <c r="A1133" s="5" t="s">
        <v>717</v>
      </c>
      <c r="B1133" s="6">
        <v>44886.539789490736</v>
      </c>
      <c r="C1133" s="5" t="s">
        <v>662</v>
      </c>
      <c r="D1133" s="7"/>
      <c r="E1133" s="10"/>
      <c r="F1133" s="8">
        <v>5360.3</v>
      </c>
      <c r="I1133" s="11" t="s">
        <v>9</v>
      </c>
      <c r="J1133" s="10" t="s">
        <v>619</v>
      </c>
    </row>
    <row r="1134" spans="1:10">
      <c r="A1134" s="5" t="s">
        <v>717</v>
      </c>
      <c r="B1134" s="6">
        <v>44886.539789490736</v>
      </c>
      <c r="C1134" s="5" t="s">
        <v>662</v>
      </c>
      <c r="D1134" s="7"/>
      <c r="E1134" s="10"/>
      <c r="F1134" s="8">
        <v>13819.2</v>
      </c>
      <c r="I1134" s="11" t="s">
        <v>9</v>
      </c>
      <c r="J1134" s="10" t="s">
        <v>620</v>
      </c>
    </row>
    <row r="1135" spans="1:10">
      <c r="A1135" s="5" t="s">
        <v>717</v>
      </c>
      <c r="B1135" s="6">
        <v>44886.539789490736</v>
      </c>
      <c r="C1135" s="5" t="s">
        <v>662</v>
      </c>
      <c r="D1135" s="7"/>
      <c r="E1135" s="10"/>
      <c r="F1135" s="8">
        <v>3643.6</v>
      </c>
      <c r="I1135" s="11" t="s">
        <v>9</v>
      </c>
      <c r="J1135" s="10" t="s">
        <v>621</v>
      </c>
    </row>
    <row r="1136" spans="1:10">
      <c r="A1136" s="5" t="s">
        <v>717</v>
      </c>
      <c r="B1136" s="6">
        <v>44886.539789490736</v>
      </c>
      <c r="C1136" s="5" t="s">
        <v>662</v>
      </c>
      <c r="D1136" s="7"/>
      <c r="E1136" s="10"/>
      <c r="F1136" s="8">
        <v>42279.199999999997</v>
      </c>
      <c r="I1136" s="11" t="s">
        <v>9</v>
      </c>
      <c r="J1136" s="10" t="s">
        <v>603</v>
      </c>
    </row>
    <row r="1137" spans="1:10">
      <c r="A1137" s="5" t="s">
        <v>717</v>
      </c>
      <c r="B1137" s="6">
        <v>44886.539789490736</v>
      </c>
      <c r="C1137" s="5" t="s">
        <v>662</v>
      </c>
      <c r="D1137" s="7"/>
      <c r="E1137" s="10"/>
      <c r="F1137" s="8">
        <v>11769.4</v>
      </c>
      <c r="I1137" s="11" t="s">
        <v>9</v>
      </c>
      <c r="J1137" s="10" t="s">
        <v>622</v>
      </c>
    </row>
    <row r="1138" spans="1:10">
      <c r="A1138" s="5" t="s">
        <v>717</v>
      </c>
      <c r="B1138" s="6">
        <v>44886.539789490736</v>
      </c>
      <c r="C1138" s="5" t="s">
        <v>662</v>
      </c>
      <c r="D1138" s="7"/>
      <c r="E1138" s="10"/>
      <c r="F1138" s="8">
        <v>7121.5</v>
      </c>
      <c r="I1138" s="11" t="s">
        <v>9</v>
      </c>
      <c r="J1138" s="10" t="s">
        <v>623</v>
      </c>
    </row>
    <row r="1139" spans="1:10">
      <c r="A1139" s="5" t="s">
        <v>717</v>
      </c>
      <c r="B1139" s="6">
        <v>44886.539789490736</v>
      </c>
      <c r="C1139" s="5" t="s">
        <v>662</v>
      </c>
      <c r="D1139" s="7"/>
      <c r="E1139" s="10"/>
      <c r="F1139" s="8">
        <v>13888.6</v>
      </c>
      <c r="I1139" s="11" t="s">
        <v>9</v>
      </c>
      <c r="J1139" s="10" t="s">
        <v>624</v>
      </c>
    </row>
    <row r="1140" spans="1:10">
      <c r="A1140" s="5" t="s">
        <v>717</v>
      </c>
      <c r="B1140" s="6">
        <v>44886.539789490736</v>
      </c>
      <c r="C1140" s="5" t="s">
        <v>662</v>
      </c>
      <c r="D1140" s="7"/>
      <c r="E1140" s="10"/>
      <c r="F1140" s="8">
        <v>7782</v>
      </c>
      <c r="I1140" s="11" t="s">
        <v>9</v>
      </c>
      <c r="J1140" s="10" t="s">
        <v>625</v>
      </c>
    </row>
    <row r="1141" spans="1:10">
      <c r="A1141" s="5" t="s">
        <v>717</v>
      </c>
      <c r="B1141" s="6">
        <v>44886.539789490736</v>
      </c>
      <c r="C1141" s="5" t="s">
        <v>662</v>
      </c>
      <c r="D1141" s="7"/>
      <c r="E1141" s="10"/>
      <c r="F1141" s="8">
        <v>5112.3</v>
      </c>
      <c r="I1141" s="11" t="s">
        <v>9</v>
      </c>
      <c r="J1141" s="10" t="s">
        <v>660</v>
      </c>
    </row>
    <row r="1142" spans="1:10">
      <c r="A1142" s="5" t="s">
        <v>717</v>
      </c>
      <c r="B1142" s="6">
        <v>44886.539789490736</v>
      </c>
      <c r="C1142" s="5" t="s">
        <v>662</v>
      </c>
      <c r="D1142" s="7"/>
      <c r="E1142" s="10"/>
      <c r="F1142" s="8">
        <v>31057.4</v>
      </c>
      <c r="I1142" s="11" t="s">
        <v>9</v>
      </c>
      <c r="J1142" s="10" t="s">
        <v>639</v>
      </c>
    </row>
    <row r="1143" spans="1:10">
      <c r="A1143" s="5" t="s">
        <v>717</v>
      </c>
      <c r="B1143" s="6">
        <v>44886.539789490736</v>
      </c>
      <c r="C1143" s="5" t="s">
        <v>662</v>
      </c>
      <c r="D1143" s="7"/>
      <c r="E1143" s="10"/>
      <c r="F1143" s="8">
        <v>10881</v>
      </c>
      <c r="I1143" s="11" t="s">
        <v>9</v>
      </c>
      <c r="J1143" s="10" t="s">
        <v>640</v>
      </c>
    </row>
    <row r="1144" spans="1:10">
      <c r="A1144" s="5" t="s">
        <v>717</v>
      </c>
      <c r="B1144" s="6">
        <v>44886.539789490736</v>
      </c>
      <c r="C1144" s="5" t="s">
        <v>662</v>
      </c>
      <c r="D1144" s="7"/>
      <c r="E1144" s="10"/>
      <c r="F1144" s="8">
        <v>7664</v>
      </c>
      <c r="I1144" s="11" t="s">
        <v>9</v>
      </c>
      <c r="J1144" s="10" t="s">
        <v>651</v>
      </c>
    </row>
    <row r="1145" spans="1:10">
      <c r="A1145" s="5" t="s">
        <v>717</v>
      </c>
      <c r="B1145" s="6">
        <v>44886.539789490736</v>
      </c>
      <c r="C1145" s="5" t="s">
        <v>662</v>
      </c>
      <c r="D1145" s="7"/>
      <c r="E1145" s="10"/>
      <c r="F1145" s="8">
        <v>24895</v>
      </c>
      <c r="I1145" s="11" t="s">
        <v>9</v>
      </c>
      <c r="J1145" s="10" t="s">
        <v>655</v>
      </c>
    </row>
    <row r="1146" spans="1:10">
      <c r="A1146" s="5" t="s">
        <v>717</v>
      </c>
      <c r="B1146" s="6">
        <v>44886.539789490736</v>
      </c>
      <c r="C1146" s="5" t="s">
        <v>662</v>
      </c>
      <c r="D1146" s="7"/>
      <c r="E1146" s="10"/>
      <c r="F1146" s="8">
        <v>33658.400000000001</v>
      </c>
      <c r="I1146" s="11" t="s">
        <v>9</v>
      </c>
      <c r="J1146" s="10" t="s">
        <v>674</v>
      </c>
    </row>
    <row r="1147" spans="1:10">
      <c r="A1147" s="5" t="s">
        <v>717</v>
      </c>
      <c r="B1147" s="6">
        <v>44886.539789490736</v>
      </c>
      <c r="C1147" s="5" t="s">
        <v>662</v>
      </c>
      <c r="D1147" s="7"/>
      <c r="E1147" s="10"/>
      <c r="F1147" s="8">
        <v>1484</v>
      </c>
      <c r="I1147" s="11" t="s">
        <v>9</v>
      </c>
      <c r="J1147" s="10" t="s">
        <v>673</v>
      </c>
    </row>
    <row r="1148" spans="1:10">
      <c r="A1148" s="12" t="s">
        <v>21</v>
      </c>
      <c r="B1148" s="3"/>
      <c r="C1148" s="3"/>
      <c r="D1148" s="26">
        <f>294709.9+45936</f>
        <v>340645.9</v>
      </c>
      <c r="E1148" s="10"/>
      <c r="F1148" s="19">
        <f>SUM(F1117:G1147)</f>
        <v>340645.9</v>
      </c>
      <c r="H1148" s="8"/>
      <c r="I1148" s="11"/>
      <c r="J1148" s="5"/>
    </row>
    <row r="1149" spans="1:10">
      <c r="A1149" s="13" t="s">
        <v>22</v>
      </c>
      <c r="B1149" s="13" t="s">
        <v>23</v>
      </c>
      <c r="C1149" s="13" t="s">
        <v>24</v>
      </c>
      <c r="D1149" s="7"/>
      <c r="E1149" s="10"/>
      <c r="H1149" s="8"/>
      <c r="I1149" s="11"/>
      <c r="J1149" s="5"/>
    </row>
    <row r="1150" spans="1:10" ht="15.75" customHeight="1">
      <c r="A1150" s="5"/>
      <c r="B1150" s="6"/>
      <c r="C1150" s="5"/>
      <c r="D1150" s="14">
        <v>112260520</v>
      </c>
      <c r="E1150" s="10"/>
      <c r="H1150" s="8"/>
      <c r="I1150" s="11"/>
      <c r="J1150" s="5"/>
    </row>
    <row r="1151" spans="1:10" ht="15.75" customHeight="1">
      <c r="A1151" s="5"/>
      <c r="B1151" s="6"/>
      <c r="C1151" s="5"/>
      <c r="D1151" s="14">
        <v>112260523</v>
      </c>
      <c r="E1151" s="10"/>
      <c r="H1151" s="8"/>
      <c r="I1151" s="11"/>
      <c r="J1151" s="5"/>
    </row>
    <row r="1152" spans="1:10">
      <c r="A1152" s="5"/>
      <c r="B1152" s="6"/>
      <c r="C1152" s="5"/>
      <c r="D1152" s="7"/>
      <c r="E1152" s="10"/>
      <c r="H1152" s="8"/>
      <c r="I1152" s="11"/>
      <c r="J1152" s="5"/>
    </row>
    <row r="1153" spans="1:10">
      <c r="A1153" s="5" t="s">
        <v>718</v>
      </c>
      <c r="B1153" s="6">
        <v>44886.651157268519</v>
      </c>
      <c r="C1153" s="5" t="s">
        <v>662</v>
      </c>
      <c r="D1153" s="7">
        <v>103272</v>
      </c>
      <c r="E1153" s="5" t="s">
        <v>645</v>
      </c>
      <c r="H1153" s="8">
        <v>5000</v>
      </c>
      <c r="I1153" s="5" t="s">
        <v>15</v>
      </c>
      <c r="J1153" s="10" t="s">
        <v>609</v>
      </c>
    </row>
    <row r="1154" spans="1:10">
      <c r="A1154" s="5" t="s">
        <v>718</v>
      </c>
      <c r="B1154" s="6">
        <v>44886.651157268519</v>
      </c>
      <c r="C1154" s="5" t="s">
        <v>662</v>
      </c>
      <c r="D1154" s="9">
        <v>45152957555</v>
      </c>
      <c r="E1154" s="5" t="s">
        <v>71</v>
      </c>
      <c r="H1154" s="8">
        <v>1237</v>
      </c>
      <c r="I1154" s="5" t="s">
        <v>15</v>
      </c>
      <c r="J1154" s="5" t="s">
        <v>608</v>
      </c>
    </row>
    <row r="1155" spans="1:10">
      <c r="A1155" s="5" t="s">
        <v>718</v>
      </c>
      <c r="B1155" s="6">
        <v>44886.651157268519</v>
      </c>
      <c r="C1155" s="5" t="s">
        <v>662</v>
      </c>
      <c r="D1155" s="9">
        <v>45152956218</v>
      </c>
      <c r="E1155" s="5" t="s">
        <v>71</v>
      </c>
      <c r="H1155" s="8">
        <v>15090.97</v>
      </c>
      <c r="I1155" s="5" t="s">
        <v>15</v>
      </c>
      <c r="J1155" s="5" t="s">
        <v>607</v>
      </c>
    </row>
    <row r="1156" spans="1:10">
      <c r="A1156" s="5" t="s">
        <v>718</v>
      </c>
      <c r="B1156" s="6">
        <v>44886.651157268519</v>
      </c>
      <c r="C1156" s="5" t="s">
        <v>662</v>
      </c>
      <c r="D1156" s="9">
        <v>52416401591</v>
      </c>
      <c r="E1156" s="5" t="s">
        <v>71</v>
      </c>
      <c r="H1156" s="8">
        <v>2680.5</v>
      </c>
      <c r="I1156" s="5" t="s">
        <v>15</v>
      </c>
      <c r="J1156" s="5" t="s">
        <v>607</v>
      </c>
    </row>
    <row r="1157" spans="1:10">
      <c r="A1157" s="5" t="s">
        <v>718</v>
      </c>
      <c r="B1157" s="6">
        <v>44886.651157268519</v>
      </c>
      <c r="C1157" s="5" t="s">
        <v>662</v>
      </c>
      <c r="D1157" s="9">
        <v>52416401593</v>
      </c>
      <c r="E1157" s="5" t="s">
        <v>71</v>
      </c>
      <c r="H1157" s="8">
        <v>5671.07</v>
      </c>
      <c r="I1157" s="5" t="s">
        <v>15</v>
      </c>
      <c r="J1157" s="5" t="s">
        <v>607</v>
      </c>
    </row>
    <row r="1158" spans="1:10">
      <c r="A1158" s="5" t="s">
        <v>718</v>
      </c>
      <c r="B1158" s="6">
        <v>44886.651157268519</v>
      </c>
      <c r="C1158" s="5" t="s">
        <v>662</v>
      </c>
      <c r="D1158" s="9">
        <v>52416401593</v>
      </c>
      <c r="E1158" s="5" t="s">
        <v>71</v>
      </c>
      <c r="H1158" s="8">
        <v>2266.35</v>
      </c>
      <c r="I1158" s="5" t="s">
        <v>15</v>
      </c>
      <c r="J1158" s="5" t="s">
        <v>607</v>
      </c>
    </row>
    <row r="1159" spans="1:10">
      <c r="A1159" s="5" t="s">
        <v>718</v>
      </c>
      <c r="B1159" s="6">
        <v>44886.651157268519</v>
      </c>
      <c r="C1159" s="5" t="s">
        <v>662</v>
      </c>
      <c r="D1159" s="9">
        <v>45113105969</v>
      </c>
      <c r="E1159" s="5" t="s">
        <v>71</v>
      </c>
      <c r="H1159" s="8">
        <v>3000</v>
      </c>
      <c r="I1159" s="5" t="s">
        <v>15</v>
      </c>
      <c r="J1159" s="5" t="s">
        <v>630</v>
      </c>
    </row>
    <row r="1160" spans="1:10">
      <c r="A1160" s="5" t="s">
        <v>718</v>
      </c>
      <c r="B1160" s="6">
        <v>44886.651157268519</v>
      </c>
      <c r="C1160" s="5" t="s">
        <v>662</v>
      </c>
      <c r="D1160" s="9">
        <v>45173025749</v>
      </c>
      <c r="E1160" s="5" t="s">
        <v>71</v>
      </c>
      <c r="H1160" s="8">
        <v>2020.05</v>
      </c>
      <c r="I1160" s="5" t="s">
        <v>15</v>
      </c>
      <c r="J1160" s="5" t="s">
        <v>602</v>
      </c>
    </row>
    <row r="1161" spans="1:10">
      <c r="A1161" s="5" t="s">
        <v>718</v>
      </c>
      <c r="B1161" s="6">
        <v>44886.651157268519</v>
      </c>
      <c r="C1161" s="5" t="s">
        <v>662</v>
      </c>
      <c r="D1161" s="9">
        <v>45152957885</v>
      </c>
      <c r="E1161" s="5" t="s">
        <v>71</v>
      </c>
      <c r="H1161" s="8">
        <v>62.4</v>
      </c>
      <c r="I1161" s="5" t="s">
        <v>15</v>
      </c>
      <c r="J1161" s="5" t="s">
        <v>602</v>
      </c>
    </row>
    <row r="1162" spans="1:10">
      <c r="A1162" s="5" t="s">
        <v>718</v>
      </c>
      <c r="B1162" s="6">
        <v>44886.651157268519</v>
      </c>
      <c r="C1162" s="5" t="s">
        <v>662</v>
      </c>
      <c r="D1162" s="9">
        <v>45113104017</v>
      </c>
      <c r="E1162" s="5" t="s">
        <v>71</v>
      </c>
      <c r="H1162" s="8">
        <v>1233.1300000000001</v>
      </c>
      <c r="I1162" s="5" t="s">
        <v>15</v>
      </c>
      <c r="J1162" s="5" t="s">
        <v>602</v>
      </c>
    </row>
    <row r="1163" spans="1:10">
      <c r="A1163" s="5" t="s">
        <v>718</v>
      </c>
      <c r="B1163" s="6">
        <v>44886.651157268519</v>
      </c>
      <c r="C1163" s="5" t="s">
        <v>662</v>
      </c>
      <c r="D1163" s="9">
        <v>45123090863</v>
      </c>
      <c r="E1163" s="5" t="s">
        <v>71</v>
      </c>
      <c r="H1163" s="8">
        <v>4338.4399999999996</v>
      </c>
      <c r="I1163" s="5" t="s">
        <v>15</v>
      </c>
      <c r="J1163" s="5" t="s">
        <v>602</v>
      </c>
    </row>
    <row r="1164" spans="1:10">
      <c r="A1164" s="5" t="s">
        <v>718</v>
      </c>
      <c r="B1164" s="6">
        <v>44886.651157268519</v>
      </c>
      <c r="C1164" s="5" t="s">
        <v>662</v>
      </c>
      <c r="D1164" s="7">
        <v>408554</v>
      </c>
      <c r="E1164" s="5" t="s">
        <v>71</v>
      </c>
      <c r="H1164" s="8">
        <v>212273.6</v>
      </c>
      <c r="I1164" s="5" t="s">
        <v>15</v>
      </c>
      <c r="J1164" s="5" t="s">
        <v>630</v>
      </c>
    </row>
    <row r="1165" spans="1:10">
      <c r="A1165" s="5" t="s">
        <v>718</v>
      </c>
      <c r="B1165" s="6">
        <v>44886.651157268519</v>
      </c>
      <c r="C1165" s="5" t="s">
        <v>662</v>
      </c>
      <c r="D1165" s="9">
        <v>296301007600033</v>
      </c>
      <c r="E1165" s="5" t="s">
        <v>649</v>
      </c>
      <c r="H1165" s="8">
        <v>696</v>
      </c>
      <c r="I1165" s="5" t="s">
        <v>15</v>
      </c>
      <c r="J1165" s="5" t="s">
        <v>608</v>
      </c>
    </row>
    <row r="1166" spans="1:10">
      <c r="A1166" s="5" t="s">
        <v>718</v>
      </c>
      <c r="B1166" s="6">
        <v>44886.651157268519</v>
      </c>
      <c r="C1166" s="5" t="s">
        <v>662</v>
      </c>
      <c r="D1166" s="9">
        <v>296301007600033</v>
      </c>
      <c r="E1166" s="5" t="s">
        <v>632</v>
      </c>
      <c r="H1166" s="8">
        <v>11741.51</v>
      </c>
      <c r="I1166" s="5" t="s">
        <v>15</v>
      </c>
      <c r="J1166" s="5" t="s">
        <v>608</v>
      </c>
    </row>
    <row r="1167" spans="1:10">
      <c r="A1167" s="5" t="s">
        <v>718</v>
      </c>
      <c r="B1167" s="6">
        <v>44886.651157268519</v>
      </c>
      <c r="C1167" s="5" t="s">
        <v>662</v>
      </c>
      <c r="D1167" s="9">
        <v>295401006300004</v>
      </c>
      <c r="E1167" s="5" t="s">
        <v>632</v>
      </c>
      <c r="H1167" s="8">
        <v>22341.53</v>
      </c>
      <c r="I1167" s="5" t="s">
        <v>15</v>
      </c>
      <c r="J1167" s="10" t="s">
        <v>609</v>
      </c>
    </row>
    <row r="1168" spans="1:10">
      <c r="A1168" s="12" t="s">
        <v>21</v>
      </c>
      <c r="B1168" s="3"/>
      <c r="C1168" s="3"/>
      <c r="D1168" s="7"/>
      <c r="E1168" s="10"/>
      <c r="H1168" s="8"/>
      <c r="I1168" s="11"/>
      <c r="J1168" s="5"/>
    </row>
    <row r="1169" spans="1:10">
      <c r="A1169" s="13" t="s">
        <v>22</v>
      </c>
      <c r="B1169" s="13" t="s">
        <v>23</v>
      </c>
      <c r="C1169" s="13" t="s">
        <v>24</v>
      </c>
      <c r="D1169" s="7"/>
      <c r="E1169" s="10"/>
      <c r="H1169" s="8"/>
      <c r="I1169" s="11"/>
      <c r="J1169" s="5"/>
    </row>
    <row r="1170" spans="1:10">
      <c r="A1170" s="22" t="s">
        <v>432</v>
      </c>
      <c r="B1170" s="23"/>
      <c r="C1170" s="23"/>
    </row>
    <row r="1171" spans="1:10">
      <c r="A1171" s="24" t="s">
        <v>719</v>
      </c>
      <c r="B1171" s="23"/>
      <c r="C1171" s="23"/>
    </row>
    <row r="1173" spans="1:10">
      <c r="A1173" s="1" t="s">
        <v>0</v>
      </c>
      <c r="B1173" s="2"/>
      <c r="C1173" s="2"/>
      <c r="D1173" s="2"/>
      <c r="E1173" s="2"/>
      <c r="F1173" s="2"/>
      <c r="G1173" s="2"/>
      <c r="H1173" s="2"/>
      <c r="I1173" s="2"/>
      <c r="J1173" s="2"/>
    </row>
    <row r="1174" spans="1:10">
      <c r="A1174" s="3" t="s">
        <v>104</v>
      </c>
      <c r="B1174" s="2"/>
      <c r="C1174" s="2"/>
      <c r="D1174" s="2"/>
      <c r="E1174" s="2"/>
      <c r="F1174" s="2"/>
      <c r="G1174" s="2"/>
      <c r="H1174" s="2"/>
      <c r="I1174" s="2"/>
      <c r="J1174" s="2"/>
    </row>
    <row r="1175" spans="1:10">
      <c r="A1175" s="88" t="s">
        <v>0</v>
      </c>
      <c r="B1175" s="88" t="s">
        <v>2</v>
      </c>
      <c r="C1175" s="88" t="s">
        <v>3</v>
      </c>
      <c r="D1175" s="88" t="s">
        <v>4</v>
      </c>
      <c r="E1175" s="88" t="s">
        <v>5</v>
      </c>
      <c r="F1175" s="88" t="s">
        <v>6</v>
      </c>
      <c r="G1175" s="90"/>
      <c r="H1175" s="91"/>
      <c r="I1175" s="88" t="s">
        <v>7</v>
      </c>
      <c r="J1175" s="88" t="s">
        <v>8</v>
      </c>
    </row>
    <row r="1176" spans="1:10">
      <c r="A1176" s="89"/>
      <c r="B1176" s="89"/>
      <c r="C1176" s="89"/>
      <c r="D1176" s="89"/>
      <c r="E1176" s="89"/>
      <c r="F1176" s="4" t="s">
        <v>9</v>
      </c>
      <c r="G1176" s="4" t="s">
        <v>10</v>
      </c>
      <c r="H1176" s="4" t="s">
        <v>11</v>
      </c>
      <c r="I1176" s="89"/>
      <c r="J1176" s="89"/>
    </row>
    <row r="1177" spans="1:10">
      <c r="A1177" s="5" t="s">
        <v>720</v>
      </c>
      <c r="B1177" s="6">
        <v>44887.511556967591</v>
      </c>
      <c r="C1177" s="5" t="s">
        <v>662</v>
      </c>
      <c r="D1177" s="11"/>
      <c r="E1177" s="10"/>
      <c r="G1177" s="8">
        <v>14557</v>
      </c>
      <c r="I1177" s="11" t="s">
        <v>10</v>
      </c>
      <c r="J1177" s="10" t="s">
        <v>636</v>
      </c>
    </row>
    <row r="1178" spans="1:10">
      <c r="A1178" s="5" t="s">
        <v>721</v>
      </c>
      <c r="B1178" s="6">
        <v>44887.511556967591</v>
      </c>
      <c r="C1178" s="5" t="s">
        <v>662</v>
      </c>
      <c r="D1178" s="11"/>
      <c r="E1178" s="10"/>
      <c r="F1178" s="8">
        <v>5229.7</v>
      </c>
      <c r="I1178" s="11" t="s">
        <v>9</v>
      </c>
      <c r="J1178" s="10" t="s">
        <v>658</v>
      </c>
    </row>
    <row r="1179" spans="1:10">
      <c r="A1179" s="5" t="s">
        <v>721</v>
      </c>
      <c r="B1179" s="6">
        <v>44887.511556967591</v>
      </c>
      <c r="C1179" s="5" t="s">
        <v>662</v>
      </c>
      <c r="D1179" s="11"/>
      <c r="E1179" s="10"/>
      <c r="F1179" s="8">
        <v>44346</v>
      </c>
      <c r="I1179" s="11" t="s">
        <v>9</v>
      </c>
      <c r="J1179" s="10" t="s">
        <v>606</v>
      </c>
    </row>
    <row r="1180" spans="1:10">
      <c r="A1180" s="5" t="s">
        <v>721</v>
      </c>
      <c r="B1180" s="6">
        <v>44887.511556967591</v>
      </c>
      <c r="C1180" s="5" t="s">
        <v>662</v>
      </c>
      <c r="D1180" s="11"/>
      <c r="E1180" s="10"/>
      <c r="F1180" s="8">
        <v>11647</v>
      </c>
      <c r="I1180" s="11" t="s">
        <v>9</v>
      </c>
      <c r="J1180" s="10" t="s">
        <v>613</v>
      </c>
    </row>
    <row r="1181" spans="1:10">
      <c r="A1181" s="5" t="s">
        <v>721</v>
      </c>
      <c r="B1181" s="6">
        <v>44887.511556967591</v>
      </c>
      <c r="C1181" s="5" t="s">
        <v>662</v>
      </c>
      <c r="D1181" s="11"/>
      <c r="E1181" s="10"/>
      <c r="F1181" s="8">
        <v>15228</v>
      </c>
      <c r="I1181" s="11" t="s">
        <v>9</v>
      </c>
      <c r="J1181" s="5" t="s">
        <v>612</v>
      </c>
    </row>
    <row r="1182" spans="1:10">
      <c r="A1182" s="5" t="s">
        <v>721</v>
      </c>
      <c r="B1182" s="6">
        <v>44887.511556967591</v>
      </c>
      <c r="C1182" s="5" t="s">
        <v>662</v>
      </c>
      <c r="D1182" s="11"/>
      <c r="E1182" s="10"/>
      <c r="F1182" s="8">
        <v>5726.2</v>
      </c>
      <c r="I1182" s="11" t="s">
        <v>9</v>
      </c>
      <c r="J1182" s="5" t="s">
        <v>614</v>
      </c>
    </row>
    <row r="1183" spans="1:10">
      <c r="A1183" s="5" t="s">
        <v>721</v>
      </c>
      <c r="B1183" s="6">
        <v>44887.511556967591</v>
      </c>
      <c r="C1183" s="5" t="s">
        <v>662</v>
      </c>
      <c r="D1183" s="11"/>
      <c r="E1183" s="10"/>
      <c r="F1183" s="8">
        <v>6387.2</v>
      </c>
      <c r="I1183" s="11" t="s">
        <v>9</v>
      </c>
      <c r="J1183" s="10" t="s">
        <v>615</v>
      </c>
    </row>
    <row r="1184" spans="1:10">
      <c r="A1184" s="5" t="s">
        <v>721</v>
      </c>
      <c r="B1184" s="6">
        <v>44887.511556967591</v>
      </c>
      <c r="C1184" s="5" t="s">
        <v>662</v>
      </c>
      <c r="D1184" s="11"/>
      <c r="E1184" s="10"/>
      <c r="F1184" s="8">
        <v>5119.8999999999996</v>
      </c>
      <c r="I1184" s="11" t="s">
        <v>9</v>
      </c>
      <c r="J1184" s="5" t="s">
        <v>616</v>
      </c>
    </row>
    <row r="1185" spans="1:10">
      <c r="A1185" s="5" t="s">
        <v>721</v>
      </c>
      <c r="B1185" s="6">
        <v>44887.511556967591</v>
      </c>
      <c r="C1185" s="5" t="s">
        <v>662</v>
      </c>
      <c r="D1185" s="11"/>
      <c r="E1185" s="10"/>
      <c r="F1185" s="8">
        <v>12062.2</v>
      </c>
      <c r="I1185" s="11" t="s">
        <v>9</v>
      </c>
      <c r="J1185" s="5" t="s">
        <v>634</v>
      </c>
    </row>
    <row r="1186" spans="1:10">
      <c r="A1186" s="5" t="s">
        <v>721</v>
      </c>
      <c r="B1186" s="6">
        <v>44887.511556967591</v>
      </c>
      <c r="C1186" s="5" t="s">
        <v>662</v>
      </c>
      <c r="D1186" s="11"/>
      <c r="E1186" s="10"/>
      <c r="F1186" s="8">
        <v>15961.2</v>
      </c>
      <c r="I1186" s="11" t="s">
        <v>9</v>
      </c>
      <c r="J1186" s="10" t="s">
        <v>659</v>
      </c>
    </row>
    <row r="1187" spans="1:10">
      <c r="A1187" s="5" t="s">
        <v>721</v>
      </c>
      <c r="B1187" s="6">
        <v>44887.511556967591</v>
      </c>
      <c r="C1187" s="5" t="s">
        <v>662</v>
      </c>
      <c r="D1187" s="11"/>
      <c r="E1187" s="10"/>
      <c r="F1187" s="8">
        <v>199868.2</v>
      </c>
      <c r="I1187" s="11" t="s">
        <v>9</v>
      </c>
      <c r="J1187" s="10" t="s">
        <v>636</v>
      </c>
    </row>
    <row r="1188" spans="1:10">
      <c r="A1188" s="5" t="s">
        <v>721</v>
      </c>
      <c r="B1188" s="6">
        <v>44887.511556967591</v>
      </c>
      <c r="C1188" s="5" t="s">
        <v>662</v>
      </c>
      <c r="D1188" s="11"/>
      <c r="E1188" s="10"/>
      <c r="F1188" s="8">
        <v>653.5</v>
      </c>
      <c r="I1188" s="11" t="s">
        <v>9</v>
      </c>
      <c r="J1188" s="10" t="s">
        <v>617</v>
      </c>
    </row>
    <row r="1189" spans="1:10">
      <c r="A1189" s="5" t="s">
        <v>721</v>
      </c>
      <c r="B1189" s="6">
        <v>44887.511556967591</v>
      </c>
      <c r="C1189" s="5" t="s">
        <v>662</v>
      </c>
      <c r="D1189" s="11"/>
      <c r="E1189" s="10"/>
      <c r="F1189" s="8">
        <v>7779.3</v>
      </c>
      <c r="I1189" s="11" t="s">
        <v>9</v>
      </c>
      <c r="J1189" s="10" t="s">
        <v>618</v>
      </c>
    </row>
    <row r="1190" spans="1:10">
      <c r="A1190" s="5" t="s">
        <v>721</v>
      </c>
      <c r="B1190" s="6">
        <v>44887.511556967591</v>
      </c>
      <c r="C1190" s="5" t="s">
        <v>662</v>
      </c>
      <c r="D1190" s="11"/>
      <c r="E1190" s="10"/>
      <c r="F1190" s="8">
        <v>3493</v>
      </c>
      <c r="I1190" s="11" t="s">
        <v>9</v>
      </c>
      <c r="J1190" s="10" t="s">
        <v>619</v>
      </c>
    </row>
    <row r="1191" spans="1:10">
      <c r="A1191" s="5" t="s">
        <v>721</v>
      </c>
      <c r="B1191" s="6">
        <v>44887.511556967591</v>
      </c>
      <c r="C1191" s="5" t="s">
        <v>662</v>
      </c>
      <c r="D1191" s="11"/>
      <c r="E1191" s="10"/>
      <c r="F1191" s="8">
        <v>22318.5</v>
      </c>
      <c r="I1191" s="11" t="s">
        <v>9</v>
      </c>
      <c r="J1191" s="10" t="s">
        <v>620</v>
      </c>
    </row>
    <row r="1192" spans="1:10">
      <c r="A1192" s="5" t="s">
        <v>721</v>
      </c>
      <c r="B1192" s="6">
        <v>44887.511556967591</v>
      </c>
      <c r="C1192" s="5" t="s">
        <v>662</v>
      </c>
      <c r="D1192" s="11"/>
      <c r="E1192" s="10"/>
      <c r="F1192" s="8">
        <v>4866.5</v>
      </c>
      <c r="I1192" s="11" t="s">
        <v>9</v>
      </c>
      <c r="J1192" s="10" t="s">
        <v>621</v>
      </c>
    </row>
    <row r="1193" spans="1:10">
      <c r="A1193" s="5" t="s">
        <v>721</v>
      </c>
      <c r="B1193" s="6">
        <v>44887.511556967591</v>
      </c>
      <c r="C1193" s="5" t="s">
        <v>662</v>
      </c>
      <c r="D1193" s="11"/>
      <c r="E1193" s="10"/>
      <c r="F1193" s="8">
        <v>7406.7</v>
      </c>
      <c r="I1193" s="11" t="s">
        <v>9</v>
      </c>
      <c r="J1193" s="10" t="s">
        <v>622</v>
      </c>
    </row>
    <row r="1194" spans="1:10">
      <c r="A1194" s="5" t="s">
        <v>721</v>
      </c>
      <c r="B1194" s="6">
        <v>44887.511556967591</v>
      </c>
      <c r="C1194" s="5" t="s">
        <v>662</v>
      </c>
      <c r="D1194" s="11"/>
      <c r="E1194" s="10"/>
      <c r="F1194" s="8">
        <v>8406.6</v>
      </c>
      <c r="I1194" s="11" t="s">
        <v>9</v>
      </c>
      <c r="J1194" s="10" t="s">
        <v>623</v>
      </c>
    </row>
    <row r="1195" spans="1:10">
      <c r="A1195" s="5" t="s">
        <v>721</v>
      </c>
      <c r="B1195" s="6">
        <v>44887.511556967591</v>
      </c>
      <c r="C1195" s="5" t="s">
        <v>662</v>
      </c>
      <c r="D1195" s="11"/>
      <c r="E1195" s="10"/>
      <c r="F1195" s="8">
        <v>6486.6</v>
      </c>
      <c r="I1195" s="11" t="s">
        <v>9</v>
      </c>
      <c r="J1195" s="10" t="s">
        <v>624</v>
      </c>
    </row>
    <row r="1196" spans="1:10">
      <c r="A1196" s="5" t="s">
        <v>721</v>
      </c>
      <c r="B1196" s="6">
        <v>44887.511556967591</v>
      </c>
      <c r="C1196" s="5" t="s">
        <v>662</v>
      </c>
      <c r="D1196" s="11"/>
      <c r="E1196" s="10"/>
      <c r="F1196" s="8">
        <v>9875.7000000000007</v>
      </c>
      <c r="I1196" s="11" t="s">
        <v>9</v>
      </c>
      <c r="J1196" s="10" t="s">
        <v>625</v>
      </c>
    </row>
    <row r="1197" spans="1:10">
      <c r="A1197" s="5" t="s">
        <v>721</v>
      </c>
      <c r="B1197" s="6">
        <v>44887.511556967591</v>
      </c>
      <c r="C1197" s="5" t="s">
        <v>662</v>
      </c>
      <c r="D1197" s="11"/>
      <c r="E1197" s="10"/>
      <c r="F1197" s="8">
        <v>4715.6000000000004</v>
      </c>
      <c r="I1197" s="11" t="s">
        <v>9</v>
      </c>
      <c r="J1197" s="10" t="s">
        <v>660</v>
      </c>
    </row>
    <row r="1198" spans="1:10">
      <c r="A1198" s="5" t="s">
        <v>721</v>
      </c>
      <c r="B1198" s="6">
        <v>44887.511556967591</v>
      </c>
      <c r="C1198" s="5" t="s">
        <v>662</v>
      </c>
      <c r="D1198" s="11"/>
      <c r="E1198" s="10"/>
      <c r="F1198" s="8">
        <v>25927</v>
      </c>
      <c r="I1198" s="11" t="s">
        <v>9</v>
      </c>
      <c r="J1198" s="10" t="s">
        <v>673</v>
      </c>
    </row>
    <row r="1199" spans="1:10">
      <c r="A1199" s="12" t="s">
        <v>21</v>
      </c>
      <c r="B1199" s="3"/>
      <c r="C1199" s="3"/>
      <c r="D1199" s="26">
        <f>387601.6+50460</f>
        <v>438061.6</v>
      </c>
      <c r="E1199" s="10"/>
      <c r="F1199" s="19">
        <f>SUM(F1177:G1198)</f>
        <v>438061.59999999992</v>
      </c>
      <c r="H1199" s="8"/>
      <c r="I1199" s="11"/>
      <c r="J1199" s="5"/>
    </row>
    <row r="1200" spans="1:10">
      <c r="A1200" s="13" t="s">
        <v>22</v>
      </c>
      <c r="B1200" s="13" t="s">
        <v>23</v>
      </c>
      <c r="C1200" s="13" t="s">
        <v>24</v>
      </c>
      <c r="D1200" s="7"/>
      <c r="E1200" s="10"/>
      <c r="H1200" s="8"/>
      <c r="I1200" s="11"/>
      <c r="J1200" s="5"/>
    </row>
    <row r="1201" spans="1:10" ht="15.75" customHeight="1">
      <c r="A1201" s="5"/>
      <c r="B1201" s="6"/>
      <c r="C1201" s="5"/>
      <c r="D1201" s="14">
        <v>112273965</v>
      </c>
      <c r="E1201" s="10"/>
      <c r="H1201" s="8"/>
      <c r="I1201" s="11"/>
      <c r="J1201" s="5"/>
    </row>
    <row r="1202" spans="1:10" ht="15.75" customHeight="1">
      <c r="A1202" s="5"/>
      <c r="B1202" s="6"/>
      <c r="C1202" s="5"/>
      <c r="D1202" s="14">
        <v>112274021</v>
      </c>
      <c r="E1202" s="10"/>
      <c r="H1202" s="8"/>
      <c r="I1202" s="11"/>
      <c r="J1202" s="5"/>
    </row>
    <row r="1203" spans="1:10">
      <c r="A1203" s="15" t="s">
        <v>722</v>
      </c>
      <c r="B1203" s="28"/>
      <c r="C1203" s="15"/>
      <c r="D1203" s="66"/>
      <c r="E1203" s="10"/>
      <c r="H1203" s="8"/>
      <c r="I1203" s="11"/>
      <c r="J1203" s="5"/>
    </row>
    <row r="1204" spans="1:10">
      <c r="A1204" s="5"/>
      <c r="B1204" s="6"/>
      <c r="C1204" s="5"/>
      <c r="D1204" s="7"/>
      <c r="E1204" s="10"/>
      <c r="H1204" s="8"/>
      <c r="I1204" s="11"/>
      <c r="J1204" s="5"/>
    </row>
    <row r="1205" spans="1:10">
      <c r="A1205" s="5" t="s">
        <v>723</v>
      </c>
      <c r="B1205" s="6">
        <v>44887.635720648148</v>
      </c>
      <c r="C1205" s="5" t="s">
        <v>662</v>
      </c>
      <c r="D1205" s="7">
        <v>104263</v>
      </c>
      <c r="E1205" s="5" t="s">
        <v>645</v>
      </c>
      <c r="H1205" s="8">
        <v>4136</v>
      </c>
      <c r="I1205" s="5" t="s">
        <v>15</v>
      </c>
      <c r="J1205" s="5" t="s">
        <v>630</v>
      </c>
    </row>
    <row r="1206" spans="1:10">
      <c r="A1206" s="5" t="s">
        <v>723</v>
      </c>
      <c r="B1206" s="6">
        <v>44887.635720648148</v>
      </c>
      <c r="C1206" s="5" t="s">
        <v>662</v>
      </c>
      <c r="D1206" s="7">
        <v>9828</v>
      </c>
      <c r="E1206" s="5" t="s">
        <v>645</v>
      </c>
      <c r="H1206" s="8">
        <v>43959.4</v>
      </c>
      <c r="I1206" s="5" t="s">
        <v>15</v>
      </c>
      <c r="J1206" s="5" t="s">
        <v>607</v>
      </c>
    </row>
    <row r="1207" spans="1:10">
      <c r="A1207" s="5" t="s">
        <v>723</v>
      </c>
      <c r="B1207" s="6">
        <v>44887.635720648148</v>
      </c>
      <c r="C1207" s="5" t="s">
        <v>662</v>
      </c>
      <c r="D1207" s="7">
        <v>9858</v>
      </c>
      <c r="E1207" s="5" t="s">
        <v>645</v>
      </c>
      <c r="H1207" s="8">
        <v>26021.3</v>
      </c>
      <c r="I1207" s="5" t="s">
        <v>15</v>
      </c>
      <c r="J1207" s="5" t="s">
        <v>607</v>
      </c>
    </row>
    <row r="1208" spans="1:10">
      <c r="A1208" s="5" t="s">
        <v>723</v>
      </c>
      <c r="B1208" s="6">
        <v>44887.635720648148</v>
      </c>
      <c r="C1208" s="5" t="s">
        <v>662</v>
      </c>
      <c r="D1208" s="7">
        <v>403824</v>
      </c>
      <c r="E1208" s="5" t="s">
        <v>71</v>
      </c>
      <c r="H1208" s="8">
        <v>44442</v>
      </c>
      <c r="I1208" s="5" t="s">
        <v>15</v>
      </c>
      <c r="J1208" s="5" t="s">
        <v>724</v>
      </c>
    </row>
    <row r="1209" spans="1:10">
      <c r="A1209" s="5" t="s">
        <v>723</v>
      </c>
      <c r="B1209" s="6">
        <v>44887.635720648148</v>
      </c>
      <c r="C1209" s="5" t="s">
        <v>662</v>
      </c>
      <c r="D1209" s="9">
        <v>45143336122</v>
      </c>
      <c r="E1209" s="5" t="s">
        <v>71</v>
      </c>
      <c r="H1209" s="8">
        <v>39247.199999999997</v>
      </c>
      <c r="I1209" s="5" t="s">
        <v>15</v>
      </c>
      <c r="J1209" s="5" t="s">
        <v>607</v>
      </c>
    </row>
    <row r="1210" spans="1:10">
      <c r="A1210" s="5" t="s">
        <v>723</v>
      </c>
      <c r="B1210" s="6">
        <v>44887.635720648148</v>
      </c>
      <c r="C1210" s="5" t="s">
        <v>662</v>
      </c>
      <c r="D1210" s="9">
        <v>45152958941</v>
      </c>
      <c r="E1210" s="5" t="s">
        <v>71</v>
      </c>
      <c r="H1210" s="8">
        <v>13320</v>
      </c>
      <c r="I1210" s="5" t="s">
        <v>15</v>
      </c>
      <c r="J1210" s="10" t="s">
        <v>609</v>
      </c>
    </row>
    <row r="1211" spans="1:10">
      <c r="A1211" s="5" t="s">
        <v>723</v>
      </c>
      <c r="B1211" s="6">
        <v>44887.635720648148</v>
      </c>
      <c r="C1211" s="5" t="s">
        <v>662</v>
      </c>
      <c r="D1211" s="9">
        <v>45132968544</v>
      </c>
      <c r="E1211" s="5" t="s">
        <v>71</v>
      </c>
      <c r="H1211" s="8">
        <v>440.5</v>
      </c>
      <c r="I1211" s="5" t="s">
        <v>15</v>
      </c>
      <c r="J1211" s="5" t="s">
        <v>607</v>
      </c>
    </row>
    <row r="1212" spans="1:10">
      <c r="A1212" s="5" t="s">
        <v>723</v>
      </c>
      <c r="B1212" s="6">
        <v>44887.635720648148</v>
      </c>
      <c r="C1212" s="5" t="s">
        <v>662</v>
      </c>
      <c r="D1212" s="9">
        <v>45163057747</v>
      </c>
      <c r="E1212" s="5" t="s">
        <v>71</v>
      </c>
      <c r="H1212" s="8">
        <v>5863.1</v>
      </c>
      <c r="I1212" s="5" t="s">
        <v>15</v>
      </c>
      <c r="J1212" s="5" t="s">
        <v>607</v>
      </c>
    </row>
    <row r="1213" spans="1:10">
      <c r="A1213" s="5" t="s">
        <v>723</v>
      </c>
      <c r="B1213" s="6">
        <v>44887.635720648148</v>
      </c>
      <c r="C1213" s="5" t="s">
        <v>662</v>
      </c>
      <c r="D1213" s="9">
        <v>45152960546</v>
      </c>
      <c r="E1213" s="5" t="s">
        <v>71</v>
      </c>
      <c r="H1213" s="8">
        <v>54000</v>
      </c>
      <c r="I1213" s="5" t="s">
        <v>15</v>
      </c>
      <c r="J1213" s="5" t="s">
        <v>630</v>
      </c>
    </row>
    <row r="1214" spans="1:10">
      <c r="A1214" s="5" t="s">
        <v>723</v>
      </c>
      <c r="B1214" s="6">
        <v>44887.635720648148</v>
      </c>
      <c r="C1214" s="5" t="s">
        <v>662</v>
      </c>
      <c r="D1214" s="7">
        <v>474722</v>
      </c>
      <c r="E1214" s="5" t="s">
        <v>71</v>
      </c>
      <c r="H1214" s="8">
        <v>18282.400000000001</v>
      </c>
      <c r="I1214" s="5" t="s">
        <v>15</v>
      </c>
      <c r="J1214" s="10" t="s">
        <v>609</v>
      </c>
    </row>
    <row r="1215" spans="1:10">
      <c r="A1215" s="5" t="s">
        <v>723</v>
      </c>
      <c r="B1215" s="6">
        <v>44887.635720648148</v>
      </c>
      <c r="C1215" s="5" t="s">
        <v>662</v>
      </c>
      <c r="D1215" s="9">
        <v>45113099938</v>
      </c>
      <c r="E1215" s="5" t="s">
        <v>71</v>
      </c>
      <c r="H1215" s="8">
        <v>7023.22</v>
      </c>
      <c r="I1215" s="5" t="s">
        <v>15</v>
      </c>
      <c r="J1215" s="5" t="s">
        <v>607</v>
      </c>
    </row>
    <row r="1216" spans="1:10">
      <c r="A1216" s="5" t="s">
        <v>723</v>
      </c>
      <c r="B1216" s="6">
        <v>44887.635720648148</v>
      </c>
      <c r="C1216" s="5" t="s">
        <v>662</v>
      </c>
      <c r="D1216" s="7">
        <v>403826</v>
      </c>
      <c r="E1216" s="10" t="s">
        <v>130</v>
      </c>
      <c r="H1216" s="8">
        <v>14616</v>
      </c>
      <c r="I1216" s="5" t="s">
        <v>15</v>
      </c>
      <c r="J1216" s="5" t="s">
        <v>630</v>
      </c>
    </row>
    <row r="1217" spans="1:10">
      <c r="A1217" s="5" t="s">
        <v>723</v>
      </c>
      <c r="B1217" s="6">
        <v>44887.635720648148</v>
      </c>
      <c r="C1217" s="5" t="s">
        <v>662</v>
      </c>
      <c r="D1217" s="7">
        <v>234378</v>
      </c>
      <c r="E1217" s="5" t="s">
        <v>60</v>
      </c>
      <c r="H1217" s="8">
        <v>10928.05</v>
      </c>
      <c r="I1217" s="5" t="s">
        <v>15</v>
      </c>
      <c r="J1217" s="5" t="s">
        <v>607</v>
      </c>
    </row>
    <row r="1218" spans="1:10">
      <c r="A1218" s="5" t="s">
        <v>723</v>
      </c>
      <c r="B1218" s="6">
        <v>44887.635720648148</v>
      </c>
      <c r="C1218" s="5" t="s">
        <v>662</v>
      </c>
      <c r="D1218" s="7">
        <v>234379</v>
      </c>
      <c r="E1218" s="5" t="s">
        <v>60</v>
      </c>
      <c r="H1218" s="8">
        <v>30000</v>
      </c>
      <c r="I1218" s="5" t="s">
        <v>15</v>
      </c>
      <c r="J1218" s="5" t="s">
        <v>607</v>
      </c>
    </row>
    <row r="1219" spans="1:10">
      <c r="A1219" s="5" t="s">
        <v>723</v>
      </c>
      <c r="B1219" s="6">
        <v>44887.635720648148</v>
      </c>
      <c r="C1219" s="5" t="s">
        <v>662</v>
      </c>
      <c r="D1219" s="9">
        <v>296301007610006</v>
      </c>
      <c r="E1219" s="5" t="s">
        <v>649</v>
      </c>
      <c r="H1219" s="8">
        <v>696</v>
      </c>
      <c r="I1219" s="5" t="s">
        <v>15</v>
      </c>
      <c r="J1219" s="5" t="s">
        <v>608</v>
      </c>
    </row>
    <row r="1220" spans="1:10">
      <c r="A1220" s="5" t="s">
        <v>723</v>
      </c>
      <c r="B1220" s="6">
        <v>44887.635720648148</v>
      </c>
      <c r="C1220" s="5" t="s">
        <v>662</v>
      </c>
      <c r="D1220" s="9">
        <v>296301007610006</v>
      </c>
      <c r="E1220" s="5" t="s">
        <v>632</v>
      </c>
      <c r="H1220" s="8">
        <v>65857.600000000006</v>
      </c>
      <c r="I1220" s="5" t="s">
        <v>15</v>
      </c>
      <c r="J1220" s="5" t="s">
        <v>608</v>
      </c>
    </row>
    <row r="1221" spans="1:10">
      <c r="A1221" s="12" t="s">
        <v>21</v>
      </c>
      <c r="B1221" s="3"/>
      <c r="C1221" s="3"/>
      <c r="D1221" s="7"/>
      <c r="E1221" s="10"/>
      <c r="H1221" s="8"/>
      <c r="I1221" s="11"/>
      <c r="J1221" s="5"/>
    </row>
    <row r="1222" spans="1:10">
      <c r="A1222" s="13" t="s">
        <v>22</v>
      </c>
      <c r="B1222" s="13" t="s">
        <v>23</v>
      </c>
      <c r="C1222" s="13" t="s">
        <v>24</v>
      </c>
      <c r="D1222" s="7"/>
      <c r="E1222" s="10"/>
      <c r="H1222" s="8"/>
      <c r="I1222" s="11"/>
      <c r="J1222" s="5"/>
    </row>
    <row r="1223" spans="1:10">
      <c r="A1223" s="22" t="s">
        <v>703</v>
      </c>
      <c r="B1223" s="23"/>
      <c r="C1223" s="23"/>
      <c r="D1223" s="44"/>
    </row>
    <row r="1224" spans="1:10">
      <c r="A1224" s="24" t="s">
        <v>725</v>
      </c>
      <c r="B1224" s="23"/>
      <c r="C1224" s="23"/>
      <c r="D1224" s="44"/>
    </row>
    <row r="1226" spans="1:10">
      <c r="A1226" s="1" t="s">
        <v>0</v>
      </c>
      <c r="B1226" s="2"/>
      <c r="C1226" s="2"/>
      <c r="D1226" s="2"/>
      <c r="E1226" s="2"/>
      <c r="F1226" s="2"/>
      <c r="G1226" s="2"/>
      <c r="H1226" s="2"/>
      <c r="I1226" s="2"/>
      <c r="J1226" s="2"/>
    </row>
    <row r="1227" spans="1:10">
      <c r="A1227" s="3" t="s">
        <v>107</v>
      </c>
      <c r="B1227" s="2"/>
      <c r="C1227" s="2"/>
      <c r="D1227" s="2"/>
      <c r="E1227" s="2"/>
      <c r="F1227" s="2"/>
      <c r="G1227" s="2"/>
      <c r="H1227" s="2"/>
      <c r="I1227" s="2"/>
      <c r="J1227" s="2"/>
    </row>
    <row r="1228" spans="1:10">
      <c r="A1228" s="88" t="s">
        <v>0</v>
      </c>
      <c r="B1228" s="88" t="s">
        <v>2</v>
      </c>
      <c r="C1228" s="88" t="s">
        <v>3</v>
      </c>
      <c r="D1228" s="88" t="s">
        <v>4</v>
      </c>
      <c r="E1228" s="88" t="s">
        <v>5</v>
      </c>
      <c r="F1228" s="88" t="s">
        <v>6</v>
      </c>
      <c r="G1228" s="90"/>
      <c r="H1228" s="91"/>
      <c r="I1228" s="88" t="s">
        <v>7</v>
      </c>
      <c r="J1228" s="88" t="s">
        <v>8</v>
      </c>
    </row>
    <row r="1229" spans="1:10">
      <c r="A1229" s="89"/>
      <c r="B1229" s="89"/>
      <c r="C1229" s="89"/>
      <c r="D1229" s="89"/>
      <c r="E1229" s="89"/>
      <c r="F1229" s="4" t="s">
        <v>9</v>
      </c>
      <c r="G1229" s="4" t="s">
        <v>10</v>
      </c>
      <c r="H1229" s="4" t="s">
        <v>11</v>
      </c>
      <c r="I1229" s="89"/>
      <c r="J1229" s="89"/>
    </row>
    <row r="1230" spans="1:10">
      <c r="A1230" s="5" t="s">
        <v>726</v>
      </c>
      <c r="B1230" s="6">
        <v>44888.534471446757</v>
      </c>
      <c r="C1230" s="5" t="s">
        <v>662</v>
      </c>
      <c r="D1230" s="7"/>
      <c r="E1230" s="10"/>
      <c r="G1230" s="8">
        <v>467.43</v>
      </c>
      <c r="I1230" s="11" t="s">
        <v>10</v>
      </c>
      <c r="J1230" s="10" t="s">
        <v>615</v>
      </c>
    </row>
    <row r="1231" spans="1:10">
      <c r="A1231" s="5" t="s">
        <v>726</v>
      </c>
      <c r="B1231" s="6">
        <v>44888.534471446757</v>
      </c>
      <c r="C1231" s="5" t="s">
        <v>662</v>
      </c>
      <c r="D1231" s="7"/>
      <c r="E1231" s="10"/>
      <c r="G1231" s="8">
        <v>1068.8</v>
      </c>
      <c r="I1231" s="11" t="s">
        <v>10</v>
      </c>
      <c r="J1231" s="10" t="s">
        <v>620</v>
      </c>
    </row>
    <row r="1232" spans="1:10">
      <c r="A1232" s="5" t="s">
        <v>726</v>
      </c>
      <c r="B1232" s="6">
        <v>44888.534471446757</v>
      </c>
      <c r="C1232" s="5" t="s">
        <v>662</v>
      </c>
      <c r="D1232" s="7"/>
      <c r="E1232" s="10"/>
      <c r="G1232" s="8">
        <v>676.98</v>
      </c>
      <c r="I1232" s="11" t="s">
        <v>10</v>
      </c>
      <c r="J1232" s="10" t="s">
        <v>660</v>
      </c>
    </row>
    <row r="1233" spans="1:10">
      <c r="A1233" s="5" t="s">
        <v>726</v>
      </c>
      <c r="B1233" s="6">
        <v>44888.534471446757</v>
      </c>
      <c r="C1233" s="5" t="s">
        <v>662</v>
      </c>
      <c r="D1233" s="7">
        <v>156915</v>
      </c>
      <c r="E1233" s="5" t="s">
        <v>645</v>
      </c>
      <c r="H1233" s="8">
        <v>649.66</v>
      </c>
      <c r="I1233" s="5" t="s">
        <v>15</v>
      </c>
      <c r="J1233" s="5" t="s">
        <v>602</v>
      </c>
    </row>
    <row r="1234" spans="1:10">
      <c r="A1234" s="5" t="s">
        <v>726</v>
      </c>
      <c r="B1234" s="6">
        <v>44888.534471446757</v>
      </c>
      <c r="C1234" s="5" t="s">
        <v>662</v>
      </c>
      <c r="D1234" s="9">
        <v>45173028839</v>
      </c>
      <c r="E1234" s="5" t="s">
        <v>71</v>
      </c>
      <c r="H1234" s="8">
        <v>1180.73</v>
      </c>
      <c r="I1234" s="5" t="s">
        <v>15</v>
      </c>
      <c r="J1234" s="5" t="s">
        <v>602</v>
      </c>
    </row>
    <row r="1235" spans="1:10">
      <c r="A1235" s="5" t="s">
        <v>726</v>
      </c>
      <c r="B1235" s="6">
        <v>44888.534471446757</v>
      </c>
      <c r="C1235" s="5" t="s">
        <v>662</v>
      </c>
      <c r="D1235" s="9">
        <v>45132966419</v>
      </c>
      <c r="E1235" s="5" t="s">
        <v>71</v>
      </c>
      <c r="H1235" s="8">
        <v>723.24</v>
      </c>
      <c r="I1235" s="5" t="s">
        <v>15</v>
      </c>
      <c r="J1235" s="5" t="s">
        <v>602</v>
      </c>
    </row>
    <row r="1236" spans="1:10">
      <c r="A1236" s="5" t="s">
        <v>726</v>
      </c>
      <c r="B1236" s="6">
        <v>44888.534471446757</v>
      </c>
      <c r="C1236" s="5" t="s">
        <v>662</v>
      </c>
      <c r="D1236" s="9">
        <v>45173028185</v>
      </c>
      <c r="E1236" s="5" t="s">
        <v>71</v>
      </c>
      <c r="H1236" s="8">
        <v>747.51</v>
      </c>
      <c r="I1236" s="5" t="s">
        <v>15</v>
      </c>
      <c r="J1236" s="5" t="s">
        <v>602</v>
      </c>
    </row>
    <row r="1237" spans="1:10">
      <c r="A1237" s="5" t="s">
        <v>726</v>
      </c>
      <c r="B1237" s="6">
        <v>44888.534471446757</v>
      </c>
      <c r="C1237" s="5" t="s">
        <v>662</v>
      </c>
      <c r="D1237" s="7">
        <v>292909</v>
      </c>
      <c r="E1237" s="5" t="s">
        <v>645</v>
      </c>
      <c r="H1237" s="8">
        <v>5916.5</v>
      </c>
      <c r="I1237" s="5" t="s">
        <v>15</v>
      </c>
      <c r="J1237" s="5" t="s">
        <v>602</v>
      </c>
    </row>
    <row r="1238" spans="1:10">
      <c r="A1238" s="5" t="s">
        <v>726</v>
      </c>
      <c r="B1238" s="6">
        <v>44888.534471446757</v>
      </c>
      <c r="C1238" s="5" t="s">
        <v>662</v>
      </c>
      <c r="D1238" s="9">
        <v>45123094545</v>
      </c>
      <c r="E1238" s="5" t="s">
        <v>71</v>
      </c>
      <c r="H1238" s="8">
        <v>570</v>
      </c>
      <c r="I1238" s="5" t="s">
        <v>15</v>
      </c>
      <c r="J1238" s="5" t="s">
        <v>602</v>
      </c>
    </row>
    <row r="1239" spans="1:10">
      <c r="A1239" s="5" t="s">
        <v>726</v>
      </c>
      <c r="B1239" s="6">
        <v>44888.534471446757</v>
      </c>
      <c r="C1239" s="5" t="s">
        <v>662</v>
      </c>
      <c r="D1239" s="9">
        <v>52716353270</v>
      </c>
      <c r="E1239" s="5" t="s">
        <v>71</v>
      </c>
      <c r="H1239" s="8">
        <v>39</v>
      </c>
      <c r="I1239" s="5" t="s">
        <v>15</v>
      </c>
      <c r="J1239" s="5" t="s">
        <v>602</v>
      </c>
    </row>
    <row r="1240" spans="1:10">
      <c r="A1240" s="5" t="s">
        <v>727</v>
      </c>
      <c r="B1240" s="6">
        <v>44888.534471446757</v>
      </c>
      <c r="C1240" s="5" t="s">
        <v>662</v>
      </c>
      <c r="D1240" s="7"/>
      <c r="E1240" s="10"/>
      <c r="F1240" s="8">
        <v>5171</v>
      </c>
      <c r="I1240" s="11" t="s">
        <v>9</v>
      </c>
      <c r="J1240" s="10" t="s">
        <v>615</v>
      </c>
    </row>
    <row r="1241" spans="1:10">
      <c r="A1241" s="5" t="s">
        <v>726</v>
      </c>
      <c r="B1241" s="6">
        <v>44888.534471446757</v>
      </c>
      <c r="C1241" s="5" t="s">
        <v>662</v>
      </c>
      <c r="D1241" s="7"/>
      <c r="E1241" s="10"/>
      <c r="F1241" s="8">
        <v>158526.79999999999</v>
      </c>
      <c r="I1241" s="11" t="s">
        <v>9</v>
      </c>
      <c r="J1241" s="10" t="s">
        <v>628</v>
      </c>
    </row>
    <row r="1242" spans="1:10">
      <c r="A1242" s="5" t="s">
        <v>726</v>
      </c>
      <c r="B1242" s="6">
        <v>44888.534471446757</v>
      </c>
      <c r="C1242" s="5" t="s">
        <v>662</v>
      </c>
      <c r="D1242" s="7"/>
      <c r="E1242" s="10"/>
      <c r="F1242" s="8">
        <v>1742.9</v>
      </c>
      <c r="I1242" s="11" t="s">
        <v>9</v>
      </c>
      <c r="J1242" s="10" t="s">
        <v>658</v>
      </c>
    </row>
    <row r="1243" spans="1:10">
      <c r="A1243" s="5" t="s">
        <v>726</v>
      </c>
      <c r="B1243" s="6">
        <v>44888.534471446757</v>
      </c>
      <c r="C1243" s="5" t="s">
        <v>662</v>
      </c>
      <c r="D1243" s="7"/>
      <c r="E1243" s="10"/>
      <c r="F1243" s="8">
        <v>14756.7</v>
      </c>
      <c r="I1243" s="11" t="s">
        <v>9</v>
      </c>
      <c r="J1243" s="10" t="s">
        <v>613</v>
      </c>
    </row>
    <row r="1244" spans="1:10">
      <c r="A1244" s="5" t="s">
        <v>726</v>
      </c>
      <c r="B1244" s="6">
        <v>44888.534471446757</v>
      </c>
      <c r="C1244" s="5" t="s">
        <v>662</v>
      </c>
      <c r="D1244" s="7"/>
      <c r="E1244" s="10"/>
      <c r="F1244" s="8">
        <v>40303</v>
      </c>
      <c r="I1244" s="11" t="s">
        <v>9</v>
      </c>
      <c r="J1244" s="5" t="s">
        <v>612</v>
      </c>
    </row>
    <row r="1245" spans="1:10">
      <c r="A1245" s="5" t="s">
        <v>726</v>
      </c>
      <c r="B1245" s="6">
        <v>44888.534471446757</v>
      </c>
      <c r="C1245" s="5" t="s">
        <v>662</v>
      </c>
      <c r="D1245" s="7"/>
      <c r="E1245" s="10"/>
      <c r="F1245" s="8">
        <v>5501.2</v>
      </c>
      <c r="I1245" s="11" t="s">
        <v>9</v>
      </c>
      <c r="J1245" s="5" t="s">
        <v>614</v>
      </c>
    </row>
    <row r="1246" spans="1:10">
      <c r="A1246" s="5" t="s">
        <v>726</v>
      </c>
      <c r="B1246" s="6">
        <v>44888.534471446757</v>
      </c>
      <c r="C1246" s="5" t="s">
        <v>662</v>
      </c>
      <c r="D1246" s="7"/>
      <c r="E1246" s="10"/>
      <c r="F1246" s="8">
        <v>3719.2</v>
      </c>
      <c r="I1246" s="11" t="s">
        <v>9</v>
      </c>
      <c r="J1246" s="5" t="s">
        <v>616</v>
      </c>
    </row>
    <row r="1247" spans="1:10">
      <c r="A1247" s="5" t="s">
        <v>726</v>
      </c>
      <c r="B1247" s="6">
        <v>44888.534471446757</v>
      </c>
      <c r="C1247" s="5" t="s">
        <v>662</v>
      </c>
      <c r="D1247" s="7"/>
      <c r="E1247" s="10"/>
      <c r="F1247" s="8">
        <v>2418</v>
      </c>
      <c r="I1247" s="11" t="s">
        <v>9</v>
      </c>
      <c r="J1247" s="5" t="s">
        <v>634</v>
      </c>
    </row>
    <row r="1248" spans="1:10">
      <c r="A1248" s="5" t="s">
        <v>726</v>
      </c>
      <c r="B1248" s="6">
        <v>44888.534471446757</v>
      </c>
      <c r="C1248" s="5" t="s">
        <v>662</v>
      </c>
      <c r="D1248" s="7"/>
      <c r="E1248" s="10"/>
      <c r="F1248" s="8">
        <v>31387.200000000001</v>
      </c>
      <c r="I1248" s="11" t="s">
        <v>9</v>
      </c>
      <c r="J1248" s="10" t="s">
        <v>659</v>
      </c>
    </row>
    <row r="1249" spans="1:10">
      <c r="A1249" s="5" t="s">
        <v>726</v>
      </c>
      <c r="B1249" s="6">
        <v>44888.534471446757</v>
      </c>
      <c r="C1249" s="5" t="s">
        <v>662</v>
      </c>
      <c r="D1249" s="7"/>
      <c r="E1249" s="10"/>
      <c r="F1249" s="8">
        <v>6983.5</v>
      </c>
      <c r="I1249" s="11" t="s">
        <v>9</v>
      </c>
      <c r="J1249" s="10" t="s">
        <v>618</v>
      </c>
    </row>
    <row r="1250" spans="1:10">
      <c r="A1250" s="5" t="s">
        <v>726</v>
      </c>
      <c r="B1250" s="6">
        <v>44888.534471446757</v>
      </c>
      <c r="C1250" s="5" t="s">
        <v>662</v>
      </c>
      <c r="D1250" s="7"/>
      <c r="E1250" s="10"/>
      <c r="F1250" s="8">
        <v>4042.3</v>
      </c>
      <c r="I1250" s="11" t="s">
        <v>9</v>
      </c>
      <c r="J1250" s="10" t="s">
        <v>619</v>
      </c>
    </row>
    <row r="1251" spans="1:10">
      <c r="A1251" s="5" t="s">
        <v>726</v>
      </c>
      <c r="B1251" s="6">
        <v>44888.534471446757</v>
      </c>
      <c r="C1251" s="5" t="s">
        <v>662</v>
      </c>
      <c r="D1251" s="7"/>
      <c r="E1251" s="10"/>
      <c r="F1251" s="8">
        <v>14965</v>
      </c>
      <c r="I1251" s="11" t="s">
        <v>9</v>
      </c>
      <c r="J1251" s="10" t="s">
        <v>620</v>
      </c>
    </row>
    <row r="1252" spans="1:10">
      <c r="A1252" s="5" t="s">
        <v>726</v>
      </c>
      <c r="B1252" s="6">
        <v>44888.534471446757</v>
      </c>
      <c r="C1252" s="5" t="s">
        <v>662</v>
      </c>
      <c r="D1252" s="7"/>
      <c r="E1252" s="10"/>
      <c r="F1252" s="8">
        <v>9423.2000000000007</v>
      </c>
      <c r="I1252" s="11" t="s">
        <v>9</v>
      </c>
      <c r="J1252" s="10" t="s">
        <v>621</v>
      </c>
    </row>
    <row r="1253" spans="1:10">
      <c r="A1253" s="5" t="s">
        <v>726</v>
      </c>
      <c r="B1253" s="6">
        <v>44888.534471446757</v>
      </c>
      <c r="C1253" s="5" t="s">
        <v>662</v>
      </c>
      <c r="D1253" s="7"/>
      <c r="E1253" s="10"/>
      <c r="F1253" s="8">
        <v>28907.1</v>
      </c>
      <c r="I1253" s="11" t="s">
        <v>9</v>
      </c>
      <c r="J1253" s="10" t="s">
        <v>603</v>
      </c>
    </row>
    <row r="1254" spans="1:10">
      <c r="A1254" s="5" t="s">
        <v>726</v>
      </c>
      <c r="B1254" s="6">
        <v>44888.534471446757</v>
      </c>
      <c r="C1254" s="5" t="s">
        <v>662</v>
      </c>
      <c r="D1254" s="7"/>
      <c r="E1254" s="10"/>
      <c r="F1254" s="8">
        <v>11948.2</v>
      </c>
      <c r="I1254" s="11" t="s">
        <v>9</v>
      </c>
      <c r="J1254" s="10" t="s">
        <v>622</v>
      </c>
    </row>
    <row r="1255" spans="1:10">
      <c r="A1255" s="5" t="s">
        <v>726</v>
      </c>
      <c r="B1255" s="6">
        <v>44888.534471446757</v>
      </c>
      <c r="C1255" s="5" t="s">
        <v>662</v>
      </c>
      <c r="D1255" s="7"/>
      <c r="E1255" s="10"/>
      <c r="F1255" s="8">
        <v>13382.4</v>
      </c>
      <c r="I1255" s="11" t="s">
        <v>9</v>
      </c>
      <c r="J1255" s="10" t="s">
        <v>623</v>
      </c>
    </row>
    <row r="1256" spans="1:10">
      <c r="A1256" s="5" t="s">
        <v>726</v>
      </c>
      <c r="B1256" s="6">
        <v>44888.534471446757</v>
      </c>
      <c r="C1256" s="5" t="s">
        <v>662</v>
      </c>
      <c r="D1256" s="7"/>
      <c r="E1256" s="10"/>
      <c r="F1256" s="8">
        <v>4527.3</v>
      </c>
      <c r="I1256" s="11" t="s">
        <v>9</v>
      </c>
      <c r="J1256" s="10" t="s">
        <v>624</v>
      </c>
    </row>
    <row r="1257" spans="1:10">
      <c r="A1257" s="5" t="s">
        <v>726</v>
      </c>
      <c r="B1257" s="6">
        <v>44888.534471446757</v>
      </c>
      <c r="C1257" s="5" t="s">
        <v>662</v>
      </c>
      <c r="D1257" s="7"/>
      <c r="E1257" s="10"/>
      <c r="F1257" s="8">
        <v>10733.3</v>
      </c>
      <c r="I1257" s="11" t="s">
        <v>9</v>
      </c>
      <c r="J1257" s="10" t="s">
        <v>625</v>
      </c>
    </row>
    <row r="1258" spans="1:10">
      <c r="A1258" s="5" t="s">
        <v>726</v>
      </c>
      <c r="B1258" s="6">
        <v>44888.534471446757</v>
      </c>
      <c r="C1258" s="5" t="s">
        <v>662</v>
      </c>
      <c r="D1258" s="7"/>
      <c r="E1258" s="10"/>
      <c r="F1258" s="8">
        <v>12004.1</v>
      </c>
      <c r="I1258" s="11" t="s">
        <v>9</v>
      </c>
      <c r="J1258" s="10" t="s">
        <v>604</v>
      </c>
    </row>
    <row r="1259" spans="1:10">
      <c r="A1259" s="5" t="s">
        <v>726</v>
      </c>
      <c r="B1259" s="6">
        <v>44888.534471446757</v>
      </c>
      <c r="C1259" s="5" t="s">
        <v>662</v>
      </c>
      <c r="D1259" s="7"/>
      <c r="E1259" s="10"/>
      <c r="F1259" s="8">
        <v>8180.2</v>
      </c>
      <c r="I1259" s="11" t="s">
        <v>9</v>
      </c>
      <c r="J1259" s="10" t="s">
        <v>660</v>
      </c>
    </row>
    <row r="1260" spans="1:10">
      <c r="A1260" s="5" t="s">
        <v>726</v>
      </c>
      <c r="B1260" s="6">
        <v>44888.534471446757</v>
      </c>
      <c r="C1260" s="5" t="s">
        <v>662</v>
      </c>
      <c r="D1260" s="7"/>
      <c r="E1260" s="10"/>
      <c r="F1260" s="8">
        <v>12975</v>
      </c>
      <c r="I1260" s="11" t="s">
        <v>9</v>
      </c>
      <c r="J1260" s="10" t="s">
        <v>639</v>
      </c>
    </row>
    <row r="1261" spans="1:10">
      <c r="A1261" s="12" t="s">
        <v>21</v>
      </c>
      <c r="B1261" s="3"/>
      <c r="C1261" s="3"/>
      <c r="D1261" s="26">
        <f>403114.81+696</f>
        <v>403810.81</v>
      </c>
      <c r="E1261" s="10"/>
      <c r="F1261" s="19">
        <f>SUM(F1230:G1260)</f>
        <v>403810.81</v>
      </c>
      <c r="H1261" s="8"/>
      <c r="I1261" s="11"/>
      <c r="J1261" s="10"/>
    </row>
    <row r="1262" spans="1:10">
      <c r="A1262" s="13" t="s">
        <v>22</v>
      </c>
      <c r="B1262" s="13" t="s">
        <v>23</v>
      </c>
      <c r="C1262" s="13" t="s">
        <v>24</v>
      </c>
      <c r="D1262" s="7"/>
      <c r="E1262" s="10"/>
      <c r="H1262" s="8"/>
      <c r="I1262" s="11"/>
      <c r="J1262" s="10"/>
    </row>
    <row r="1263" spans="1:10" ht="15.75" customHeight="1">
      <c r="A1263" s="5"/>
      <c r="B1263" s="6"/>
      <c r="C1263" s="5"/>
      <c r="D1263" s="14">
        <v>112273966</v>
      </c>
      <c r="E1263" s="10"/>
      <c r="H1263" s="8"/>
      <c r="I1263" s="11"/>
      <c r="J1263" s="10"/>
    </row>
    <row r="1264" spans="1:10" ht="15.75" customHeight="1">
      <c r="A1264" s="5"/>
      <c r="B1264" s="6"/>
      <c r="C1264" s="5"/>
      <c r="D1264" s="14">
        <v>112274024</v>
      </c>
      <c r="E1264" s="10"/>
      <c r="H1264" s="8"/>
      <c r="I1264" s="11"/>
      <c r="J1264" s="10"/>
    </row>
    <row r="1265" spans="1:10">
      <c r="A1265" s="5"/>
      <c r="B1265" s="6"/>
      <c r="C1265" s="5"/>
      <c r="D1265" s="7"/>
      <c r="E1265" s="10"/>
      <c r="H1265" s="8"/>
      <c r="I1265" s="11"/>
      <c r="J1265" s="10"/>
    </row>
    <row r="1266" spans="1:10">
      <c r="A1266" s="5" t="s">
        <v>728</v>
      </c>
      <c r="B1266" s="6">
        <v>44888.634883888888</v>
      </c>
      <c r="C1266" s="5" t="s">
        <v>662</v>
      </c>
      <c r="D1266" s="7"/>
      <c r="E1266" s="10"/>
      <c r="G1266" s="8">
        <v>5679.94</v>
      </c>
      <c r="I1266" s="11" t="s">
        <v>10</v>
      </c>
      <c r="J1266" s="5" t="s">
        <v>607</v>
      </c>
    </row>
    <row r="1267" spans="1:10">
      <c r="A1267" s="5" t="s">
        <v>729</v>
      </c>
      <c r="B1267" s="6">
        <v>44888.634883888888</v>
      </c>
      <c r="C1267" s="5" t="s">
        <v>662</v>
      </c>
      <c r="D1267" s="9">
        <v>45152962122</v>
      </c>
      <c r="E1267" s="5" t="s">
        <v>71</v>
      </c>
      <c r="H1267" s="8">
        <v>630</v>
      </c>
      <c r="I1267" s="5" t="s">
        <v>15</v>
      </c>
      <c r="J1267" s="5" t="s">
        <v>602</v>
      </c>
    </row>
    <row r="1268" spans="1:10">
      <c r="A1268" s="5" t="s">
        <v>728</v>
      </c>
      <c r="B1268" s="6">
        <v>44888.634883888888</v>
      </c>
      <c r="C1268" s="5" t="s">
        <v>662</v>
      </c>
      <c r="D1268" s="9">
        <v>52716352519</v>
      </c>
      <c r="E1268" s="5" t="s">
        <v>71</v>
      </c>
      <c r="H1268" s="8">
        <v>632.59</v>
      </c>
      <c r="I1268" s="5" t="s">
        <v>15</v>
      </c>
      <c r="J1268" s="5" t="s">
        <v>607</v>
      </c>
    </row>
    <row r="1269" spans="1:10">
      <c r="A1269" s="5" t="s">
        <v>728</v>
      </c>
      <c r="B1269" s="6">
        <v>44888.634883888888</v>
      </c>
      <c r="C1269" s="5" t="s">
        <v>662</v>
      </c>
      <c r="D1269" s="9">
        <v>52716352519</v>
      </c>
      <c r="E1269" s="5" t="s">
        <v>71</v>
      </c>
      <c r="H1269" s="8">
        <v>931.98</v>
      </c>
      <c r="I1269" s="5" t="s">
        <v>15</v>
      </c>
      <c r="J1269" s="5" t="s">
        <v>607</v>
      </c>
    </row>
    <row r="1270" spans="1:10">
      <c r="A1270" s="5" t="s">
        <v>728</v>
      </c>
      <c r="B1270" s="6">
        <v>44888.634883888888</v>
      </c>
      <c r="C1270" s="5" t="s">
        <v>662</v>
      </c>
      <c r="D1270" s="9">
        <v>52716352519</v>
      </c>
      <c r="E1270" s="5" t="s">
        <v>71</v>
      </c>
      <c r="H1270" s="8">
        <v>1765.96</v>
      </c>
      <c r="I1270" s="5" t="s">
        <v>15</v>
      </c>
      <c r="J1270" s="5" t="s">
        <v>607</v>
      </c>
    </row>
    <row r="1271" spans="1:10">
      <c r="A1271" s="5" t="s">
        <v>728</v>
      </c>
      <c r="B1271" s="6">
        <v>44888.634883888888</v>
      </c>
      <c r="C1271" s="5" t="s">
        <v>662</v>
      </c>
      <c r="D1271" s="9">
        <v>52716352519</v>
      </c>
      <c r="E1271" s="5" t="s">
        <v>71</v>
      </c>
      <c r="H1271" s="8">
        <v>2428.9299999999998</v>
      </c>
      <c r="I1271" s="5" t="s">
        <v>15</v>
      </c>
      <c r="J1271" s="5" t="s">
        <v>607</v>
      </c>
    </row>
    <row r="1272" spans="1:10">
      <c r="A1272" s="5" t="s">
        <v>728</v>
      </c>
      <c r="B1272" s="6">
        <v>44888.634883888888</v>
      </c>
      <c r="C1272" s="5" t="s">
        <v>662</v>
      </c>
      <c r="D1272" s="9">
        <v>52716352519</v>
      </c>
      <c r="E1272" s="5" t="s">
        <v>71</v>
      </c>
      <c r="H1272" s="8">
        <v>1478.82</v>
      </c>
      <c r="I1272" s="5" t="s">
        <v>15</v>
      </c>
      <c r="J1272" s="5" t="s">
        <v>607</v>
      </c>
    </row>
    <row r="1273" spans="1:10">
      <c r="A1273" s="5" t="s">
        <v>728</v>
      </c>
      <c r="B1273" s="6">
        <v>44888.634883888888</v>
      </c>
      <c r="C1273" s="5" t="s">
        <v>662</v>
      </c>
      <c r="D1273" s="9">
        <v>52716352519</v>
      </c>
      <c r="E1273" s="5" t="s">
        <v>71</v>
      </c>
      <c r="H1273" s="8">
        <v>1640.52</v>
      </c>
      <c r="I1273" s="5" t="s">
        <v>15</v>
      </c>
      <c r="J1273" s="5" t="s">
        <v>607</v>
      </c>
    </row>
    <row r="1274" spans="1:10">
      <c r="A1274" s="5" t="s">
        <v>728</v>
      </c>
      <c r="B1274" s="6">
        <v>44888.634883888888</v>
      </c>
      <c r="C1274" s="5" t="s">
        <v>662</v>
      </c>
      <c r="D1274" s="9">
        <v>52716352519</v>
      </c>
      <c r="E1274" s="5" t="s">
        <v>71</v>
      </c>
      <c r="H1274" s="8">
        <v>1543.99</v>
      </c>
      <c r="I1274" s="5" t="s">
        <v>15</v>
      </c>
      <c r="J1274" s="5" t="s">
        <v>607</v>
      </c>
    </row>
    <row r="1275" spans="1:10">
      <c r="A1275" s="5" t="s">
        <v>728</v>
      </c>
      <c r="B1275" s="6">
        <v>44888.634883888888</v>
      </c>
      <c r="C1275" s="5" t="s">
        <v>662</v>
      </c>
      <c r="D1275" s="9">
        <v>52716352519</v>
      </c>
      <c r="E1275" s="5" t="s">
        <v>71</v>
      </c>
      <c r="H1275" s="8">
        <v>694.82</v>
      </c>
      <c r="I1275" s="5" t="s">
        <v>15</v>
      </c>
      <c r="J1275" s="5" t="s">
        <v>607</v>
      </c>
    </row>
    <row r="1276" spans="1:10">
      <c r="A1276" s="5" t="s">
        <v>728</v>
      </c>
      <c r="B1276" s="6">
        <v>44888.634883888888</v>
      </c>
      <c r="C1276" s="5" t="s">
        <v>662</v>
      </c>
      <c r="D1276" s="9">
        <v>52716352519</v>
      </c>
      <c r="E1276" s="5" t="s">
        <v>71</v>
      </c>
      <c r="H1276" s="8">
        <v>978.53</v>
      </c>
      <c r="I1276" s="5" t="s">
        <v>15</v>
      </c>
      <c r="J1276" s="5" t="s">
        <v>607</v>
      </c>
    </row>
    <row r="1277" spans="1:10">
      <c r="A1277" s="5" t="s">
        <v>728</v>
      </c>
      <c r="B1277" s="6">
        <v>44888.634883888888</v>
      </c>
      <c r="C1277" s="5" t="s">
        <v>662</v>
      </c>
      <c r="D1277" s="9">
        <v>52716352519</v>
      </c>
      <c r="E1277" s="5" t="s">
        <v>71</v>
      </c>
      <c r="H1277" s="8">
        <v>655.62</v>
      </c>
      <c r="I1277" s="5" t="s">
        <v>15</v>
      </c>
      <c r="J1277" s="5" t="s">
        <v>607</v>
      </c>
    </row>
    <row r="1278" spans="1:10">
      <c r="A1278" s="5" t="s">
        <v>728</v>
      </c>
      <c r="B1278" s="6">
        <v>44888.634883888888</v>
      </c>
      <c r="C1278" s="5" t="s">
        <v>662</v>
      </c>
      <c r="D1278" s="9">
        <v>45173028881</v>
      </c>
      <c r="E1278" s="5" t="s">
        <v>71</v>
      </c>
      <c r="H1278" s="8">
        <v>42181.74</v>
      </c>
      <c r="I1278" s="5" t="s">
        <v>15</v>
      </c>
      <c r="J1278" s="5" t="s">
        <v>607</v>
      </c>
    </row>
    <row r="1279" spans="1:10">
      <c r="A1279" s="5" t="s">
        <v>728</v>
      </c>
      <c r="B1279" s="6">
        <v>44888.634883888888</v>
      </c>
      <c r="C1279" s="5" t="s">
        <v>662</v>
      </c>
      <c r="D1279" s="9">
        <v>45163058197</v>
      </c>
      <c r="E1279" s="5" t="s">
        <v>71</v>
      </c>
      <c r="H1279" s="8">
        <v>27107.5</v>
      </c>
      <c r="I1279" s="5" t="s">
        <v>15</v>
      </c>
      <c r="J1279" s="5" t="s">
        <v>607</v>
      </c>
    </row>
    <row r="1280" spans="1:10">
      <c r="A1280" s="5" t="s">
        <v>728</v>
      </c>
      <c r="B1280" s="6">
        <v>44888.634883888888</v>
      </c>
      <c r="C1280" s="5" t="s">
        <v>662</v>
      </c>
      <c r="D1280" s="9">
        <v>45173029017</v>
      </c>
      <c r="E1280" s="5" t="s">
        <v>71</v>
      </c>
      <c r="H1280" s="8">
        <v>31151.200000000001</v>
      </c>
      <c r="I1280" s="5" t="s">
        <v>15</v>
      </c>
      <c r="J1280" s="5" t="s">
        <v>607</v>
      </c>
    </row>
    <row r="1281" spans="1:10">
      <c r="A1281" s="5" t="s">
        <v>728</v>
      </c>
      <c r="B1281" s="6">
        <v>44888.634883888888</v>
      </c>
      <c r="C1281" s="5" t="s">
        <v>662</v>
      </c>
      <c r="D1281" s="7">
        <v>3016834676</v>
      </c>
      <c r="E1281" s="10" t="s">
        <v>654</v>
      </c>
      <c r="H1281" s="8">
        <v>4315</v>
      </c>
      <c r="I1281" s="5" t="s">
        <v>15</v>
      </c>
      <c r="J1281" s="5" t="s">
        <v>630</v>
      </c>
    </row>
    <row r="1282" spans="1:10">
      <c r="A1282" s="5" t="s">
        <v>728</v>
      </c>
      <c r="B1282" s="6">
        <v>44888.634883888888</v>
      </c>
      <c r="C1282" s="5" t="s">
        <v>662</v>
      </c>
      <c r="D1282" s="9">
        <v>45123095578</v>
      </c>
      <c r="E1282" s="5" t="s">
        <v>71</v>
      </c>
      <c r="H1282" s="8">
        <v>412</v>
      </c>
      <c r="I1282" s="5" t="s">
        <v>15</v>
      </c>
      <c r="J1282" s="5" t="s">
        <v>602</v>
      </c>
    </row>
    <row r="1283" spans="1:10">
      <c r="A1283" s="5" t="s">
        <v>728</v>
      </c>
      <c r="B1283" s="6">
        <v>44888.634883888888</v>
      </c>
      <c r="C1283" s="5" t="s">
        <v>662</v>
      </c>
      <c r="D1283" s="9">
        <v>45143339465</v>
      </c>
      <c r="E1283" s="5" t="s">
        <v>71</v>
      </c>
      <c r="H1283" s="8">
        <v>1199.03</v>
      </c>
      <c r="I1283" s="5" t="s">
        <v>15</v>
      </c>
      <c r="J1283" s="5" t="s">
        <v>602</v>
      </c>
    </row>
    <row r="1284" spans="1:10">
      <c r="A1284" s="5" t="s">
        <v>728</v>
      </c>
      <c r="B1284" s="6">
        <v>44888.634883888888</v>
      </c>
      <c r="C1284" s="5" t="s">
        <v>662</v>
      </c>
      <c r="D1284" s="9">
        <v>45173030400</v>
      </c>
      <c r="E1284" s="5" t="s">
        <v>71</v>
      </c>
      <c r="H1284" s="8">
        <v>473.96</v>
      </c>
      <c r="I1284" s="5" t="s">
        <v>15</v>
      </c>
      <c r="J1284" s="5" t="s">
        <v>602</v>
      </c>
    </row>
    <row r="1285" spans="1:10">
      <c r="A1285" s="5" t="s">
        <v>728</v>
      </c>
      <c r="B1285" s="6">
        <v>44888.634883888888</v>
      </c>
      <c r="C1285" s="5" t="s">
        <v>662</v>
      </c>
      <c r="D1285" s="9">
        <v>45123096146</v>
      </c>
      <c r="E1285" s="5" t="s">
        <v>71</v>
      </c>
      <c r="H1285" s="8">
        <v>1549.44</v>
      </c>
      <c r="I1285" s="5" t="s">
        <v>15</v>
      </c>
      <c r="J1285" s="5" t="s">
        <v>602</v>
      </c>
    </row>
    <row r="1286" spans="1:10">
      <c r="A1286" s="5" t="s">
        <v>728</v>
      </c>
      <c r="B1286" s="6">
        <v>44888.634883888888</v>
      </c>
      <c r="C1286" s="5" t="s">
        <v>662</v>
      </c>
      <c r="D1286" s="9">
        <v>45132971078</v>
      </c>
      <c r="E1286" s="5" t="s">
        <v>71</v>
      </c>
      <c r="H1286" s="8">
        <v>4896</v>
      </c>
      <c r="I1286" s="5" t="s">
        <v>15</v>
      </c>
      <c r="J1286" s="5" t="s">
        <v>602</v>
      </c>
    </row>
    <row r="1287" spans="1:10">
      <c r="A1287" s="5" t="s">
        <v>728</v>
      </c>
      <c r="B1287" s="6">
        <v>44888.634883888888</v>
      </c>
      <c r="C1287" s="5" t="s">
        <v>662</v>
      </c>
      <c r="D1287" s="9">
        <v>19320631733</v>
      </c>
      <c r="E1287" s="5" t="s">
        <v>71</v>
      </c>
      <c r="H1287" s="8">
        <v>1493.1</v>
      </c>
      <c r="I1287" s="5" t="s">
        <v>15</v>
      </c>
      <c r="J1287" s="5" t="s">
        <v>602</v>
      </c>
    </row>
    <row r="1288" spans="1:10">
      <c r="A1288" s="5" t="s">
        <v>728</v>
      </c>
      <c r="B1288" s="6">
        <v>44888.634883888888</v>
      </c>
      <c r="C1288" s="5" t="s">
        <v>662</v>
      </c>
      <c r="D1288" s="7">
        <v>13191</v>
      </c>
      <c r="E1288" s="5" t="s">
        <v>645</v>
      </c>
      <c r="H1288" s="8">
        <v>0.2</v>
      </c>
      <c r="I1288" s="5" t="s">
        <v>15</v>
      </c>
      <c r="J1288" s="5" t="s">
        <v>607</v>
      </c>
    </row>
    <row r="1289" spans="1:10">
      <c r="A1289" s="5" t="s">
        <v>728</v>
      </c>
      <c r="B1289" s="6">
        <v>44888.634883888888</v>
      </c>
      <c r="C1289" s="5" t="s">
        <v>662</v>
      </c>
      <c r="D1289" s="7">
        <v>474850</v>
      </c>
      <c r="E1289" s="5" t="s">
        <v>71</v>
      </c>
      <c r="H1289" s="8">
        <v>20674.8</v>
      </c>
      <c r="I1289" s="5" t="s">
        <v>15</v>
      </c>
      <c r="J1289" s="10" t="s">
        <v>609</v>
      </c>
    </row>
    <row r="1290" spans="1:10">
      <c r="A1290" s="5" t="s">
        <v>728</v>
      </c>
      <c r="B1290" s="6">
        <v>44888.634883888888</v>
      </c>
      <c r="C1290" s="5" t="s">
        <v>662</v>
      </c>
      <c r="D1290" s="7">
        <v>408836</v>
      </c>
      <c r="E1290" s="5" t="s">
        <v>71</v>
      </c>
      <c r="H1290" s="8">
        <v>136481.20000000001</v>
      </c>
      <c r="I1290" s="5" t="s">
        <v>15</v>
      </c>
      <c r="J1290" s="5" t="s">
        <v>630</v>
      </c>
    </row>
    <row r="1291" spans="1:10">
      <c r="A1291" s="5" t="s">
        <v>728</v>
      </c>
      <c r="B1291" s="6">
        <v>44888.634883888888</v>
      </c>
      <c r="C1291" s="5" t="s">
        <v>662</v>
      </c>
      <c r="D1291" s="7">
        <v>403926</v>
      </c>
      <c r="E1291" s="5" t="s">
        <v>71</v>
      </c>
      <c r="H1291" s="8">
        <v>123234.2</v>
      </c>
      <c r="I1291" s="5" t="s">
        <v>15</v>
      </c>
      <c r="J1291" s="5" t="s">
        <v>608</v>
      </c>
    </row>
    <row r="1292" spans="1:10">
      <c r="A1292" s="12" t="s">
        <v>21</v>
      </c>
      <c r="B1292" s="3"/>
      <c r="C1292" s="3"/>
      <c r="D1292" s="7"/>
      <c r="E1292" s="10"/>
      <c r="H1292" s="8"/>
      <c r="I1292" s="11"/>
      <c r="J1292" s="10"/>
    </row>
    <row r="1293" spans="1:10" ht="15.75" customHeight="1">
      <c r="A1293" s="13" t="s">
        <v>22</v>
      </c>
      <c r="B1293" s="13" t="s">
        <v>23</v>
      </c>
      <c r="C1293" s="13" t="s">
        <v>24</v>
      </c>
      <c r="D1293" s="14">
        <v>112281134</v>
      </c>
      <c r="E1293" s="10"/>
      <c r="H1293" s="8"/>
      <c r="I1293" s="11"/>
      <c r="J1293" s="10"/>
    </row>
    <row r="1296" spans="1:10">
      <c r="A1296" s="1" t="s">
        <v>0</v>
      </c>
      <c r="B1296" s="2"/>
      <c r="C1296" s="2"/>
      <c r="D1296" s="2"/>
      <c r="E1296" s="2"/>
      <c r="F1296" s="2"/>
      <c r="G1296" s="2"/>
      <c r="H1296" s="2"/>
      <c r="I1296" s="2"/>
      <c r="J1296" s="2"/>
    </row>
    <row r="1297" spans="1:10">
      <c r="A1297" s="3" t="s">
        <v>110</v>
      </c>
      <c r="B1297" s="2"/>
      <c r="C1297" s="2"/>
      <c r="D1297" s="2"/>
      <c r="E1297" s="2"/>
      <c r="F1297" s="2"/>
      <c r="G1297" s="2"/>
      <c r="H1297" s="2"/>
      <c r="I1297" s="2"/>
      <c r="J1297" s="2"/>
    </row>
    <row r="1298" spans="1:10">
      <c r="A1298" s="88" t="s">
        <v>0</v>
      </c>
      <c r="B1298" s="88" t="s">
        <v>2</v>
      </c>
      <c r="C1298" s="88" t="s">
        <v>3</v>
      </c>
      <c r="D1298" s="88" t="s">
        <v>4</v>
      </c>
      <c r="E1298" s="88" t="s">
        <v>5</v>
      </c>
      <c r="F1298" s="88" t="s">
        <v>6</v>
      </c>
      <c r="G1298" s="90"/>
      <c r="H1298" s="91"/>
      <c r="I1298" s="88" t="s">
        <v>7</v>
      </c>
      <c r="J1298" s="88" t="s">
        <v>8</v>
      </c>
    </row>
    <row r="1299" spans="1:10">
      <c r="A1299" s="89"/>
      <c r="B1299" s="89"/>
      <c r="C1299" s="89"/>
      <c r="D1299" s="89"/>
      <c r="E1299" s="89"/>
      <c r="F1299" s="4" t="s">
        <v>9</v>
      </c>
      <c r="G1299" s="4" t="s">
        <v>10</v>
      </c>
      <c r="H1299" s="4" t="s">
        <v>11</v>
      </c>
      <c r="I1299" s="89"/>
      <c r="J1299" s="89"/>
    </row>
    <row r="1300" spans="1:10">
      <c r="A1300" s="5" t="s">
        <v>730</v>
      </c>
      <c r="B1300" s="6">
        <v>44889.492605659732</v>
      </c>
      <c r="C1300" s="5" t="s">
        <v>662</v>
      </c>
      <c r="D1300" s="9">
        <v>45143340338</v>
      </c>
      <c r="E1300" s="5" t="s">
        <v>71</v>
      </c>
      <c r="H1300" s="8">
        <v>3856.11</v>
      </c>
      <c r="I1300" s="5" t="s">
        <v>15</v>
      </c>
      <c r="J1300" s="5" t="s">
        <v>602</v>
      </c>
    </row>
    <row r="1301" spans="1:10">
      <c r="A1301" s="5" t="s">
        <v>730</v>
      </c>
      <c r="B1301" s="6">
        <v>44889.492605659732</v>
      </c>
      <c r="C1301" s="5" t="s">
        <v>662</v>
      </c>
      <c r="D1301" s="9">
        <v>45113111106</v>
      </c>
      <c r="E1301" s="5" t="s">
        <v>71</v>
      </c>
      <c r="H1301" s="8">
        <v>3400</v>
      </c>
      <c r="I1301" s="5" t="s">
        <v>15</v>
      </c>
      <c r="J1301" s="5" t="s">
        <v>602</v>
      </c>
    </row>
    <row r="1302" spans="1:10">
      <c r="A1302" s="5" t="s">
        <v>730</v>
      </c>
      <c r="B1302" s="6">
        <v>44889.492605659732</v>
      </c>
      <c r="C1302" s="5" t="s">
        <v>662</v>
      </c>
      <c r="D1302" s="9">
        <v>45143339643</v>
      </c>
      <c r="E1302" s="5" t="s">
        <v>71</v>
      </c>
      <c r="H1302" s="8">
        <v>406.68</v>
      </c>
      <c r="I1302" s="5" t="s">
        <v>15</v>
      </c>
      <c r="J1302" s="5" t="s">
        <v>602</v>
      </c>
    </row>
    <row r="1303" spans="1:10">
      <c r="A1303" s="5" t="s">
        <v>730</v>
      </c>
      <c r="B1303" s="6">
        <v>44889.492605659732</v>
      </c>
      <c r="C1303" s="5" t="s">
        <v>662</v>
      </c>
      <c r="D1303" s="9">
        <v>45152962730</v>
      </c>
      <c r="E1303" s="5" t="s">
        <v>71</v>
      </c>
      <c r="H1303" s="8">
        <v>4663.91</v>
      </c>
      <c r="I1303" s="5" t="s">
        <v>15</v>
      </c>
      <c r="J1303" s="5" t="s">
        <v>602</v>
      </c>
    </row>
    <row r="1304" spans="1:10">
      <c r="A1304" s="5" t="s">
        <v>730</v>
      </c>
      <c r="B1304" s="6">
        <v>44889.492605659732</v>
      </c>
      <c r="C1304" s="5" t="s">
        <v>662</v>
      </c>
      <c r="D1304" s="9">
        <v>52216502272</v>
      </c>
      <c r="E1304" s="5" t="s">
        <v>71</v>
      </c>
      <c r="H1304" s="8">
        <v>3840</v>
      </c>
      <c r="I1304" s="5" t="s">
        <v>15</v>
      </c>
      <c r="J1304" s="5" t="s">
        <v>602</v>
      </c>
    </row>
    <row r="1305" spans="1:10">
      <c r="A1305" s="5" t="s">
        <v>730</v>
      </c>
      <c r="B1305" s="6">
        <v>44889.492605659732</v>
      </c>
      <c r="C1305" s="5" t="s">
        <v>662</v>
      </c>
      <c r="D1305" s="9">
        <v>45163060671</v>
      </c>
      <c r="E1305" s="5" t="s">
        <v>71</v>
      </c>
      <c r="H1305" s="8">
        <v>494.9</v>
      </c>
      <c r="I1305" s="5" t="s">
        <v>15</v>
      </c>
      <c r="J1305" s="5" t="s">
        <v>602</v>
      </c>
    </row>
    <row r="1306" spans="1:10">
      <c r="A1306" s="5" t="s">
        <v>730</v>
      </c>
      <c r="B1306" s="6">
        <v>44889.492605659732</v>
      </c>
      <c r="C1306" s="5" t="s">
        <v>662</v>
      </c>
      <c r="D1306" s="9">
        <v>45173030315</v>
      </c>
      <c r="E1306" s="5" t="s">
        <v>71</v>
      </c>
      <c r="H1306" s="8">
        <v>361.5</v>
      </c>
      <c r="I1306" s="5" t="s">
        <v>15</v>
      </c>
      <c r="J1306" s="5" t="s">
        <v>602</v>
      </c>
    </row>
    <row r="1307" spans="1:10">
      <c r="A1307" s="5" t="s">
        <v>730</v>
      </c>
      <c r="B1307" s="6">
        <v>44889.492605659732</v>
      </c>
      <c r="C1307" s="5" t="s">
        <v>662</v>
      </c>
      <c r="D1307" s="9">
        <v>45132972368</v>
      </c>
      <c r="E1307" s="5" t="s">
        <v>71</v>
      </c>
      <c r="H1307" s="8">
        <v>1200</v>
      </c>
      <c r="I1307" s="5" t="s">
        <v>15</v>
      </c>
      <c r="J1307" s="5" t="s">
        <v>602</v>
      </c>
    </row>
    <row r="1308" spans="1:10">
      <c r="A1308" s="5" t="s">
        <v>730</v>
      </c>
      <c r="B1308" s="6">
        <v>44889.492605659732</v>
      </c>
      <c r="C1308" s="5" t="s">
        <v>662</v>
      </c>
      <c r="D1308" s="9">
        <v>45123097540</v>
      </c>
      <c r="E1308" s="5" t="s">
        <v>71</v>
      </c>
      <c r="H1308" s="8">
        <v>208.81</v>
      </c>
      <c r="I1308" s="5" t="s">
        <v>15</v>
      </c>
      <c r="J1308" s="5" t="s">
        <v>602</v>
      </c>
    </row>
    <row r="1309" spans="1:10">
      <c r="A1309" s="5" t="s">
        <v>730</v>
      </c>
      <c r="B1309" s="6">
        <v>44889.492605659732</v>
      </c>
      <c r="C1309" s="5" t="s">
        <v>662</v>
      </c>
      <c r="D1309" s="9">
        <v>45143341463</v>
      </c>
      <c r="E1309" s="5" t="s">
        <v>71</v>
      </c>
      <c r="H1309" s="8">
        <v>161.99</v>
      </c>
      <c r="I1309" s="5" t="s">
        <v>15</v>
      </c>
      <c r="J1309" s="5" t="s">
        <v>602</v>
      </c>
    </row>
    <row r="1310" spans="1:10">
      <c r="A1310" s="5" t="s">
        <v>730</v>
      </c>
      <c r="B1310" s="6">
        <v>44889.492605659732</v>
      </c>
      <c r="C1310" s="5" t="s">
        <v>662</v>
      </c>
      <c r="D1310" s="9">
        <v>45173032189</v>
      </c>
      <c r="E1310" s="5" t="s">
        <v>71</v>
      </c>
      <c r="H1310" s="8">
        <v>374.4</v>
      </c>
      <c r="I1310" s="5" t="s">
        <v>15</v>
      </c>
      <c r="J1310" s="5" t="s">
        <v>602</v>
      </c>
    </row>
    <row r="1311" spans="1:10">
      <c r="A1311" s="5" t="s">
        <v>730</v>
      </c>
      <c r="B1311" s="6">
        <v>44889.492605659732</v>
      </c>
      <c r="C1311" s="5" t="s">
        <v>662</v>
      </c>
      <c r="D1311" s="7"/>
      <c r="E1311" s="10"/>
      <c r="F1311" s="8">
        <v>18034.7</v>
      </c>
      <c r="I1311" s="11" t="s">
        <v>9</v>
      </c>
      <c r="J1311" s="10" t="s">
        <v>658</v>
      </c>
    </row>
    <row r="1312" spans="1:10">
      <c r="A1312" s="5" t="s">
        <v>730</v>
      </c>
      <c r="B1312" s="6">
        <v>44889.492605659732</v>
      </c>
      <c r="C1312" s="5" t="s">
        <v>662</v>
      </c>
      <c r="D1312" s="7"/>
      <c r="E1312" s="10"/>
      <c r="F1312" s="8">
        <v>8435.5</v>
      </c>
      <c r="I1312" s="11" t="s">
        <v>9</v>
      </c>
      <c r="J1312" s="10" t="s">
        <v>613</v>
      </c>
    </row>
    <row r="1313" spans="1:10">
      <c r="A1313" s="5" t="s">
        <v>730</v>
      </c>
      <c r="B1313" s="6">
        <v>44889.492605659732</v>
      </c>
      <c r="C1313" s="5" t="s">
        <v>662</v>
      </c>
      <c r="D1313" s="7"/>
      <c r="E1313" s="10"/>
      <c r="F1313" s="8">
        <v>18852.7</v>
      </c>
      <c r="I1313" s="11" t="s">
        <v>9</v>
      </c>
      <c r="J1313" s="5" t="s">
        <v>612</v>
      </c>
    </row>
    <row r="1314" spans="1:10">
      <c r="A1314" s="5" t="s">
        <v>730</v>
      </c>
      <c r="B1314" s="6">
        <v>44889.492605659732</v>
      </c>
      <c r="C1314" s="5" t="s">
        <v>662</v>
      </c>
      <c r="D1314" s="7"/>
      <c r="E1314" s="10"/>
      <c r="F1314" s="8">
        <v>5106.6000000000004</v>
      </c>
      <c r="I1314" s="11" t="s">
        <v>9</v>
      </c>
      <c r="J1314" s="5" t="s">
        <v>614</v>
      </c>
    </row>
    <row r="1315" spans="1:10">
      <c r="A1315" s="5" t="s">
        <v>730</v>
      </c>
      <c r="B1315" s="6">
        <v>44889.492605659732</v>
      </c>
      <c r="C1315" s="5" t="s">
        <v>662</v>
      </c>
      <c r="D1315" s="7"/>
      <c r="E1315" s="10"/>
      <c r="F1315" s="8">
        <v>5168.3999999999996</v>
      </c>
      <c r="I1315" s="11" t="s">
        <v>9</v>
      </c>
      <c r="J1315" s="10" t="s">
        <v>615</v>
      </c>
    </row>
    <row r="1316" spans="1:10">
      <c r="A1316" s="5" t="s">
        <v>730</v>
      </c>
      <c r="B1316" s="6">
        <v>44889.492605659732</v>
      </c>
      <c r="C1316" s="5" t="s">
        <v>662</v>
      </c>
      <c r="D1316" s="7"/>
      <c r="E1316" s="10"/>
      <c r="F1316" s="8">
        <v>8030.1</v>
      </c>
      <c r="I1316" s="11" t="s">
        <v>9</v>
      </c>
      <c r="J1316" s="5" t="s">
        <v>616</v>
      </c>
    </row>
    <row r="1317" spans="1:10">
      <c r="A1317" s="5" t="s">
        <v>730</v>
      </c>
      <c r="B1317" s="6">
        <v>44889.492605659732</v>
      </c>
      <c r="C1317" s="5" t="s">
        <v>662</v>
      </c>
      <c r="D1317" s="7"/>
      <c r="E1317" s="10"/>
      <c r="F1317" s="8">
        <v>4778.5</v>
      </c>
      <c r="I1317" s="11" t="s">
        <v>9</v>
      </c>
      <c r="J1317" s="5" t="s">
        <v>634</v>
      </c>
    </row>
    <row r="1318" spans="1:10">
      <c r="A1318" s="5" t="s">
        <v>730</v>
      </c>
      <c r="B1318" s="6">
        <v>44889.492605659732</v>
      </c>
      <c r="C1318" s="5" t="s">
        <v>662</v>
      </c>
      <c r="D1318" s="7"/>
      <c r="E1318" s="10"/>
      <c r="F1318" s="8">
        <v>43537.9</v>
      </c>
      <c r="I1318" s="11" t="s">
        <v>9</v>
      </c>
      <c r="J1318" s="10" t="s">
        <v>659</v>
      </c>
    </row>
    <row r="1319" spans="1:10">
      <c r="A1319" s="5" t="s">
        <v>730</v>
      </c>
      <c r="B1319" s="6">
        <v>44889.492605659732</v>
      </c>
      <c r="C1319" s="5" t="s">
        <v>662</v>
      </c>
      <c r="D1319" s="7"/>
      <c r="E1319" s="10"/>
      <c r="F1319" s="8">
        <v>7631.8</v>
      </c>
      <c r="I1319" s="11" t="s">
        <v>9</v>
      </c>
      <c r="J1319" s="10" t="s">
        <v>618</v>
      </c>
    </row>
    <row r="1320" spans="1:10">
      <c r="A1320" s="5" t="s">
        <v>730</v>
      </c>
      <c r="B1320" s="6">
        <v>44889.492605659732</v>
      </c>
      <c r="C1320" s="5" t="s">
        <v>662</v>
      </c>
      <c r="D1320" s="7"/>
      <c r="E1320" s="10"/>
      <c r="F1320" s="8">
        <v>2643.8</v>
      </c>
      <c r="I1320" s="11" t="s">
        <v>9</v>
      </c>
      <c r="J1320" s="10" t="s">
        <v>619</v>
      </c>
    </row>
    <row r="1321" spans="1:10">
      <c r="A1321" s="5" t="s">
        <v>730</v>
      </c>
      <c r="B1321" s="6">
        <v>44889.492605659732</v>
      </c>
      <c r="C1321" s="5" t="s">
        <v>662</v>
      </c>
      <c r="D1321" s="7"/>
      <c r="E1321" s="10"/>
      <c r="F1321" s="8">
        <v>6481.4</v>
      </c>
      <c r="I1321" s="11" t="s">
        <v>9</v>
      </c>
      <c r="J1321" s="10" t="s">
        <v>620</v>
      </c>
    </row>
    <row r="1322" spans="1:10">
      <c r="A1322" s="5" t="s">
        <v>730</v>
      </c>
      <c r="B1322" s="6">
        <v>44889.492605659732</v>
      </c>
      <c r="C1322" s="5" t="s">
        <v>662</v>
      </c>
      <c r="D1322" s="7"/>
      <c r="E1322" s="10"/>
      <c r="F1322" s="8">
        <v>7703.7</v>
      </c>
      <c r="I1322" s="11" t="s">
        <v>9</v>
      </c>
      <c r="J1322" s="10" t="s">
        <v>621</v>
      </c>
    </row>
    <row r="1323" spans="1:10">
      <c r="A1323" s="5" t="s">
        <v>730</v>
      </c>
      <c r="B1323" s="6">
        <v>44889.492605659732</v>
      </c>
      <c r="C1323" s="5" t="s">
        <v>662</v>
      </c>
      <c r="D1323" s="7"/>
      <c r="E1323" s="10"/>
      <c r="F1323" s="8">
        <v>15843.9</v>
      </c>
      <c r="I1323" s="11" t="s">
        <v>9</v>
      </c>
      <c r="J1323" s="10" t="s">
        <v>603</v>
      </c>
    </row>
    <row r="1324" spans="1:10">
      <c r="A1324" s="5" t="s">
        <v>730</v>
      </c>
      <c r="B1324" s="6">
        <v>44889.492605659732</v>
      </c>
      <c r="C1324" s="5" t="s">
        <v>662</v>
      </c>
      <c r="D1324" s="7"/>
      <c r="E1324" s="10"/>
      <c r="F1324" s="8">
        <v>14992.8</v>
      </c>
      <c r="I1324" s="11" t="s">
        <v>9</v>
      </c>
      <c r="J1324" s="10" t="s">
        <v>622</v>
      </c>
    </row>
    <row r="1325" spans="1:10">
      <c r="A1325" s="5" t="s">
        <v>730</v>
      </c>
      <c r="B1325" s="6">
        <v>44889.492605659732</v>
      </c>
      <c r="C1325" s="5" t="s">
        <v>662</v>
      </c>
      <c r="D1325" s="7"/>
      <c r="E1325" s="10"/>
      <c r="F1325" s="8">
        <v>9535.2999999999993</v>
      </c>
      <c r="I1325" s="11" t="s">
        <v>9</v>
      </c>
      <c r="J1325" s="10" t="s">
        <v>623</v>
      </c>
    </row>
    <row r="1326" spans="1:10">
      <c r="A1326" s="5" t="s">
        <v>730</v>
      </c>
      <c r="B1326" s="6">
        <v>44889.492605659732</v>
      </c>
      <c r="C1326" s="5" t="s">
        <v>662</v>
      </c>
      <c r="D1326" s="7"/>
      <c r="E1326" s="10"/>
      <c r="F1326" s="8">
        <v>9252</v>
      </c>
      <c r="I1326" s="11" t="s">
        <v>9</v>
      </c>
      <c r="J1326" s="10" t="s">
        <v>624</v>
      </c>
    </row>
    <row r="1327" spans="1:10">
      <c r="A1327" s="5" t="s">
        <v>730</v>
      </c>
      <c r="B1327" s="6">
        <v>44889.492605659732</v>
      </c>
      <c r="C1327" s="5" t="s">
        <v>662</v>
      </c>
      <c r="D1327" s="7"/>
      <c r="E1327" s="10"/>
      <c r="F1327" s="8">
        <v>11884.8</v>
      </c>
      <c r="I1327" s="11" t="s">
        <v>9</v>
      </c>
      <c r="J1327" s="10" t="s">
        <v>625</v>
      </c>
    </row>
    <row r="1328" spans="1:10">
      <c r="A1328" s="5" t="s">
        <v>730</v>
      </c>
      <c r="B1328" s="6">
        <v>44889.492605659732</v>
      </c>
      <c r="C1328" s="5" t="s">
        <v>662</v>
      </c>
      <c r="D1328" s="7"/>
      <c r="E1328" s="10"/>
      <c r="F1328" s="8">
        <v>8803.5</v>
      </c>
      <c r="I1328" s="11" t="s">
        <v>9</v>
      </c>
      <c r="J1328" s="10" t="s">
        <v>660</v>
      </c>
    </row>
    <row r="1329" spans="1:10">
      <c r="A1329" s="5" t="s">
        <v>730</v>
      </c>
      <c r="B1329" s="6">
        <v>44889.492605659732</v>
      </c>
      <c r="C1329" s="5" t="s">
        <v>662</v>
      </c>
      <c r="D1329" s="7"/>
      <c r="E1329" s="10"/>
      <c r="F1329" s="8">
        <v>13310.4</v>
      </c>
      <c r="I1329" s="11" t="s">
        <v>9</v>
      </c>
      <c r="J1329" s="10" t="s">
        <v>639</v>
      </c>
    </row>
    <row r="1330" spans="1:10">
      <c r="A1330" s="12" t="s">
        <v>21</v>
      </c>
      <c r="B1330" s="3"/>
      <c r="C1330" s="3"/>
      <c r="D1330" s="26">
        <f>216965.4+3062.4</f>
        <v>220027.8</v>
      </c>
      <c r="E1330" s="10"/>
      <c r="F1330" s="19">
        <f>SUM(F1300:G1329)</f>
        <v>220027.79999999996</v>
      </c>
      <c r="H1330" s="8"/>
      <c r="I1330" s="11"/>
      <c r="J1330" s="5"/>
    </row>
    <row r="1331" spans="1:10">
      <c r="A1331" s="13" t="s">
        <v>22</v>
      </c>
      <c r="B1331" s="13" t="s">
        <v>23</v>
      </c>
      <c r="C1331" s="13" t="s">
        <v>24</v>
      </c>
      <c r="E1331" s="10"/>
      <c r="H1331" s="8"/>
      <c r="I1331" s="11"/>
      <c r="J1331" s="5"/>
    </row>
    <row r="1332" spans="1:10" ht="15.75" customHeight="1">
      <c r="A1332" s="5"/>
      <c r="B1332" s="6"/>
      <c r="C1332" s="5"/>
      <c r="D1332" s="14">
        <v>112281135</v>
      </c>
      <c r="E1332" s="10"/>
      <c r="H1332" s="8"/>
      <c r="I1332" s="11"/>
      <c r="J1332" s="5"/>
    </row>
    <row r="1333" spans="1:10" ht="15.75" customHeight="1">
      <c r="A1333" s="5"/>
      <c r="B1333" s="6"/>
      <c r="C1333" s="5"/>
      <c r="D1333" s="14">
        <v>112281178</v>
      </c>
      <c r="E1333" s="10"/>
      <c r="H1333" s="8"/>
      <c r="I1333" s="11"/>
      <c r="J1333" s="5"/>
    </row>
    <row r="1334" spans="1:10">
      <c r="A1334" s="5"/>
      <c r="B1334" s="6"/>
      <c r="C1334" s="5"/>
      <c r="D1334" s="7"/>
      <c r="E1334" s="10"/>
      <c r="H1334" s="8"/>
      <c r="I1334" s="11"/>
      <c r="J1334" s="5"/>
    </row>
    <row r="1335" spans="1:10">
      <c r="A1335" s="5" t="s">
        <v>731</v>
      </c>
      <c r="B1335" s="6">
        <v>44889.631495150461</v>
      </c>
      <c r="C1335" s="5" t="s">
        <v>662</v>
      </c>
      <c r="D1335" s="7">
        <v>45173028641</v>
      </c>
      <c r="E1335" s="5" t="s">
        <v>71</v>
      </c>
      <c r="H1335" s="8">
        <v>13500</v>
      </c>
      <c r="I1335" s="5" t="s">
        <v>15</v>
      </c>
      <c r="J1335" s="5" t="s">
        <v>607</v>
      </c>
    </row>
    <row r="1336" spans="1:10">
      <c r="A1336" s="5" t="s">
        <v>731</v>
      </c>
      <c r="B1336" s="6">
        <v>44889.631495150461</v>
      </c>
      <c r="C1336" s="5" t="s">
        <v>662</v>
      </c>
      <c r="D1336" s="9">
        <v>45113111597</v>
      </c>
      <c r="E1336" s="5" t="s">
        <v>71</v>
      </c>
      <c r="H1336" s="8">
        <v>167.29</v>
      </c>
      <c r="I1336" s="5" t="s">
        <v>15</v>
      </c>
      <c r="J1336" s="5" t="s">
        <v>607</v>
      </c>
    </row>
    <row r="1337" spans="1:10">
      <c r="A1337" s="5" t="s">
        <v>731</v>
      </c>
      <c r="B1337" s="6">
        <v>44889.631495150461</v>
      </c>
      <c r="C1337" s="5" t="s">
        <v>662</v>
      </c>
      <c r="D1337" s="9">
        <v>52216503100</v>
      </c>
      <c r="E1337" s="5" t="s">
        <v>71</v>
      </c>
      <c r="H1337" s="8">
        <v>1326</v>
      </c>
      <c r="I1337" s="5" t="s">
        <v>15</v>
      </c>
      <c r="J1337" s="5" t="s">
        <v>607</v>
      </c>
    </row>
    <row r="1338" spans="1:10">
      <c r="A1338" s="5" t="s">
        <v>731</v>
      </c>
      <c r="B1338" s="6">
        <v>44889.631495150461</v>
      </c>
      <c r="C1338" s="5" t="s">
        <v>662</v>
      </c>
      <c r="D1338" s="9">
        <v>45132972555</v>
      </c>
      <c r="E1338" s="5" t="s">
        <v>71</v>
      </c>
      <c r="H1338" s="8">
        <v>755</v>
      </c>
      <c r="I1338" s="5" t="s">
        <v>15</v>
      </c>
      <c r="J1338" s="5" t="s">
        <v>607</v>
      </c>
    </row>
    <row r="1339" spans="1:10">
      <c r="A1339" s="5" t="s">
        <v>731</v>
      </c>
      <c r="B1339" s="6">
        <v>44889.631495150461</v>
      </c>
      <c r="C1339" s="5" t="s">
        <v>662</v>
      </c>
      <c r="D1339" s="9">
        <v>45163061766</v>
      </c>
      <c r="E1339" s="5" t="s">
        <v>71</v>
      </c>
      <c r="H1339" s="8">
        <v>1088</v>
      </c>
      <c r="I1339" s="5" t="s">
        <v>15</v>
      </c>
      <c r="J1339" s="5" t="s">
        <v>607</v>
      </c>
    </row>
    <row r="1340" spans="1:10">
      <c r="A1340" s="5" t="s">
        <v>731</v>
      </c>
      <c r="B1340" s="6">
        <v>44889.631495150461</v>
      </c>
      <c r="C1340" s="5" t="s">
        <v>662</v>
      </c>
      <c r="D1340" s="7">
        <v>453131</v>
      </c>
      <c r="E1340" s="5" t="s">
        <v>71</v>
      </c>
      <c r="H1340" s="8">
        <v>67293.2</v>
      </c>
      <c r="I1340" s="5" t="s">
        <v>15</v>
      </c>
      <c r="J1340" s="10" t="s">
        <v>609</v>
      </c>
    </row>
    <row r="1341" spans="1:10">
      <c r="A1341" s="5" t="s">
        <v>731</v>
      </c>
      <c r="B1341" s="6">
        <v>44889.631495150461</v>
      </c>
      <c r="C1341" s="5" t="s">
        <v>662</v>
      </c>
      <c r="D1341" s="9">
        <v>45152959144</v>
      </c>
      <c r="E1341" s="5" t="s">
        <v>71</v>
      </c>
      <c r="H1341" s="8">
        <v>1118.02</v>
      </c>
      <c r="I1341" s="5" t="s">
        <v>15</v>
      </c>
      <c r="J1341" s="5" t="s">
        <v>607</v>
      </c>
    </row>
    <row r="1342" spans="1:10">
      <c r="A1342" s="5" t="s">
        <v>731</v>
      </c>
      <c r="B1342" s="6">
        <v>44889.631495150461</v>
      </c>
      <c r="C1342" s="5" t="s">
        <v>662</v>
      </c>
      <c r="D1342" s="7">
        <v>408944</v>
      </c>
      <c r="E1342" s="5" t="s">
        <v>71</v>
      </c>
      <c r="H1342" s="8">
        <v>3706.6</v>
      </c>
      <c r="I1342" s="5" t="s">
        <v>15</v>
      </c>
      <c r="J1342" s="5" t="s">
        <v>630</v>
      </c>
    </row>
    <row r="1343" spans="1:10">
      <c r="A1343" s="5" t="s">
        <v>731</v>
      </c>
      <c r="B1343" s="6">
        <v>44889.631495150461</v>
      </c>
      <c r="C1343" s="5" t="s">
        <v>662</v>
      </c>
      <c r="D1343" s="7">
        <v>29105045</v>
      </c>
      <c r="E1343" s="10" t="s">
        <v>654</v>
      </c>
      <c r="H1343" s="8">
        <v>35000</v>
      </c>
      <c r="I1343" s="5" t="s">
        <v>15</v>
      </c>
      <c r="J1343" s="5" t="s">
        <v>630</v>
      </c>
    </row>
    <row r="1344" spans="1:10">
      <c r="A1344" s="5" t="s">
        <v>731</v>
      </c>
      <c r="B1344" s="6">
        <v>44889.631495150461</v>
      </c>
      <c r="C1344" s="5" t="s">
        <v>662</v>
      </c>
      <c r="D1344" s="7">
        <v>29105343</v>
      </c>
      <c r="E1344" s="10" t="s">
        <v>654</v>
      </c>
      <c r="H1344" s="8">
        <v>9367</v>
      </c>
      <c r="I1344" s="5" t="s">
        <v>15</v>
      </c>
      <c r="J1344" s="5" t="s">
        <v>630</v>
      </c>
    </row>
    <row r="1345" spans="1:10">
      <c r="A1345" s="5" t="s">
        <v>731</v>
      </c>
      <c r="B1345" s="6">
        <v>44889.631495150461</v>
      </c>
      <c r="C1345" s="5" t="s">
        <v>662</v>
      </c>
      <c r="D1345" s="7">
        <v>453132</v>
      </c>
      <c r="E1345" s="10" t="s">
        <v>130</v>
      </c>
      <c r="H1345" s="8">
        <v>1392</v>
      </c>
      <c r="I1345" s="5" t="s">
        <v>15</v>
      </c>
      <c r="J1345" s="10" t="s">
        <v>609</v>
      </c>
    </row>
    <row r="1346" spans="1:10">
      <c r="A1346" s="5" t="s">
        <v>731</v>
      </c>
      <c r="B1346" s="6">
        <v>44889.631495150461</v>
      </c>
      <c r="C1346" s="5" t="s">
        <v>662</v>
      </c>
      <c r="D1346" s="7">
        <v>201716</v>
      </c>
      <c r="E1346" s="5" t="s">
        <v>60</v>
      </c>
      <c r="H1346" s="8">
        <v>32969.83</v>
      </c>
      <c r="I1346" s="5" t="s">
        <v>15</v>
      </c>
      <c r="J1346" s="5" t="s">
        <v>607</v>
      </c>
    </row>
    <row r="1347" spans="1:10">
      <c r="A1347" s="5" t="s">
        <v>731</v>
      </c>
      <c r="B1347" s="6">
        <v>44889.631495150461</v>
      </c>
      <c r="C1347" s="5" t="s">
        <v>662</v>
      </c>
      <c r="D1347" s="7">
        <v>201716</v>
      </c>
      <c r="E1347" s="5" t="s">
        <v>60</v>
      </c>
      <c r="H1347" s="8">
        <v>75147.100000000006</v>
      </c>
      <c r="I1347" s="5" t="s">
        <v>15</v>
      </c>
      <c r="J1347" s="5" t="s">
        <v>607</v>
      </c>
    </row>
    <row r="1348" spans="1:10">
      <c r="A1348" s="5" t="s">
        <v>731</v>
      </c>
      <c r="B1348" s="6">
        <v>44889.631495150461</v>
      </c>
      <c r="C1348" s="5" t="s">
        <v>662</v>
      </c>
      <c r="D1348" s="9">
        <v>296301007620009</v>
      </c>
      <c r="E1348" s="5" t="s">
        <v>632</v>
      </c>
      <c r="H1348" s="8">
        <v>14524.21</v>
      </c>
      <c r="I1348" s="5" t="s">
        <v>15</v>
      </c>
      <c r="J1348" s="5" t="s">
        <v>608</v>
      </c>
    </row>
    <row r="1349" spans="1:10">
      <c r="A1349" s="12" t="s">
        <v>21</v>
      </c>
      <c r="B1349" s="3"/>
      <c r="C1349" s="3"/>
      <c r="D1349" s="7"/>
      <c r="E1349" s="10"/>
      <c r="H1349" s="8"/>
      <c r="I1349" s="11"/>
      <c r="J1349" s="5"/>
    </row>
    <row r="1350" spans="1:10">
      <c r="A1350" s="13" t="s">
        <v>22</v>
      </c>
      <c r="B1350" s="13" t="s">
        <v>23</v>
      </c>
      <c r="C1350" s="13" t="s">
        <v>24</v>
      </c>
      <c r="D1350" s="7"/>
      <c r="E1350" s="10"/>
      <c r="H1350" s="8"/>
      <c r="I1350" s="11"/>
      <c r="J1350" s="5"/>
    </row>
    <row r="1351" spans="1:10">
      <c r="A1351" s="22" t="s">
        <v>703</v>
      </c>
      <c r="B1351" s="23"/>
      <c r="C1351" s="23"/>
      <c r="D1351" s="44"/>
    </row>
    <row r="1352" spans="1:10">
      <c r="A1352" s="24" t="s">
        <v>732</v>
      </c>
      <c r="B1352" s="23"/>
      <c r="C1352" s="23"/>
      <c r="D1352" s="44"/>
    </row>
    <row r="1354" spans="1:10">
      <c r="A1354" s="1" t="s">
        <v>0</v>
      </c>
      <c r="B1354" s="2"/>
      <c r="C1354" s="2"/>
      <c r="D1354" s="2"/>
      <c r="E1354" s="2"/>
      <c r="F1354" s="2"/>
      <c r="G1354" s="2"/>
      <c r="H1354" s="2"/>
      <c r="I1354" s="2"/>
      <c r="J1354" s="2"/>
    </row>
    <row r="1355" spans="1:10">
      <c r="A1355" s="3" t="s">
        <v>115</v>
      </c>
      <c r="B1355" s="2"/>
      <c r="C1355" s="2"/>
      <c r="D1355" s="2"/>
      <c r="E1355" s="2"/>
      <c r="F1355" s="2"/>
      <c r="G1355" s="2"/>
      <c r="H1355" s="2"/>
      <c r="I1355" s="2"/>
      <c r="J1355" s="2"/>
    </row>
    <row r="1356" spans="1:10">
      <c r="A1356" s="88" t="s">
        <v>0</v>
      </c>
      <c r="B1356" s="88" t="s">
        <v>2</v>
      </c>
      <c r="C1356" s="88" t="s">
        <v>3</v>
      </c>
      <c r="D1356" s="88" t="s">
        <v>4</v>
      </c>
      <c r="E1356" s="88" t="s">
        <v>5</v>
      </c>
      <c r="F1356" s="88" t="s">
        <v>6</v>
      </c>
      <c r="G1356" s="90"/>
      <c r="H1356" s="91"/>
      <c r="I1356" s="88" t="s">
        <v>7</v>
      </c>
      <c r="J1356" s="88" t="s">
        <v>8</v>
      </c>
    </row>
    <row r="1357" spans="1:10">
      <c r="A1357" s="89"/>
      <c r="B1357" s="89"/>
      <c r="C1357" s="89"/>
      <c r="D1357" s="89"/>
      <c r="E1357" s="89"/>
      <c r="F1357" s="4" t="s">
        <v>9</v>
      </c>
      <c r="G1357" s="4" t="s">
        <v>10</v>
      </c>
      <c r="H1357" s="4" t="s">
        <v>11</v>
      </c>
      <c r="I1357" s="89"/>
      <c r="J1357" s="89"/>
    </row>
    <row r="1358" spans="1:10">
      <c r="A1358" s="5" t="s">
        <v>733</v>
      </c>
      <c r="B1358" s="6">
        <v>44890.511677812501</v>
      </c>
      <c r="C1358" s="5" t="s">
        <v>662</v>
      </c>
      <c r="D1358" s="7"/>
      <c r="E1358" s="10"/>
      <c r="G1358" s="8">
        <v>12332</v>
      </c>
      <c r="I1358" s="11" t="s">
        <v>10</v>
      </c>
      <c r="J1358" s="10" t="s">
        <v>673</v>
      </c>
    </row>
    <row r="1359" spans="1:10">
      <c r="A1359" s="5" t="s">
        <v>733</v>
      </c>
      <c r="B1359" s="6">
        <v>44890.511677812501</v>
      </c>
      <c r="C1359" s="5" t="s">
        <v>662</v>
      </c>
      <c r="D1359" s="9">
        <v>45152964315</v>
      </c>
      <c r="E1359" s="5" t="s">
        <v>71</v>
      </c>
      <c r="H1359" s="8">
        <v>2542.8000000000002</v>
      </c>
      <c r="I1359" s="5" t="s">
        <v>15</v>
      </c>
      <c r="J1359" s="5" t="s">
        <v>602</v>
      </c>
    </row>
    <row r="1360" spans="1:10">
      <c r="A1360" s="5" t="s">
        <v>733</v>
      </c>
      <c r="B1360" s="6">
        <v>44890.511677812501</v>
      </c>
      <c r="C1360" s="5" t="s">
        <v>662</v>
      </c>
      <c r="D1360" s="9">
        <v>45163061874</v>
      </c>
      <c r="E1360" s="5" t="s">
        <v>71</v>
      </c>
      <c r="H1360" s="8">
        <v>2444.3000000000002</v>
      </c>
      <c r="I1360" s="5" t="s">
        <v>15</v>
      </c>
      <c r="J1360" s="5" t="s">
        <v>602</v>
      </c>
    </row>
    <row r="1361" spans="1:10">
      <c r="A1361" s="5" t="s">
        <v>733</v>
      </c>
      <c r="B1361" s="6">
        <v>44890.511677812501</v>
      </c>
      <c r="C1361" s="5" t="s">
        <v>662</v>
      </c>
      <c r="D1361" s="9">
        <v>45132972753</v>
      </c>
      <c r="E1361" s="10" t="s">
        <v>130</v>
      </c>
      <c r="H1361" s="8">
        <v>6632.88</v>
      </c>
      <c r="I1361" s="5" t="s">
        <v>15</v>
      </c>
      <c r="J1361" s="5" t="s">
        <v>602</v>
      </c>
    </row>
    <row r="1362" spans="1:10">
      <c r="A1362" s="5" t="s">
        <v>733</v>
      </c>
      <c r="B1362" s="6">
        <v>44890.511677812501</v>
      </c>
      <c r="C1362" s="5" t="s">
        <v>662</v>
      </c>
      <c r="D1362" s="9">
        <v>45132974606</v>
      </c>
      <c r="E1362" s="5" t="s">
        <v>71</v>
      </c>
      <c r="H1362" s="8">
        <v>1663.42</v>
      </c>
      <c r="I1362" s="5" t="s">
        <v>15</v>
      </c>
      <c r="J1362" s="5" t="s">
        <v>602</v>
      </c>
    </row>
    <row r="1363" spans="1:10">
      <c r="A1363" s="5" t="s">
        <v>733</v>
      </c>
      <c r="B1363" s="6">
        <v>44890.511677812501</v>
      </c>
      <c r="C1363" s="5" t="s">
        <v>662</v>
      </c>
      <c r="D1363" s="7">
        <v>29279165</v>
      </c>
      <c r="E1363" s="10" t="s">
        <v>654</v>
      </c>
      <c r="H1363" s="8">
        <v>19655.099999999999</v>
      </c>
      <c r="I1363" s="5" t="s">
        <v>15</v>
      </c>
      <c r="J1363" s="5" t="s">
        <v>602</v>
      </c>
    </row>
    <row r="1364" spans="1:10">
      <c r="A1364" s="5" t="s">
        <v>733</v>
      </c>
      <c r="B1364" s="6">
        <v>44890.511677812501</v>
      </c>
      <c r="C1364" s="5" t="s">
        <v>662</v>
      </c>
      <c r="D1364" s="9">
        <v>45152964768</v>
      </c>
      <c r="E1364" s="5" t="s">
        <v>71</v>
      </c>
      <c r="H1364" s="8">
        <v>1500.48</v>
      </c>
      <c r="I1364" s="5" t="s">
        <v>15</v>
      </c>
      <c r="J1364" s="5" t="s">
        <v>602</v>
      </c>
    </row>
    <row r="1365" spans="1:10">
      <c r="A1365" s="5" t="s">
        <v>733</v>
      </c>
      <c r="B1365" s="6">
        <v>44890.511677812501</v>
      </c>
      <c r="C1365" s="5" t="s">
        <v>662</v>
      </c>
      <c r="D1365" s="9">
        <v>45152964976</v>
      </c>
      <c r="E1365" s="5" t="s">
        <v>71</v>
      </c>
      <c r="H1365" s="8">
        <v>142.44</v>
      </c>
      <c r="I1365" s="5" t="s">
        <v>15</v>
      </c>
      <c r="J1365" s="5" t="s">
        <v>602</v>
      </c>
    </row>
    <row r="1366" spans="1:10">
      <c r="A1366" s="5" t="s">
        <v>733</v>
      </c>
      <c r="B1366" s="6">
        <v>44890.511677812501</v>
      </c>
      <c r="C1366" s="5" t="s">
        <v>662</v>
      </c>
      <c r="D1366" s="9">
        <v>45163062455</v>
      </c>
      <c r="E1366" s="5" t="s">
        <v>71</v>
      </c>
      <c r="H1366" s="8">
        <v>269</v>
      </c>
      <c r="I1366" s="5" t="s">
        <v>15</v>
      </c>
      <c r="J1366" s="5" t="s">
        <v>602</v>
      </c>
    </row>
    <row r="1367" spans="1:10">
      <c r="A1367" s="5" t="s">
        <v>733</v>
      </c>
      <c r="B1367" s="6">
        <v>44890.511677812501</v>
      </c>
      <c r="C1367" s="5" t="s">
        <v>662</v>
      </c>
      <c r="D1367" s="9">
        <v>45143342022</v>
      </c>
      <c r="E1367" s="5" t="s">
        <v>71</v>
      </c>
      <c r="H1367" s="8">
        <v>1849.22</v>
      </c>
      <c r="I1367" s="5" t="s">
        <v>15</v>
      </c>
      <c r="J1367" s="5" t="s">
        <v>602</v>
      </c>
    </row>
    <row r="1368" spans="1:10">
      <c r="A1368" s="5" t="s">
        <v>733</v>
      </c>
      <c r="B1368" s="6">
        <v>44890.511677812501</v>
      </c>
      <c r="C1368" s="5" t="s">
        <v>662</v>
      </c>
      <c r="D1368" s="9">
        <v>45132973595</v>
      </c>
      <c r="E1368" s="5" t="s">
        <v>71</v>
      </c>
      <c r="H1368" s="8">
        <v>411.11</v>
      </c>
      <c r="I1368" s="5" t="s">
        <v>15</v>
      </c>
      <c r="J1368" s="5" t="s">
        <v>602</v>
      </c>
    </row>
    <row r="1369" spans="1:10">
      <c r="A1369" s="5" t="s">
        <v>733</v>
      </c>
      <c r="B1369" s="6">
        <v>44890.511677812501</v>
      </c>
      <c r="C1369" s="5" t="s">
        <v>662</v>
      </c>
      <c r="D1369" s="9">
        <v>45123098619</v>
      </c>
      <c r="E1369" s="5" t="s">
        <v>71</v>
      </c>
      <c r="H1369" s="8">
        <v>4005.58</v>
      </c>
      <c r="I1369" s="5" t="s">
        <v>15</v>
      </c>
      <c r="J1369" s="5" t="s">
        <v>602</v>
      </c>
    </row>
    <row r="1370" spans="1:10">
      <c r="A1370" s="5" t="s">
        <v>733</v>
      </c>
      <c r="B1370" s="6">
        <v>44890.511677812501</v>
      </c>
      <c r="C1370" s="5" t="s">
        <v>662</v>
      </c>
      <c r="D1370" s="9">
        <v>45113112891</v>
      </c>
      <c r="E1370" s="5" t="s">
        <v>71</v>
      </c>
      <c r="H1370" s="8">
        <v>145.43</v>
      </c>
      <c r="I1370" s="5" t="s">
        <v>15</v>
      </c>
      <c r="J1370" s="5" t="s">
        <v>602</v>
      </c>
    </row>
    <row r="1371" spans="1:10">
      <c r="A1371" s="5" t="s">
        <v>733</v>
      </c>
      <c r="B1371" s="6">
        <v>44890.511677812501</v>
      </c>
      <c r="C1371" s="5" t="s">
        <v>662</v>
      </c>
      <c r="D1371" s="9">
        <v>45132972952</v>
      </c>
      <c r="E1371" s="5" t="s">
        <v>71</v>
      </c>
      <c r="H1371" s="8">
        <v>480</v>
      </c>
      <c r="I1371" s="5" t="s">
        <v>15</v>
      </c>
      <c r="J1371" s="5" t="s">
        <v>602</v>
      </c>
    </row>
    <row r="1372" spans="1:10">
      <c r="A1372" s="5" t="s">
        <v>733</v>
      </c>
      <c r="B1372" s="6">
        <v>44890.511677812501</v>
      </c>
      <c r="C1372" s="5" t="s">
        <v>662</v>
      </c>
      <c r="D1372" s="7">
        <v>29292669</v>
      </c>
      <c r="E1372" s="10" t="s">
        <v>654</v>
      </c>
      <c r="H1372" s="8">
        <v>7865</v>
      </c>
      <c r="I1372" s="5" t="s">
        <v>15</v>
      </c>
      <c r="J1372" s="5" t="s">
        <v>602</v>
      </c>
    </row>
    <row r="1373" spans="1:10">
      <c r="A1373" s="5" t="s">
        <v>733</v>
      </c>
      <c r="B1373" s="6">
        <v>44890.511677812501</v>
      </c>
      <c r="C1373" s="5" t="s">
        <v>662</v>
      </c>
      <c r="D1373" s="9">
        <v>45173033229</v>
      </c>
      <c r="E1373" s="5" t="s">
        <v>71</v>
      </c>
      <c r="H1373" s="8">
        <v>2720</v>
      </c>
      <c r="I1373" s="5" t="s">
        <v>15</v>
      </c>
      <c r="J1373" s="5" t="s">
        <v>602</v>
      </c>
    </row>
    <row r="1374" spans="1:10">
      <c r="A1374" s="5" t="s">
        <v>734</v>
      </c>
      <c r="B1374" s="6">
        <v>44890.511677812501</v>
      </c>
      <c r="C1374" s="5" t="s">
        <v>662</v>
      </c>
      <c r="D1374" s="7"/>
      <c r="E1374" s="10"/>
      <c r="F1374" s="8">
        <v>16317.7</v>
      </c>
      <c r="I1374" s="11" t="s">
        <v>9</v>
      </c>
      <c r="J1374" s="10" t="s">
        <v>621</v>
      </c>
    </row>
    <row r="1375" spans="1:10">
      <c r="A1375" s="5" t="s">
        <v>733</v>
      </c>
      <c r="B1375" s="6">
        <v>44890.511677812501</v>
      </c>
      <c r="C1375" s="5" t="s">
        <v>662</v>
      </c>
      <c r="D1375" s="7"/>
      <c r="E1375" s="10"/>
      <c r="F1375" s="8">
        <v>11811.6</v>
      </c>
      <c r="I1375" s="11" t="s">
        <v>9</v>
      </c>
      <c r="J1375" s="10" t="s">
        <v>658</v>
      </c>
    </row>
    <row r="1376" spans="1:10">
      <c r="A1376" s="5" t="s">
        <v>733</v>
      </c>
      <c r="B1376" s="6">
        <v>44890.511677812501</v>
      </c>
      <c r="C1376" s="5" t="s">
        <v>662</v>
      </c>
      <c r="D1376" s="7"/>
      <c r="E1376" s="10"/>
      <c r="F1376" s="8">
        <v>10142.700000000001</v>
      </c>
      <c r="I1376" s="11" t="s">
        <v>9</v>
      </c>
      <c r="J1376" s="10" t="s">
        <v>613</v>
      </c>
    </row>
    <row r="1377" spans="1:10">
      <c r="A1377" s="5" t="s">
        <v>733</v>
      </c>
      <c r="B1377" s="6">
        <v>44890.511677812501</v>
      </c>
      <c r="C1377" s="5" t="s">
        <v>662</v>
      </c>
      <c r="D1377" s="7"/>
      <c r="E1377" s="10"/>
      <c r="F1377" s="8">
        <v>18964</v>
      </c>
      <c r="I1377" s="11" t="s">
        <v>9</v>
      </c>
      <c r="J1377" s="5" t="s">
        <v>612</v>
      </c>
    </row>
    <row r="1378" spans="1:10">
      <c r="A1378" s="5" t="s">
        <v>733</v>
      </c>
      <c r="B1378" s="6">
        <v>44890.511677812501</v>
      </c>
      <c r="C1378" s="5" t="s">
        <v>662</v>
      </c>
      <c r="D1378" s="7"/>
      <c r="E1378" s="10"/>
      <c r="F1378" s="8">
        <v>6175.6</v>
      </c>
      <c r="I1378" s="11" t="s">
        <v>9</v>
      </c>
      <c r="J1378" s="5" t="s">
        <v>614</v>
      </c>
    </row>
    <row r="1379" spans="1:10">
      <c r="A1379" s="5" t="s">
        <v>733</v>
      </c>
      <c r="B1379" s="6">
        <v>44890.511677812501</v>
      </c>
      <c r="C1379" s="5" t="s">
        <v>662</v>
      </c>
      <c r="D1379" s="7"/>
      <c r="E1379" s="10"/>
      <c r="F1379" s="8">
        <v>3001.5</v>
      </c>
      <c r="I1379" s="11" t="s">
        <v>9</v>
      </c>
      <c r="J1379" s="10" t="s">
        <v>615</v>
      </c>
    </row>
    <row r="1380" spans="1:10">
      <c r="A1380" s="5" t="s">
        <v>733</v>
      </c>
      <c r="B1380" s="6">
        <v>44890.511677812501</v>
      </c>
      <c r="C1380" s="5" t="s">
        <v>662</v>
      </c>
      <c r="D1380" s="7"/>
      <c r="E1380" s="10"/>
      <c r="F1380" s="8">
        <v>3694.8</v>
      </c>
      <c r="I1380" s="11" t="s">
        <v>9</v>
      </c>
      <c r="J1380" s="5" t="s">
        <v>616</v>
      </c>
    </row>
    <row r="1381" spans="1:10">
      <c r="A1381" s="5" t="s">
        <v>733</v>
      </c>
      <c r="B1381" s="6">
        <v>44890.511677812501</v>
      </c>
      <c r="C1381" s="5" t="s">
        <v>662</v>
      </c>
      <c r="D1381" s="7"/>
      <c r="E1381" s="10"/>
      <c r="F1381" s="8">
        <v>8766.5</v>
      </c>
      <c r="I1381" s="11" t="s">
        <v>9</v>
      </c>
      <c r="J1381" s="5" t="s">
        <v>634</v>
      </c>
    </row>
    <row r="1382" spans="1:10">
      <c r="A1382" s="5" t="s">
        <v>733</v>
      </c>
      <c r="B1382" s="6">
        <v>44890.511677812501</v>
      </c>
      <c r="C1382" s="5" t="s">
        <v>662</v>
      </c>
      <c r="D1382" s="7"/>
      <c r="E1382" s="10"/>
      <c r="F1382" s="8">
        <v>43636.6</v>
      </c>
      <c r="I1382" s="11" t="s">
        <v>9</v>
      </c>
      <c r="J1382" s="10" t="s">
        <v>659</v>
      </c>
    </row>
    <row r="1383" spans="1:10">
      <c r="A1383" s="5" t="s">
        <v>733</v>
      </c>
      <c r="B1383" s="6">
        <v>44890.511677812501</v>
      </c>
      <c r="C1383" s="5" t="s">
        <v>662</v>
      </c>
      <c r="D1383" s="7"/>
      <c r="E1383" s="10"/>
      <c r="F1383" s="8">
        <v>677.7</v>
      </c>
      <c r="I1383" s="11" t="s">
        <v>9</v>
      </c>
      <c r="J1383" s="10" t="s">
        <v>617</v>
      </c>
    </row>
    <row r="1384" spans="1:10">
      <c r="A1384" s="5" t="s">
        <v>733</v>
      </c>
      <c r="B1384" s="6">
        <v>44890.511677812501</v>
      </c>
      <c r="C1384" s="5" t="s">
        <v>662</v>
      </c>
      <c r="D1384" s="7"/>
      <c r="E1384" s="10"/>
      <c r="F1384" s="8">
        <v>2984</v>
      </c>
      <c r="I1384" s="11" t="s">
        <v>9</v>
      </c>
      <c r="J1384" s="10" t="s">
        <v>619</v>
      </c>
    </row>
    <row r="1385" spans="1:10">
      <c r="A1385" s="5" t="s">
        <v>733</v>
      </c>
      <c r="B1385" s="6">
        <v>44890.511677812501</v>
      </c>
      <c r="C1385" s="5" t="s">
        <v>662</v>
      </c>
      <c r="D1385" s="7"/>
      <c r="E1385" s="10"/>
      <c r="F1385" s="8">
        <v>17472.2</v>
      </c>
      <c r="I1385" s="11" t="s">
        <v>9</v>
      </c>
      <c r="J1385" s="10" t="s">
        <v>620</v>
      </c>
    </row>
    <row r="1386" spans="1:10">
      <c r="A1386" s="5" t="s">
        <v>733</v>
      </c>
      <c r="B1386" s="6">
        <v>44890.511677812501</v>
      </c>
      <c r="C1386" s="5" t="s">
        <v>662</v>
      </c>
      <c r="D1386" s="7"/>
      <c r="E1386" s="10"/>
      <c r="F1386" s="8">
        <v>19493.900000000001</v>
      </c>
      <c r="I1386" s="11" t="s">
        <v>9</v>
      </c>
      <c r="J1386" s="10" t="s">
        <v>603</v>
      </c>
    </row>
    <row r="1387" spans="1:10">
      <c r="A1387" s="5" t="s">
        <v>733</v>
      </c>
      <c r="B1387" s="6">
        <v>44890.511677812501</v>
      </c>
      <c r="C1387" s="5" t="s">
        <v>662</v>
      </c>
      <c r="D1387" s="7"/>
      <c r="E1387" s="10"/>
      <c r="F1387" s="8">
        <v>11210.2</v>
      </c>
      <c r="I1387" s="11" t="s">
        <v>9</v>
      </c>
      <c r="J1387" s="10" t="s">
        <v>622</v>
      </c>
    </row>
    <row r="1388" spans="1:10">
      <c r="A1388" s="5" t="s">
        <v>733</v>
      </c>
      <c r="B1388" s="6">
        <v>44890.511677812501</v>
      </c>
      <c r="C1388" s="5" t="s">
        <v>662</v>
      </c>
      <c r="D1388" s="7"/>
      <c r="E1388" s="10"/>
      <c r="F1388" s="8">
        <v>14934.7</v>
      </c>
      <c r="I1388" s="11" t="s">
        <v>9</v>
      </c>
      <c r="J1388" s="10" t="s">
        <v>623</v>
      </c>
    </row>
    <row r="1389" spans="1:10">
      <c r="A1389" s="5" t="s">
        <v>733</v>
      </c>
      <c r="B1389" s="6">
        <v>44890.511677812501</v>
      </c>
      <c r="C1389" s="5" t="s">
        <v>662</v>
      </c>
      <c r="D1389" s="7"/>
      <c r="E1389" s="10"/>
      <c r="F1389" s="8">
        <v>11752.4</v>
      </c>
      <c r="I1389" s="11" t="s">
        <v>9</v>
      </c>
      <c r="J1389" s="10" t="s">
        <v>624</v>
      </c>
    </row>
    <row r="1390" spans="1:10">
      <c r="A1390" s="5" t="s">
        <v>733</v>
      </c>
      <c r="B1390" s="6">
        <v>44890.511677812501</v>
      </c>
      <c r="C1390" s="5" t="s">
        <v>662</v>
      </c>
      <c r="D1390" s="7"/>
      <c r="E1390" s="10"/>
      <c r="F1390" s="8">
        <v>1969.2</v>
      </c>
      <c r="I1390" s="11" t="s">
        <v>9</v>
      </c>
      <c r="J1390" s="10" t="s">
        <v>625</v>
      </c>
    </row>
    <row r="1391" spans="1:10">
      <c r="A1391" s="5" t="s">
        <v>733</v>
      </c>
      <c r="B1391" s="6">
        <v>44890.511677812501</v>
      </c>
      <c r="C1391" s="5" t="s">
        <v>662</v>
      </c>
      <c r="D1391" s="7"/>
      <c r="E1391" s="10"/>
      <c r="F1391" s="8">
        <v>8377.6</v>
      </c>
      <c r="I1391" s="11" t="s">
        <v>9</v>
      </c>
      <c r="J1391" s="10" t="s">
        <v>660</v>
      </c>
    </row>
    <row r="1392" spans="1:10">
      <c r="A1392" s="5" t="s">
        <v>733</v>
      </c>
      <c r="B1392" s="6">
        <v>44890.511677812501</v>
      </c>
      <c r="C1392" s="5" t="s">
        <v>662</v>
      </c>
      <c r="D1392" s="7"/>
      <c r="E1392" s="10"/>
      <c r="F1392" s="8">
        <v>20099.7</v>
      </c>
      <c r="I1392" s="11" t="s">
        <v>9</v>
      </c>
      <c r="J1392" s="10" t="s">
        <v>639</v>
      </c>
    </row>
    <row r="1393" spans="1:10">
      <c r="A1393" s="5" t="s">
        <v>733</v>
      </c>
      <c r="B1393" s="6">
        <v>44890.511677812501</v>
      </c>
      <c r="C1393" s="5" t="s">
        <v>662</v>
      </c>
      <c r="D1393" s="7"/>
      <c r="E1393" s="10"/>
      <c r="F1393" s="8">
        <v>10978.2</v>
      </c>
      <c r="I1393" s="11" t="s">
        <v>9</v>
      </c>
      <c r="J1393" s="10" t="s">
        <v>673</v>
      </c>
    </row>
    <row r="1394" spans="1:10">
      <c r="A1394" s="12" t="s">
        <v>21</v>
      </c>
      <c r="B1394" s="3"/>
      <c r="C1394" s="3"/>
      <c r="D1394" s="26">
        <f>252008.8+2784</f>
        <v>254792.8</v>
      </c>
      <c r="E1394" s="10"/>
      <c r="F1394" s="19">
        <f>SUM(F1358:G1393)</f>
        <v>254792.80000000008</v>
      </c>
      <c r="H1394" s="8"/>
      <c r="I1394" s="11"/>
      <c r="J1394" s="5"/>
    </row>
    <row r="1395" spans="1:10">
      <c r="A1395" s="13" t="s">
        <v>22</v>
      </c>
      <c r="B1395" s="13" t="s">
        <v>23</v>
      </c>
      <c r="C1395" s="13" t="s">
        <v>24</v>
      </c>
      <c r="E1395" s="10"/>
      <c r="H1395" s="8"/>
      <c r="I1395" s="11"/>
      <c r="J1395" s="5"/>
    </row>
    <row r="1396" spans="1:10" ht="15.75" customHeight="1">
      <c r="A1396" s="5"/>
      <c r="B1396" s="6"/>
      <c r="C1396" s="5"/>
      <c r="D1396" s="14">
        <v>112292087</v>
      </c>
      <c r="E1396" s="10"/>
      <c r="H1396" s="8"/>
      <c r="I1396" s="11"/>
      <c r="J1396" s="5"/>
    </row>
    <row r="1397" spans="1:10" ht="15.75" customHeight="1">
      <c r="A1397" s="5"/>
      <c r="B1397" s="6"/>
      <c r="C1397" s="5"/>
      <c r="D1397" s="14">
        <v>112300688</v>
      </c>
      <c r="E1397" s="10"/>
      <c r="H1397" s="8"/>
      <c r="I1397" s="11"/>
      <c r="J1397" s="5"/>
    </row>
    <row r="1398" spans="1:10">
      <c r="A1398" s="5"/>
      <c r="B1398" s="6"/>
      <c r="C1398" s="5"/>
      <c r="D1398" s="7"/>
      <c r="E1398" s="10"/>
      <c r="H1398" s="8"/>
      <c r="I1398" s="11"/>
      <c r="J1398" s="5"/>
    </row>
    <row r="1399" spans="1:10">
      <c r="A1399" s="5" t="s">
        <v>735</v>
      </c>
      <c r="B1399" s="6">
        <v>44890.678755347217</v>
      </c>
      <c r="C1399" s="5" t="s">
        <v>662</v>
      </c>
      <c r="D1399" s="9">
        <v>45132973444</v>
      </c>
      <c r="E1399" s="5" t="s">
        <v>71</v>
      </c>
      <c r="H1399" s="8">
        <v>49000</v>
      </c>
      <c r="I1399" s="5" t="s">
        <v>15</v>
      </c>
      <c r="J1399" s="5" t="s">
        <v>607</v>
      </c>
    </row>
    <row r="1400" spans="1:10">
      <c r="A1400" s="5" t="s">
        <v>735</v>
      </c>
      <c r="B1400" s="6">
        <v>44890.678755347217</v>
      </c>
      <c r="C1400" s="5" t="s">
        <v>662</v>
      </c>
      <c r="D1400" s="9">
        <v>45113113449</v>
      </c>
      <c r="E1400" s="5" t="s">
        <v>71</v>
      </c>
      <c r="H1400" s="8">
        <v>49000</v>
      </c>
      <c r="I1400" s="5" t="s">
        <v>15</v>
      </c>
      <c r="J1400" s="5" t="s">
        <v>607</v>
      </c>
    </row>
    <row r="1401" spans="1:10">
      <c r="A1401" s="5" t="s">
        <v>735</v>
      </c>
      <c r="B1401" s="6">
        <v>44890.678755347217</v>
      </c>
      <c r="C1401" s="5" t="s">
        <v>662</v>
      </c>
      <c r="D1401" s="9">
        <v>45163062479</v>
      </c>
      <c r="E1401" s="5" t="s">
        <v>71</v>
      </c>
      <c r="H1401" s="8">
        <v>49000</v>
      </c>
      <c r="I1401" s="5" t="s">
        <v>15</v>
      </c>
      <c r="J1401" s="5" t="s">
        <v>607</v>
      </c>
    </row>
    <row r="1402" spans="1:10">
      <c r="A1402" s="5" t="s">
        <v>735</v>
      </c>
      <c r="B1402" s="6">
        <v>44890.678755347217</v>
      </c>
      <c r="C1402" s="5" t="s">
        <v>662</v>
      </c>
      <c r="D1402" s="9">
        <v>45113113448</v>
      </c>
      <c r="E1402" s="5" t="s">
        <v>71</v>
      </c>
      <c r="H1402" s="8">
        <v>49000</v>
      </c>
      <c r="I1402" s="5" t="s">
        <v>15</v>
      </c>
      <c r="J1402" s="5" t="s">
        <v>607</v>
      </c>
    </row>
    <row r="1403" spans="1:10">
      <c r="A1403" s="5" t="s">
        <v>735</v>
      </c>
      <c r="B1403" s="6">
        <v>44890.678755347217</v>
      </c>
      <c r="C1403" s="5" t="s">
        <v>662</v>
      </c>
      <c r="D1403" s="9">
        <v>45173032988</v>
      </c>
      <c r="E1403" s="5" t="s">
        <v>71</v>
      </c>
      <c r="H1403" s="8">
        <v>49000</v>
      </c>
      <c r="I1403" s="5" t="s">
        <v>15</v>
      </c>
      <c r="J1403" s="5" t="s">
        <v>607</v>
      </c>
    </row>
    <row r="1404" spans="1:10">
      <c r="A1404" s="5" t="s">
        <v>735</v>
      </c>
      <c r="B1404" s="6">
        <v>44890.678755347217</v>
      </c>
      <c r="C1404" s="5" t="s">
        <v>662</v>
      </c>
      <c r="D1404" s="9">
        <v>45123098629</v>
      </c>
      <c r="E1404" s="5" t="s">
        <v>71</v>
      </c>
      <c r="H1404" s="8">
        <v>30726.45</v>
      </c>
      <c r="I1404" s="5" t="s">
        <v>15</v>
      </c>
      <c r="J1404" s="5" t="s">
        <v>607</v>
      </c>
    </row>
    <row r="1405" spans="1:10">
      <c r="A1405" s="5" t="s">
        <v>735</v>
      </c>
      <c r="B1405" s="6">
        <v>44890.678755347217</v>
      </c>
      <c r="C1405" s="5" t="s">
        <v>662</v>
      </c>
      <c r="D1405" s="9">
        <v>45132973205</v>
      </c>
      <c r="E1405" s="5" t="s">
        <v>71</v>
      </c>
      <c r="H1405" s="8">
        <v>2512.08</v>
      </c>
      <c r="I1405" s="5" t="s">
        <v>15</v>
      </c>
      <c r="J1405" s="5" t="s">
        <v>607</v>
      </c>
    </row>
    <row r="1406" spans="1:10">
      <c r="A1406" s="5" t="s">
        <v>735</v>
      </c>
      <c r="B1406" s="6">
        <v>44890.678755347217</v>
      </c>
      <c r="C1406" s="5" t="s">
        <v>662</v>
      </c>
      <c r="D1406" s="9">
        <v>45163063239</v>
      </c>
      <c r="E1406" s="5" t="s">
        <v>71</v>
      </c>
      <c r="H1406" s="8">
        <v>607.20000000000005</v>
      </c>
      <c r="I1406" s="5" t="s">
        <v>15</v>
      </c>
      <c r="J1406" s="5" t="s">
        <v>607</v>
      </c>
    </row>
    <row r="1407" spans="1:10">
      <c r="A1407" s="5" t="s">
        <v>735</v>
      </c>
      <c r="B1407" s="6">
        <v>44890.678755347217</v>
      </c>
      <c r="C1407" s="5" t="s">
        <v>662</v>
      </c>
      <c r="D1407" s="9">
        <v>45123098635</v>
      </c>
      <c r="E1407" s="5" t="s">
        <v>71</v>
      </c>
      <c r="H1407" s="8">
        <v>23673</v>
      </c>
      <c r="I1407" s="5" t="s">
        <v>15</v>
      </c>
      <c r="J1407" s="5" t="s">
        <v>630</v>
      </c>
    </row>
    <row r="1408" spans="1:10">
      <c r="A1408" s="5" t="s">
        <v>735</v>
      </c>
      <c r="B1408" s="6">
        <v>44890.678755347217</v>
      </c>
      <c r="C1408" s="5" t="s">
        <v>662</v>
      </c>
      <c r="D1408" s="9">
        <v>45123098635</v>
      </c>
      <c r="E1408" s="5" t="s">
        <v>71</v>
      </c>
      <c r="H1408" s="8">
        <v>1327</v>
      </c>
      <c r="I1408" s="5" t="s">
        <v>15</v>
      </c>
      <c r="J1408" s="5" t="s">
        <v>630</v>
      </c>
    </row>
    <row r="1409" spans="1:10">
      <c r="A1409" s="5" t="s">
        <v>735</v>
      </c>
      <c r="B1409" s="6">
        <v>44890.678755347217</v>
      </c>
      <c r="C1409" s="5" t="s">
        <v>662</v>
      </c>
      <c r="D1409" s="9">
        <v>45132973684</v>
      </c>
      <c r="E1409" s="5" t="s">
        <v>71</v>
      </c>
      <c r="H1409" s="8">
        <v>1368</v>
      </c>
      <c r="I1409" s="5" t="s">
        <v>15</v>
      </c>
      <c r="J1409" s="10" t="s">
        <v>631</v>
      </c>
    </row>
    <row r="1410" spans="1:10">
      <c r="A1410" s="5" t="s">
        <v>735</v>
      </c>
      <c r="B1410" s="6">
        <v>44890.678755347217</v>
      </c>
      <c r="C1410" s="5" t="s">
        <v>662</v>
      </c>
      <c r="D1410" s="7">
        <v>440836</v>
      </c>
      <c r="E1410" s="5" t="s">
        <v>736</v>
      </c>
      <c r="H1410" s="8">
        <v>103.42</v>
      </c>
      <c r="I1410" s="5" t="s">
        <v>15</v>
      </c>
      <c r="J1410" s="10" t="s">
        <v>631</v>
      </c>
    </row>
    <row r="1411" spans="1:10">
      <c r="A1411" s="5" t="s">
        <v>735</v>
      </c>
      <c r="B1411" s="6">
        <v>44890.678755347217</v>
      </c>
      <c r="C1411" s="5" t="s">
        <v>662</v>
      </c>
      <c r="D1411" s="9">
        <v>45123099620</v>
      </c>
      <c r="E1411" s="5" t="s">
        <v>71</v>
      </c>
      <c r="H1411" s="8">
        <v>8640.94</v>
      </c>
      <c r="I1411" s="5" t="s">
        <v>15</v>
      </c>
      <c r="J1411" s="5" t="s">
        <v>607</v>
      </c>
    </row>
    <row r="1412" spans="1:10">
      <c r="A1412" s="5" t="s">
        <v>735</v>
      </c>
      <c r="B1412" s="6">
        <v>44890.678755347217</v>
      </c>
      <c r="C1412" s="5" t="s">
        <v>662</v>
      </c>
      <c r="D1412" s="9">
        <v>45113115029</v>
      </c>
      <c r="E1412" s="5" t="s">
        <v>71</v>
      </c>
      <c r="H1412" s="8">
        <v>1123.2</v>
      </c>
      <c r="I1412" s="5" t="s">
        <v>15</v>
      </c>
      <c r="J1412" s="5" t="s">
        <v>607</v>
      </c>
    </row>
    <row r="1413" spans="1:10">
      <c r="A1413" s="5" t="s">
        <v>735</v>
      </c>
      <c r="B1413" s="6">
        <v>44890.678755347217</v>
      </c>
      <c r="C1413" s="5" t="s">
        <v>662</v>
      </c>
      <c r="D1413" s="7">
        <v>463587</v>
      </c>
      <c r="E1413" s="5" t="s">
        <v>60</v>
      </c>
      <c r="H1413" s="8">
        <v>444</v>
      </c>
      <c r="I1413" s="5" t="s">
        <v>15</v>
      </c>
      <c r="J1413" s="5" t="s">
        <v>607</v>
      </c>
    </row>
    <row r="1414" spans="1:10">
      <c r="A1414" s="5" t="s">
        <v>735</v>
      </c>
      <c r="B1414" s="6">
        <v>44890.678755347217</v>
      </c>
      <c r="C1414" s="5" t="s">
        <v>662</v>
      </c>
      <c r="D1414" s="7">
        <v>493615</v>
      </c>
      <c r="E1414" s="5" t="s">
        <v>60</v>
      </c>
      <c r="H1414" s="8">
        <v>4271.83</v>
      </c>
      <c r="I1414" s="5" t="s">
        <v>15</v>
      </c>
      <c r="J1414" s="5" t="s">
        <v>607</v>
      </c>
    </row>
    <row r="1415" spans="1:10">
      <c r="A1415" s="5" t="s">
        <v>735</v>
      </c>
      <c r="B1415" s="6">
        <v>44890.678755347217</v>
      </c>
      <c r="C1415" s="5" t="s">
        <v>662</v>
      </c>
      <c r="D1415" s="7">
        <v>469727</v>
      </c>
      <c r="E1415" s="5" t="s">
        <v>60</v>
      </c>
      <c r="H1415" s="8">
        <v>24952.55</v>
      </c>
      <c r="I1415" s="5" t="s">
        <v>15</v>
      </c>
      <c r="J1415" s="5" t="s">
        <v>607</v>
      </c>
    </row>
    <row r="1416" spans="1:10">
      <c r="A1416" s="5" t="s">
        <v>735</v>
      </c>
      <c r="B1416" s="6">
        <v>44890.678755347217</v>
      </c>
      <c r="C1416" s="5" t="s">
        <v>662</v>
      </c>
      <c r="D1416" s="9">
        <v>45152966710</v>
      </c>
      <c r="E1416" s="5" t="s">
        <v>71</v>
      </c>
      <c r="H1416" s="8">
        <v>7200</v>
      </c>
      <c r="I1416" s="5" t="s">
        <v>15</v>
      </c>
      <c r="J1416" s="5" t="s">
        <v>602</v>
      </c>
    </row>
    <row r="1417" spans="1:10">
      <c r="A1417" s="5" t="s">
        <v>735</v>
      </c>
      <c r="B1417" s="6">
        <v>44890.678755347217</v>
      </c>
      <c r="C1417" s="5" t="s">
        <v>662</v>
      </c>
      <c r="D1417" s="9">
        <v>45152966452</v>
      </c>
      <c r="E1417" s="5" t="s">
        <v>71</v>
      </c>
      <c r="H1417" s="8">
        <v>20040</v>
      </c>
      <c r="I1417" s="5" t="s">
        <v>15</v>
      </c>
      <c r="J1417" s="5" t="s">
        <v>602</v>
      </c>
    </row>
    <row r="1418" spans="1:10">
      <c r="A1418" s="5" t="s">
        <v>735</v>
      </c>
      <c r="B1418" s="6">
        <v>44890.678755347217</v>
      </c>
      <c r="C1418" s="5" t="s">
        <v>662</v>
      </c>
      <c r="D1418" s="9">
        <v>45163063877</v>
      </c>
      <c r="E1418" s="5" t="s">
        <v>71</v>
      </c>
      <c r="H1418" s="8">
        <v>3941</v>
      </c>
      <c r="I1418" s="5" t="s">
        <v>15</v>
      </c>
      <c r="J1418" s="5" t="s">
        <v>602</v>
      </c>
    </row>
    <row r="1419" spans="1:10">
      <c r="A1419" s="5" t="s">
        <v>735</v>
      </c>
      <c r="B1419" s="6">
        <v>44890.678755347217</v>
      </c>
      <c r="C1419" s="5" t="s">
        <v>662</v>
      </c>
      <c r="D1419" s="9">
        <v>45163064187</v>
      </c>
      <c r="E1419" s="5" t="s">
        <v>71</v>
      </c>
      <c r="H1419" s="8">
        <v>314.32</v>
      </c>
      <c r="I1419" s="5" t="s">
        <v>15</v>
      </c>
      <c r="J1419" s="5" t="s">
        <v>602</v>
      </c>
    </row>
    <row r="1420" spans="1:10">
      <c r="A1420" s="5" t="s">
        <v>735</v>
      </c>
      <c r="B1420" s="6">
        <v>44890.678755347217</v>
      </c>
      <c r="C1420" s="5" t="s">
        <v>662</v>
      </c>
      <c r="D1420" s="9">
        <v>45143344258</v>
      </c>
      <c r="E1420" s="5" t="s">
        <v>71</v>
      </c>
      <c r="H1420" s="8">
        <v>741</v>
      </c>
      <c r="I1420" s="5" t="s">
        <v>15</v>
      </c>
      <c r="J1420" s="5" t="s">
        <v>607</v>
      </c>
    </row>
    <row r="1421" spans="1:10">
      <c r="A1421" s="5" t="s">
        <v>735</v>
      </c>
      <c r="B1421" s="6">
        <v>44890.678755347217</v>
      </c>
      <c r="C1421" s="5" t="s">
        <v>662</v>
      </c>
      <c r="D1421" s="9">
        <v>45163062508</v>
      </c>
      <c r="E1421" s="5" t="s">
        <v>71</v>
      </c>
      <c r="H1421" s="8">
        <v>650</v>
      </c>
      <c r="I1421" s="5" t="s">
        <v>15</v>
      </c>
      <c r="J1421" s="5" t="s">
        <v>607</v>
      </c>
    </row>
    <row r="1422" spans="1:10">
      <c r="A1422" s="5" t="s">
        <v>735</v>
      </c>
      <c r="B1422" s="6">
        <v>44890.678755347217</v>
      </c>
      <c r="C1422" s="5" t="s">
        <v>662</v>
      </c>
      <c r="D1422" s="7">
        <v>409049</v>
      </c>
      <c r="E1422" s="5" t="s">
        <v>71</v>
      </c>
      <c r="H1422" s="8">
        <v>23443.9</v>
      </c>
      <c r="I1422" s="5" t="s">
        <v>15</v>
      </c>
      <c r="J1422" s="5" t="s">
        <v>630</v>
      </c>
    </row>
    <row r="1423" spans="1:10">
      <c r="A1423" s="5" t="s">
        <v>735</v>
      </c>
      <c r="B1423" s="6">
        <v>44890.678755347217</v>
      </c>
      <c r="C1423" s="5" t="s">
        <v>662</v>
      </c>
      <c r="D1423" s="9">
        <v>295401006340010</v>
      </c>
      <c r="E1423" s="5" t="s">
        <v>632</v>
      </c>
      <c r="H1423" s="8">
        <v>79795.47</v>
      </c>
      <c r="I1423" s="5" t="s">
        <v>15</v>
      </c>
      <c r="J1423" s="10" t="s">
        <v>609</v>
      </c>
    </row>
    <row r="1424" spans="1:10">
      <c r="A1424" s="5" t="s">
        <v>735</v>
      </c>
      <c r="B1424" s="6">
        <v>44890.678755347217</v>
      </c>
      <c r="C1424" s="5" t="s">
        <v>662</v>
      </c>
      <c r="D1424" s="7">
        <v>154690</v>
      </c>
      <c r="E1424" s="5" t="s">
        <v>645</v>
      </c>
      <c r="H1424" s="8">
        <v>4280</v>
      </c>
      <c r="I1424" s="5" t="s">
        <v>15</v>
      </c>
      <c r="J1424" s="5" t="s">
        <v>608</v>
      </c>
    </row>
    <row r="1425" spans="1:10">
      <c r="A1425" s="5" t="s">
        <v>735</v>
      </c>
      <c r="B1425" s="6">
        <v>44890.678755347217</v>
      </c>
      <c r="C1425" s="5" t="s">
        <v>662</v>
      </c>
      <c r="D1425" s="9">
        <v>45143343596</v>
      </c>
      <c r="E1425" s="5" t="s">
        <v>71</v>
      </c>
      <c r="H1425" s="8">
        <v>15720</v>
      </c>
      <c r="I1425" s="5" t="s">
        <v>15</v>
      </c>
      <c r="J1425" s="5" t="s">
        <v>608</v>
      </c>
    </row>
    <row r="1426" spans="1:10">
      <c r="A1426" s="5" t="s">
        <v>735</v>
      </c>
      <c r="B1426" s="6">
        <v>44890.678755347217</v>
      </c>
      <c r="C1426" s="5" t="s">
        <v>662</v>
      </c>
      <c r="D1426" s="9">
        <v>296301007630011</v>
      </c>
      <c r="E1426" s="5" t="s">
        <v>632</v>
      </c>
      <c r="H1426" s="8">
        <v>180759.84</v>
      </c>
      <c r="I1426" s="5" t="s">
        <v>15</v>
      </c>
      <c r="J1426" s="5" t="s">
        <v>608</v>
      </c>
    </row>
    <row r="1427" spans="1:10">
      <c r="A1427" s="5" t="s">
        <v>735</v>
      </c>
      <c r="B1427" s="6">
        <v>44890.678755347217</v>
      </c>
      <c r="C1427" s="5" t="s">
        <v>662</v>
      </c>
      <c r="D1427" s="9">
        <v>296301007630011</v>
      </c>
      <c r="E1427" s="5" t="s">
        <v>649</v>
      </c>
      <c r="H1427" s="8">
        <v>696</v>
      </c>
      <c r="I1427" s="5" t="s">
        <v>15</v>
      </c>
      <c r="J1427" s="5" t="s">
        <v>608</v>
      </c>
    </row>
    <row r="1428" spans="1:10">
      <c r="A1428" s="5" t="s">
        <v>735</v>
      </c>
      <c r="B1428" s="6">
        <v>44890.678755347217</v>
      </c>
      <c r="C1428" s="5" t="s">
        <v>662</v>
      </c>
      <c r="D1428" s="7"/>
      <c r="E1428" s="10"/>
      <c r="F1428" s="8">
        <v>8116.9</v>
      </c>
      <c r="I1428" s="11" t="s">
        <v>9</v>
      </c>
      <c r="J1428" s="10" t="s">
        <v>618</v>
      </c>
    </row>
    <row r="1429" spans="1:10">
      <c r="A1429" s="5" t="s">
        <v>735</v>
      </c>
      <c r="B1429" s="6">
        <v>44890.678755347217</v>
      </c>
      <c r="C1429" s="5" t="s">
        <v>662</v>
      </c>
      <c r="D1429" s="7"/>
      <c r="E1429" s="10"/>
      <c r="F1429" s="8">
        <v>2989.5</v>
      </c>
      <c r="I1429" s="11" t="s">
        <v>9</v>
      </c>
      <c r="J1429" s="10" t="s">
        <v>604</v>
      </c>
    </row>
    <row r="1430" spans="1:10">
      <c r="A1430" s="12" t="s">
        <v>21</v>
      </c>
      <c r="B1430" s="3"/>
      <c r="C1430" s="3"/>
      <c r="D1430" s="7"/>
      <c r="E1430" s="10"/>
      <c r="F1430" s="19">
        <f>SUM(F1399:G1429)</f>
        <v>11106.4</v>
      </c>
      <c r="H1430" s="8"/>
      <c r="I1430" s="11"/>
      <c r="J1430" s="5"/>
    </row>
    <row r="1431" spans="1:10">
      <c r="A1431" s="13" t="s">
        <v>22</v>
      </c>
      <c r="B1431" s="13" t="s">
        <v>23</v>
      </c>
      <c r="C1431" s="13" t="s">
        <v>24</v>
      </c>
      <c r="E1431" s="10"/>
      <c r="H1431" s="8"/>
      <c r="I1431" s="11"/>
      <c r="J1431" s="5"/>
    </row>
    <row r="1432" spans="1:10" ht="15.75" customHeight="1">
      <c r="A1432" s="5"/>
      <c r="B1432" s="6"/>
      <c r="C1432" s="5"/>
      <c r="D1432" s="14">
        <v>112300556</v>
      </c>
      <c r="E1432" s="10"/>
      <c r="H1432" s="8"/>
      <c r="I1432" s="11"/>
      <c r="J1432" s="5"/>
    </row>
    <row r="1433" spans="1:10">
      <c r="A1433" s="5"/>
      <c r="B1433" s="6"/>
      <c r="C1433" s="5"/>
      <c r="D1433" s="7"/>
      <c r="E1433" s="10"/>
      <c r="H1433" s="8"/>
      <c r="I1433" s="11"/>
      <c r="J1433" s="5"/>
    </row>
    <row r="1434" spans="1:10">
      <c r="A1434" s="1" t="s">
        <v>0</v>
      </c>
      <c r="B1434" s="2"/>
      <c r="C1434" s="2"/>
      <c r="D1434" s="2"/>
      <c r="E1434" s="2"/>
      <c r="F1434" s="2"/>
      <c r="G1434" s="2"/>
      <c r="H1434" s="2"/>
      <c r="I1434" s="2"/>
      <c r="J1434" s="2"/>
    </row>
    <row r="1435" spans="1:10">
      <c r="A1435" s="3" t="s">
        <v>119</v>
      </c>
      <c r="B1435" s="2"/>
      <c r="C1435" s="2"/>
      <c r="D1435" s="2"/>
      <c r="E1435" s="2"/>
      <c r="F1435" s="2"/>
      <c r="G1435" s="2"/>
      <c r="H1435" s="2"/>
      <c r="I1435" s="2"/>
      <c r="J1435" s="2"/>
    </row>
    <row r="1436" spans="1:10">
      <c r="A1436" s="88" t="s">
        <v>0</v>
      </c>
      <c r="B1436" s="88" t="s">
        <v>2</v>
      </c>
      <c r="C1436" s="88" t="s">
        <v>3</v>
      </c>
      <c r="D1436" s="88" t="s">
        <v>4</v>
      </c>
      <c r="E1436" s="88" t="s">
        <v>5</v>
      </c>
      <c r="F1436" s="88" t="s">
        <v>6</v>
      </c>
      <c r="G1436" s="90"/>
      <c r="H1436" s="91"/>
      <c r="I1436" s="88" t="s">
        <v>7</v>
      </c>
      <c r="J1436" s="88" t="s">
        <v>8</v>
      </c>
    </row>
    <row r="1437" spans="1:10">
      <c r="A1437" s="89"/>
      <c r="B1437" s="89"/>
      <c r="C1437" s="89"/>
      <c r="D1437" s="89"/>
      <c r="E1437" s="89"/>
      <c r="F1437" s="4" t="s">
        <v>9</v>
      </c>
      <c r="G1437" s="4" t="s">
        <v>10</v>
      </c>
      <c r="H1437" s="4" t="s">
        <v>11</v>
      </c>
      <c r="I1437" s="89"/>
      <c r="J1437" s="89"/>
    </row>
    <row r="1438" spans="1:10">
      <c r="A1438" s="5" t="s">
        <v>737</v>
      </c>
      <c r="B1438" s="6">
        <v>44891.478782847233</v>
      </c>
      <c r="C1438" s="5" t="s">
        <v>662</v>
      </c>
      <c r="D1438" s="7"/>
      <c r="E1438" s="10"/>
      <c r="F1438" s="8">
        <v>22219.9</v>
      </c>
      <c r="I1438" s="11" t="s">
        <v>9</v>
      </c>
      <c r="J1438" s="10" t="s">
        <v>658</v>
      </c>
    </row>
    <row r="1439" spans="1:10">
      <c r="A1439" s="5" t="s">
        <v>737</v>
      </c>
      <c r="B1439" s="6">
        <v>44891.478782847233</v>
      </c>
      <c r="C1439" s="5" t="s">
        <v>662</v>
      </c>
      <c r="D1439" s="7"/>
      <c r="E1439" s="10"/>
      <c r="F1439" s="8">
        <v>14584.4</v>
      </c>
      <c r="I1439" s="11" t="s">
        <v>9</v>
      </c>
      <c r="J1439" s="10" t="s">
        <v>613</v>
      </c>
    </row>
    <row r="1440" spans="1:10">
      <c r="A1440" s="5" t="s">
        <v>737</v>
      </c>
      <c r="B1440" s="6">
        <v>44891.478782847233</v>
      </c>
      <c r="C1440" s="5" t="s">
        <v>662</v>
      </c>
      <c r="D1440" s="7"/>
      <c r="E1440" s="10"/>
      <c r="F1440" s="8">
        <v>56428</v>
      </c>
      <c r="I1440" s="11" t="s">
        <v>9</v>
      </c>
      <c r="J1440" s="5" t="s">
        <v>612</v>
      </c>
    </row>
    <row r="1441" spans="1:10">
      <c r="A1441" s="5" t="s">
        <v>737</v>
      </c>
      <c r="B1441" s="6">
        <v>44891.478782847233</v>
      </c>
      <c r="C1441" s="5" t="s">
        <v>662</v>
      </c>
      <c r="D1441" s="7"/>
      <c r="E1441" s="10"/>
      <c r="F1441" s="8">
        <v>6638.7</v>
      </c>
      <c r="I1441" s="11" t="s">
        <v>9</v>
      </c>
      <c r="J1441" s="5" t="s">
        <v>614</v>
      </c>
    </row>
    <row r="1442" spans="1:10">
      <c r="A1442" s="5" t="s">
        <v>737</v>
      </c>
      <c r="B1442" s="6">
        <v>44891.478782847233</v>
      </c>
      <c r="C1442" s="5" t="s">
        <v>662</v>
      </c>
      <c r="D1442" s="7"/>
      <c r="E1442" s="10"/>
      <c r="F1442" s="8">
        <v>18610.400000000001</v>
      </c>
      <c r="I1442" s="11" t="s">
        <v>9</v>
      </c>
      <c r="J1442" s="10" t="s">
        <v>615</v>
      </c>
    </row>
    <row r="1443" spans="1:10">
      <c r="A1443" s="5" t="s">
        <v>737</v>
      </c>
      <c r="B1443" s="6">
        <v>44891.478782847233</v>
      </c>
      <c r="C1443" s="5" t="s">
        <v>662</v>
      </c>
      <c r="D1443" s="7"/>
      <c r="E1443" s="10"/>
      <c r="F1443" s="8">
        <v>5365.4</v>
      </c>
      <c r="I1443" s="11" t="s">
        <v>9</v>
      </c>
      <c r="J1443" s="5" t="s">
        <v>616</v>
      </c>
    </row>
    <row r="1444" spans="1:10">
      <c r="A1444" s="5" t="s">
        <v>737</v>
      </c>
      <c r="B1444" s="6">
        <v>44891.478782847233</v>
      </c>
      <c r="C1444" s="5" t="s">
        <v>662</v>
      </c>
      <c r="D1444" s="7"/>
      <c r="E1444" s="10"/>
      <c r="F1444" s="8">
        <v>2092.6999999999998</v>
      </c>
      <c r="I1444" s="11" t="s">
        <v>9</v>
      </c>
      <c r="J1444" s="5" t="s">
        <v>634</v>
      </c>
    </row>
    <row r="1445" spans="1:10">
      <c r="A1445" s="5" t="s">
        <v>737</v>
      </c>
      <c r="B1445" s="6">
        <v>44891.478782847233</v>
      </c>
      <c r="C1445" s="5" t="s">
        <v>662</v>
      </c>
      <c r="D1445" s="7"/>
      <c r="E1445" s="10"/>
      <c r="F1445" s="8">
        <v>30467.8</v>
      </c>
      <c r="I1445" s="11" t="s">
        <v>9</v>
      </c>
      <c r="J1445" s="10" t="s">
        <v>659</v>
      </c>
    </row>
    <row r="1446" spans="1:10">
      <c r="A1446" s="5" t="s">
        <v>737</v>
      </c>
      <c r="B1446" s="6">
        <v>44891.478782847233</v>
      </c>
      <c r="C1446" s="5" t="s">
        <v>662</v>
      </c>
      <c r="D1446" s="7"/>
      <c r="E1446" s="10"/>
      <c r="F1446" s="8">
        <v>7419.8</v>
      </c>
      <c r="I1446" s="11" t="s">
        <v>9</v>
      </c>
      <c r="J1446" s="10" t="s">
        <v>618</v>
      </c>
    </row>
    <row r="1447" spans="1:10">
      <c r="A1447" s="5" t="s">
        <v>737</v>
      </c>
      <c r="B1447" s="6">
        <v>44891.478782847233</v>
      </c>
      <c r="C1447" s="5" t="s">
        <v>662</v>
      </c>
      <c r="D1447" s="7"/>
      <c r="E1447" s="10"/>
      <c r="F1447" s="8">
        <v>1498.5</v>
      </c>
      <c r="I1447" s="11" t="s">
        <v>9</v>
      </c>
      <c r="J1447" s="10" t="s">
        <v>619</v>
      </c>
    </row>
    <row r="1448" spans="1:10">
      <c r="A1448" s="5" t="s">
        <v>737</v>
      </c>
      <c r="B1448" s="6">
        <v>44891.478782847233</v>
      </c>
      <c r="C1448" s="5" t="s">
        <v>662</v>
      </c>
      <c r="D1448" s="7"/>
      <c r="E1448" s="10"/>
      <c r="F1448" s="8">
        <v>12361.1</v>
      </c>
      <c r="I1448" s="11" t="s">
        <v>9</v>
      </c>
      <c r="J1448" s="10" t="s">
        <v>620</v>
      </c>
    </row>
    <row r="1449" spans="1:10">
      <c r="A1449" s="5" t="s">
        <v>737</v>
      </c>
      <c r="B1449" s="6">
        <v>44891.478782847233</v>
      </c>
      <c r="C1449" s="5" t="s">
        <v>662</v>
      </c>
      <c r="D1449" s="7"/>
      <c r="E1449" s="10"/>
      <c r="F1449" s="8">
        <v>3715.5</v>
      </c>
      <c r="I1449" s="11" t="s">
        <v>9</v>
      </c>
      <c r="J1449" s="10" t="s">
        <v>621</v>
      </c>
    </row>
    <row r="1450" spans="1:10">
      <c r="A1450" s="5" t="s">
        <v>737</v>
      </c>
      <c r="B1450" s="6">
        <v>44891.478782847233</v>
      </c>
      <c r="C1450" s="5" t="s">
        <v>662</v>
      </c>
      <c r="D1450" s="7"/>
      <c r="E1450" s="10"/>
      <c r="F1450" s="8">
        <v>13796.4</v>
      </c>
      <c r="I1450" s="11" t="s">
        <v>9</v>
      </c>
      <c r="J1450" s="10" t="s">
        <v>603</v>
      </c>
    </row>
    <row r="1451" spans="1:10">
      <c r="A1451" s="5" t="s">
        <v>737</v>
      </c>
      <c r="B1451" s="6">
        <v>44891.478782847233</v>
      </c>
      <c r="C1451" s="5" t="s">
        <v>662</v>
      </c>
      <c r="D1451" s="7"/>
      <c r="E1451" s="10"/>
      <c r="F1451" s="8">
        <v>13453.4</v>
      </c>
      <c r="I1451" s="11" t="s">
        <v>9</v>
      </c>
      <c r="J1451" s="10" t="s">
        <v>622</v>
      </c>
    </row>
    <row r="1452" spans="1:10">
      <c r="A1452" s="5" t="s">
        <v>737</v>
      </c>
      <c r="B1452" s="6">
        <v>44891.478782847233</v>
      </c>
      <c r="C1452" s="5" t="s">
        <v>662</v>
      </c>
      <c r="D1452" s="7"/>
      <c r="E1452" s="10"/>
      <c r="F1452" s="8">
        <v>8474</v>
      </c>
      <c r="I1452" s="11" t="s">
        <v>9</v>
      </c>
      <c r="J1452" s="10" t="s">
        <v>623</v>
      </c>
    </row>
    <row r="1453" spans="1:10">
      <c r="A1453" s="5" t="s">
        <v>737</v>
      </c>
      <c r="B1453" s="6">
        <v>44891.478782847233</v>
      </c>
      <c r="C1453" s="5" t="s">
        <v>662</v>
      </c>
      <c r="D1453" s="7"/>
      <c r="E1453" s="10"/>
      <c r="F1453" s="8">
        <v>8653.7999999999993</v>
      </c>
      <c r="I1453" s="11" t="s">
        <v>9</v>
      </c>
      <c r="J1453" s="10" t="s">
        <v>624</v>
      </c>
    </row>
    <row r="1454" spans="1:10">
      <c r="A1454" s="5" t="s">
        <v>737</v>
      </c>
      <c r="B1454" s="6">
        <v>44891.478782847233</v>
      </c>
      <c r="C1454" s="5" t="s">
        <v>662</v>
      </c>
      <c r="D1454" s="7"/>
      <c r="E1454" s="10"/>
      <c r="F1454" s="8">
        <v>4989.2</v>
      </c>
      <c r="I1454" s="11" t="s">
        <v>9</v>
      </c>
      <c r="J1454" s="10" t="s">
        <v>660</v>
      </c>
    </row>
    <row r="1455" spans="1:10">
      <c r="A1455" s="5" t="s">
        <v>737</v>
      </c>
      <c r="B1455" s="6">
        <v>44891.478782847233</v>
      </c>
      <c r="C1455" s="5" t="s">
        <v>662</v>
      </c>
      <c r="D1455" s="7"/>
      <c r="E1455" s="10"/>
      <c r="F1455" s="8">
        <v>90030.5</v>
      </c>
      <c r="I1455" s="11" t="s">
        <v>9</v>
      </c>
      <c r="J1455" s="10" t="s">
        <v>675</v>
      </c>
    </row>
    <row r="1456" spans="1:10">
      <c r="A1456" s="12" t="s">
        <v>21</v>
      </c>
      <c r="B1456" s="3"/>
      <c r="C1456" s="3"/>
      <c r="D1456" s="26">
        <f>317319.5+3480</f>
        <v>320799.5</v>
      </c>
      <c r="E1456" s="10"/>
      <c r="F1456" s="19">
        <f>SUM(F1438:G1455)</f>
        <v>320799.5</v>
      </c>
      <c r="H1456" s="8"/>
      <c r="I1456" s="11"/>
      <c r="J1456" s="5"/>
    </row>
    <row r="1457" spans="1:10">
      <c r="A1457" s="13" t="s">
        <v>22</v>
      </c>
      <c r="B1457" s="13" t="s">
        <v>23</v>
      </c>
      <c r="C1457" s="13" t="s">
        <v>24</v>
      </c>
      <c r="D1457" s="7"/>
      <c r="E1457" s="10"/>
      <c r="H1457" s="8"/>
      <c r="I1457" s="11"/>
      <c r="J1457" s="5"/>
    </row>
    <row r="1458" spans="1:10" ht="15.75" customHeight="1">
      <c r="A1458" s="5"/>
      <c r="B1458" s="6"/>
      <c r="C1458" s="5"/>
      <c r="D1458" s="14">
        <v>112300557</v>
      </c>
      <c r="E1458" s="10"/>
      <c r="H1458" s="8"/>
      <c r="I1458" s="11"/>
      <c r="J1458" s="5"/>
    </row>
    <row r="1459" spans="1:10" ht="15.75" customHeight="1">
      <c r="A1459" s="5"/>
      <c r="B1459" s="6"/>
      <c r="C1459" s="5"/>
      <c r="D1459" s="14">
        <v>112300691</v>
      </c>
      <c r="E1459" s="10"/>
      <c r="H1459" s="8"/>
      <c r="I1459" s="11"/>
      <c r="J1459" s="5"/>
    </row>
    <row r="1460" spans="1:10">
      <c r="A1460" s="5"/>
      <c r="B1460" s="6"/>
      <c r="C1460" s="5"/>
      <c r="D1460" s="7"/>
      <c r="E1460" s="10"/>
      <c r="H1460" s="8"/>
      <c r="I1460" s="11"/>
      <c r="J1460" s="5"/>
    </row>
    <row r="1461" spans="1:10">
      <c r="A1461" s="5" t="s">
        <v>738</v>
      </c>
      <c r="B1461" s="6">
        <v>44891.578980625003</v>
      </c>
      <c r="C1461" s="5" t="s">
        <v>662</v>
      </c>
      <c r="D1461" s="9">
        <v>45123099952</v>
      </c>
      <c r="E1461" s="5" t="s">
        <v>71</v>
      </c>
      <c r="H1461" s="8">
        <v>211.2</v>
      </c>
      <c r="I1461" s="5" t="s">
        <v>15</v>
      </c>
      <c r="J1461" s="10" t="s">
        <v>631</v>
      </c>
    </row>
    <row r="1462" spans="1:10">
      <c r="A1462" s="5" t="s">
        <v>738</v>
      </c>
      <c r="B1462" s="6">
        <v>44891.578980625003</v>
      </c>
      <c r="C1462" s="5" t="s">
        <v>662</v>
      </c>
      <c r="D1462" s="9">
        <v>45123099952</v>
      </c>
      <c r="E1462" s="5" t="s">
        <v>71</v>
      </c>
      <c r="H1462" s="8">
        <v>422.4</v>
      </c>
      <c r="I1462" s="5" t="s">
        <v>15</v>
      </c>
      <c r="J1462" s="10" t="s">
        <v>631</v>
      </c>
    </row>
    <row r="1463" spans="1:10">
      <c r="A1463" s="5" t="s">
        <v>738</v>
      </c>
      <c r="B1463" s="6">
        <v>44891.578980625003</v>
      </c>
      <c r="C1463" s="5" t="s">
        <v>662</v>
      </c>
      <c r="D1463" s="9">
        <v>451230999521</v>
      </c>
      <c r="E1463" s="5" t="s">
        <v>71</v>
      </c>
      <c r="H1463" s="8">
        <v>422.4</v>
      </c>
      <c r="I1463" s="5" t="s">
        <v>15</v>
      </c>
      <c r="J1463" s="10" t="s">
        <v>631</v>
      </c>
    </row>
    <row r="1464" spans="1:10">
      <c r="A1464" s="5" t="s">
        <v>738</v>
      </c>
      <c r="B1464" s="6">
        <v>44891.578980625003</v>
      </c>
      <c r="C1464" s="5" t="s">
        <v>662</v>
      </c>
      <c r="D1464" s="9">
        <v>451230999522</v>
      </c>
      <c r="E1464" s="5" t="s">
        <v>71</v>
      </c>
      <c r="H1464" s="8">
        <v>422.4</v>
      </c>
      <c r="I1464" s="5" t="s">
        <v>15</v>
      </c>
      <c r="J1464" s="10" t="s">
        <v>631</v>
      </c>
    </row>
    <row r="1465" spans="1:10">
      <c r="A1465" s="5" t="s">
        <v>738</v>
      </c>
      <c r="B1465" s="6">
        <v>44891.578980625003</v>
      </c>
      <c r="C1465" s="5" t="s">
        <v>662</v>
      </c>
      <c r="D1465" s="9">
        <v>45143343803</v>
      </c>
      <c r="E1465" s="5" t="s">
        <v>71</v>
      </c>
      <c r="H1465" s="8">
        <v>7688.71</v>
      </c>
      <c r="I1465" s="5" t="s">
        <v>15</v>
      </c>
      <c r="J1465" s="10" t="s">
        <v>631</v>
      </c>
    </row>
    <row r="1466" spans="1:10">
      <c r="A1466" s="5" t="s">
        <v>738</v>
      </c>
      <c r="B1466" s="6">
        <v>44891.578980625003</v>
      </c>
      <c r="C1466" s="5" t="s">
        <v>662</v>
      </c>
      <c r="D1466" s="9">
        <v>45143343803</v>
      </c>
      <c r="E1466" s="5" t="s">
        <v>71</v>
      </c>
      <c r="H1466" s="8">
        <v>5377.96</v>
      </c>
      <c r="I1466" s="5" t="s">
        <v>15</v>
      </c>
      <c r="J1466" s="10" t="s">
        <v>631</v>
      </c>
    </row>
    <row r="1467" spans="1:10">
      <c r="A1467" s="5" t="s">
        <v>738</v>
      </c>
      <c r="B1467" s="6">
        <v>44891.578980625003</v>
      </c>
      <c r="C1467" s="5" t="s">
        <v>662</v>
      </c>
      <c r="D1467" s="9">
        <v>45143343803</v>
      </c>
      <c r="E1467" s="5" t="s">
        <v>71</v>
      </c>
      <c r="H1467" s="8">
        <v>15962.46</v>
      </c>
      <c r="I1467" s="5" t="s">
        <v>15</v>
      </c>
      <c r="J1467" s="10" t="s">
        <v>631</v>
      </c>
    </row>
    <row r="1468" spans="1:10">
      <c r="A1468" s="5" t="s">
        <v>738</v>
      </c>
      <c r="B1468" s="6">
        <v>44891.578980625003</v>
      </c>
      <c r="C1468" s="5" t="s">
        <v>662</v>
      </c>
      <c r="D1468" s="9">
        <v>45143343803</v>
      </c>
      <c r="E1468" s="5" t="s">
        <v>71</v>
      </c>
      <c r="H1468" s="8">
        <v>24906.55</v>
      </c>
      <c r="I1468" s="5" t="s">
        <v>15</v>
      </c>
      <c r="J1468" s="10" t="s">
        <v>631</v>
      </c>
    </row>
    <row r="1469" spans="1:10">
      <c r="A1469" s="5" t="s">
        <v>738</v>
      </c>
      <c r="B1469" s="6">
        <v>44891.578980625003</v>
      </c>
      <c r="C1469" s="5" t="s">
        <v>662</v>
      </c>
      <c r="D1469" s="9">
        <v>45132974784</v>
      </c>
      <c r="E1469" s="5" t="s">
        <v>71</v>
      </c>
      <c r="H1469" s="8">
        <v>1069.5</v>
      </c>
      <c r="I1469" s="5" t="s">
        <v>15</v>
      </c>
      <c r="J1469" s="10" t="s">
        <v>631</v>
      </c>
    </row>
    <row r="1470" spans="1:10">
      <c r="A1470" s="5" t="s">
        <v>738</v>
      </c>
      <c r="B1470" s="6">
        <v>44891.578980625003</v>
      </c>
      <c r="C1470" s="5" t="s">
        <v>662</v>
      </c>
      <c r="D1470" s="9">
        <v>45132974784</v>
      </c>
      <c r="E1470" s="5" t="s">
        <v>71</v>
      </c>
      <c r="H1470" s="8">
        <v>441.6</v>
      </c>
      <c r="I1470" s="5" t="s">
        <v>15</v>
      </c>
      <c r="J1470" s="10" t="s">
        <v>631</v>
      </c>
    </row>
    <row r="1471" spans="1:10">
      <c r="A1471" s="5" t="s">
        <v>738</v>
      </c>
      <c r="B1471" s="6">
        <v>44891.578980625003</v>
      </c>
      <c r="C1471" s="5" t="s">
        <v>662</v>
      </c>
      <c r="D1471" s="9">
        <v>45132974784</v>
      </c>
      <c r="E1471" s="5" t="s">
        <v>71</v>
      </c>
      <c r="H1471" s="8">
        <v>2163.27</v>
      </c>
      <c r="I1471" s="5" t="s">
        <v>15</v>
      </c>
      <c r="J1471" s="10" t="s">
        <v>631</v>
      </c>
    </row>
    <row r="1472" spans="1:10">
      <c r="A1472" s="5" t="s">
        <v>738</v>
      </c>
      <c r="B1472" s="6">
        <v>44891.578980625003</v>
      </c>
      <c r="C1472" s="5" t="s">
        <v>662</v>
      </c>
      <c r="D1472" s="9">
        <v>45132974784</v>
      </c>
      <c r="E1472" s="5" t="s">
        <v>71</v>
      </c>
      <c r="H1472" s="8">
        <v>2001.13</v>
      </c>
      <c r="I1472" s="5" t="s">
        <v>15</v>
      </c>
      <c r="J1472" s="10" t="s">
        <v>631</v>
      </c>
    </row>
    <row r="1473" spans="1:10">
      <c r="A1473" s="5" t="s">
        <v>738</v>
      </c>
      <c r="B1473" s="6">
        <v>44891.578980625003</v>
      </c>
      <c r="C1473" s="5" t="s">
        <v>662</v>
      </c>
      <c r="D1473" s="9">
        <v>45132974784</v>
      </c>
      <c r="E1473" s="5" t="s">
        <v>71</v>
      </c>
      <c r="H1473" s="8">
        <v>541.70000000000005</v>
      </c>
      <c r="I1473" s="5" t="s">
        <v>15</v>
      </c>
      <c r="J1473" s="10" t="s">
        <v>631</v>
      </c>
    </row>
    <row r="1474" spans="1:10">
      <c r="A1474" s="5" t="s">
        <v>738</v>
      </c>
      <c r="B1474" s="6">
        <v>44891.578980625003</v>
      </c>
      <c r="C1474" s="5" t="s">
        <v>662</v>
      </c>
      <c r="D1474" s="7">
        <v>404298</v>
      </c>
      <c r="E1474" s="5" t="s">
        <v>71</v>
      </c>
      <c r="H1474" s="8">
        <v>5311.5</v>
      </c>
      <c r="I1474" s="5" t="s">
        <v>15</v>
      </c>
      <c r="J1474" s="5" t="s">
        <v>630</v>
      </c>
    </row>
    <row r="1475" spans="1:10">
      <c r="A1475" s="5" t="s">
        <v>738</v>
      </c>
      <c r="B1475" s="6">
        <v>44891.578980625003</v>
      </c>
      <c r="C1475" s="5" t="s">
        <v>662</v>
      </c>
      <c r="D1475" s="7">
        <v>114734</v>
      </c>
      <c r="E1475" s="5" t="s">
        <v>60</v>
      </c>
      <c r="H1475" s="8">
        <v>31854.2</v>
      </c>
      <c r="I1475" s="5" t="s">
        <v>15</v>
      </c>
      <c r="J1475" s="5" t="s">
        <v>607</v>
      </c>
    </row>
    <row r="1476" spans="1:10">
      <c r="A1476" s="5" t="s">
        <v>738</v>
      </c>
      <c r="B1476" s="6">
        <v>44891.578980625003</v>
      </c>
      <c r="C1476" s="5" t="s">
        <v>662</v>
      </c>
      <c r="D1476" s="9">
        <v>296301007640007</v>
      </c>
      <c r="E1476" s="5" t="s">
        <v>649</v>
      </c>
      <c r="H1476" s="8">
        <v>696</v>
      </c>
      <c r="I1476" s="5" t="s">
        <v>15</v>
      </c>
      <c r="J1476" s="5" t="s">
        <v>608</v>
      </c>
    </row>
    <row r="1477" spans="1:10">
      <c r="A1477" s="5" t="s">
        <v>738</v>
      </c>
      <c r="B1477" s="6">
        <v>44891.578980625003</v>
      </c>
      <c r="C1477" s="5" t="s">
        <v>662</v>
      </c>
      <c r="D1477" s="9">
        <v>295401006350005</v>
      </c>
      <c r="E1477" s="5" t="s">
        <v>632</v>
      </c>
      <c r="H1477" s="8">
        <v>10483</v>
      </c>
      <c r="I1477" s="5" t="s">
        <v>15</v>
      </c>
      <c r="J1477" s="10" t="s">
        <v>609</v>
      </c>
    </row>
    <row r="1478" spans="1:10">
      <c r="A1478" s="5" t="s">
        <v>738</v>
      </c>
      <c r="B1478" s="6">
        <v>44891.578980625003</v>
      </c>
      <c r="C1478" s="5" t="s">
        <v>662</v>
      </c>
      <c r="D1478" s="9">
        <v>296301007640007</v>
      </c>
      <c r="E1478" s="5" t="s">
        <v>632</v>
      </c>
      <c r="H1478" s="8">
        <v>143961.25</v>
      </c>
      <c r="I1478" s="5" t="s">
        <v>15</v>
      </c>
      <c r="J1478" s="5" t="s">
        <v>608</v>
      </c>
    </row>
    <row r="1479" spans="1:10">
      <c r="A1479" s="12" t="s">
        <v>21</v>
      </c>
      <c r="B1479" s="3"/>
      <c r="C1479" s="3"/>
      <c r="D1479" s="7"/>
      <c r="E1479" s="10"/>
      <c r="H1479" s="8"/>
      <c r="I1479" s="11"/>
      <c r="J1479" s="5"/>
    </row>
    <row r="1480" spans="1:10">
      <c r="A1480" s="13" t="s">
        <v>22</v>
      </c>
      <c r="B1480" s="13" t="s">
        <v>23</v>
      </c>
      <c r="C1480" s="13" t="s">
        <v>24</v>
      </c>
      <c r="D1480" s="7"/>
      <c r="E1480" s="10"/>
      <c r="H1480" s="8"/>
      <c r="I1480" s="11"/>
      <c r="J1480" s="5"/>
    </row>
    <row r="1481" spans="1:10">
      <c r="A1481" s="22" t="s">
        <v>432</v>
      </c>
      <c r="B1481" s="23"/>
      <c r="C1481" s="23"/>
    </row>
    <row r="1482" spans="1:10">
      <c r="A1482" s="24" t="s">
        <v>739</v>
      </c>
      <c r="B1482" s="23"/>
      <c r="C1482" s="23"/>
    </row>
    <row r="1484" spans="1:10">
      <c r="A1484" s="1" t="s">
        <v>0</v>
      </c>
      <c r="B1484" s="2"/>
      <c r="C1484" s="2"/>
      <c r="D1484" s="2"/>
      <c r="E1484" s="2"/>
      <c r="F1484" s="2"/>
      <c r="G1484" s="2"/>
      <c r="H1484" s="2"/>
      <c r="I1484" s="2"/>
      <c r="J1484" s="2"/>
    </row>
    <row r="1485" spans="1:10">
      <c r="A1485" s="3" t="s">
        <v>122</v>
      </c>
      <c r="B1485" s="2"/>
      <c r="C1485" s="2"/>
      <c r="D1485" s="2"/>
      <c r="E1485" s="2"/>
      <c r="F1485" s="2"/>
      <c r="G1485" s="2"/>
      <c r="H1485" s="2"/>
      <c r="I1485" s="2"/>
      <c r="J1485" s="2"/>
    </row>
    <row r="1486" spans="1:10">
      <c r="A1486" s="88" t="s">
        <v>0</v>
      </c>
      <c r="B1486" s="88" t="s">
        <v>2</v>
      </c>
      <c r="C1486" s="88" t="s">
        <v>3</v>
      </c>
      <c r="D1486" s="88" t="s">
        <v>4</v>
      </c>
      <c r="E1486" s="88" t="s">
        <v>5</v>
      </c>
      <c r="F1486" s="88" t="s">
        <v>6</v>
      </c>
      <c r="G1486" s="90"/>
      <c r="H1486" s="91"/>
      <c r="I1486" s="88" t="s">
        <v>7</v>
      </c>
      <c r="J1486" s="88" t="s">
        <v>8</v>
      </c>
    </row>
    <row r="1487" spans="1:10">
      <c r="A1487" s="89"/>
      <c r="B1487" s="89"/>
      <c r="C1487" s="89"/>
      <c r="D1487" s="89"/>
      <c r="E1487" s="89"/>
      <c r="F1487" s="4" t="s">
        <v>9</v>
      </c>
      <c r="G1487" s="4" t="s">
        <v>10</v>
      </c>
      <c r="H1487" s="4" t="s">
        <v>11</v>
      </c>
      <c r="I1487" s="89"/>
      <c r="J1487" s="89"/>
    </row>
    <row r="1488" spans="1:10">
      <c r="A1488" s="5" t="s">
        <v>740</v>
      </c>
      <c r="B1488" s="6">
        <v>44893.445348842593</v>
      </c>
      <c r="C1488" s="5" t="s">
        <v>662</v>
      </c>
      <c r="D1488" s="7"/>
      <c r="E1488" s="10"/>
      <c r="G1488" s="8">
        <v>546.24</v>
      </c>
      <c r="I1488" s="11" t="s">
        <v>10</v>
      </c>
      <c r="J1488" s="10" t="s">
        <v>613</v>
      </c>
    </row>
    <row r="1489" spans="1:10">
      <c r="A1489" s="5" t="s">
        <v>741</v>
      </c>
      <c r="B1489" s="6">
        <v>44893.445348842593</v>
      </c>
      <c r="C1489" s="5" t="s">
        <v>662</v>
      </c>
      <c r="D1489" s="9">
        <v>45113114603</v>
      </c>
      <c r="E1489" s="10" t="s">
        <v>130</v>
      </c>
      <c r="H1489" s="8">
        <v>648.74159999999995</v>
      </c>
      <c r="I1489" s="5" t="s">
        <v>15</v>
      </c>
      <c r="J1489" s="10" t="s">
        <v>631</v>
      </c>
    </row>
    <row r="1490" spans="1:10">
      <c r="A1490" s="5" t="s">
        <v>741</v>
      </c>
      <c r="B1490" s="6">
        <v>44893.445348842593</v>
      </c>
      <c r="C1490" s="5" t="s">
        <v>662</v>
      </c>
      <c r="D1490" s="9">
        <v>45143343559</v>
      </c>
      <c r="E1490" s="10" t="s">
        <v>130</v>
      </c>
      <c r="H1490" s="8">
        <v>2455.2096000000001</v>
      </c>
      <c r="I1490" s="5" t="s">
        <v>15</v>
      </c>
      <c r="J1490" s="10" t="s">
        <v>631</v>
      </c>
    </row>
    <row r="1491" spans="1:10">
      <c r="A1491" s="5" t="s">
        <v>740</v>
      </c>
      <c r="B1491" s="6">
        <v>44893.445348842593</v>
      </c>
      <c r="C1491" s="5" t="s">
        <v>662</v>
      </c>
      <c r="D1491" s="9">
        <v>45143343558</v>
      </c>
      <c r="E1491" s="10" t="s">
        <v>130</v>
      </c>
      <c r="H1491" s="8">
        <v>2544.0192000000002</v>
      </c>
      <c r="I1491" s="5" t="s">
        <v>15</v>
      </c>
      <c r="J1491" s="10" t="s">
        <v>631</v>
      </c>
    </row>
    <row r="1492" spans="1:10">
      <c r="A1492" s="5" t="s">
        <v>740</v>
      </c>
      <c r="B1492" s="6">
        <v>44893.445348842593</v>
      </c>
      <c r="C1492" s="5" t="s">
        <v>662</v>
      </c>
      <c r="D1492" s="9">
        <v>45143343558</v>
      </c>
      <c r="E1492" s="10" t="s">
        <v>130</v>
      </c>
      <c r="H1492" s="8">
        <v>2712.1032</v>
      </c>
      <c r="I1492" s="5" t="s">
        <v>15</v>
      </c>
      <c r="J1492" s="10" t="s">
        <v>631</v>
      </c>
    </row>
    <row r="1493" spans="1:10">
      <c r="A1493" s="5" t="s">
        <v>740</v>
      </c>
      <c r="B1493" s="6">
        <v>44893.445348842593</v>
      </c>
      <c r="C1493" s="5" t="s">
        <v>662</v>
      </c>
      <c r="D1493" s="9">
        <v>45143343558</v>
      </c>
      <c r="E1493" s="10" t="s">
        <v>130</v>
      </c>
      <c r="H1493" s="8">
        <v>1808.0688</v>
      </c>
      <c r="I1493" s="5" t="s">
        <v>15</v>
      </c>
      <c r="J1493" s="10" t="s">
        <v>631</v>
      </c>
    </row>
    <row r="1494" spans="1:10">
      <c r="A1494" s="5" t="s">
        <v>740</v>
      </c>
      <c r="B1494" s="6">
        <v>44893.445348842593</v>
      </c>
      <c r="C1494" s="5" t="s">
        <v>662</v>
      </c>
      <c r="D1494" s="9">
        <v>45143343558</v>
      </c>
      <c r="E1494" s="10" t="s">
        <v>130</v>
      </c>
      <c r="H1494" s="8">
        <v>904.03440000000001</v>
      </c>
      <c r="I1494" s="5" t="s">
        <v>15</v>
      </c>
      <c r="J1494" s="10" t="s">
        <v>631</v>
      </c>
    </row>
    <row r="1495" spans="1:10">
      <c r="A1495" s="5" t="s">
        <v>740</v>
      </c>
      <c r="B1495" s="6">
        <v>44893.445348842593</v>
      </c>
      <c r="C1495" s="5" t="s">
        <v>662</v>
      </c>
      <c r="D1495" s="9">
        <v>45143343558</v>
      </c>
      <c r="E1495" s="10" t="s">
        <v>130</v>
      </c>
      <c r="H1495" s="8">
        <v>2000.0255999999999</v>
      </c>
      <c r="I1495" s="5" t="s">
        <v>15</v>
      </c>
      <c r="J1495" s="10" t="s">
        <v>631</v>
      </c>
    </row>
    <row r="1496" spans="1:10">
      <c r="A1496" s="5" t="s">
        <v>740</v>
      </c>
      <c r="B1496" s="6">
        <v>44893.445348842593</v>
      </c>
      <c r="C1496" s="5" t="s">
        <v>662</v>
      </c>
      <c r="D1496" s="9">
        <v>45143343558</v>
      </c>
      <c r="E1496" s="10" t="s">
        <v>130</v>
      </c>
      <c r="H1496" s="8">
        <v>530.97839999999997</v>
      </c>
      <c r="I1496" s="5" t="s">
        <v>15</v>
      </c>
      <c r="J1496" s="10" t="s">
        <v>631</v>
      </c>
    </row>
    <row r="1497" spans="1:10">
      <c r="A1497" s="5" t="s">
        <v>740</v>
      </c>
      <c r="B1497" s="6">
        <v>44893.445348842593</v>
      </c>
      <c r="C1497" s="5" t="s">
        <v>662</v>
      </c>
      <c r="D1497" s="9">
        <v>45143343558</v>
      </c>
      <c r="E1497" s="10" t="s">
        <v>130</v>
      </c>
      <c r="H1497" s="8">
        <v>543.99360000000001</v>
      </c>
      <c r="I1497" s="5" t="s">
        <v>15</v>
      </c>
      <c r="J1497" s="10" t="s">
        <v>631</v>
      </c>
    </row>
    <row r="1498" spans="1:10">
      <c r="A1498" s="5" t="s">
        <v>740</v>
      </c>
      <c r="B1498" s="6">
        <v>44893.445348842593</v>
      </c>
      <c r="C1498" s="5" t="s">
        <v>662</v>
      </c>
      <c r="D1498" s="9">
        <v>45143343558</v>
      </c>
      <c r="E1498" s="10" t="s">
        <v>130</v>
      </c>
      <c r="H1498" s="8">
        <v>1103.9952000000001</v>
      </c>
      <c r="I1498" s="5" t="s">
        <v>15</v>
      </c>
      <c r="J1498" s="10" t="s">
        <v>631</v>
      </c>
    </row>
    <row r="1499" spans="1:10">
      <c r="A1499" s="5" t="s">
        <v>740</v>
      </c>
      <c r="B1499" s="6">
        <v>44893.445348842593</v>
      </c>
      <c r="C1499" s="5" t="s">
        <v>662</v>
      </c>
      <c r="D1499" s="9">
        <v>45143343558</v>
      </c>
      <c r="E1499" s="10" t="s">
        <v>130</v>
      </c>
      <c r="H1499" s="8">
        <v>1356.0168000000001</v>
      </c>
      <c r="I1499" s="5" t="s">
        <v>15</v>
      </c>
      <c r="J1499" s="10" t="s">
        <v>631</v>
      </c>
    </row>
    <row r="1500" spans="1:10">
      <c r="A1500" s="5" t="s">
        <v>740</v>
      </c>
      <c r="B1500" s="6">
        <v>44893.445348842593</v>
      </c>
      <c r="C1500" s="5" t="s">
        <v>662</v>
      </c>
      <c r="D1500" s="9">
        <v>45143343558</v>
      </c>
      <c r="E1500" s="10" t="s">
        <v>130</v>
      </c>
      <c r="H1500" s="8">
        <v>1900.0103999999999</v>
      </c>
      <c r="I1500" s="5" t="s">
        <v>15</v>
      </c>
      <c r="J1500" s="10" t="s">
        <v>631</v>
      </c>
    </row>
    <row r="1501" spans="1:10">
      <c r="A1501" s="5" t="s">
        <v>740</v>
      </c>
      <c r="B1501" s="6">
        <v>44893.445348842593</v>
      </c>
      <c r="C1501" s="5" t="s">
        <v>662</v>
      </c>
      <c r="D1501" s="9">
        <v>45143343558</v>
      </c>
      <c r="E1501" s="10" t="s">
        <v>130</v>
      </c>
      <c r="H1501" s="8">
        <v>3800.0904</v>
      </c>
      <c r="I1501" s="5" t="s">
        <v>15</v>
      </c>
      <c r="J1501" s="10" t="s">
        <v>631</v>
      </c>
    </row>
    <row r="1502" spans="1:10">
      <c r="A1502" s="5" t="s">
        <v>740</v>
      </c>
      <c r="B1502" s="6">
        <v>44893.445348842593</v>
      </c>
      <c r="C1502" s="5" t="s">
        <v>662</v>
      </c>
      <c r="D1502" s="9">
        <v>45143343558</v>
      </c>
      <c r="E1502" s="10" t="s">
        <v>130</v>
      </c>
      <c r="H1502" s="8">
        <v>551.99760000000003</v>
      </c>
      <c r="I1502" s="5" t="s">
        <v>15</v>
      </c>
      <c r="J1502" s="10" t="s">
        <v>631</v>
      </c>
    </row>
    <row r="1503" spans="1:10">
      <c r="A1503" s="5" t="s">
        <v>740</v>
      </c>
      <c r="B1503" s="6">
        <v>44893.445348842593</v>
      </c>
      <c r="C1503" s="5" t="s">
        <v>662</v>
      </c>
      <c r="D1503" s="9">
        <v>45143343558</v>
      </c>
      <c r="E1503" s="10" t="s">
        <v>130</v>
      </c>
      <c r="H1503" s="8">
        <v>276.03359999999998</v>
      </c>
      <c r="I1503" s="5" t="s">
        <v>15</v>
      </c>
      <c r="J1503" s="10" t="s">
        <v>631</v>
      </c>
    </row>
    <row r="1504" spans="1:10">
      <c r="A1504" s="5" t="s">
        <v>740</v>
      </c>
      <c r="B1504" s="6">
        <v>44893.445348842593</v>
      </c>
      <c r="C1504" s="5" t="s">
        <v>662</v>
      </c>
      <c r="D1504" s="9">
        <v>45143343558</v>
      </c>
      <c r="E1504" s="10" t="s">
        <v>130</v>
      </c>
      <c r="H1504" s="8">
        <v>2260.0511999999999</v>
      </c>
      <c r="I1504" s="5" t="s">
        <v>15</v>
      </c>
      <c r="J1504" s="10" t="s">
        <v>631</v>
      </c>
    </row>
    <row r="1505" spans="1:10">
      <c r="A1505" s="5" t="s">
        <v>740</v>
      </c>
      <c r="B1505" s="6">
        <v>44893.445348842593</v>
      </c>
      <c r="C1505" s="5" t="s">
        <v>662</v>
      </c>
      <c r="D1505" s="9">
        <v>45143343558</v>
      </c>
      <c r="E1505" s="10" t="s">
        <v>130</v>
      </c>
      <c r="H1505" s="8">
        <v>2444.0039999999999</v>
      </c>
      <c r="I1505" s="5" t="s">
        <v>15</v>
      </c>
      <c r="J1505" s="10" t="s">
        <v>631</v>
      </c>
    </row>
    <row r="1506" spans="1:10">
      <c r="A1506" s="5" t="s">
        <v>740</v>
      </c>
      <c r="B1506" s="6">
        <v>44893.445348842593</v>
      </c>
      <c r="C1506" s="5" t="s">
        <v>662</v>
      </c>
      <c r="D1506" s="9">
        <v>451433435581</v>
      </c>
      <c r="E1506" s="10" t="s">
        <v>130</v>
      </c>
      <c r="H1506" s="8">
        <v>904.03440000000001</v>
      </c>
      <c r="I1506" s="5" t="s">
        <v>15</v>
      </c>
      <c r="J1506" s="10" t="s">
        <v>631</v>
      </c>
    </row>
    <row r="1507" spans="1:10">
      <c r="A1507" s="5" t="s">
        <v>740</v>
      </c>
      <c r="B1507" s="6">
        <v>44893.445348842593</v>
      </c>
      <c r="C1507" s="5" t="s">
        <v>662</v>
      </c>
      <c r="D1507" s="9">
        <v>45143343558</v>
      </c>
      <c r="E1507" s="10" t="s">
        <v>130</v>
      </c>
      <c r="H1507" s="8">
        <v>5152.4880000000003</v>
      </c>
      <c r="I1507" s="5" t="s">
        <v>15</v>
      </c>
      <c r="J1507" s="10" t="s">
        <v>631</v>
      </c>
    </row>
    <row r="1508" spans="1:10">
      <c r="A1508" s="5" t="s">
        <v>740</v>
      </c>
      <c r="B1508" s="6">
        <v>44893.445348842593</v>
      </c>
      <c r="C1508" s="5" t="s">
        <v>662</v>
      </c>
      <c r="D1508" s="9">
        <v>45113114603</v>
      </c>
      <c r="E1508" s="10" t="s">
        <v>130</v>
      </c>
      <c r="H1508" s="8">
        <v>22914.756000000001</v>
      </c>
      <c r="I1508" s="5" t="s">
        <v>15</v>
      </c>
      <c r="J1508" s="10" t="s">
        <v>631</v>
      </c>
    </row>
    <row r="1509" spans="1:10">
      <c r="A1509" s="5" t="s">
        <v>740</v>
      </c>
      <c r="B1509" s="6">
        <v>44893.445348842593</v>
      </c>
      <c r="C1509" s="5" t="s">
        <v>662</v>
      </c>
      <c r="D1509" s="9">
        <v>45113114603</v>
      </c>
      <c r="E1509" s="10" t="s">
        <v>130</v>
      </c>
      <c r="H1509" s="8">
        <v>25611.686399999999</v>
      </c>
      <c r="I1509" s="5" t="s">
        <v>15</v>
      </c>
      <c r="J1509" s="10" t="s">
        <v>631</v>
      </c>
    </row>
    <row r="1510" spans="1:10">
      <c r="A1510" s="5" t="s">
        <v>740</v>
      </c>
      <c r="B1510" s="6">
        <v>44893.445348842593</v>
      </c>
      <c r="C1510" s="5" t="s">
        <v>662</v>
      </c>
      <c r="D1510" s="9">
        <v>45113114603</v>
      </c>
      <c r="E1510" s="10" t="s">
        <v>130</v>
      </c>
      <c r="H1510" s="8">
        <v>4195.4183999999996</v>
      </c>
      <c r="I1510" s="5" t="s">
        <v>15</v>
      </c>
      <c r="J1510" s="10" t="s">
        <v>631</v>
      </c>
    </row>
    <row r="1511" spans="1:10">
      <c r="A1511" s="5" t="s">
        <v>740</v>
      </c>
      <c r="B1511" s="6">
        <v>44893.445348842593</v>
      </c>
      <c r="C1511" s="5" t="s">
        <v>662</v>
      </c>
      <c r="D1511" s="9">
        <v>45113114603</v>
      </c>
      <c r="E1511" s="10" t="s">
        <v>130</v>
      </c>
      <c r="H1511" s="8">
        <v>2793.6743999999999</v>
      </c>
      <c r="I1511" s="5" t="s">
        <v>15</v>
      </c>
      <c r="J1511" s="10" t="s">
        <v>631</v>
      </c>
    </row>
    <row r="1512" spans="1:10">
      <c r="A1512" s="5" t="s">
        <v>740</v>
      </c>
      <c r="B1512" s="6">
        <v>44893.445348842593</v>
      </c>
      <c r="C1512" s="5" t="s">
        <v>662</v>
      </c>
      <c r="D1512" s="9">
        <v>45113114603</v>
      </c>
      <c r="E1512" s="10" t="s">
        <v>130</v>
      </c>
      <c r="H1512" s="8">
        <v>22287.590400000001</v>
      </c>
      <c r="I1512" s="5" t="s">
        <v>15</v>
      </c>
      <c r="J1512" s="10" t="s">
        <v>631</v>
      </c>
    </row>
    <row r="1513" spans="1:10">
      <c r="A1513" s="5" t="s">
        <v>740</v>
      </c>
      <c r="B1513" s="6">
        <v>44893.445348842593</v>
      </c>
      <c r="C1513" s="5" t="s">
        <v>662</v>
      </c>
      <c r="D1513" s="9">
        <v>45113114603</v>
      </c>
      <c r="E1513" s="10" t="s">
        <v>130</v>
      </c>
      <c r="H1513" s="8">
        <v>43540.855199999998</v>
      </c>
      <c r="I1513" s="5" t="s">
        <v>15</v>
      </c>
      <c r="J1513" s="10" t="s">
        <v>631</v>
      </c>
    </row>
    <row r="1514" spans="1:10">
      <c r="A1514" s="5" t="s">
        <v>740</v>
      </c>
      <c r="B1514" s="6">
        <v>44893.445348842593</v>
      </c>
      <c r="C1514" s="5" t="s">
        <v>662</v>
      </c>
      <c r="D1514" s="9">
        <v>45113114603</v>
      </c>
      <c r="E1514" s="10" t="s">
        <v>130</v>
      </c>
      <c r="H1514" s="8">
        <v>4269.1944000000003</v>
      </c>
      <c r="I1514" s="5" t="s">
        <v>15</v>
      </c>
      <c r="J1514" s="10" t="s">
        <v>631</v>
      </c>
    </row>
    <row r="1515" spans="1:10">
      <c r="A1515" s="5" t="s">
        <v>740</v>
      </c>
      <c r="B1515" s="6">
        <v>44893.445348842593</v>
      </c>
      <c r="C1515" s="5" t="s">
        <v>662</v>
      </c>
      <c r="D1515" s="9">
        <v>45113114603</v>
      </c>
      <c r="E1515" s="10" t="s">
        <v>130</v>
      </c>
      <c r="H1515" s="8">
        <v>20894.685600000001</v>
      </c>
      <c r="I1515" s="5" t="s">
        <v>15</v>
      </c>
      <c r="J1515" s="10" t="s">
        <v>631</v>
      </c>
    </row>
    <row r="1516" spans="1:10">
      <c r="A1516" s="5" t="s">
        <v>740</v>
      </c>
      <c r="B1516" s="6">
        <v>44893.445348842593</v>
      </c>
      <c r="C1516" s="5" t="s">
        <v>662</v>
      </c>
      <c r="D1516" s="9">
        <v>45113114603</v>
      </c>
      <c r="E1516" s="10" t="s">
        <v>130</v>
      </c>
      <c r="H1516" s="8">
        <v>19995.9408</v>
      </c>
      <c r="I1516" s="5" t="s">
        <v>15</v>
      </c>
      <c r="J1516" s="10" t="s">
        <v>631</v>
      </c>
    </row>
    <row r="1517" spans="1:10">
      <c r="A1517" s="5" t="s">
        <v>740</v>
      </c>
      <c r="B1517" s="6">
        <v>44893.445348842593</v>
      </c>
      <c r="C1517" s="5" t="s">
        <v>662</v>
      </c>
      <c r="D1517" s="9">
        <v>45113114603</v>
      </c>
      <c r="E1517" s="10" t="s">
        <v>130</v>
      </c>
      <c r="H1517" s="8">
        <v>15194.793600000001</v>
      </c>
      <c r="I1517" s="5" t="s">
        <v>15</v>
      </c>
      <c r="J1517" s="10" t="s">
        <v>631</v>
      </c>
    </row>
    <row r="1518" spans="1:10">
      <c r="A1518" s="5" t="s">
        <v>740</v>
      </c>
      <c r="B1518" s="6">
        <v>44893.445348842593</v>
      </c>
      <c r="C1518" s="5" t="s">
        <v>662</v>
      </c>
      <c r="D1518" s="9">
        <v>45113114603</v>
      </c>
      <c r="E1518" s="10" t="s">
        <v>130</v>
      </c>
      <c r="H1518" s="8">
        <v>44368.538399999998</v>
      </c>
      <c r="I1518" s="5" t="s">
        <v>15</v>
      </c>
      <c r="J1518" s="10" t="s">
        <v>631</v>
      </c>
    </row>
    <row r="1519" spans="1:10">
      <c r="A1519" s="5" t="s">
        <v>740</v>
      </c>
      <c r="B1519" s="6">
        <v>44893.445348842593</v>
      </c>
      <c r="C1519" s="5" t="s">
        <v>662</v>
      </c>
      <c r="D1519" s="9">
        <v>45113114603</v>
      </c>
      <c r="E1519" s="10" t="s">
        <v>130</v>
      </c>
      <c r="H1519" s="8">
        <v>25779.422399999999</v>
      </c>
      <c r="I1519" s="5" t="s">
        <v>15</v>
      </c>
      <c r="J1519" s="10" t="s">
        <v>631</v>
      </c>
    </row>
    <row r="1520" spans="1:10">
      <c r="A1520" s="5" t="s">
        <v>740</v>
      </c>
      <c r="B1520" s="6">
        <v>44893.445348842593</v>
      </c>
      <c r="C1520" s="5" t="s">
        <v>662</v>
      </c>
      <c r="D1520" s="9">
        <v>45113114603</v>
      </c>
      <c r="E1520" s="10" t="s">
        <v>130</v>
      </c>
      <c r="H1520" s="8">
        <v>23236.029600000002</v>
      </c>
      <c r="I1520" s="5" t="s">
        <v>15</v>
      </c>
      <c r="J1520" s="10" t="s">
        <v>631</v>
      </c>
    </row>
    <row r="1521" spans="1:10">
      <c r="A1521" s="5" t="s">
        <v>740</v>
      </c>
      <c r="B1521" s="6">
        <v>44893.445348842593</v>
      </c>
      <c r="C1521" s="5" t="s">
        <v>662</v>
      </c>
      <c r="D1521" s="9">
        <v>45113114603</v>
      </c>
      <c r="E1521" s="10" t="s">
        <v>130</v>
      </c>
      <c r="H1521" s="8">
        <v>22093.684799999999</v>
      </c>
      <c r="I1521" s="5" t="s">
        <v>15</v>
      </c>
      <c r="J1521" s="10" t="s">
        <v>631</v>
      </c>
    </row>
    <row r="1522" spans="1:10">
      <c r="A1522" s="5" t="s">
        <v>740</v>
      </c>
      <c r="B1522" s="6">
        <v>44893.445348842593</v>
      </c>
      <c r="C1522" s="5" t="s">
        <v>662</v>
      </c>
      <c r="D1522" s="9">
        <v>45113114603</v>
      </c>
      <c r="E1522" s="10" t="s">
        <v>130</v>
      </c>
      <c r="H1522" s="8">
        <v>1560.0144</v>
      </c>
      <c r="I1522" s="5" t="s">
        <v>15</v>
      </c>
      <c r="J1522" s="10" t="s">
        <v>631</v>
      </c>
    </row>
    <row r="1523" spans="1:10">
      <c r="A1523" s="5" t="s">
        <v>740</v>
      </c>
      <c r="B1523" s="6">
        <v>44893.445348842593</v>
      </c>
      <c r="C1523" s="5" t="s">
        <v>662</v>
      </c>
      <c r="D1523" s="9">
        <v>45113114603</v>
      </c>
      <c r="E1523" s="10" t="s">
        <v>130</v>
      </c>
      <c r="H1523" s="8">
        <v>2340.0216</v>
      </c>
      <c r="I1523" s="5" t="s">
        <v>15</v>
      </c>
      <c r="J1523" s="10" t="s">
        <v>631</v>
      </c>
    </row>
    <row r="1524" spans="1:10">
      <c r="A1524" s="5" t="s">
        <v>740</v>
      </c>
      <c r="B1524" s="6">
        <v>44893.445348842593</v>
      </c>
      <c r="C1524" s="5" t="s">
        <v>662</v>
      </c>
      <c r="D1524" s="9">
        <v>45113114603</v>
      </c>
      <c r="E1524" s="10" t="s">
        <v>130</v>
      </c>
      <c r="H1524" s="8">
        <v>1169.9760000000001</v>
      </c>
      <c r="I1524" s="5" t="s">
        <v>15</v>
      </c>
      <c r="J1524" s="10" t="s">
        <v>631</v>
      </c>
    </row>
    <row r="1525" spans="1:10">
      <c r="A1525" s="5" t="s">
        <v>740</v>
      </c>
      <c r="B1525" s="6">
        <v>44893.445348842593</v>
      </c>
      <c r="C1525" s="5" t="s">
        <v>662</v>
      </c>
      <c r="D1525" s="9">
        <v>45113114603</v>
      </c>
      <c r="E1525" s="10" t="s">
        <v>130</v>
      </c>
      <c r="H1525" s="8">
        <v>780.00720000000001</v>
      </c>
      <c r="I1525" s="5" t="s">
        <v>15</v>
      </c>
      <c r="J1525" s="10" t="s">
        <v>631</v>
      </c>
    </row>
    <row r="1526" spans="1:10">
      <c r="A1526" s="5" t="s">
        <v>740</v>
      </c>
      <c r="B1526" s="6">
        <v>44893.445348842593</v>
      </c>
      <c r="C1526" s="5" t="s">
        <v>662</v>
      </c>
      <c r="D1526" s="9">
        <v>45113114603</v>
      </c>
      <c r="E1526" s="10" t="s">
        <v>130</v>
      </c>
      <c r="H1526" s="8">
        <v>1564.1904</v>
      </c>
      <c r="I1526" s="5" t="s">
        <v>15</v>
      </c>
      <c r="J1526" s="10" t="s">
        <v>631</v>
      </c>
    </row>
    <row r="1527" spans="1:10">
      <c r="A1527" s="5" t="s">
        <v>740</v>
      </c>
      <c r="B1527" s="6">
        <v>44893.445348842593</v>
      </c>
      <c r="C1527" s="5" t="s">
        <v>662</v>
      </c>
      <c r="D1527" s="9">
        <v>45113114603</v>
      </c>
      <c r="E1527" s="10" t="s">
        <v>130</v>
      </c>
      <c r="H1527" s="8">
        <v>1414.8288</v>
      </c>
      <c r="I1527" s="5" t="s">
        <v>15</v>
      </c>
      <c r="J1527" s="10" t="s">
        <v>631</v>
      </c>
    </row>
    <row r="1528" spans="1:10">
      <c r="A1528" s="5" t="s">
        <v>740</v>
      </c>
      <c r="B1528" s="6">
        <v>44893.445348842593</v>
      </c>
      <c r="C1528" s="5" t="s">
        <v>662</v>
      </c>
      <c r="D1528" s="9">
        <v>451131146031</v>
      </c>
      <c r="E1528" s="10" t="s">
        <v>130</v>
      </c>
      <c r="H1528" s="8">
        <v>780.00720000000001</v>
      </c>
      <c r="I1528" s="5" t="s">
        <v>15</v>
      </c>
      <c r="J1528" s="10" t="s">
        <v>631</v>
      </c>
    </row>
    <row r="1529" spans="1:10">
      <c r="A1529" s="5" t="s">
        <v>740</v>
      </c>
      <c r="B1529" s="6">
        <v>44893.445348842593</v>
      </c>
      <c r="C1529" s="5" t="s">
        <v>662</v>
      </c>
      <c r="D1529" s="9">
        <v>45113114603</v>
      </c>
      <c r="E1529" s="10" t="s">
        <v>130</v>
      </c>
      <c r="H1529" s="8">
        <v>10527.5568</v>
      </c>
      <c r="I1529" s="5" t="s">
        <v>15</v>
      </c>
      <c r="J1529" s="10" t="s">
        <v>631</v>
      </c>
    </row>
    <row r="1530" spans="1:10">
      <c r="A1530" s="5" t="s">
        <v>740</v>
      </c>
      <c r="B1530" s="6">
        <v>44893.445348842593</v>
      </c>
      <c r="C1530" s="5" t="s">
        <v>662</v>
      </c>
      <c r="D1530" s="9">
        <v>45113114603</v>
      </c>
      <c r="E1530" s="10" t="s">
        <v>130</v>
      </c>
      <c r="H1530" s="8">
        <v>44953.526400000002</v>
      </c>
      <c r="I1530" s="5" t="s">
        <v>15</v>
      </c>
      <c r="J1530" s="10" t="s">
        <v>631</v>
      </c>
    </row>
    <row r="1531" spans="1:10">
      <c r="A1531" s="5" t="s">
        <v>740</v>
      </c>
      <c r="B1531" s="6">
        <v>44893.445348842593</v>
      </c>
      <c r="C1531" s="5" t="s">
        <v>662</v>
      </c>
      <c r="D1531" s="9">
        <v>45113114602</v>
      </c>
      <c r="E1531" s="10" t="s">
        <v>130</v>
      </c>
      <c r="H1531" s="8">
        <v>1267.2072000000001</v>
      </c>
      <c r="I1531" s="5" t="s">
        <v>15</v>
      </c>
      <c r="J1531" s="10" t="s">
        <v>631</v>
      </c>
    </row>
    <row r="1532" spans="1:10">
      <c r="A1532" s="5" t="s">
        <v>740</v>
      </c>
      <c r="B1532" s="6">
        <v>44893.445348842593</v>
      </c>
      <c r="C1532" s="5" t="s">
        <v>662</v>
      </c>
      <c r="D1532" s="9">
        <v>45113114602</v>
      </c>
      <c r="E1532" s="10" t="s">
        <v>130</v>
      </c>
      <c r="H1532" s="8">
        <v>840.42</v>
      </c>
      <c r="I1532" s="5" t="s">
        <v>15</v>
      </c>
      <c r="J1532" s="10" t="s">
        <v>631</v>
      </c>
    </row>
    <row r="1533" spans="1:10">
      <c r="A1533" s="5" t="s">
        <v>740</v>
      </c>
      <c r="B1533" s="6">
        <v>44893.445348842593</v>
      </c>
      <c r="C1533" s="5" t="s">
        <v>662</v>
      </c>
      <c r="D1533" s="9">
        <v>45113114602</v>
      </c>
      <c r="E1533" s="10" t="s">
        <v>130</v>
      </c>
      <c r="H1533" s="8">
        <v>1580.616</v>
      </c>
      <c r="I1533" s="5" t="s">
        <v>15</v>
      </c>
      <c r="J1533" s="10" t="s">
        <v>631</v>
      </c>
    </row>
    <row r="1534" spans="1:10">
      <c r="A1534" s="5" t="s">
        <v>740</v>
      </c>
      <c r="B1534" s="6">
        <v>44893.445348842593</v>
      </c>
      <c r="C1534" s="5" t="s">
        <v>662</v>
      </c>
      <c r="D1534" s="9">
        <v>45113114602</v>
      </c>
      <c r="E1534" s="10" t="s">
        <v>130</v>
      </c>
      <c r="H1534" s="8">
        <v>844.8048</v>
      </c>
      <c r="I1534" s="5" t="s">
        <v>15</v>
      </c>
      <c r="J1534" s="10" t="s">
        <v>631</v>
      </c>
    </row>
    <row r="1535" spans="1:10">
      <c r="A1535" s="5" t="s">
        <v>740</v>
      </c>
      <c r="B1535" s="6">
        <v>44893.445348842593</v>
      </c>
      <c r="C1535" s="5" t="s">
        <v>662</v>
      </c>
      <c r="D1535" s="9">
        <v>45113114602</v>
      </c>
      <c r="E1535" s="10" t="s">
        <v>130</v>
      </c>
      <c r="H1535" s="8">
        <v>422.4024</v>
      </c>
      <c r="I1535" s="5" t="s">
        <v>15</v>
      </c>
      <c r="J1535" s="10" t="s">
        <v>631</v>
      </c>
    </row>
    <row r="1536" spans="1:10">
      <c r="A1536" s="5" t="s">
        <v>740</v>
      </c>
      <c r="B1536" s="6">
        <v>44893.445348842593</v>
      </c>
      <c r="C1536" s="5" t="s">
        <v>662</v>
      </c>
      <c r="D1536" s="9">
        <v>451131146021</v>
      </c>
      <c r="E1536" s="10" t="s">
        <v>130</v>
      </c>
      <c r="H1536" s="8">
        <v>844.8048</v>
      </c>
      <c r="I1536" s="5" t="s">
        <v>15</v>
      </c>
      <c r="J1536" s="10" t="s">
        <v>631</v>
      </c>
    </row>
    <row r="1537" spans="1:10">
      <c r="A1537" s="5" t="s">
        <v>740</v>
      </c>
      <c r="B1537" s="6">
        <v>44893.445348842593</v>
      </c>
      <c r="C1537" s="5" t="s">
        <v>662</v>
      </c>
      <c r="D1537" s="9">
        <v>451131146022</v>
      </c>
      <c r="E1537" s="10" t="s">
        <v>130</v>
      </c>
      <c r="H1537" s="8">
        <v>844.8048</v>
      </c>
      <c r="I1537" s="5" t="s">
        <v>15</v>
      </c>
      <c r="J1537" s="10" t="s">
        <v>631</v>
      </c>
    </row>
    <row r="1538" spans="1:10">
      <c r="A1538" s="5" t="s">
        <v>740</v>
      </c>
      <c r="B1538" s="6">
        <v>44893.445348842593</v>
      </c>
      <c r="C1538" s="5" t="s">
        <v>662</v>
      </c>
      <c r="D1538" s="9">
        <v>45113114602</v>
      </c>
      <c r="E1538" s="10" t="s">
        <v>130</v>
      </c>
      <c r="H1538" s="8">
        <v>633.56880000000001</v>
      </c>
      <c r="I1538" s="5" t="s">
        <v>15</v>
      </c>
      <c r="J1538" s="10" t="s">
        <v>631</v>
      </c>
    </row>
    <row r="1539" spans="1:10">
      <c r="A1539" s="5" t="s">
        <v>740</v>
      </c>
      <c r="B1539" s="6">
        <v>44893.445348842593</v>
      </c>
      <c r="C1539" s="5" t="s">
        <v>662</v>
      </c>
      <c r="D1539" s="9">
        <v>451131146023</v>
      </c>
      <c r="E1539" s="10" t="s">
        <v>130</v>
      </c>
      <c r="H1539" s="8">
        <v>844.8048</v>
      </c>
      <c r="I1539" s="5" t="s">
        <v>15</v>
      </c>
      <c r="J1539" s="10" t="s">
        <v>631</v>
      </c>
    </row>
    <row r="1540" spans="1:10">
      <c r="A1540" s="5" t="s">
        <v>740</v>
      </c>
      <c r="B1540" s="6">
        <v>44893.445348842593</v>
      </c>
      <c r="C1540" s="5" t="s">
        <v>662</v>
      </c>
      <c r="D1540" s="9">
        <v>45113114602</v>
      </c>
      <c r="E1540" s="10" t="s">
        <v>130</v>
      </c>
      <c r="H1540" s="8">
        <v>2850.12</v>
      </c>
      <c r="I1540" s="5" t="s">
        <v>15</v>
      </c>
      <c r="J1540" s="10" t="s">
        <v>631</v>
      </c>
    </row>
    <row r="1541" spans="1:10">
      <c r="A1541" s="5" t="s">
        <v>740</v>
      </c>
      <c r="B1541" s="6">
        <v>44893.445348842593</v>
      </c>
      <c r="C1541" s="5" t="s">
        <v>662</v>
      </c>
      <c r="D1541" s="9">
        <v>45113114602</v>
      </c>
      <c r="E1541" s="10" t="s">
        <v>130</v>
      </c>
      <c r="H1541" s="8">
        <v>2444.0039999999999</v>
      </c>
      <c r="I1541" s="5" t="s">
        <v>15</v>
      </c>
      <c r="J1541" s="10" t="s">
        <v>631</v>
      </c>
    </row>
    <row r="1542" spans="1:10">
      <c r="A1542" s="5" t="s">
        <v>740</v>
      </c>
      <c r="B1542" s="6">
        <v>44893.445348842593</v>
      </c>
      <c r="C1542" s="5" t="s">
        <v>662</v>
      </c>
      <c r="D1542" s="9">
        <v>45113114602</v>
      </c>
      <c r="E1542" s="10" t="s">
        <v>130</v>
      </c>
      <c r="H1542" s="8">
        <v>4068.12</v>
      </c>
      <c r="I1542" s="5" t="s">
        <v>15</v>
      </c>
      <c r="J1542" s="10" t="s">
        <v>631</v>
      </c>
    </row>
    <row r="1543" spans="1:10">
      <c r="A1543" s="5" t="s">
        <v>740</v>
      </c>
      <c r="B1543" s="6">
        <v>44893.445348842593</v>
      </c>
      <c r="C1543" s="5" t="s">
        <v>662</v>
      </c>
      <c r="D1543" s="9">
        <v>45113114602</v>
      </c>
      <c r="E1543" s="10" t="s">
        <v>130</v>
      </c>
      <c r="H1543" s="8">
        <v>3616.1376</v>
      </c>
      <c r="I1543" s="5" t="s">
        <v>15</v>
      </c>
      <c r="J1543" s="10" t="s">
        <v>631</v>
      </c>
    </row>
    <row r="1544" spans="1:10">
      <c r="A1544" s="5" t="s">
        <v>740</v>
      </c>
      <c r="B1544" s="6">
        <v>44893.445348842593</v>
      </c>
      <c r="C1544" s="5" t="s">
        <v>662</v>
      </c>
      <c r="D1544" s="9">
        <v>45113114602</v>
      </c>
      <c r="E1544" s="10" t="s">
        <v>130</v>
      </c>
      <c r="H1544" s="8">
        <v>2351.9928</v>
      </c>
      <c r="I1544" s="5" t="s">
        <v>15</v>
      </c>
      <c r="J1544" s="10" t="s">
        <v>631</v>
      </c>
    </row>
    <row r="1545" spans="1:10">
      <c r="A1545" s="5" t="s">
        <v>740</v>
      </c>
      <c r="B1545" s="6">
        <v>44893.445348842593</v>
      </c>
      <c r="C1545" s="5" t="s">
        <v>662</v>
      </c>
      <c r="D1545" s="9">
        <v>45113114602</v>
      </c>
      <c r="E1545" s="10" t="s">
        <v>130</v>
      </c>
      <c r="H1545" s="8">
        <v>1448.028</v>
      </c>
      <c r="I1545" s="5" t="s">
        <v>15</v>
      </c>
      <c r="J1545" s="10" t="s">
        <v>631</v>
      </c>
    </row>
    <row r="1546" spans="1:10">
      <c r="A1546" s="5" t="s">
        <v>740</v>
      </c>
      <c r="B1546" s="6">
        <v>44893.445348842593</v>
      </c>
      <c r="C1546" s="5" t="s">
        <v>662</v>
      </c>
      <c r="D1546" s="9">
        <v>45113114602</v>
      </c>
      <c r="E1546" s="10" t="s">
        <v>130</v>
      </c>
      <c r="H1546" s="8">
        <v>451.98239999999998</v>
      </c>
      <c r="I1546" s="5" t="s">
        <v>15</v>
      </c>
      <c r="J1546" s="10" t="s">
        <v>631</v>
      </c>
    </row>
    <row r="1547" spans="1:10">
      <c r="A1547" s="5" t="s">
        <v>740</v>
      </c>
      <c r="B1547" s="6">
        <v>44893.445348842593</v>
      </c>
      <c r="C1547" s="5" t="s">
        <v>662</v>
      </c>
      <c r="D1547" s="9">
        <v>45113114602</v>
      </c>
      <c r="E1547" s="10" t="s">
        <v>130</v>
      </c>
      <c r="H1547" s="8">
        <v>2444.0736000000002</v>
      </c>
      <c r="I1547" s="5" t="s">
        <v>15</v>
      </c>
      <c r="J1547" s="10" t="s">
        <v>631</v>
      </c>
    </row>
    <row r="1548" spans="1:10">
      <c r="A1548" s="5" t="s">
        <v>740</v>
      </c>
      <c r="B1548" s="6">
        <v>44893.445348842593</v>
      </c>
      <c r="C1548" s="5" t="s">
        <v>662</v>
      </c>
      <c r="D1548" s="9">
        <v>45113114602</v>
      </c>
      <c r="E1548" s="10" t="s">
        <v>130</v>
      </c>
      <c r="H1548" s="8">
        <v>1356.0168000000001</v>
      </c>
      <c r="I1548" s="5" t="s">
        <v>15</v>
      </c>
      <c r="J1548" s="10" t="s">
        <v>631</v>
      </c>
    </row>
    <row r="1549" spans="1:10">
      <c r="A1549" s="5" t="s">
        <v>740</v>
      </c>
      <c r="B1549" s="6">
        <v>44893.445348842593</v>
      </c>
      <c r="C1549" s="5" t="s">
        <v>662</v>
      </c>
      <c r="D1549" s="9">
        <v>451131146024</v>
      </c>
      <c r="E1549" s="10" t="s">
        <v>130</v>
      </c>
      <c r="H1549" s="8">
        <v>1356.0168000000001</v>
      </c>
      <c r="I1549" s="5" t="s">
        <v>15</v>
      </c>
      <c r="J1549" s="10" t="s">
        <v>631</v>
      </c>
    </row>
    <row r="1550" spans="1:10">
      <c r="A1550" s="5" t="s">
        <v>740</v>
      </c>
      <c r="B1550" s="6">
        <v>44893.445348842593</v>
      </c>
      <c r="C1550" s="5" t="s">
        <v>662</v>
      </c>
      <c r="D1550" s="9">
        <v>45113114602</v>
      </c>
      <c r="E1550" s="10" t="s">
        <v>130</v>
      </c>
      <c r="H1550" s="8">
        <v>2084.0328</v>
      </c>
      <c r="I1550" s="5" t="s">
        <v>15</v>
      </c>
      <c r="J1550" s="10" t="s">
        <v>631</v>
      </c>
    </row>
    <row r="1551" spans="1:10">
      <c r="A1551" s="5" t="s">
        <v>740</v>
      </c>
      <c r="B1551" s="6">
        <v>44893.445348842593</v>
      </c>
      <c r="C1551" s="5" t="s">
        <v>662</v>
      </c>
      <c r="D1551" s="9">
        <v>45113114602</v>
      </c>
      <c r="E1551" s="10" t="s">
        <v>130</v>
      </c>
      <c r="H1551" s="8">
        <v>995.976</v>
      </c>
      <c r="I1551" s="5" t="s">
        <v>15</v>
      </c>
      <c r="J1551" s="10" t="s">
        <v>631</v>
      </c>
    </row>
    <row r="1552" spans="1:10">
      <c r="A1552" s="5" t="s">
        <v>740</v>
      </c>
      <c r="B1552" s="6">
        <v>44893.445348842593</v>
      </c>
      <c r="C1552" s="5" t="s">
        <v>662</v>
      </c>
      <c r="D1552" s="9">
        <v>45113114602</v>
      </c>
      <c r="E1552" s="10" t="s">
        <v>130</v>
      </c>
      <c r="H1552" s="8">
        <v>3348.1080000000002</v>
      </c>
      <c r="I1552" s="5" t="s">
        <v>15</v>
      </c>
      <c r="J1552" s="10" t="s">
        <v>631</v>
      </c>
    </row>
    <row r="1553" spans="1:10">
      <c r="A1553" s="5" t="s">
        <v>740</v>
      </c>
      <c r="B1553" s="6">
        <v>44893.445348842593</v>
      </c>
      <c r="C1553" s="5" t="s">
        <v>662</v>
      </c>
      <c r="D1553" s="9">
        <v>451131146025</v>
      </c>
      <c r="E1553" s="10" t="s">
        <v>130</v>
      </c>
      <c r="H1553" s="8">
        <v>1448.028</v>
      </c>
      <c r="I1553" s="5" t="s">
        <v>15</v>
      </c>
      <c r="J1553" s="10" t="s">
        <v>631</v>
      </c>
    </row>
    <row r="1554" spans="1:10">
      <c r="A1554" s="5" t="s">
        <v>740</v>
      </c>
      <c r="B1554" s="6">
        <v>44893.445348842593</v>
      </c>
      <c r="C1554" s="5" t="s">
        <v>662</v>
      </c>
      <c r="D1554" s="9">
        <v>45113114602</v>
      </c>
      <c r="E1554" s="10" t="s">
        <v>130</v>
      </c>
      <c r="H1554" s="8">
        <v>112.96080000000001</v>
      </c>
      <c r="I1554" s="5" t="s">
        <v>15</v>
      </c>
      <c r="J1554" s="10" t="s">
        <v>631</v>
      </c>
    </row>
    <row r="1555" spans="1:10">
      <c r="A1555" s="5" t="s">
        <v>740</v>
      </c>
      <c r="B1555" s="6">
        <v>44893.445348842593</v>
      </c>
      <c r="C1555" s="5" t="s">
        <v>662</v>
      </c>
      <c r="D1555" s="9">
        <v>45143343559</v>
      </c>
      <c r="E1555" s="10" t="s">
        <v>130</v>
      </c>
      <c r="H1555" s="8">
        <v>6652.7856000000002</v>
      </c>
      <c r="I1555" s="5" t="s">
        <v>15</v>
      </c>
      <c r="J1555" s="10" t="s">
        <v>631</v>
      </c>
    </row>
    <row r="1556" spans="1:10">
      <c r="A1556" s="5" t="s">
        <v>740</v>
      </c>
      <c r="B1556" s="6">
        <v>44893.445348842593</v>
      </c>
      <c r="C1556" s="5" t="s">
        <v>662</v>
      </c>
      <c r="D1556" s="9">
        <v>45143343559</v>
      </c>
      <c r="E1556" s="10" t="s">
        <v>130</v>
      </c>
      <c r="H1556" s="8">
        <v>3384.4391999999998</v>
      </c>
      <c r="I1556" s="5" t="s">
        <v>15</v>
      </c>
      <c r="J1556" s="10" t="s">
        <v>631</v>
      </c>
    </row>
    <row r="1557" spans="1:10">
      <c r="A1557" s="5" t="s">
        <v>740</v>
      </c>
      <c r="B1557" s="6">
        <v>44893.445348842593</v>
      </c>
      <c r="C1557" s="5" t="s">
        <v>662</v>
      </c>
      <c r="D1557" s="9">
        <v>45143343559</v>
      </c>
      <c r="E1557" s="10" t="s">
        <v>130</v>
      </c>
      <c r="H1557" s="8">
        <v>5148.3815999999997</v>
      </c>
      <c r="I1557" s="5" t="s">
        <v>15</v>
      </c>
      <c r="J1557" s="10" t="s">
        <v>631</v>
      </c>
    </row>
    <row r="1558" spans="1:10">
      <c r="A1558" s="5" t="s">
        <v>740</v>
      </c>
      <c r="B1558" s="6">
        <v>44893.445348842593</v>
      </c>
      <c r="C1558" s="5" t="s">
        <v>662</v>
      </c>
      <c r="D1558" s="9">
        <v>45143343559</v>
      </c>
      <c r="E1558" s="10" t="s">
        <v>130</v>
      </c>
      <c r="H1558" s="8">
        <v>4264.8095999999996</v>
      </c>
      <c r="I1558" s="5" t="s">
        <v>15</v>
      </c>
      <c r="J1558" s="10" t="s">
        <v>631</v>
      </c>
    </row>
    <row r="1559" spans="1:10">
      <c r="A1559" s="5" t="s">
        <v>740</v>
      </c>
      <c r="B1559" s="6">
        <v>44893.445348842593</v>
      </c>
      <c r="C1559" s="5" t="s">
        <v>662</v>
      </c>
      <c r="D1559" s="9">
        <v>45143343559</v>
      </c>
      <c r="E1559" s="10" t="s">
        <v>130</v>
      </c>
      <c r="H1559" s="8">
        <v>1790.3904</v>
      </c>
      <c r="I1559" s="5" t="s">
        <v>15</v>
      </c>
      <c r="J1559" s="10" t="s">
        <v>631</v>
      </c>
    </row>
    <row r="1560" spans="1:10">
      <c r="A1560" s="5" t="s">
        <v>740</v>
      </c>
      <c r="B1560" s="6">
        <v>44893.445348842593</v>
      </c>
      <c r="C1560" s="5" t="s">
        <v>662</v>
      </c>
      <c r="D1560" s="9">
        <v>45143343559</v>
      </c>
      <c r="E1560" s="10" t="s">
        <v>130</v>
      </c>
      <c r="H1560" s="8">
        <v>1694.9688000000001</v>
      </c>
      <c r="I1560" s="5" t="s">
        <v>15</v>
      </c>
      <c r="J1560" s="10" t="s">
        <v>631</v>
      </c>
    </row>
    <row r="1561" spans="1:10">
      <c r="A1561" s="5" t="s">
        <v>740</v>
      </c>
      <c r="B1561" s="6">
        <v>44893.445348842593</v>
      </c>
      <c r="C1561" s="5" t="s">
        <v>662</v>
      </c>
      <c r="D1561" s="9">
        <v>45143343559</v>
      </c>
      <c r="E1561" s="10" t="s">
        <v>130</v>
      </c>
      <c r="H1561" s="8">
        <v>1705.2</v>
      </c>
      <c r="I1561" s="5" t="s">
        <v>15</v>
      </c>
      <c r="J1561" s="10" t="s">
        <v>631</v>
      </c>
    </row>
    <row r="1562" spans="1:10">
      <c r="A1562" s="5" t="s">
        <v>740</v>
      </c>
      <c r="B1562" s="6">
        <v>44893.445348842593</v>
      </c>
      <c r="C1562" s="5" t="s">
        <v>662</v>
      </c>
      <c r="D1562" s="9">
        <v>45143343559</v>
      </c>
      <c r="E1562" s="10" t="s">
        <v>130</v>
      </c>
      <c r="H1562" s="8">
        <v>2641.5288</v>
      </c>
      <c r="I1562" s="5" t="s">
        <v>15</v>
      </c>
      <c r="J1562" s="10" t="s">
        <v>631</v>
      </c>
    </row>
    <row r="1563" spans="1:10">
      <c r="A1563" s="5" t="s">
        <v>740</v>
      </c>
      <c r="B1563" s="6">
        <v>44893.445348842593</v>
      </c>
      <c r="C1563" s="5" t="s">
        <v>662</v>
      </c>
      <c r="D1563" s="9">
        <v>45143343559</v>
      </c>
      <c r="E1563" s="10" t="s">
        <v>130</v>
      </c>
      <c r="H1563" s="8">
        <v>5215.8239999999996</v>
      </c>
      <c r="I1563" s="5" t="s">
        <v>15</v>
      </c>
      <c r="J1563" s="10" t="s">
        <v>631</v>
      </c>
    </row>
    <row r="1564" spans="1:10">
      <c r="A1564" s="5" t="s">
        <v>740</v>
      </c>
      <c r="B1564" s="6">
        <v>44893.445348842593</v>
      </c>
      <c r="C1564" s="5" t="s">
        <v>662</v>
      </c>
      <c r="D1564" s="9">
        <v>45143343559</v>
      </c>
      <c r="E1564" s="10" t="s">
        <v>130</v>
      </c>
      <c r="H1564" s="8">
        <v>6510.5928000000004</v>
      </c>
      <c r="I1564" s="5" t="s">
        <v>15</v>
      </c>
      <c r="J1564" s="10" t="s">
        <v>631</v>
      </c>
    </row>
    <row r="1565" spans="1:10">
      <c r="A1565" s="5" t="s">
        <v>740</v>
      </c>
      <c r="B1565" s="6">
        <v>44893.445348842593</v>
      </c>
      <c r="C1565" s="5" t="s">
        <v>662</v>
      </c>
      <c r="D1565" s="9">
        <v>45143343559</v>
      </c>
      <c r="E1565" s="10" t="s">
        <v>130</v>
      </c>
      <c r="H1565" s="8">
        <v>2821.1664000000001</v>
      </c>
      <c r="I1565" s="5" t="s">
        <v>15</v>
      </c>
      <c r="J1565" s="10" t="s">
        <v>631</v>
      </c>
    </row>
    <row r="1566" spans="1:10">
      <c r="A1566" s="5" t="s">
        <v>740</v>
      </c>
      <c r="B1566" s="6">
        <v>44893.445348842593</v>
      </c>
      <c r="C1566" s="5" t="s">
        <v>662</v>
      </c>
      <c r="D1566" s="9">
        <v>45143343559</v>
      </c>
      <c r="E1566" s="10" t="s">
        <v>130</v>
      </c>
      <c r="H1566" s="8">
        <v>5151.7223999999997</v>
      </c>
      <c r="I1566" s="5" t="s">
        <v>15</v>
      </c>
      <c r="J1566" s="10" t="s">
        <v>631</v>
      </c>
    </row>
    <row r="1567" spans="1:10">
      <c r="A1567" s="5" t="s">
        <v>740</v>
      </c>
      <c r="B1567" s="6">
        <v>44893.445348842593</v>
      </c>
      <c r="C1567" s="5" t="s">
        <v>662</v>
      </c>
      <c r="D1567" s="9">
        <v>45143343559</v>
      </c>
      <c r="E1567" s="10" t="s">
        <v>130</v>
      </c>
      <c r="H1567" s="8">
        <v>3370.0320000000002</v>
      </c>
      <c r="I1567" s="5" t="s">
        <v>15</v>
      </c>
      <c r="J1567" s="10" t="s">
        <v>631</v>
      </c>
    </row>
    <row r="1568" spans="1:10">
      <c r="A1568" s="5" t="s">
        <v>740</v>
      </c>
      <c r="B1568" s="6">
        <v>44893.445348842593</v>
      </c>
      <c r="C1568" s="5" t="s">
        <v>662</v>
      </c>
      <c r="D1568" s="9">
        <v>45143343559</v>
      </c>
      <c r="E1568" s="10" t="s">
        <v>130</v>
      </c>
      <c r="H1568" s="8">
        <v>2870.3735999999999</v>
      </c>
      <c r="I1568" s="5" t="s">
        <v>15</v>
      </c>
      <c r="J1568" s="10" t="s">
        <v>631</v>
      </c>
    </row>
    <row r="1569" spans="1:10">
      <c r="A1569" s="5" t="s">
        <v>740</v>
      </c>
      <c r="B1569" s="6">
        <v>44893.445348842593</v>
      </c>
      <c r="C1569" s="5" t="s">
        <v>662</v>
      </c>
      <c r="D1569" s="9">
        <v>45143343559</v>
      </c>
      <c r="E1569" s="10" t="s">
        <v>130</v>
      </c>
      <c r="H1569" s="8">
        <v>8591.4240000000009</v>
      </c>
      <c r="I1569" s="5" t="s">
        <v>15</v>
      </c>
      <c r="J1569" s="10" t="s">
        <v>631</v>
      </c>
    </row>
    <row r="1570" spans="1:10">
      <c r="A1570" s="5" t="s">
        <v>740</v>
      </c>
      <c r="B1570" s="6">
        <v>44893.445348842593</v>
      </c>
      <c r="C1570" s="5" t="s">
        <v>662</v>
      </c>
      <c r="D1570" s="9">
        <v>45143343559</v>
      </c>
      <c r="E1570" s="10" t="s">
        <v>130</v>
      </c>
      <c r="H1570" s="8">
        <v>9878.4671999999991</v>
      </c>
      <c r="I1570" s="5" t="s">
        <v>15</v>
      </c>
      <c r="J1570" s="10" t="s">
        <v>631</v>
      </c>
    </row>
    <row r="1571" spans="1:10">
      <c r="A1571" s="5" t="s">
        <v>740</v>
      </c>
      <c r="B1571" s="6">
        <v>44893.445348842593</v>
      </c>
      <c r="C1571" s="5" t="s">
        <v>662</v>
      </c>
      <c r="D1571" s="9">
        <v>45143343559</v>
      </c>
      <c r="E1571" s="10" t="s">
        <v>130</v>
      </c>
      <c r="H1571" s="8">
        <v>4129.2287999999999</v>
      </c>
      <c r="I1571" s="5" t="s">
        <v>15</v>
      </c>
      <c r="J1571" s="10" t="s">
        <v>631</v>
      </c>
    </row>
    <row r="1572" spans="1:10">
      <c r="A1572" s="5" t="s">
        <v>740</v>
      </c>
      <c r="B1572" s="6">
        <v>44893.445348842593</v>
      </c>
      <c r="C1572" s="5" t="s">
        <v>662</v>
      </c>
      <c r="D1572" s="9">
        <v>45143343559</v>
      </c>
      <c r="E1572" s="10" t="s">
        <v>130</v>
      </c>
      <c r="H1572" s="8">
        <v>4817.4336000000003</v>
      </c>
      <c r="I1572" s="5" t="s">
        <v>15</v>
      </c>
      <c r="J1572" s="10" t="s">
        <v>631</v>
      </c>
    </row>
    <row r="1573" spans="1:10">
      <c r="A1573" s="5" t="s">
        <v>740</v>
      </c>
      <c r="B1573" s="6">
        <v>44893.445348842593</v>
      </c>
      <c r="C1573" s="5" t="s">
        <v>662</v>
      </c>
      <c r="D1573" s="9">
        <v>45143343559</v>
      </c>
      <c r="E1573" s="10" t="s">
        <v>130</v>
      </c>
      <c r="H1573" s="8">
        <v>7960.2215999999999</v>
      </c>
      <c r="I1573" s="5" t="s">
        <v>15</v>
      </c>
      <c r="J1573" s="10" t="s">
        <v>631</v>
      </c>
    </row>
    <row r="1574" spans="1:10">
      <c r="A1574" s="5" t="s">
        <v>740</v>
      </c>
      <c r="B1574" s="6">
        <v>44893.445348842593</v>
      </c>
      <c r="C1574" s="5" t="s">
        <v>662</v>
      </c>
      <c r="D1574" s="9">
        <v>45143343559</v>
      </c>
      <c r="E1574" s="10" t="s">
        <v>130</v>
      </c>
      <c r="H1574" s="8">
        <v>4719.576</v>
      </c>
      <c r="I1574" s="5" t="s">
        <v>15</v>
      </c>
      <c r="J1574" s="10" t="s">
        <v>631</v>
      </c>
    </row>
    <row r="1575" spans="1:10">
      <c r="A1575" s="5" t="s">
        <v>740</v>
      </c>
      <c r="B1575" s="6">
        <v>44893.445348842593</v>
      </c>
      <c r="C1575" s="5" t="s">
        <v>662</v>
      </c>
      <c r="D1575" s="9">
        <v>45143343559</v>
      </c>
      <c r="E1575" s="10" t="s">
        <v>130</v>
      </c>
      <c r="H1575" s="8">
        <v>841.53359999999998</v>
      </c>
      <c r="I1575" s="5" t="s">
        <v>15</v>
      </c>
      <c r="J1575" s="10" t="s">
        <v>631</v>
      </c>
    </row>
    <row r="1576" spans="1:10">
      <c r="A1576" s="5" t="s">
        <v>740</v>
      </c>
      <c r="B1576" s="6">
        <v>44893.445348842593</v>
      </c>
      <c r="C1576" s="5" t="s">
        <v>662</v>
      </c>
      <c r="D1576" s="9">
        <v>45143343559</v>
      </c>
      <c r="E1576" s="10" t="s">
        <v>130</v>
      </c>
      <c r="H1576" s="8">
        <v>568.49279999999999</v>
      </c>
      <c r="I1576" s="5" t="s">
        <v>15</v>
      </c>
      <c r="J1576" s="10" t="s">
        <v>631</v>
      </c>
    </row>
    <row r="1577" spans="1:10">
      <c r="A1577" s="5" t="s">
        <v>740</v>
      </c>
      <c r="B1577" s="6">
        <v>44893.445348842593</v>
      </c>
      <c r="C1577" s="5" t="s">
        <v>662</v>
      </c>
      <c r="D1577" s="9">
        <v>45143343559</v>
      </c>
      <c r="E1577" s="10" t="s">
        <v>130</v>
      </c>
      <c r="H1577" s="8">
        <v>66.537599999999998</v>
      </c>
      <c r="I1577" s="5" t="s">
        <v>15</v>
      </c>
      <c r="J1577" s="10" t="s">
        <v>631</v>
      </c>
    </row>
    <row r="1578" spans="1:10">
      <c r="A1578" s="5" t="s">
        <v>740</v>
      </c>
      <c r="B1578" s="6">
        <v>44893.445348842593</v>
      </c>
      <c r="C1578" s="5" t="s">
        <v>662</v>
      </c>
      <c r="D1578" s="7"/>
      <c r="E1578" s="10"/>
      <c r="F1578" s="8">
        <v>11604.1</v>
      </c>
      <c r="I1578" s="11" t="s">
        <v>9</v>
      </c>
      <c r="J1578" s="10" t="s">
        <v>658</v>
      </c>
    </row>
    <row r="1579" spans="1:10">
      <c r="A1579" s="5" t="s">
        <v>740</v>
      </c>
      <c r="B1579" s="6">
        <v>44893.445348842593</v>
      </c>
      <c r="C1579" s="5" t="s">
        <v>662</v>
      </c>
      <c r="D1579" s="7"/>
      <c r="E1579" s="10"/>
      <c r="F1579" s="8">
        <v>5940.2</v>
      </c>
      <c r="I1579" s="11" t="s">
        <v>9</v>
      </c>
      <c r="J1579" s="10" t="s">
        <v>613</v>
      </c>
    </row>
    <row r="1580" spans="1:10">
      <c r="A1580" s="5" t="s">
        <v>740</v>
      </c>
      <c r="B1580" s="6">
        <v>44893.445348842593</v>
      </c>
      <c r="C1580" s="5" t="s">
        <v>662</v>
      </c>
      <c r="D1580" s="7"/>
      <c r="E1580" s="10"/>
      <c r="F1580" s="8">
        <v>18275.099999999999</v>
      </c>
      <c r="I1580" s="11" t="s">
        <v>9</v>
      </c>
      <c r="J1580" s="5" t="s">
        <v>612</v>
      </c>
    </row>
    <row r="1581" spans="1:10">
      <c r="A1581" s="5" t="s">
        <v>740</v>
      </c>
      <c r="B1581" s="6">
        <v>44893.445348842593</v>
      </c>
      <c r="C1581" s="5" t="s">
        <v>662</v>
      </c>
      <c r="D1581" s="7"/>
      <c r="E1581" s="10"/>
      <c r="F1581" s="8">
        <v>6078.7</v>
      </c>
      <c r="I1581" s="11" t="s">
        <v>9</v>
      </c>
      <c r="J1581" s="5" t="s">
        <v>614</v>
      </c>
    </row>
    <row r="1582" spans="1:10">
      <c r="A1582" s="5" t="s">
        <v>740</v>
      </c>
      <c r="B1582" s="6">
        <v>44893.445348842593</v>
      </c>
      <c r="C1582" s="5" t="s">
        <v>662</v>
      </c>
      <c r="D1582" s="7"/>
      <c r="E1582" s="10"/>
      <c r="F1582" s="8">
        <v>3828.8</v>
      </c>
      <c r="I1582" s="11" t="s">
        <v>9</v>
      </c>
      <c r="J1582" s="10" t="s">
        <v>615</v>
      </c>
    </row>
    <row r="1583" spans="1:10">
      <c r="A1583" s="5" t="s">
        <v>740</v>
      </c>
      <c r="B1583" s="6">
        <v>44893.445348842593</v>
      </c>
      <c r="C1583" s="5" t="s">
        <v>662</v>
      </c>
      <c r="D1583" s="7"/>
      <c r="E1583" s="10"/>
      <c r="F1583" s="8">
        <v>8269.1</v>
      </c>
      <c r="I1583" s="11" t="s">
        <v>9</v>
      </c>
      <c r="J1583" s="5" t="s">
        <v>616</v>
      </c>
    </row>
    <row r="1584" spans="1:10">
      <c r="A1584" s="5" t="s">
        <v>740</v>
      </c>
      <c r="B1584" s="6">
        <v>44893.445348842593</v>
      </c>
      <c r="C1584" s="5" t="s">
        <v>662</v>
      </c>
      <c r="D1584" s="7"/>
      <c r="E1584" s="10"/>
      <c r="F1584" s="8">
        <v>16380.9</v>
      </c>
      <c r="I1584" s="11" t="s">
        <v>9</v>
      </c>
      <c r="J1584" s="5" t="s">
        <v>634</v>
      </c>
    </row>
    <row r="1585" spans="1:10">
      <c r="A1585" s="5" t="s">
        <v>740</v>
      </c>
      <c r="B1585" s="6">
        <v>44893.445348842593</v>
      </c>
      <c r="C1585" s="5" t="s">
        <v>662</v>
      </c>
      <c r="D1585" s="7"/>
      <c r="E1585" s="10"/>
      <c r="F1585" s="8">
        <v>12281.5</v>
      </c>
      <c r="I1585" s="11" t="s">
        <v>9</v>
      </c>
      <c r="J1585" s="10" t="s">
        <v>618</v>
      </c>
    </row>
    <row r="1586" spans="1:10">
      <c r="A1586" s="5" t="s">
        <v>740</v>
      </c>
      <c r="B1586" s="6">
        <v>44893.445348842593</v>
      </c>
      <c r="C1586" s="5" t="s">
        <v>662</v>
      </c>
      <c r="D1586" s="7"/>
      <c r="E1586" s="10"/>
      <c r="F1586" s="8">
        <v>4304.5</v>
      </c>
      <c r="I1586" s="11" t="s">
        <v>9</v>
      </c>
      <c r="J1586" s="10" t="s">
        <v>619</v>
      </c>
    </row>
    <row r="1587" spans="1:10">
      <c r="A1587" s="5" t="s">
        <v>740</v>
      </c>
      <c r="B1587" s="6">
        <v>44893.445348842593</v>
      </c>
      <c r="C1587" s="5" t="s">
        <v>662</v>
      </c>
      <c r="D1587" s="7"/>
      <c r="E1587" s="10"/>
      <c r="F1587" s="8">
        <v>7202.3</v>
      </c>
      <c r="I1587" s="11" t="s">
        <v>9</v>
      </c>
      <c r="J1587" s="10" t="s">
        <v>620</v>
      </c>
    </row>
    <row r="1588" spans="1:10">
      <c r="A1588" s="5" t="s">
        <v>740</v>
      </c>
      <c r="B1588" s="6">
        <v>44893.445348842593</v>
      </c>
      <c r="C1588" s="5" t="s">
        <v>662</v>
      </c>
      <c r="D1588" s="7"/>
      <c r="E1588" s="10"/>
      <c r="F1588" s="8">
        <v>11402</v>
      </c>
      <c r="I1588" s="11" t="s">
        <v>9</v>
      </c>
      <c r="J1588" s="10" t="s">
        <v>621</v>
      </c>
    </row>
    <row r="1589" spans="1:10">
      <c r="A1589" s="5" t="s">
        <v>740</v>
      </c>
      <c r="B1589" s="6">
        <v>44893.445348842593</v>
      </c>
      <c r="C1589" s="5" t="s">
        <v>662</v>
      </c>
      <c r="D1589" s="7"/>
      <c r="E1589" s="10"/>
      <c r="F1589" s="8">
        <v>12727.4</v>
      </c>
      <c r="I1589" s="11" t="s">
        <v>9</v>
      </c>
      <c r="J1589" s="10" t="s">
        <v>622</v>
      </c>
    </row>
    <row r="1590" spans="1:10">
      <c r="A1590" s="5" t="s">
        <v>740</v>
      </c>
      <c r="B1590" s="6">
        <v>44893.445348842593</v>
      </c>
      <c r="C1590" s="5" t="s">
        <v>662</v>
      </c>
      <c r="D1590" s="7"/>
      <c r="E1590" s="10"/>
      <c r="F1590" s="8">
        <v>9274.1</v>
      </c>
      <c r="I1590" s="11" t="s">
        <v>9</v>
      </c>
      <c r="J1590" s="10" t="s">
        <v>623</v>
      </c>
    </row>
    <row r="1591" spans="1:10">
      <c r="A1591" s="5" t="s">
        <v>740</v>
      </c>
      <c r="B1591" s="6">
        <v>44893.445348842593</v>
      </c>
      <c r="C1591" s="5" t="s">
        <v>662</v>
      </c>
      <c r="D1591" s="7"/>
      <c r="E1591" s="10"/>
      <c r="F1591" s="8">
        <v>7963.5</v>
      </c>
      <c r="I1591" s="11" t="s">
        <v>9</v>
      </c>
      <c r="J1591" s="10" t="s">
        <v>624</v>
      </c>
    </row>
    <row r="1592" spans="1:10">
      <c r="A1592" s="5" t="s">
        <v>740</v>
      </c>
      <c r="B1592" s="6">
        <v>44893.445348842593</v>
      </c>
      <c r="C1592" s="5" t="s">
        <v>662</v>
      </c>
      <c r="D1592" s="7"/>
      <c r="E1592" s="10"/>
      <c r="F1592" s="8">
        <v>22667.599999999999</v>
      </c>
      <c r="I1592" s="11" t="s">
        <v>9</v>
      </c>
      <c r="J1592" s="10" t="s">
        <v>639</v>
      </c>
    </row>
    <row r="1593" spans="1:10">
      <c r="A1593" s="5" t="s">
        <v>740</v>
      </c>
      <c r="B1593" s="6">
        <v>44893.445348842593</v>
      </c>
      <c r="C1593" s="5" t="s">
        <v>662</v>
      </c>
      <c r="D1593" s="7"/>
      <c r="E1593" s="10"/>
      <c r="F1593" s="8">
        <v>103586.3</v>
      </c>
      <c r="I1593" s="11" t="s">
        <v>9</v>
      </c>
      <c r="J1593" s="10" t="s">
        <v>673</v>
      </c>
    </row>
    <row r="1594" spans="1:10">
      <c r="A1594" s="12" t="s">
        <v>21</v>
      </c>
      <c r="B1594" s="3"/>
      <c r="C1594" s="3"/>
      <c r="D1594" s="72">
        <f>255372.34+6960</f>
        <v>262332.33999999997</v>
      </c>
      <c r="E1594" s="10"/>
      <c r="F1594" s="70">
        <f>SUM(F1488:G1593)</f>
        <v>262332.34000000003</v>
      </c>
      <c r="I1594" s="11"/>
      <c r="J1594" s="5"/>
    </row>
    <row r="1595" spans="1:10">
      <c r="A1595" s="13" t="s">
        <v>22</v>
      </c>
      <c r="B1595" s="13" t="s">
        <v>23</v>
      </c>
      <c r="C1595" s="13" t="s">
        <v>24</v>
      </c>
      <c r="D1595" s="7"/>
      <c r="E1595" s="10"/>
      <c r="F1595" s="8"/>
      <c r="I1595" s="11"/>
      <c r="J1595" s="5"/>
    </row>
    <row r="1596" spans="1:10" ht="15.75" customHeight="1">
      <c r="A1596" s="5"/>
      <c r="B1596" s="6"/>
      <c r="C1596" s="5"/>
      <c r="D1596" s="14">
        <v>112300562</v>
      </c>
      <c r="E1596" s="10"/>
      <c r="F1596" s="8"/>
      <c r="I1596" s="11"/>
      <c r="J1596" s="5"/>
    </row>
    <row r="1597" spans="1:10" ht="15.75" customHeight="1">
      <c r="A1597" s="5"/>
      <c r="B1597" s="6"/>
      <c r="C1597" s="5"/>
      <c r="D1597" s="14">
        <v>112300695</v>
      </c>
      <c r="E1597" s="10"/>
      <c r="F1597" s="8"/>
      <c r="I1597" s="11"/>
      <c r="J1597" s="5"/>
    </row>
    <row r="1598" spans="1:10">
      <c r="A1598" s="5"/>
      <c r="B1598" s="6"/>
      <c r="C1598" s="5"/>
      <c r="D1598" s="7"/>
      <c r="E1598" s="10"/>
      <c r="F1598" s="8"/>
      <c r="I1598" s="11"/>
      <c r="J1598" s="5"/>
    </row>
    <row r="1599" spans="1:10">
      <c r="A1599" s="5" t="s">
        <v>742</v>
      </c>
      <c r="B1599" s="6">
        <v>44893.769226793978</v>
      </c>
      <c r="C1599" s="5" t="s">
        <v>662</v>
      </c>
      <c r="D1599" s="9">
        <v>52316408591</v>
      </c>
      <c r="E1599" s="5" t="s">
        <v>71</v>
      </c>
      <c r="H1599" s="8">
        <v>657.22</v>
      </c>
      <c r="I1599" s="5" t="s">
        <v>15</v>
      </c>
      <c r="J1599" s="5" t="s">
        <v>602</v>
      </c>
    </row>
    <row r="1600" spans="1:10">
      <c r="A1600" s="5" t="s">
        <v>742</v>
      </c>
      <c r="B1600" s="6">
        <v>44893.769226793978</v>
      </c>
      <c r="C1600" s="5" t="s">
        <v>662</v>
      </c>
      <c r="D1600" s="9">
        <v>45113114600</v>
      </c>
      <c r="E1600" s="10" t="s">
        <v>130</v>
      </c>
      <c r="H1600" s="8">
        <v>741.10080000000005</v>
      </c>
      <c r="I1600" s="5" t="s">
        <v>15</v>
      </c>
      <c r="J1600" s="10" t="s">
        <v>631</v>
      </c>
    </row>
    <row r="1601" spans="1:10">
      <c r="A1601" s="5" t="s">
        <v>742</v>
      </c>
      <c r="B1601" s="6">
        <v>44893.769226793978</v>
      </c>
      <c r="C1601" s="5" t="s">
        <v>662</v>
      </c>
      <c r="D1601" s="9">
        <v>45132974547</v>
      </c>
      <c r="E1601" s="10" t="s">
        <v>130</v>
      </c>
      <c r="H1601" s="8">
        <v>239.98079999999999</v>
      </c>
      <c r="I1601" s="5" t="s">
        <v>15</v>
      </c>
      <c r="J1601" s="10" t="s">
        <v>631</v>
      </c>
    </row>
    <row r="1602" spans="1:10">
      <c r="A1602" s="5" t="s">
        <v>742</v>
      </c>
      <c r="B1602" s="6">
        <v>44893.769226793978</v>
      </c>
      <c r="C1602" s="5" t="s">
        <v>662</v>
      </c>
      <c r="D1602" s="9">
        <v>45132974548</v>
      </c>
      <c r="E1602" s="10" t="s">
        <v>130</v>
      </c>
      <c r="H1602" s="8">
        <v>8578.0607999999993</v>
      </c>
      <c r="I1602" s="5" t="s">
        <v>15</v>
      </c>
      <c r="J1602" s="10" t="s">
        <v>631</v>
      </c>
    </row>
    <row r="1603" spans="1:10">
      <c r="A1603" s="5" t="s">
        <v>743</v>
      </c>
      <c r="B1603" s="6">
        <v>44893.769226793978</v>
      </c>
      <c r="C1603" s="5" t="s">
        <v>662</v>
      </c>
      <c r="D1603" s="9">
        <v>45113114601</v>
      </c>
      <c r="E1603" s="10" t="s">
        <v>130</v>
      </c>
      <c r="H1603" s="8">
        <v>12405.712799999999</v>
      </c>
      <c r="I1603" s="5" t="s">
        <v>15</v>
      </c>
      <c r="J1603" s="10" t="s">
        <v>631</v>
      </c>
    </row>
    <row r="1604" spans="1:10">
      <c r="A1604" s="5" t="s">
        <v>743</v>
      </c>
      <c r="B1604" s="6">
        <v>44893.769226793978</v>
      </c>
      <c r="C1604" s="5" t="s">
        <v>662</v>
      </c>
      <c r="D1604" s="9">
        <v>45113114601</v>
      </c>
      <c r="E1604" s="10" t="s">
        <v>130</v>
      </c>
      <c r="H1604" s="8">
        <v>6113.1768000000002</v>
      </c>
      <c r="I1604" s="5" t="s">
        <v>15</v>
      </c>
      <c r="J1604" s="10" t="s">
        <v>631</v>
      </c>
    </row>
    <row r="1605" spans="1:10">
      <c r="A1605" s="5" t="s">
        <v>743</v>
      </c>
      <c r="B1605" s="6">
        <v>44893.769226793978</v>
      </c>
      <c r="C1605" s="5" t="s">
        <v>662</v>
      </c>
      <c r="D1605" s="9">
        <v>45113114601</v>
      </c>
      <c r="E1605" s="10" t="s">
        <v>130</v>
      </c>
      <c r="H1605" s="8">
        <v>7905.9336000000003</v>
      </c>
      <c r="I1605" s="5" t="s">
        <v>15</v>
      </c>
      <c r="J1605" s="10" t="s">
        <v>631</v>
      </c>
    </row>
    <row r="1606" spans="1:10">
      <c r="A1606" s="5" t="s">
        <v>743</v>
      </c>
      <c r="B1606" s="6">
        <v>44893.769226793978</v>
      </c>
      <c r="C1606" s="5" t="s">
        <v>662</v>
      </c>
      <c r="D1606" s="9">
        <v>45113114601</v>
      </c>
      <c r="E1606" s="10" t="s">
        <v>130</v>
      </c>
      <c r="H1606" s="8">
        <v>4885.3631999999998</v>
      </c>
      <c r="I1606" s="5" t="s">
        <v>15</v>
      </c>
      <c r="J1606" s="10" t="s">
        <v>631</v>
      </c>
    </row>
    <row r="1607" spans="1:10">
      <c r="A1607" s="5" t="s">
        <v>743</v>
      </c>
      <c r="B1607" s="6">
        <v>44893.769226793978</v>
      </c>
      <c r="C1607" s="5" t="s">
        <v>662</v>
      </c>
      <c r="D1607" s="9">
        <v>45113114601</v>
      </c>
      <c r="E1607" s="10" t="s">
        <v>130</v>
      </c>
      <c r="H1607" s="8">
        <v>2843.3688000000002</v>
      </c>
      <c r="I1607" s="5" t="s">
        <v>15</v>
      </c>
      <c r="J1607" s="10" t="s">
        <v>631</v>
      </c>
    </row>
    <row r="1608" spans="1:10">
      <c r="A1608" s="5" t="s">
        <v>743</v>
      </c>
      <c r="B1608" s="6">
        <v>44893.769226793978</v>
      </c>
      <c r="C1608" s="5" t="s">
        <v>662</v>
      </c>
      <c r="D1608" s="9">
        <v>45113114601</v>
      </c>
      <c r="E1608" s="10" t="s">
        <v>130</v>
      </c>
      <c r="H1608" s="8">
        <v>1079.3568</v>
      </c>
      <c r="I1608" s="5" t="s">
        <v>15</v>
      </c>
      <c r="J1608" s="10" t="s">
        <v>631</v>
      </c>
    </row>
    <row r="1609" spans="1:10">
      <c r="A1609" s="5" t="s">
        <v>743</v>
      </c>
      <c r="B1609" s="6">
        <v>44893.769226793978</v>
      </c>
      <c r="C1609" s="5" t="s">
        <v>662</v>
      </c>
      <c r="D1609" s="9">
        <v>45113114601</v>
      </c>
      <c r="E1609" s="10" t="s">
        <v>130</v>
      </c>
      <c r="H1609" s="8">
        <v>1425.2688000000001</v>
      </c>
      <c r="I1609" s="5" t="s">
        <v>15</v>
      </c>
      <c r="J1609" s="10" t="s">
        <v>631</v>
      </c>
    </row>
    <row r="1610" spans="1:10">
      <c r="A1610" s="5" t="s">
        <v>743</v>
      </c>
      <c r="B1610" s="6">
        <v>44893.769226793978</v>
      </c>
      <c r="C1610" s="5" t="s">
        <v>662</v>
      </c>
      <c r="D1610" s="9">
        <v>45113114601</v>
      </c>
      <c r="E1610" s="10" t="s">
        <v>130</v>
      </c>
      <c r="H1610" s="8">
        <v>3405.1104</v>
      </c>
      <c r="I1610" s="5" t="s">
        <v>15</v>
      </c>
      <c r="J1610" s="10" t="s">
        <v>631</v>
      </c>
    </row>
    <row r="1611" spans="1:10">
      <c r="A1611" s="5" t="s">
        <v>743</v>
      </c>
      <c r="B1611" s="6">
        <v>44893.769226793978</v>
      </c>
      <c r="C1611" s="5" t="s">
        <v>662</v>
      </c>
      <c r="D1611" s="9">
        <v>45113114601</v>
      </c>
      <c r="E1611" s="10" t="s">
        <v>130</v>
      </c>
      <c r="H1611" s="8">
        <v>2536.7112000000002</v>
      </c>
      <c r="I1611" s="5" t="s">
        <v>15</v>
      </c>
      <c r="J1611" s="10" t="s">
        <v>631</v>
      </c>
    </row>
    <row r="1612" spans="1:10">
      <c r="A1612" s="5" t="s">
        <v>743</v>
      </c>
      <c r="B1612" s="6">
        <v>44893.769226793978</v>
      </c>
      <c r="C1612" s="5" t="s">
        <v>662</v>
      </c>
      <c r="D1612" s="9">
        <v>45132976827</v>
      </c>
      <c r="E1612" s="5" t="s">
        <v>71</v>
      </c>
      <c r="H1612" s="8">
        <v>5880</v>
      </c>
      <c r="I1612" s="5" t="s">
        <v>15</v>
      </c>
      <c r="J1612" s="5" t="s">
        <v>607</v>
      </c>
    </row>
    <row r="1613" spans="1:10">
      <c r="A1613" s="5" t="s">
        <v>743</v>
      </c>
      <c r="B1613" s="6">
        <v>44893.769226793978</v>
      </c>
      <c r="C1613" s="5" t="s">
        <v>662</v>
      </c>
      <c r="D1613" s="9">
        <v>45163065783</v>
      </c>
      <c r="E1613" s="5" t="s">
        <v>71</v>
      </c>
      <c r="H1613" s="8">
        <v>9753.99</v>
      </c>
      <c r="I1613" s="5" t="s">
        <v>15</v>
      </c>
      <c r="J1613" s="5" t="s">
        <v>608</v>
      </c>
    </row>
    <row r="1614" spans="1:10">
      <c r="A1614" s="5" t="s">
        <v>743</v>
      </c>
      <c r="B1614" s="6">
        <v>44893.769226793978</v>
      </c>
      <c r="C1614" s="5" t="s">
        <v>662</v>
      </c>
      <c r="D1614" s="7">
        <v>149995</v>
      </c>
      <c r="E1614" s="5" t="s">
        <v>645</v>
      </c>
      <c r="H1614" s="8">
        <v>148.66</v>
      </c>
      <c r="I1614" s="5" t="s">
        <v>15</v>
      </c>
      <c r="J1614" s="5" t="s">
        <v>602</v>
      </c>
    </row>
    <row r="1615" spans="1:10">
      <c r="A1615" s="5" t="s">
        <v>743</v>
      </c>
      <c r="B1615" s="6">
        <v>44893.769226793978</v>
      </c>
      <c r="C1615" s="5" t="s">
        <v>662</v>
      </c>
      <c r="D1615" s="9">
        <v>45173034353</v>
      </c>
      <c r="E1615" s="5" t="s">
        <v>71</v>
      </c>
      <c r="H1615" s="8">
        <v>1196.2</v>
      </c>
      <c r="I1615" s="5" t="s">
        <v>15</v>
      </c>
      <c r="J1615" s="5" t="s">
        <v>602</v>
      </c>
    </row>
    <row r="1616" spans="1:10">
      <c r="A1616" s="5" t="s">
        <v>743</v>
      </c>
      <c r="B1616" s="6">
        <v>44893.769226793978</v>
      </c>
      <c r="C1616" s="5" t="s">
        <v>662</v>
      </c>
      <c r="D1616" s="9">
        <v>45132975199</v>
      </c>
      <c r="E1616" s="5" t="s">
        <v>71</v>
      </c>
      <c r="H1616" s="8">
        <v>780</v>
      </c>
      <c r="I1616" s="5" t="s">
        <v>15</v>
      </c>
      <c r="J1616" s="5" t="s">
        <v>602</v>
      </c>
    </row>
    <row r="1617" spans="1:10">
      <c r="A1617" s="5" t="s">
        <v>743</v>
      </c>
      <c r="B1617" s="6">
        <v>44893.769226793978</v>
      </c>
      <c r="C1617" s="5" t="s">
        <v>662</v>
      </c>
      <c r="D1617" s="9">
        <v>45173035838</v>
      </c>
      <c r="E1617" s="5" t="s">
        <v>71</v>
      </c>
      <c r="H1617" s="8">
        <v>1316</v>
      </c>
      <c r="I1617" s="5" t="s">
        <v>15</v>
      </c>
      <c r="J1617" s="5" t="s">
        <v>602</v>
      </c>
    </row>
    <row r="1618" spans="1:10">
      <c r="A1618" s="5" t="s">
        <v>743</v>
      </c>
      <c r="B1618" s="6">
        <v>44893.769226793978</v>
      </c>
      <c r="C1618" s="5" t="s">
        <v>662</v>
      </c>
      <c r="D1618" s="9">
        <v>45152968007</v>
      </c>
      <c r="E1618" s="5" t="s">
        <v>71</v>
      </c>
      <c r="H1618" s="8">
        <v>983.81</v>
      </c>
      <c r="I1618" s="5" t="s">
        <v>15</v>
      </c>
      <c r="J1618" s="5" t="s">
        <v>602</v>
      </c>
    </row>
    <row r="1619" spans="1:10">
      <c r="A1619" s="5" t="s">
        <v>743</v>
      </c>
      <c r="B1619" s="6">
        <v>44893.769226793978</v>
      </c>
      <c r="C1619" s="5" t="s">
        <v>662</v>
      </c>
      <c r="D1619" s="9">
        <v>45143345360</v>
      </c>
      <c r="E1619" s="5" t="s">
        <v>71</v>
      </c>
      <c r="H1619" s="8">
        <v>6280</v>
      </c>
      <c r="I1619" s="5" t="s">
        <v>15</v>
      </c>
      <c r="J1619" s="5" t="s">
        <v>602</v>
      </c>
    </row>
    <row r="1620" spans="1:10">
      <c r="A1620" s="5" t="s">
        <v>743</v>
      </c>
      <c r="B1620" s="6">
        <v>44893.769226793978</v>
      </c>
      <c r="C1620" s="5" t="s">
        <v>662</v>
      </c>
      <c r="D1620" s="9">
        <v>45173035941</v>
      </c>
      <c r="E1620" s="5" t="s">
        <v>71</v>
      </c>
      <c r="H1620" s="8">
        <v>704.98</v>
      </c>
      <c r="I1620" s="5" t="s">
        <v>15</v>
      </c>
      <c r="J1620" s="5" t="s">
        <v>602</v>
      </c>
    </row>
    <row r="1621" spans="1:10">
      <c r="A1621" s="5" t="s">
        <v>743</v>
      </c>
      <c r="B1621" s="6">
        <v>44893.769226793978</v>
      </c>
      <c r="C1621" s="5" t="s">
        <v>662</v>
      </c>
      <c r="D1621" s="9">
        <v>45163065597</v>
      </c>
      <c r="E1621" s="5" t="s">
        <v>71</v>
      </c>
      <c r="H1621" s="8">
        <v>3001</v>
      </c>
      <c r="I1621" s="5" t="s">
        <v>15</v>
      </c>
      <c r="J1621" s="5" t="s">
        <v>602</v>
      </c>
    </row>
    <row r="1622" spans="1:10">
      <c r="A1622" s="5" t="s">
        <v>743</v>
      </c>
      <c r="B1622" s="6">
        <v>44893.769226793978</v>
      </c>
      <c r="C1622" s="5" t="s">
        <v>662</v>
      </c>
      <c r="D1622" s="9">
        <v>45123102063</v>
      </c>
      <c r="E1622" s="5" t="s">
        <v>71</v>
      </c>
      <c r="H1622" s="8">
        <v>668.2</v>
      </c>
      <c r="I1622" s="5" t="s">
        <v>15</v>
      </c>
      <c r="J1622" s="5" t="s">
        <v>602</v>
      </c>
    </row>
    <row r="1623" spans="1:10">
      <c r="A1623" s="5" t="s">
        <v>743</v>
      </c>
      <c r="B1623" s="6">
        <v>44893.769226793978</v>
      </c>
      <c r="C1623" s="5" t="s">
        <v>662</v>
      </c>
      <c r="D1623" s="9">
        <v>45152968454</v>
      </c>
      <c r="E1623" s="5" t="s">
        <v>71</v>
      </c>
      <c r="H1623" s="8">
        <v>847.25</v>
      </c>
      <c r="I1623" s="5" t="s">
        <v>15</v>
      </c>
      <c r="J1623" s="5" t="s">
        <v>602</v>
      </c>
    </row>
    <row r="1624" spans="1:10">
      <c r="A1624" s="5" t="s">
        <v>743</v>
      </c>
      <c r="B1624" s="6">
        <v>44893.769226793978</v>
      </c>
      <c r="C1624" s="5" t="s">
        <v>662</v>
      </c>
      <c r="D1624" s="9">
        <v>45123102099</v>
      </c>
      <c r="E1624" s="5" t="s">
        <v>71</v>
      </c>
      <c r="H1624" s="8">
        <v>975.6</v>
      </c>
      <c r="I1624" s="5" t="s">
        <v>15</v>
      </c>
      <c r="J1624" s="5" t="s">
        <v>602</v>
      </c>
    </row>
    <row r="1625" spans="1:10">
      <c r="A1625" s="5" t="s">
        <v>743</v>
      </c>
      <c r="B1625" s="6">
        <v>44893.769226793978</v>
      </c>
      <c r="C1625" s="5" t="s">
        <v>662</v>
      </c>
      <c r="D1625" s="9">
        <v>45163065807</v>
      </c>
      <c r="E1625" s="5" t="s">
        <v>71</v>
      </c>
      <c r="H1625" s="8">
        <v>131.32</v>
      </c>
      <c r="I1625" s="5" t="s">
        <v>15</v>
      </c>
      <c r="J1625" s="5" t="s">
        <v>602</v>
      </c>
    </row>
    <row r="1626" spans="1:10">
      <c r="A1626" s="5" t="s">
        <v>743</v>
      </c>
      <c r="B1626" s="6">
        <v>44893.769226793978</v>
      </c>
      <c r="C1626" s="5" t="s">
        <v>662</v>
      </c>
      <c r="D1626" s="9">
        <v>45152968488</v>
      </c>
      <c r="E1626" s="5" t="s">
        <v>71</v>
      </c>
      <c r="H1626" s="8">
        <v>120</v>
      </c>
      <c r="I1626" s="5" t="s">
        <v>15</v>
      </c>
      <c r="J1626" s="5" t="s">
        <v>602</v>
      </c>
    </row>
    <row r="1627" spans="1:10">
      <c r="A1627" s="5" t="s">
        <v>743</v>
      </c>
      <c r="B1627" s="6">
        <v>44893.769226793978</v>
      </c>
      <c r="C1627" s="5" t="s">
        <v>662</v>
      </c>
      <c r="D1627" s="9">
        <v>45123103342</v>
      </c>
      <c r="E1627" s="5" t="s">
        <v>71</v>
      </c>
      <c r="H1627" s="8">
        <v>3930.6</v>
      </c>
      <c r="I1627" s="5" t="s">
        <v>15</v>
      </c>
      <c r="J1627" s="5" t="s">
        <v>602</v>
      </c>
    </row>
    <row r="1628" spans="1:10">
      <c r="A1628" s="5" t="s">
        <v>743</v>
      </c>
      <c r="B1628" s="6">
        <v>44893.769226793978</v>
      </c>
      <c r="C1628" s="5" t="s">
        <v>662</v>
      </c>
      <c r="D1628" s="9">
        <v>45132978577</v>
      </c>
      <c r="E1628" s="5" t="s">
        <v>71</v>
      </c>
      <c r="H1628" s="8">
        <v>5325</v>
      </c>
      <c r="I1628" s="5" t="s">
        <v>15</v>
      </c>
      <c r="J1628" s="5" t="s">
        <v>602</v>
      </c>
    </row>
    <row r="1629" spans="1:10">
      <c r="A1629" s="5" t="s">
        <v>743</v>
      </c>
      <c r="B1629" s="6">
        <v>44893.769226793978</v>
      </c>
      <c r="C1629" s="5" t="s">
        <v>662</v>
      </c>
      <c r="D1629" s="9">
        <v>45173038116</v>
      </c>
      <c r="E1629" s="5" t="s">
        <v>71</v>
      </c>
      <c r="H1629" s="8">
        <v>5391.84</v>
      </c>
      <c r="I1629" s="5" t="s">
        <v>15</v>
      </c>
      <c r="J1629" s="5" t="s">
        <v>602</v>
      </c>
    </row>
    <row r="1630" spans="1:10">
      <c r="A1630" s="5" t="s">
        <v>743</v>
      </c>
      <c r="B1630" s="6">
        <v>44893.769226793978</v>
      </c>
      <c r="C1630" s="5" t="s">
        <v>662</v>
      </c>
      <c r="D1630" s="9">
        <v>45113114601</v>
      </c>
      <c r="E1630" s="10" t="s">
        <v>130</v>
      </c>
      <c r="H1630" s="8">
        <v>7977.5519999999997</v>
      </c>
      <c r="I1630" s="5" t="s">
        <v>15</v>
      </c>
      <c r="J1630" s="10" t="s">
        <v>631</v>
      </c>
    </row>
    <row r="1631" spans="1:10">
      <c r="A1631" s="5" t="s">
        <v>743</v>
      </c>
      <c r="B1631" s="6">
        <v>44893.769226793978</v>
      </c>
      <c r="C1631" s="5" t="s">
        <v>662</v>
      </c>
      <c r="D1631" s="9">
        <v>45113114601</v>
      </c>
      <c r="E1631" s="10" t="s">
        <v>130</v>
      </c>
      <c r="H1631" s="8">
        <v>5061.5904</v>
      </c>
      <c r="I1631" s="5" t="s">
        <v>15</v>
      </c>
      <c r="J1631" s="10" t="s">
        <v>631</v>
      </c>
    </row>
    <row r="1632" spans="1:10">
      <c r="A1632" s="5" t="s">
        <v>743</v>
      </c>
      <c r="B1632" s="6">
        <v>44893.769226793978</v>
      </c>
      <c r="C1632" s="5" t="s">
        <v>662</v>
      </c>
      <c r="D1632" s="9">
        <v>45113114601</v>
      </c>
      <c r="E1632" s="10" t="s">
        <v>130</v>
      </c>
      <c r="H1632" s="8">
        <v>22298.2392</v>
      </c>
      <c r="I1632" s="5" t="s">
        <v>15</v>
      </c>
      <c r="J1632" s="10" t="s">
        <v>631</v>
      </c>
    </row>
    <row r="1633" spans="1:10">
      <c r="A1633" s="5" t="s">
        <v>743</v>
      </c>
      <c r="B1633" s="6">
        <v>44893.769226793978</v>
      </c>
      <c r="C1633" s="5" t="s">
        <v>662</v>
      </c>
      <c r="D1633" s="9">
        <v>45113114601</v>
      </c>
      <c r="E1633" s="10" t="s">
        <v>130</v>
      </c>
      <c r="H1633" s="8">
        <v>16721.9568</v>
      </c>
      <c r="I1633" s="5" t="s">
        <v>15</v>
      </c>
      <c r="J1633" s="10" t="s">
        <v>631</v>
      </c>
    </row>
    <row r="1634" spans="1:10">
      <c r="A1634" s="5" t="s">
        <v>743</v>
      </c>
      <c r="B1634" s="6">
        <v>44893.769226793978</v>
      </c>
      <c r="C1634" s="5" t="s">
        <v>662</v>
      </c>
      <c r="D1634" s="9">
        <v>45113114601</v>
      </c>
      <c r="E1634" s="10" t="s">
        <v>130</v>
      </c>
      <c r="H1634" s="8">
        <v>13384.358399999999</v>
      </c>
      <c r="I1634" s="5" t="s">
        <v>15</v>
      </c>
      <c r="J1634" s="10" t="s">
        <v>631</v>
      </c>
    </row>
    <row r="1635" spans="1:10">
      <c r="A1635" s="5" t="s">
        <v>743</v>
      </c>
      <c r="B1635" s="6">
        <v>44893.769226793978</v>
      </c>
      <c r="C1635" s="5" t="s">
        <v>662</v>
      </c>
      <c r="D1635" s="9">
        <v>45113114601</v>
      </c>
      <c r="E1635" s="10" t="s">
        <v>130</v>
      </c>
      <c r="H1635" s="8">
        <v>5980.3104000000003</v>
      </c>
      <c r="I1635" s="5" t="s">
        <v>15</v>
      </c>
      <c r="J1635" s="10" t="s">
        <v>631</v>
      </c>
    </row>
    <row r="1636" spans="1:10">
      <c r="A1636" s="5" t="s">
        <v>743</v>
      </c>
      <c r="B1636" s="6">
        <v>44893.769226793978</v>
      </c>
      <c r="C1636" s="5" t="s">
        <v>662</v>
      </c>
      <c r="D1636" s="9">
        <v>45113114601</v>
      </c>
      <c r="E1636" s="10" t="s">
        <v>130</v>
      </c>
      <c r="H1636" s="8">
        <v>1799.9952000000001</v>
      </c>
      <c r="I1636" s="5" t="s">
        <v>15</v>
      </c>
      <c r="J1636" s="10" t="s">
        <v>631</v>
      </c>
    </row>
    <row r="1637" spans="1:10">
      <c r="A1637" s="5" t="s">
        <v>743</v>
      </c>
      <c r="B1637" s="6">
        <v>44893.769226793978</v>
      </c>
      <c r="C1637" s="5" t="s">
        <v>662</v>
      </c>
      <c r="D1637" s="9">
        <v>45113114601</v>
      </c>
      <c r="E1637" s="10" t="s">
        <v>130</v>
      </c>
      <c r="H1637" s="8">
        <v>1124.3879999999999</v>
      </c>
      <c r="I1637" s="5" t="s">
        <v>15</v>
      </c>
      <c r="J1637" s="10" t="s">
        <v>631</v>
      </c>
    </row>
    <row r="1638" spans="1:10">
      <c r="A1638" s="5" t="s">
        <v>743</v>
      </c>
      <c r="B1638" s="6">
        <v>44893.769226793978</v>
      </c>
      <c r="C1638" s="5" t="s">
        <v>662</v>
      </c>
      <c r="D1638" s="9">
        <v>45113114601</v>
      </c>
      <c r="E1638" s="10" t="s">
        <v>130</v>
      </c>
      <c r="H1638" s="8">
        <v>2580.0023999999999</v>
      </c>
      <c r="I1638" s="5" t="s">
        <v>15</v>
      </c>
      <c r="J1638" s="10" t="s">
        <v>631</v>
      </c>
    </row>
    <row r="1639" spans="1:10">
      <c r="A1639" s="5" t="s">
        <v>743</v>
      </c>
      <c r="B1639" s="6">
        <v>44893.769226793978</v>
      </c>
      <c r="C1639" s="5" t="s">
        <v>662</v>
      </c>
      <c r="D1639" s="9">
        <v>45113114601</v>
      </c>
      <c r="E1639" s="10" t="s">
        <v>130</v>
      </c>
      <c r="H1639" s="8">
        <v>1146.3119999999999</v>
      </c>
      <c r="I1639" s="5" t="s">
        <v>15</v>
      </c>
      <c r="J1639" s="10" t="s">
        <v>631</v>
      </c>
    </row>
    <row r="1640" spans="1:10">
      <c r="A1640" s="5" t="s">
        <v>743</v>
      </c>
      <c r="B1640" s="6">
        <v>44893.769226793978</v>
      </c>
      <c r="C1640" s="5" t="s">
        <v>662</v>
      </c>
      <c r="D1640" s="9">
        <v>45113114601</v>
      </c>
      <c r="E1640" s="10" t="s">
        <v>130</v>
      </c>
      <c r="H1640" s="8">
        <v>975.02639999999997</v>
      </c>
      <c r="I1640" s="5" t="s">
        <v>15</v>
      </c>
      <c r="J1640" s="10" t="s">
        <v>631</v>
      </c>
    </row>
    <row r="1641" spans="1:10">
      <c r="A1641" s="5" t="s">
        <v>743</v>
      </c>
      <c r="B1641" s="6">
        <v>44893.769226793978</v>
      </c>
      <c r="C1641" s="5" t="s">
        <v>662</v>
      </c>
      <c r="D1641" s="9">
        <v>45113114601</v>
      </c>
      <c r="E1641" s="10" t="s">
        <v>130</v>
      </c>
      <c r="H1641" s="8">
        <v>7633.38</v>
      </c>
      <c r="I1641" s="5" t="s">
        <v>15</v>
      </c>
      <c r="J1641" s="10" t="s">
        <v>631</v>
      </c>
    </row>
    <row r="1642" spans="1:10">
      <c r="A1642" s="5" t="s">
        <v>743</v>
      </c>
      <c r="B1642" s="6">
        <v>44893.769226793978</v>
      </c>
      <c r="C1642" s="5" t="s">
        <v>662</v>
      </c>
      <c r="D1642" s="9">
        <v>45113114601</v>
      </c>
      <c r="E1642" s="10" t="s">
        <v>130</v>
      </c>
      <c r="H1642" s="8">
        <v>3273.0095999999999</v>
      </c>
      <c r="I1642" s="5" t="s">
        <v>15</v>
      </c>
      <c r="J1642" s="10" t="s">
        <v>631</v>
      </c>
    </row>
    <row r="1643" spans="1:10">
      <c r="A1643" s="5" t="s">
        <v>743</v>
      </c>
      <c r="B1643" s="6">
        <v>44893.769226793978</v>
      </c>
      <c r="C1643" s="5" t="s">
        <v>662</v>
      </c>
      <c r="D1643" s="9">
        <v>45113114601</v>
      </c>
      <c r="E1643" s="10" t="s">
        <v>130</v>
      </c>
      <c r="H1643" s="8">
        <v>1364.9952000000001</v>
      </c>
      <c r="I1643" s="5" t="s">
        <v>15</v>
      </c>
      <c r="J1643" s="10" t="s">
        <v>631</v>
      </c>
    </row>
    <row r="1644" spans="1:10">
      <c r="A1644" s="5" t="s">
        <v>743</v>
      </c>
      <c r="B1644" s="6">
        <v>44893.769226793978</v>
      </c>
      <c r="C1644" s="5" t="s">
        <v>662</v>
      </c>
      <c r="D1644" s="9">
        <v>45113114601</v>
      </c>
      <c r="E1644" s="10" t="s">
        <v>130</v>
      </c>
      <c r="H1644" s="8">
        <v>389.96879999999999</v>
      </c>
      <c r="I1644" s="5" t="s">
        <v>15</v>
      </c>
      <c r="J1644" s="10" t="s">
        <v>631</v>
      </c>
    </row>
    <row r="1645" spans="1:10">
      <c r="A1645" s="5" t="s">
        <v>743</v>
      </c>
      <c r="B1645" s="6">
        <v>44893.769226793978</v>
      </c>
      <c r="C1645" s="5" t="s">
        <v>662</v>
      </c>
      <c r="D1645" s="9">
        <v>45113114601</v>
      </c>
      <c r="E1645" s="10" t="s">
        <v>130</v>
      </c>
      <c r="H1645" s="8">
        <v>5070.0119999999997</v>
      </c>
      <c r="I1645" s="5" t="s">
        <v>15</v>
      </c>
      <c r="J1645" s="10" t="s">
        <v>631</v>
      </c>
    </row>
    <row r="1646" spans="1:10">
      <c r="A1646" s="5" t="s">
        <v>743</v>
      </c>
      <c r="B1646" s="6">
        <v>44893.769226793978</v>
      </c>
      <c r="C1646" s="5" t="s">
        <v>662</v>
      </c>
      <c r="D1646" s="9">
        <v>45113114601</v>
      </c>
      <c r="E1646" s="10" t="s">
        <v>130</v>
      </c>
      <c r="H1646" s="8">
        <v>6547.2024000000001</v>
      </c>
      <c r="I1646" s="5" t="s">
        <v>15</v>
      </c>
      <c r="J1646" s="10" t="s">
        <v>631</v>
      </c>
    </row>
    <row r="1647" spans="1:10">
      <c r="A1647" s="5" t="s">
        <v>743</v>
      </c>
      <c r="B1647" s="6">
        <v>44893.769226793978</v>
      </c>
      <c r="C1647" s="5" t="s">
        <v>662</v>
      </c>
      <c r="D1647" s="9">
        <v>451131146011</v>
      </c>
      <c r="E1647" s="10" t="s">
        <v>130</v>
      </c>
      <c r="H1647" s="8">
        <v>1364.9952000000001</v>
      </c>
      <c r="I1647" s="5" t="s">
        <v>15</v>
      </c>
      <c r="J1647" s="10" t="s">
        <v>631</v>
      </c>
    </row>
    <row r="1648" spans="1:10">
      <c r="A1648" s="5" t="s">
        <v>743</v>
      </c>
      <c r="B1648" s="6">
        <v>44893.769226793978</v>
      </c>
      <c r="C1648" s="5" t="s">
        <v>662</v>
      </c>
      <c r="D1648" s="9">
        <v>451131146012</v>
      </c>
      <c r="E1648" s="10" t="s">
        <v>130</v>
      </c>
      <c r="H1648" s="8">
        <v>1364.9952000000001</v>
      </c>
      <c r="I1648" s="5" t="s">
        <v>15</v>
      </c>
      <c r="J1648" s="10" t="s">
        <v>631</v>
      </c>
    </row>
    <row r="1649" spans="1:10">
      <c r="A1649" s="5" t="s">
        <v>743</v>
      </c>
      <c r="B1649" s="6">
        <v>44893.769226793978</v>
      </c>
      <c r="C1649" s="5" t="s">
        <v>662</v>
      </c>
      <c r="D1649" s="9">
        <v>45113114601</v>
      </c>
      <c r="E1649" s="10" t="s">
        <v>130</v>
      </c>
      <c r="H1649" s="8">
        <v>195.01920000000001</v>
      </c>
      <c r="I1649" s="5" t="s">
        <v>15</v>
      </c>
      <c r="J1649" s="10" t="s">
        <v>631</v>
      </c>
    </row>
    <row r="1650" spans="1:10">
      <c r="A1650" s="5" t="s">
        <v>743</v>
      </c>
      <c r="B1650" s="6">
        <v>44893.769226793978</v>
      </c>
      <c r="C1650" s="5" t="s">
        <v>662</v>
      </c>
      <c r="D1650" s="9">
        <v>45113114601</v>
      </c>
      <c r="E1650" s="10" t="s">
        <v>130</v>
      </c>
      <c r="H1650" s="8">
        <v>1242.4992</v>
      </c>
      <c r="I1650" s="5" t="s">
        <v>15</v>
      </c>
      <c r="J1650" s="10" t="s">
        <v>631</v>
      </c>
    </row>
    <row r="1651" spans="1:10">
      <c r="A1651" s="5" t="s">
        <v>743</v>
      </c>
      <c r="B1651" s="6">
        <v>44893.769226793978</v>
      </c>
      <c r="C1651" s="5" t="s">
        <v>662</v>
      </c>
      <c r="D1651" s="9">
        <v>45113114601</v>
      </c>
      <c r="E1651" s="10" t="s">
        <v>130</v>
      </c>
      <c r="H1651" s="8">
        <v>780.00720000000001</v>
      </c>
      <c r="I1651" s="5" t="s">
        <v>15</v>
      </c>
      <c r="J1651" s="10" t="s">
        <v>631</v>
      </c>
    </row>
    <row r="1652" spans="1:10">
      <c r="A1652" s="5" t="s">
        <v>743</v>
      </c>
      <c r="B1652" s="6">
        <v>44893.769226793978</v>
      </c>
      <c r="C1652" s="5" t="s">
        <v>662</v>
      </c>
      <c r="D1652" s="9">
        <v>45113114601</v>
      </c>
      <c r="E1652" s="10" t="s">
        <v>130</v>
      </c>
      <c r="H1652" s="8">
        <v>6653.5511999999999</v>
      </c>
      <c r="I1652" s="5" t="s">
        <v>15</v>
      </c>
      <c r="J1652" s="10" t="s">
        <v>631</v>
      </c>
    </row>
    <row r="1653" spans="1:10">
      <c r="A1653" s="5" t="s">
        <v>743</v>
      </c>
      <c r="B1653" s="6">
        <v>44893.769226793978</v>
      </c>
      <c r="C1653" s="5" t="s">
        <v>662</v>
      </c>
      <c r="D1653" s="9">
        <v>45113114600</v>
      </c>
      <c r="E1653" s="10" t="s">
        <v>130</v>
      </c>
      <c r="H1653" s="8">
        <v>2298.0527999999999</v>
      </c>
      <c r="I1653" s="5" t="s">
        <v>15</v>
      </c>
      <c r="J1653" s="10" t="s">
        <v>631</v>
      </c>
    </row>
    <row r="1654" spans="1:10">
      <c r="A1654" s="5" t="s">
        <v>743</v>
      </c>
      <c r="B1654" s="6">
        <v>44893.769226793978</v>
      </c>
      <c r="C1654" s="5" t="s">
        <v>662</v>
      </c>
      <c r="D1654" s="9">
        <v>45113114600</v>
      </c>
      <c r="E1654" s="10" t="s">
        <v>130</v>
      </c>
      <c r="H1654" s="8">
        <v>944.40239999999994</v>
      </c>
      <c r="I1654" s="5" t="s">
        <v>15</v>
      </c>
      <c r="J1654" s="10" t="s">
        <v>631</v>
      </c>
    </row>
    <row r="1655" spans="1:10">
      <c r="A1655" s="5" t="s">
        <v>743</v>
      </c>
      <c r="B1655" s="6">
        <v>44893.769226793978</v>
      </c>
      <c r="C1655" s="5" t="s">
        <v>662</v>
      </c>
      <c r="D1655" s="9">
        <v>45113114600</v>
      </c>
      <c r="E1655" s="10" t="s">
        <v>130</v>
      </c>
      <c r="H1655" s="8">
        <v>2152.6583999999998</v>
      </c>
      <c r="I1655" s="5" t="s">
        <v>15</v>
      </c>
      <c r="J1655" s="10" t="s">
        <v>631</v>
      </c>
    </row>
    <row r="1656" spans="1:10">
      <c r="A1656" s="5" t="s">
        <v>743</v>
      </c>
      <c r="B1656" s="6">
        <v>44893.769226793978</v>
      </c>
      <c r="C1656" s="5" t="s">
        <v>662</v>
      </c>
      <c r="D1656" s="9">
        <v>45113114600</v>
      </c>
      <c r="E1656" s="10" t="s">
        <v>130</v>
      </c>
      <c r="H1656" s="8">
        <v>3668.5464000000002</v>
      </c>
      <c r="I1656" s="5" t="s">
        <v>15</v>
      </c>
      <c r="J1656" s="10" t="s">
        <v>631</v>
      </c>
    </row>
    <row r="1657" spans="1:10">
      <c r="A1657" s="5" t="s">
        <v>743</v>
      </c>
      <c r="B1657" s="6">
        <v>44893.769226793978</v>
      </c>
      <c r="C1657" s="5" t="s">
        <v>662</v>
      </c>
      <c r="D1657" s="9">
        <v>45113114600</v>
      </c>
      <c r="E1657" s="10" t="s">
        <v>130</v>
      </c>
      <c r="H1657" s="8">
        <v>2308.0752000000002</v>
      </c>
      <c r="I1657" s="5" t="s">
        <v>15</v>
      </c>
      <c r="J1657" s="10" t="s">
        <v>631</v>
      </c>
    </row>
    <row r="1658" spans="1:10">
      <c r="A1658" s="5" t="s">
        <v>743</v>
      </c>
      <c r="B1658" s="6">
        <v>44893.769226793978</v>
      </c>
      <c r="C1658" s="5" t="s">
        <v>662</v>
      </c>
      <c r="D1658" s="9">
        <v>45113114600</v>
      </c>
      <c r="E1658" s="10" t="s">
        <v>130</v>
      </c>
      <c r="H1658" s="8">
        <v>621.11040000000003</v>
      </c>
      <c r="I1658" s="5" t="s">
        <v>15</v>
      </c>
      <c r="J1658" s="10" t="s">
        <v>631</v>
      </c>
    </row>
    <row r="1659" spans="1:10">
      <c r="A1659" s="5" t="s">
        <v>743</v>
      </c>
      <c r="B1659" s="6">
        <v>44893.769226793978</v>
      </c>
      <c r="C1659" s="5" t="s">
        <v>662</v>
      </c>
      <c r="D1659" s="9">
        <v>45113114600</v>
      </c>
      <c r="E1659" s="10" t="s">
        <v>130</v>
      </c>
      <c r="H1659" s="8">
        <v>4097.9784</v>
      </c>
      <c r="I1659" s="5" t="s">
        <v>15</v>
      </c>
      <c r="J1659" s="10" t="s">
        <v>631</v>
      </c>
    </row>
    <row r="1660" spans="1:10">
      <c r="A1660" s="5" t="s">
        <v>743</v>
      </c>
      <c r="B1660" s="6">
        <v>44893.769226793978</v>
      </c>
      <c r="C1660" s="5" t="s">
        <v>662</v>
      </c>
      <c r="D1660" s="9">
        <v>45113114600</v>
      </c>
      <c r="E1660" s="10" t="s">
        <v>130</v>
      </c>
      <c r="H1660" s="8">
        <v>13182.031199999999</v>
      </c>
      <c r="I1660" s="5" t="s">
        <v>15</v>
      </c>
      <c r="J1660" s="10" t="s">
        <v>631</v>
      </c>
    </row>
    <row r="1661" spans="1:10">
      <c r="A1661" s="5" t="s">
        <v>743</v>
      </c>
      <c r="B1661" s="6">
        <v>44893.769226793978</v>
      </c>
      <c r="C1661" s="5" t="s">
        <v>662</v>
      </c>
      <c r="D1661" s="9">
        <v>45113114600</v>
      </c>
      <c r="E1661" s="10" t="s">
        <v>130</v>
      </c>
      <c r="H1661" s="8">
        <v>21966.734400000001</v>
      </c>
      <c r="I1661" s="5" t="s">
        <v>15</v>
      </c>
      <c r="J1661" s="10" t="s">
        <v>631</v>
      </c>
    </row>
    <row r="1662" spans="1:10">
      <c r="A1662" s="5" t="s">
        <v>743</v>
      </c>
      <c r="B1662" s="6">
        <v>44893.769226793978</v>
      </c>
      <c r="C1662" s="5" t="s">
        <v>662</v>
      </c>
      <c r="D1662" s="9">
        <v>45113114600</v>
      </c>
      <c r="E1662" s="10" t="s">
        <v>130</v>
      </c>
      <c r="H1662" s="8">
        <v>389.1336</v>
      </c>
      <c r="I1662" s="5" t="s">
        <v>15</v>
      </c>
      <c r="J1662" s="10" t="s">
        <v>631</v>
      </c>
    </row>
    <row r="1663" spans="1:10">
      <c r="A1663" s="5" t="s">
        <v>743</v>
      </c>
      <c r="B1663" s="6">
        <v>44893.769226793978</v>
      </c>
      <c r="C1663" s="5" t="s">
        <v>662</v>
      </c>
      <c r="D1663" s="9">
        <v>45113114600</v>
      </c>
      <c r="E1663" s="10" t="s">
        <v>130</v>
      </c>
      <c r="H1663" s="8">
        <v>10045.785599999999</v>
      </c>
      <c r="I1663" s="5" t="s">
        <v>15</v>
      </c>
      <c r="J1663" s="10" t="s">
        <v>631</v>
      </c>
    </row>
    <row r="1664" spans="1:10">
      <c r="A1664" s="5" t="s">
        <v>743</v>
      </c>
      <c r="B1664" s="6">
        <v>44893.769226793978</v>
      </c>
      <c r="C1664" s="5" t="s">
        <v>662</v>
      </c>
      <c r="D1664" s="9">
        <v>45113114600</v>
      </c>
      <c r="E1664" s="10" t="s">
        <v>130</v>
      </c>
      <c r="H1664" s="8">
        <v>843.96960000000001</v>
      </c>
      <c r="I1664" s="5" t="s">
        <v>15</v>
      </c>
      <c r="J1664" s="10" t="s">
        <v>631</v>
      </c>
    </row>
    <row r="1665" spans="1:10">
      <c r="A1665" s="5" t="s">
        <v>743</v>
      </c>
      <c r="B1665" s="6">
        <v>44893.769226793978</v>
      </c>
      <c r="C1665" s="5" t="s">
        <v>662</v>
      </c>
      <c r="D1665" s="9">
        <v>45113114600</v>
      </c>
      <c r="E1665" s="10" t="s">
        <v>130</v>
      </c>
      <c r="H1665" s="8">
        <v>612.27120000000002</v>
      </c>
      <c r="I1665" s="5" t="s">
        <v>15</v>
      </c>
      <c r="J1665" s="10" t="s">
        <v>631</v>
      </c>
    </row>
    <row r="1666" spans="1:10">
      <c r="A1666" s="5" t="s">
        <v>743</v>
      </c>
      <c r="B1666" s="6">
        <v>44893.769226793978</v>
      </c>
      <c r="C1666" s="5" t="s">
        <v>662</v>
      </c>
      <c r="D1666" s="9">
        <v>45113114600</v>
      </c>
      <c r="E1666" s="10" t="s">
        <v>130</v>
      </c>
      <c r="H1666" s="8">
        <v>2538.1032</v>
      </c>
      <c r="I1666" s="5" t="s">
        <v>15</v>
      </c>
      <c r="J1666" s="10" t="s">
        <v>631</v>
      </c>
    </row>
    <row r="1667" spans="1:10">
      <c r="A1667" s="5" t="s">
        <v>743</v>
      </c>
      <c r="B1667" s="6">
        <v>44893.769226793978</v>
      </c>
      <c r="C1667" s="5" t="s">
        <v>662</v>
      </c>
      <c r="D1667" s="9">
        <v>45113114600</v>
      </c>
      <c r="E1667" s="10" t="s">
        <v>130</v>
      </c>
      <c r="H1667" s="8">
        <v>8554.3271999999997</v>
      </c>
      <c r="I1667" s="5" t="s">
        <v>15</v>
      </c>
      <c r="J1667" s="10" t="s">
        <v>631</v>
      </c>
    </row>
    <row r="1668" spans="1:10">
      <c r="A1668" s="5" t="s">
        <v>743</v>
      </c>
      <c r="B1668" s="6">
        <v>44893.769226793978</v>
      </c>
      <c r="C1668" s="5" t="s">
        <v>662</v>
      </c>
      <c r="D1668" s="9">
        <v>451131146001</v>
      </c>
      <c r="E1668" s="10" t="s">
        <v>130</v>
      </c>
      <c r="H1668" s="8">
        <v>2298.0527999999999</v>
      </c>
      <c r="I1668" s="5" t="s">
        <v>15</v>
      </c>
      <c r="J1668" s="10" t="s">
        <v>631</v>
      </c>
    </row>
    <row r="1669" spans="1:10">
      <c r="A1669" s="5" t="s">
        <v>743</v>
      </c>
      <c r="B1669" s="6">
        <v>44893.769226793978</v>
      </c>
      <c r="C1669" s="5" t="s">
        <v>662</v>
      </c>
      <c r="D1669" s="9">
        <v>45113114600</v>
      </c>
      <c r="E1669" s="10" t="s">
        <v>130</v>
      </c>
      <c r="H1669" s="8">
        <v>23584.725600000002</v>
      </c>
      <c r="I1669" s="5" t="s">
        <v>15</v>
      </c>
      <c r="J1669" s="10" t="s">
        <v>631</v>
      </c>
    </row>
    <row r="1670" spans="1:10">
      <c r="A1670" s="5" t="s">
        <v>743</v>
      </c>
      <c r="B1670" s="6">
        <v>44893.769226793978</v>
      </c>
      <c r="C1670" s="5" t="s">
        <v>662</v>
      </c>
      <c r="D1670" s="9">
        <v>45113114600</v>
      </c>
      <c r="E1670" s="10" t="s">
        <v>130</v>
      </c>
      <c r="H1670" s="8">
        <v>780.00720000000001</v>
      </c>
      <c r="I1670" s="5" t="s">
        <v>15</v>
      </c>
      <c r="J1670" s="10" t="s">
        <v>631</v>
      </c>
    </row>
    <row r="1671" spans="1:10">
      <c r="A1671" s="5" t="s">
        <v>743</v>
      </c>
      <c r="B1671" s="6">
        <v>44893.769226793978</v>
      </c>
      <c r="C1671" s="5" t="s">
        <v>662</v>
      </c>
      <c r="D1671" s="9">
        <v>45113114600</v>
      </c>
      <c r="E1671" s="10" t="s">
        <v>130</v>
      </c>
      <c r="H1671" s="8">
        <v>2539.2168000000001</v>
      </c>
      <c r="I1671" s="5" t="s">
        <v>15</v>
      </c>
      <c r="J1671" s="10" t="s">
        <v>631</v>
      </c>
    </row>
    <row r="1672" spans="1:10">
      <c r="A1672" s="5" t="s">
        <v>743</v>
      </c>
      <c r="B1672" s="6">
        <v>44893.769226793978</v>
      </c>
      <c r="C1672" s="5" t="s">
        <v>662</v>
      </c>
      <c r="D1672" s="9">
        <v>45113114600</v>
      </c>
      <c r="E1672" s="10" t="s">
        <v>130</v>
      </c>
      <c r="H1672" s="8">
        <v>3164.9904000000001</v>
      </c>
      <c r="I1672" s="5" t="s">
        <v>15</v>
      </c>
      <c r="J1672" s="10" t="s">
        <v>631</v>
      </c>
    </row>
    <row r="1673" spans="1:10">
      <c r="A1673" s="5" t="s">
        <v>743</v>
      </c>
      <c r="B1673" s="6">
        <v>44893.769226793978</v>
      </c>
      <c r="C1673" s="5" t="s">
        <v>662</v>
      </c>
      <c r="D1673" s="9">
        <v>45113114600</v>
      </c>
      <c r="E1673" s="10" t="s">
        <v>130</v>
      </c>
      <c r="H1673" s="8">
        <v>1748.6304</v>
      </c>
      <c r="I1673" s="5" t="s">
        <v>15</v>
      </c>
      <c r="J1673" s="10" t="s">
        <v>631</v>
      </c>
    </row>
    <row r="1674" spans="1:10">
      <c r="A1674" s="5" t="s">
        <v>743</v>
      </c>
      <c r="B1674" s="6">
        <v>44893.769226793978</v>
      </c>
      <c r="C1674" s="5" t="s">
        <v>662</v>
      </c>
      <c r="D1674" s="9">
        <v>45113114600</v>
      </c>
      <c r="E1674" s="10" t="s">
        <v>130</v>
      </c>
      <c r="H1674" s="8">
        <v>1169.9760000000001</v>
      </c>
      <c r="I1674" s="5" t="s">
        <v>15</v>
      </c>
      <c r="J1674" s="10" t="s">
        <v>631</v>
      </c>
    </row>
    <row r="1675" spans="1:10">
      <c r="A1675" s="5" t="s">
        <v>743</v>
      </c>
      <c r="B1675" s="6">
        <v>44893.769226793978</v>
      </c>
      <c r="C1675" s="5" t="s">
        <v>662</v>
      </c>
      <c r="D1675" s="9">
        <v>45113114600</v>
      </c>
      <c r="E1675" s="10" t="s">
        <v>130</v>
      </c>
      <c r="H1675" s="8">
        <v>1364.9952000000001</v>
      </c>
      <c r="I1675" s="5" t="s">
        <v>15</v>
      </c>
      <c r="J1675" s="10" t="s">
        <v>631</v>
      </c>
    </row>
    <row r="1676" spans="1:10">
      <c r="A1676" s="5" t="s">
        <v>743</v>
      </c>
      <c r="B1676" s="6">
        <v>44893.769226793978</v>
      </c>
      <c r="C1676" s="5" t="s">
        <v>662</v>
      </c>
      <c r="D1676" s="9">
        <v>45113114600</v>
      </c>
      <c r="E1676" s="10" t="s">
        <v>130</v>
      </c>
      <c r="H1676" s="8">
        <v>584.98800000000006</v>
      </c>
      <c r="I1676" s="5" t="s">
        <v>15</v>
      </c>
      <c r="J1676" s="10" t="s">
        <v>631</v>
      </c>
    </row>
    <row r="1677" spans="1:10">
      <c r="A1677" s="5" t="s">
        <v>743</v>
      </c>
      <c r="B1677" s="6">
        <v>44893.769226793978</v>
      </c>
      <c r="C1677" s="5" t="s">
        <v>662</v>
      </c>
      <c r="D1677" s="9">
        <v>451131146002</v>
      </c>
      <c r="E1677" s="10" t="s">
        <v>130</v>
      </c>
      <c r="H1677" s="8">
        <v>1169.9760000000001</v>
      </c>
      <c r="I1677" s="5" t="s">
        <v>15</v>
      </c>
      <c r="J1677" s="10" t="s">
        <v>631</v>
      </c>
    </row>
    <row r="1678" spans="1:10">
      <c r="A1678" s="5" t="s">
        <v>743</v>
      </c>
      <c r="B1678" s="6">
        <v>44893.769226793978</v>
      </c>
      <c r="C1678" s="5" t="s">
        <v>662</v>
      </c>
      <c r="D1678" s="9">
        <v>451131146003</v>
      </c>
      <c r="E1678" s="10" t="s">
        <v>130</v>
      </c>
      <c r="H1678" s="8">
        <v>780.00720000000001</v>
      </c>
      <c r="I1678" s="5" t="s">
        <v>15</v>
      </c>
      <c r="J1678" s="10" t="s">
        <v>631</v>
      </c>
    </row>
    <row r="1679" spans="1:10">
      <c r="A1679" s="5" t="s">
        <v>743</v>
      </c>
      <c r="B1679" s="6">
        <v>44893.769226793978</v>
      </c>
      <c r="C1679" s="5" t="s">
        <v>662</v>
      </c>
      <c r="D1679" s="9">
        <v>45113114600</v>
      </c>
      <c r="E1679" s="10" t="s">
        <v>130</v>
      </c>
      <c r="H1679" s="8">
        <v>389.96879999999999</v>
      </c>
      <c r="I1679" s="5" t="s">
        <v>15</v>
      </c>
      <c r="J1679" s="10" t="s">
        <v>631</v>
      </c>
    </row>
    <row r="1680" spans="1:10">
      <c r="A1680" s="5" t="s">
        <v>743</v>
      </c>
      <c r="B1680" s="6">
        <v>44893.769226793978</v>
      </c>
      <c r="C1680" s="5" t="s">
        <v>662</v>
      </c>
      <c r="D1680" s="9">
        <v>45113114600</v>
      </c>
      <c r="E1680" s="10" t="s">
        <v>130</v>
      </c>
      <c r="H1680" s="8">
        <v>978.01919999999996</v>
      </c>
      <c r="I1680" s="5" t="s">
        <v>15</v>
      </c>
      <c r="J1680" s="10" t="s">
        <v>631</v>
      </c>
    </row>
    <row r="1681" spans="1:10">
      <c r="A1681" s="5" t="s">
        <v>743</v>
      </c>
      <c r="B1681" s="6">
        <v>44893.769226793978</v>
      </c>
      <c r="C1681" s="5" t="s">
        <v>662</v>
      </c>
      <c r="D1681" s="9">
        <v>451131146004</v>
      </c>
      <c r="E1681" s="10" t="s">
        <v>130</v>
      </c>
      <c r="H1681" s="8">
        <v>2298.0527999999999</v>
      </c>
      <c r="I1681" s="5" t="s">
        <v>15</v>
      </c>
      <c r="J1681" s="10" t="s">
        <v>631</v>
      </c>
    </row>
    <row r="1682" spans="1:10">
      <c r="A1682" s="5" t="s">
        <v>743</v>
      </c>
      <c r="B1682" s="6">
        <v>44893.769226793978</v>
      </c>
      <c r="C1682" s="5" t="s">
        <v>662</v>
      </c>
      <c r="D1682" s="9">
        <v>45113114600</v>
      </c>
      <c r="E1682" s="10" t="s">
        <v>130</v>
      </c>
      <c r="H1682" s="8">
        <v>975.02639999999997</v>
      </c>
      <c r="I1682" s="5" t="s">
        <v>15</v>
      </c>
      <c r="J1682" s="10" t="s">
        <v>631</v>
      </c>
    </row>
    <row r="1683" spans="1:10">
      <c r="A1683" s="5" t="s">
        <v>743</v>
      </c>
      <c r="B1683" s="6">
        <v>44893.769226793978</v>
      </c>
      <c r="C1683" s="5" t="s">
        <v>662</v>
      </c>
      <c r="D1683" s="9">
        <v>45113114600</v>
      </c>
      <c r="E1683" s="10" t="s">
        <v>130</v>
      </c>
      <c r="H1683" s="8">
        <v>14529.4872</v>
      </c>
      <c r="I1683" s="5" t="s">
        <v>15</v>
      </c>
      <c r="J1683" s="10" t="s">
        <v>631</v>
      </c>
    </row>
    <row r="1684" spans="1:10">
      <c r="A1684" s="5" t="s">
        <v>743</v>
      </c>
      <c r="B1684" s="6">
        <v>44893.769226793978</v>
      </c>
      <c r="C1684" s="5" t="s">
        <v>662</v>
      </c>
      <c r="D1684" s="9">
        <v>45132974547</v>
      </c>
      <c r="E1684" s="10" t="s">
        <v>130</v>
      </c>
      <c r="H1684" s="8">
        <v>28290.8688</v>
      </c>
      <c r="I1684" s="5" t="s">
        <v>15</v>
      </c>
      <c r="J1684" s="10" t="s">
        <v>631</v>
      </c>
    </row>
    <row r="1685" spans="1:10">
      <c r="A1685" s="5" t="s">
        <v>743</v>
      </c>
      <c r="B1685" s="6">
        <v>44893.769226793978</v>
      </c>
      <c r="C1685" s="5" t="s">
        <v>662</v>
      </c>
      <c r="D1685" s="9">
        <v>45132974547</v>
      </c>
      <c r="E1685" s="10" t="s">
        <v>130</v>
      </c>
      <c r="H1685" s="8">
        <v>10214.983200000001</v>
      </c>
      <c r="I1685" s="5" t="s">
        <v>15</v>
      </c>
      <c r="J1685" s="10" t="s">
        <v>631</v>
      </c>
    </row>
    <row r="1686" spans="1:10">
      <c r="A1686" s="5" t="s">
        <v>743</v>
      </c>
      <c r="B1686" s="6">
        <v>44893.769226793978</v>
      </c>
      <c r="C1686" s="5" t="s">
        <v>662</v>
      </c>
      <c r="D1686" s="9">
        <v>45132974547</v>
      </c>
      <c r="E1686" s="10" t="s">
        <v>130</v>
      </c>
      <c r="H1686" s="8">
        <v>6592.6512000000002</v>
      </c>
      <c r="I1686" s="5" t="s">
        <v>15</v>
      </c>
      <c r="J1686" s="10" t="s">
        <v>631</v>
      </c>
    </row>
    <row r="1687" spans="1:10">
      <c r="A1687" s="5" t="s">
        <v>743</v>
      </c>
      <c r="B1687" s="6">
        <v>44893.769226793978</v>
      </c>
      <c r="C1687" s="5" t="s">
        <v>662</v>
      </c>
      <c r="D1687" s="9">
        <v>45132974547</v>
      </c>
      <c r="E1687" s="10" t="s">
        <v>130</v>
      </c>
      <c r="H1687" s="8">
        <v>6666.9840000000004</v>
      </c>
      <c r="I1687" s="5" t="s">
        <v>15</v>
      </c>
      <c r="J1687" s="10" t="s">
        <v>631</v>
      </c>
    </row>
    <row r="1688" spans="1:10">
      <c r="A1688" s="5" t="s">
        <v>743</v>
      </c>
      <c r="B1688" s="6">
        <v>44893.769226793978</v>
      </c>
      <c r="C1688" s="5" t="s">
        <v>662</v>
      </c>
      <c r="D1688" s="9">
        <v>45132974547</v>
      </c>
      <c r="E1688" s="10" t="s">
        <v>130</v>
      </c>
      <c r="H1688" s="8">
        <v>6936.5447999999997</v>
      </c>
      <c r="I1688" s="5" t="s">
        <v>15</v>
      </c>
      <c r="J1688" s="10" t="s">
        <v>631</v>
      </c>
    </row>
    <row r="1689" spans="1:10">
      <c r="A1689" s="5" t="s">
        <v>743</v>
      </c>
      <c r="B1689" s="6">
        <v>44893.769226793978</v>
      </c>
      <c r="C1689" s="5" t="s">
        <v>662</v>
      </c>
      <c r="D1689" s="9">
        <v>45132974547</v>
      </c>
      <c r="E1689" s="10" t="s">
        <v>130</v>
      </c>
      <c r="H1689" s="8">
        <v>10406.3832</v>
      </c>
      <c r="I1689" s="5" t="s">
        <v>15</v>
      </c>
      <c r="J1689" s="10" t="s">
        <v>631</v>
      </c>
    </row>
    <row r="1690" spans="1:10">
      <c r="A1690" s="5" t="s">
        <v>743</v>
      </c>
      <c r="B1690" s="6">
        <v>44893.769226793978</v>
      </c>
      <c r="C1690" s="5" t="s">
        <v>662</v>
      </c>
      <c r="D1690" s="9">
        <v>45132974547</v>
      </c>
      <c r="E1690" s="10" t="s">
        <v>130</v>
      </c>
      <c r="H1690" s="8">
        <v>84.007199999999997</v>
      </c>
      <c r="I1690" s="5" t="s">
        <v>15</v>
      </c>
      <c r="J1690" s="10" t="s">
        <v>631</v>
      </c>
    </row>
    <row r="1691" spans="1:10">
      <c r="A1691" s="5" t="s">
        <v>743</v>
      </c>
      <c r="B1691" s="6">
        <v>44893.769226793978</v>
      </c>
      <c r="C1691" s="5" t="s">
        <v>662</v>
      </c>
      <c r="D1691" s="9">
        <v>45132974547</v>
      </c>
      <c r="E1691" s="10" t="s">
        <v>130</v>
      </c>
      <c r="H1691" s="8">
        <v>20260.281599999998</v>
      </c>
      <c r="I1691" s="5" t="s">
        <v>15</v>
      </c>
      <c r="J1691" s="10" t="s">
        <v>631</v>
      </c>
    </row>
    <row r="1692" spans="1:10">
      <c r="A1692" s="5" t="s">
        <v>743</v>
      </c>
      <c r="B1692" s="6">
        <v>44893.769226793978</v>
      </c>
      <c r="C1692" s="5" t="s">
        <v>662</v>
      </c>
      <c r="D1692" s="9">
        <v>45132974547</v>
      </c>
      <c r="E1692" s="10" t="s">
        <v>130</v>
      </c>
      <c r="H1692" s="8">
        <v>2553.3456000000001</v>
      </c>
      <c r="I1692" s="5" t="s">
        <v>15</v>
      </c>
      <c r="J1692" s="10" t="s">
        <v>631</v>
      </c>
    </row>
    <row r="1693" spans="1:10">
      <c r="A1693" s="5" t="s">
        <v>743</v>
      </c>
      <c r="B1693" s="6">
        <v>44893.769226793978</v>
      </c>
      <c r="C1693" s="5" t="s">
        <v>662</v>
      </c>
      <c r="D1693" s="9">
        <v>45132974547</v>
      </c>
      <c r="E1693" s="10" t="s">
        <v>130</v>
      </c>
      <c r="H1693" s="8">
        <v>12048.873600000001</v>
      </c>
      <c r="I1693" s="5" t="s">
        <v>15</v>
      </c>
      <c r="J1693" s="10" t="s">
        <v>631</v>
      </c>
    </row>
    <row r="1694" spans="1:10">
      <c r="A1694" s="5" t="s">
        <v>743</v>
      </c>
      <c r="B1694" s="6">
        <v>44893.769226793978</v>
      </c>
      <c r="C1694" s="5" t="s">
        <v>662</v>
      </c>
      <c r="D1694" s="9">
        <v>45132974547</v>
      </c>
      <c r="E1694" s="10" t="s">
        <v>130</v>
      </c>
      <c r="H1694" s="8">
        <v>780.00720000000001</v>
      </c>
      <c r="I1694" s="5" t="s">
        <v>15</v>
      </c>
      <c r="J1694" s="10" t="s">
        <v>631</v>
      </c>
    </row>
    <row r="1695" spans="1:10">
      <c r="A1695" s="5" t="s">
        <v>743</v>
      </c>
      <c r="B1695" s="6">
        <v>44893.769226793978</v>
      </c>
      <c r="C1695" s="5" t="s">
        <v>662</v>
      </c>
      <c r="D1695" s="9">
        <v>45132974547</v>
      </c>
      <c r="E1695" s="10" t="s">
        <v>130</v>
      </c>
      <c r="H1695" s="8">
        <v>2199.0120000000002</v>
      </c>
      <c r="I1695" s="5" t="s">
        <v>15</v>
      </c>
      <c r="J1695" s="10" t="s">
        <v>631</v>
      </c>
    </row>
    <row r="1696" spans="1:10">
      <c r="A1696" s="5" t="s">
        <v>743</v>
      </c>
      <c r="B1696" s="6">
        <v>44893.769226793978</v>
      </c>
      <c r="C1696" s="5" t="s">
        <v>662</v>
      </c>
      <c r="D1696" s="9">
        <v>45132974547</v>
      </c>
      <c r="E1696" s="10" t="s">
        <v>130</v>
      </c>
      <c r="H1696" s="8">
        <v>878.28240000000005</v>
      </c>
      <c r="I1696" s="5" t="s">
        <v>15</v>
      </c>
      <c r="J1696" s="10" t="s">
        <v>631</v>
      </c>
    </row>
    <row r="1697" spans="1:10">
      <c r="A1697" s="5" t="s">
        <v>743</v>
      </c>
      <c r="B1697" s="6">
        <v>44893.769226793978</v>
      </c>
      <c r="C1697" s="5" t="s">
        <v>662</v>
      </c>
      <c r="D1697" s="9">
        <v>45132974547</v>
      </c>
      <c r="E1697" s="10" t="s">
        <v>130</v>
      </c>
      <c r="H1697" s="8">
        <v>2039.0712000000001</v>
      </c>
      <c r="I1697" s="5" t="s">
        <v>15</v>
      </c>
      <c r="J1697" s="10" t="s">
        <v>631</v>
      </c>
    </row>
    <row r="1698" spans="1:10">
      <c r="A1698" s="5" t="s">
        <v>743</v>
      </c>
      <c r="B1698" s="6">
        <v>44893.769226793978</v>
      </c>
      <c r="C1698" s="5" t="s">
        <v>662</v>
      </c>
      <c r="D1698" s="9">
        <v>45132974547</v>
      </c>
      <c r="E1698" s="10" t="s">
        <v>130</v>
      </c>
      <c r="H1698" s="8">
        <v>1759.2095999999999</v>
      </c>
      <c r="I1698" s="5" t="s">
        <v>15</v>
      </c>
      <c r="J1698" s="10" t="s">
        <v>631</v>
      </c>
    </row>
    <row r="1699" spans="1:10">
      <c r="A1699" s="5" t="s">
        <v>743</v>
      </c>
      <c r="B1699" s="6">
        <v>44893.769226793978</v>
      </c>
      <c r="C1699" s="5" t="s">
        <v>662</v>
      </c>
      <c r="D1699" s="9">
        <v>45132974547</v>
      </c>
      <c r="E1699" s="10" t="s">
        <v>130</v>
      </c>
      <c r="H1699" s="8">
        <v>2634.0120000000002</v>
      </c>
      <c r="I1699" s="5" t="s">
        <v>15</v>
      </c>
      <c r="J1699" s="10" t="s">
        <v>631</v>
      </c>
    </row>
    <row r="1700" spans="1:10">
      <c r="A1700" s="5" t="s">
        <v>743</v>
      </c>
      <c r="B1700" s="6">
        <v>44893.769226793978</v>
      </c>
      <c r="C1700" s="5" t="s">
        <v>662</v>
      </c>
      <c r="D1700" s="9">
        <v>45132974547</v>
      </c>
      <c r="E1700" s="10" t="s">
        <v>130</v>
      </c>
      <c r="H1700" s="8">
        <v>683.26319999999998</v>
      </c>
      <c r="I1700" s="5" t="s">
        <v>15</v>
      </c>
      <c r="J1700" s="10" t="s">
        <v>631</v>
      </c>
    </row>
    <row r="1701" spans="1:10">
      <c r="A1701" s="5" t="s">
        <v>743</v>
      </c>
      <c r="B1701" s="6">
        <v>44893.769226793978</v>
      </c>
      <c r="C1701" s="5" t="s">
        <v>662</v>
      </c>
      <c r="D1701" s="9">
        <v>45132974547</v>
      </c>
      <c r="E1701" s="10" t="s">
        <v>130</v>
      </c>
      <c r="H1701" s="8">
        <v>2779.1976</v>
      </c>
      <c r="I1701" s="5" t="s">
        <v>15</v>
      </c>
      <c r="J1701" s="10" t="s">
        <v>631</v>
      </c>
    </row>
    <row r="1702" spans="1:10">
      <c r="A1702" s="5" t="s">
        <v>743</v>
      </c>
      <c r="B1702" s="6">
        <v>44893.769226793978</v>
      </c>
      <c r="C1702" s="5" t="s">
        <v>662</v>
      </c>
      <c r="D1702" s="9">
        <v>45132974547</v>
      </c>
      <c r="E1702" s="10" t="s">
        <v>130</v>
      </c>
      <c r="H1702" s="8">
        <v>4398.0240000000003</v>
      </c>
      <c r="I1702" s="5" t="s">
        <v>15</v>
      </c>
      <c r="J1702" s="10" t="s">
        <v>631</v>
      </c>
    </row>
    <row r="1703" spans="1:10">
      <c r="A1703" s="5" t="s">
        <v>743</v>
      </c>
      <c r="B1703" s="6">
        <v>44893.769226793978</v>
      </c>
      <c r="C1703" s="5" t="s">
        <v>662</v>
      </c>
      <c r="D1703" s="9">
        <v>45132974547</v>
      </c>
      <c r="E1703" s="10" t="s">
        <v>130</v>
      </c>
      <c r="H1703" s="8">
        <v>1169.9760000000001</v>
      </c>
      <c r="I1703" s="5" t="s">
        <v>15</v>
      </c>
      <c r="J1703" s="10" t="s">
        <v>631</v>
      </c>
    </row>
    <row r="1704" spans="1:10">
      <c r="A1704" s="5" t="s">
        <v>743</v>
      </c>
      <c r="B1704" s="6">
        <v>44893.769226793978</v>
      </c>
      <c r="C1704" s="5" t="s">
        <v>662</v>
      </c>
      <c r="D1704" s="9">
        <v>451329745471</v>
      </c>
      <c r="E1704" s="10" t="s">
        <v>130</v>
      </c>
      <c r="H1704" s="8">
        <v>1169.9760000000001</v>
      </c>
      <c r="I1704" s="5" t="s">
        <v>15</v>
      </c>
      <c r="J1704" s="10" t="s">
        <v>631</v>
      </c>
    </row>
    <row r="1705" spans="1:10">
      <c r="A1705" s="5" t="s">
        <v>743</v>
      </c>
      <c r="B1705" s="6">
        <v>44893.769226793978</v>
      </c>
      <c r="C1705" s="5" t="s">
        <v>662</v>
      </c>
      <c r="D1705" s="9">
        <v>45132974547</v>
      </c>
      <c r="E1705" s="10" t="s">
        <v>130</v>
      </c>
      <c r="H1705" s="8">
        <v>2334.9407999999999</v>
      </c>
      <c r="I1705" s="5" t="s">
        <v>15</v>
      </c>
      <c r="J1705" s="10" t="s">
        <v>631</v>
      </c>
    </row>
    <row r="1706" spans="1:10">
      <c r="A1706" s="5" t="s">
        <v>743</v>
      </c>
      <c r="B1706" s="6">
        <v>44893.769226793978</v>
      </c>
      <c r="C1706" s="5" t="s">
        <v>662</v>
      </c>
      <c r="D1706" s="9">
        <v>45132974547</v>
      </c>
      <c r="E1706" s="10" t="s">
        <v>130</v>
      </c>
      <c r="H1706" s="8">
        <v>100.7808</v>
      </c>
      <c r="I1706" s="5" t="s">
        <v>15</v>
      </c>
      <c r="J1706" s="10" t="s">
        <v>631</v>
      </c>
    </row>
    <row r="1707" spans="1:10">
      <c r="A1707" s="5" t="s">
        <v>743</v>
      </c>
      <c r="B1707" s="6">
        <v>44893.769226793978</v>
      </c>
      <c r="C1707" s="5" t="s">
        <v>662</v>
      </c>
      <c r="D1707" s="9">
        <v>45132974547</v>
      </c>
      <c r="E1707" s="10" t="s">
        <v>130</v>
      </c>
      <c r="H1707" s="8">
        <v>608.65200000000004</v>
      </c>
      <c r="I1707" s="5" t="s">
        <v>15</v>
      </c>
      <c r="J1707" s="10" t="s">
        <v>631</v>
      </c>
    </row>
    <row r="1708" spans="1:10">
      <c r="A1708" s="5" t="s">
        <v>743</v>
      </c>
      <c r="B1708" s="6">
        <v>44893.769226793978</v>
      </c>
      <c r="C1708" s="5" t="s">
        <v>662</v>
      </c>
      <c r="D1708" s="9">
        <v>45123099730</v>
      </c>
      <c r="E1708" s="10" t="s">
        <v>130</v>
      </c>
      <c r="H1708" s="8">
        <v>5705.7384000000002</v>
      </c>
      <c r="I1708" s="5" t="s">
        <v>15</v>
      </c>
      <c r="J1708" s="10" t="s">
        <v>631</v>
      </c>
    </row>
    <row r="1709" spans="1:10">
      <c r="A1709" s="5" t="s">
        <v>743</v>
      </c>
      <c r="B1709" s="6">
        <v>44893.769226793978</v>
      </c>
      <c r="C1709" s="5" t="s">
        <v>662</v>
      </c>
      <c r="D1709" s="9">
        <v>45123099730</v>
      </c>
      <c r="E1709" s="10" t="s">
        <v>130</v>
      </c>
      <c r="H1709" s="8">
        <v>1763.664</v>
      </c>
      <c r="I1709" s="5" t="s">
        <v>15</v>
      </c>
      <c r="J1709" s="10" t="s">
        <v>631</v>
      </c>
    </row>
    <row r="1710" spans="1:10">
      <c r="A1710" s="5" t="s">
        <v>743</v>
      </c>
      <c r="B1710" s="6">
        <v>44893.769226793978</v>
      </c>
      <c r="C1710" s="5" t="s">
        <v>662</v>
      </c>
      <c r="D1710" s="9">
        <v>45123099730</v>
      </c>
      <c r="E1710" s="10" t="s">
        <v>130</v>
      </c>
      <c r="H1710" s="8">
        <v>3194.5704000000001</v>
      </c>
      <c r="I1710" s="5" t="s">
        <v>15</v>
      </c>
      <c r="J1710" s="10" t="s">
        <v>631</v>
      </c>
    </row>
    <row r="1711" spans="1:10">
      <c r="A1711" s="5" t="s">
        <v>743</v>
      </c>
      <c r="B1711" s="6">
        <v>44893.769226793978</v>
      </c>
      <c r="C1711" s="5" t="s">
        <v>662</v>
      </c>
      <c r="D1711" s="9">
        <v>45123099730</v>
      </c>
      <c r="E1711" s="10" t="s">
        <v>130</v>
      </c>
      <c r="H1711" s="8">
        <v>973.98239999999998</v>
      </c>
      <c r="I1711" s="5" t="s">
        <v>15</v>
      </c>
      <c r="J1711" s="10" t="s">
        <v>631</v>
      </c>
    </row>
    <row r="1712" spans="1:10">
      <c r="A1712" s="5" t="s">
        <v>743</v>
      </c>
      <c r="B1712" s="6">
        <v>44893.769226793978</v>
      </c>
      <c r="C1712" s="5" t="s">
        <v>662</v>
      </c>
      <c r="D1712" s="9">
        <v>45123099730</v>
      </c>
      <c r="E1712" s="10" t="s">
        <v>130</v>
      </c>
      <c r="H1712" s="8">
        <v>299.41919999999999</v>
      </c>
      <c r="I1712" s="5" t="s">
        <v>15</v>
      </c>
      <c r="J1712" s="10" t="s">
        <v>631</v>
      </c>
    </row>
    <row r="1713" spans="1:10">
      <c r="A1713" s="5" t="s">
        <v>743</v>
      </c>
      <c r="B1713" s="6">
        <v>44893.769226793978</v>
      </c>
      <c r="C1713" s="5" t="s">
        <v>662</v>
      </c>
      <c r="D1713" s="9">
        <v>45123099730</v>
      </c>
      <c r="E1713" s="10" t="s">
        <v>130</v>
      </c>
      <c r="H1713" s="8">
        <v>985.60559999999998</v>
      </c>
      <c r="I1713" s="5" t="s">
        <v>15</v>
      </c>
      <c r="J1713" s="10" t="s">
        <v>631</v>
      </c>
    </row>
    <row r="1714" spans="1:10">
      <c r="A1714" s="5" t="s">
        <v>743</v>
      </c>
      <c r="B1714" s="6">
        <v>44893.769226793978</v>
      </c>
      <c r="C1714" s="5" t="s">
        <v>662</v>
      </c>
      <c r="D1714" s="9">
        <v>45123099730</v>
      </c>
      <c r="E1714" s="10" t="s">
        <v>130</v>
      </c>
      <c r="H1714" s="8">
        <v>5754.5976000000001</v>
      </c>
      <c r="I1714" s="5" t="s">
        <v>15</v>
      </c>
      <c r="J1714" s="10" t="s">
        <v>631</v>
      </c>
    </row>
    <row r="1715" spans="1:10">
      <c r="A1715" s="5" t="s">
        <v>743</v>
      </c>
      <c r="B1715" s="6">
        <v>44893.769226793978</v>
      </c>
      <c r="C1715" s="5" t="s">
        <v>662</v>
      </c>
      <c r="D1715" s="9">
        <v>45123099730</v>
      </c>
      <c r="E1715" s="10" t="s">
        <v>130</v>
      </c>
      <c r="H1715" s="8">
        <v>8671.1856000000007</v>
      </c>
      <c r="I1715" s="5" t="s">
        <v>15</v>
      </c>
      <c r="J1715" s="10" t="s">
        <v>631</v>
      </c>
    </row>
    <row r="1716" spans="1:10">
      <c r="A1716" s="5" t="s">
        <v>743</v>
      </c>
      <c r="B1716" s="6">
        <v>44893.769226793978</v>
      </c>
      <c r="C1716" s="5" t="s">
        <v>662</v>
      </c>
      <c r="D1716" s="9">
        <v>45123099730</v>
      </c>
      <c r="E1716" s="10" t="s">
        <v>130</v>
      </c>
      <c r="H1716" s="8">
        <v>1345.2288000000001</v>
      </c>
      <c r="I1716" s="5" t="s">
        <v>15</v>
      </c>
      <c r="J1716" s="10" t="s">
        <v>631</v>
      </c>
    </row>
    <row r="1717" spans="1:10">
      <c r="A1717" s="5" t="s">
        <v>743</v>
      </c>
      <c r="B1717" s="6">
        <v>44893.769226793978</v>
      </c>
      <c r="C1717" s="5" t="s">
        <v>662</v>
      </c>
      <c r="D1717" s="9">
        <v>45123099730</v>
      </c>
      <c r="E1717" s="10" t="s">
        <v>130</v>
      </c>
      <c r="H1717" s="8">
        <v>6318.0096000000003</v>
      </c>
      <c r="I1717" s="5" t="s">
        <v>15</v>
      </c>
      <c r="J1717" s="10" t="s">
        <v>631</v>
      </c>
    </row>
    <row r="1718" spans="1:10">
      <c r="A1718" s="5" t="s">
        <v>743</v>
      </c>
      <c r="B1718" s="6">
        <v>44893.769226793978</v>
      </c>
      <c r="C1718" s="5" t="s">
        <v>662</v>
      </c>
      <c r="D1718" s="9">
        <v>45123099730</v>
      </c>
      <c r="E1718" s="10" t="s">
        <v>130</v>
      </c>
      <c r="H1718" s="8">
        <v>3351.0311999999999</v>
      </c>
      <c r="I1718" s="5" t="s">
        <v>15</v>
      </c>
      <c r="J1718" s="10" t="s">
        <v>631</v>
      </c>
    </row>
    <row r="1719" spans="1:10">
      <c r="A1719" s="5" t="s">
        <v>743</v>
      </c>
      <c r="B1719" s="6">
        <v>44893.769226793978</v>
      </c>
      <c r="C1719" s="5" t="s">
        <v>662</v>
      </c>
      <c r="D1719" s="9">
        <v>45123099730</v>
      </c>
      <c r="E1719" s="10" t="s">
        <v>130</v>
      </c>
      <c r="H1719" s="8">
        <v>3511.4591999999998</v>
      </c>
      <c r="I1719" s="5" t="s">
        <v>15</v>
      </c>
      <c r="J1719" s="10" t="s">
        <v>631</v>
      </c>
    </row>
    <row r="1720" spans="1:10">
      <c r="A1720" s="5" t="s">
        <v>743</v>
      </c>
      <c r="B1720" s="6">
        <v>44893.769226793978</v>
      </c>
      <c r="C1720" s="5" t="s">
        <v>662</v>
      </c>
      <c r="D1720" s="9">
        <v>45123099730</v>
      </c>
      <c r="E1720" s="10" t="s">
        <v>130</v>
      </c>
      <c r="H1720" s="8">
        <v>3762.0192000000002</v>
      </c>
      <c r="I1720" s="5" t="s">
        <v>15</v>
      </c>
      <c r="J1720" s="10" t="s">
        <v>631</v>
      </c>
    </row>
    <row r="1721" spans="1:10">
      <c r="A1721" s="5" t="s">
        <v>743</v>
      </c>
      <c r="B1721" s="6">
        <v>44893.769226793978</v>
      </c>
      <c r="C1721" s="5" t="s">
        <v>662</v>
      </c>
      <c r="D1721" s="9">
        <v>45123099730</v>
      </c>
      <c r="E1721" s="10" t="s">
        <v>130</v>
      </c>
      <c r="H1721" s="8">
        <v>14179.677600000001</v>
      </c>
      <c r="I1721" s="5" t="s">
        <v>15</v>
      </c>
      <c r="J1721" s="10" t="s">
        <v>631</v>
      </c>
    </row>
    <row r="1722" spans="1:10">
      <c r="A1722" s="5" t="s">
        <v>743</v>
      </c>
      <c r="B1722" s="6">
        <v>44893.769226793978</v>
      </c>
      <c r="C1722" s="5" t="s">
        <v>662</v>
      </c>
      <c r="D1722" s="9">
        <v>45123099730</v>
      </c>
      <c r="E1722" s="10" t="s">
        <v>130</v>
      </c>
      <c r="H1722" s="8">
        <v>3432.6024000000002</v>
      </c>
      <c r="I1722" s="5" t="s">
        <v>15</v>
      </c>
      <c r="J1722" s="10" t="s">
        <v>631</v>
      </c>
    </row>
    <row r="1723" spans="1:10">
      <c r="A1723" s="5" t="s">
        <v>743</v>
      </c>
      <c r="B1723" s="6">
        <v>44893.769226793978</v>
      </c>
      <c r="C1723" s="5" t="s">
        <v>662</v>
      </c>
      <c r="D1723" s="9">
        <v>45123099730</v>
      </c>
      <c r="E1723" s="10" t="s">
        <v>130</v>
      </c>
      <c r="H1723" s="8">
        <v>4513.9776000000002</v>
      </c>
      <c r="I1723" s="5" t="s">
        <v>15</v>
      </c>
      <c r="J1723" s="10" t="s">
        <v>631</v>
      </c>
    </row>
    <row r="1724" spans="1:10">
      <c r="A1724" s="5" t="s">
        <v>743</v>
      </c>
      <c r="B1724" s="6">
        <v>44893.769226793978</v>
      </c>
      <c r="C1724" s="5" t="s">
        <v>662</v>
      </c>
      <c r="D1724" s="9">
        <v>45123099730</v>
      </c>
      <c r="E1724" s="10" t="s">
        <v>130</v>
      </c>
      <c r="H1724" s="8">
        <v>5697.3864000000003</v>
      </c>
      <c r="I1724" s="5" t="s">
        <v>15</v>
      </c>
      <c r="J1724" s="10" t="s">
        <v>631</v>
      </c>
    </row>
    <row r="1725" spans="1:10">
      <c r="A1725" s="5" t="s">
        <v>743</v>
      </c>
      <c r="B1725" s="6">
        <v>44893.769226793978</v>
      </c>
      <c r="C1725" s="5" t="s">
        <v>662</v>
      </c>
      <c r="D1725" s="9">
        <v>45123099730</v>
      </c>
      <c r="E1725" s="10" t="s">
        <v>130</v>
      </c>
      <c r="H1725" s="8">
        <v>11039.603999999999</v>
      </c>
      <c r="I1725" s="5" t="s">
        <v>15</v>
      </c>
      <c r="J1725" s="10" t="s">
        <v>631</v>
      </c>
    </row>
    <row r="1726" spans="1:10">
      <c r="A1726" s="5" t="s">
        <v>743</v>
      </c>
      <c r="B1726" s="6">
        <v>44893.769226793978</v>
      </c>
      <c r="C1726" s="5" t="s">
        <v>662</v>
      </c>
      <c r="D1726" s="9">
        <v>45123099730</v>
      </c>
      <c r="E1726" s="10" t="s">
        <v>130</v>
      </c>
      <c r="H1726" s="8">
        <v>2226.1559999999999</v>
      </c>
      <c r="I1726" s="5" t="s">
        <v>15</v>
      </c>
      <c r="J1726" s="10" t="s">
        <v>631</v>
      </c>
    </row>
    <row r="1727" spans="1:10">
      <c r="A1727" s="5" t="s">
        <v>743</v>
      </c>
      <c r="B1727" s="6">
        <v>44893.769226793978</v>
      </c>
      <c r="C1727" s="5" t="s">
        <v>662</v>
      </c>
      <c r="D1727" s="9">
        <v>45132974548</v>
      </c>
      <c r="E1727" s="10" t="s">
        <v>130</v>
      </c>
      <c r="H1727" s="8">
        <v>15397.608</v>
      </c>
      <c r="I1727" s="5" t="s">
        <v>15</v>
      </c>
      <c r="J1727" s="10" t="s">
        <v>631</v>
      </c>
    </row>
    <row r="1728" spans="1:10">
      <c r="A1728" s="5" t="s">
        <v>743</v>
      </c>
      <c r="B1728" s="6">
        <v>44893.769226793978</v>
      </c>
      <c r="C1728" s="5" t="s">
        <v>662</v>
      </c>
      <c r="D1728" s="9">
        <v>45132974548</v>
      </c>
      <c r="E1728" s="10" t="s">
        <v>130</v>
      </c>
      <c r="H1728" s="8">
        <v>4723.7520000000004</v>
      </c>
      <c r="I1728" s="5" t="s">
        <v>15</v>
      </c>
      <c r="J1728" s="10" t="s">
        <v>631</v>
      </c>
    </row>
    <row r="1729" spans="1:10">
      <c r="A1729" s="5" t="s">
        <v>743</v>
      </c>
      <c r="B1729" s="6">
        <v>44893.769226793978</v>
      </c>
      <c r="C1729" s="5" t="s">
        <v>662</v>
      </c>
      <c r="D1729" s="9">
        <v>45132974548</v>
      </c>
      <c r="E1729" s="10" t="s">
        <v>130</v>
      </c>
      <c r="H1729" s="8">
        <v>2979.1583999999998</v>
      </c>
      <c r="I1729" s="5" t="s">
        <v>15</v>
      </c>
      <c r="J1729" s="10" t="s">
        <v>631</v>
      </c>
    </row>
    <row r="1730" spans="1:10">
      <c r="A1730" s="5" t="s">
        <v>743</v>
      </c>
      <c r="B1730" s="6">
        <v>44893.769226793978</v>
      </c>
      <c r="C1730" s="5" t="s">
        <v>662</v>
      </c>
      <c r="D1730" s="9">
        <v>45132974548</v>
      </c>
      <c r="E1730" s="10" t="s">
        <v>130</v>
      </c>
      <c r="H1730" s="8">
        <v>2437.7399999999998</v>
      </c>
      <c r="I1730" s="5" t="s">
        <v>15</v>
      </c>
      <c r="J1730" s="10" t="s">
        <v>631</v>
      </c>
    </row>
    <row r="1731" spans="1:10">
      <c r="A1731" s="5" t="s">
        <v>743</v>
      </c>
      <c r="B1731" s="6">
        <v>44893.769226793978</v>
      </c>
      <c r="C1731" s="5" t="s">
        <v>662</v>
      </c>
      <c r="D1731" s="9">
        <v>45132974548</v>
      </c>
      <c r="E1731" s="10" t="s">
        <v>130</v>
      </c>
      <c r="H1731" s="8">
        <v>3429.0527999999999</v>
      </c>
      <c r="I1731" s="5" t="s">
        <v>15</v>
      </c>
      <c r="J1731" s="10" t="s">
        <v>631</v>
      </c>
    </row>
    <row r="1732" spans="1:10">
      <c r="A1732" s="5" t="s">
        <v>743</v>
      </c>
      <c r="B1732" s="6">
        <v>44893.769226793978</v>
      </c>
      <c r="C1732" s="5" t="s">
        <v>662</v>
      </c>
      <c r="D1732" s="9">
        <v>45132974548</v>
      </c>
      <c r="E1732" s="10" t="s">
        <v>130</v>
      </c>
      <c r="H1732" s="8">
        <v>1987.4280000000001</v>
      </c>
      <c r="I1732" s="5" t="s">
        <v>15</v>
      </c>
      <c r="J1732" s="10" t="s">
        <v>631</v>
      </c>
    </row>
    <row r="1733" spans="1:10">
      <c r="A1733" s="5" t="s">
        <v>743</v>
      </c>
      <c r="B1733" s="6">
        <v>44893.769226793978</v>
      </c>
      <c r="C1733" s="5" t="s">
        <v>662</v>
      </c>
      <c r="D1733" s="9">
        <v>45132974548</v>
      </c>
      <c r="E1733" s="10" t="s">
        <v>130</v>
      </c>
      <c r="H1733" s="8">
        <v>5807.2151999999996</v>
      </c>
      <c r="I1733" s="5" t="s">
        <v>15</v>
      </c>
      <c r="J1733" s="10" t="s">
        <v>631</v>
      </c>
    </row>
    <row r="1734" spans="1:10">
      <c r="A1734" s="5" t="s">
        <v>743</v>
      </c>
      <c r="B1734" s="6">
        <v>44893.769226793978</v>
      </c>
      <c r="C1734" s="5" t="s">
        <v>662</v>
      </c>
      <c r="D1734" s="9">
        <v>45132974548</v>
      </c>
      <c r="E1734" s="10" t="s">
        <v>130</v>
      </c>
      <c r="H1734" s="8">
        <v>4308.7272000000003</v>
      </c>
      <c r="I1734" s="5" t="s">
        <v>15</v>
      </c>
      <c r="J1734" s="10" t="s">
        <v>631</v>
      </c>
    </row>
    <row r="1735" spans="1:10">
      <c r="A1735" s="5" t="s">
        <v>743</v>
      </c>
      <c r="B1735" s="6">
        <v>44893.769226793978</v>
      </c>
      <c r="C1735" s="5" t="s">
        <v>662</v>
      </c>
      <c r="D1735" s="9">
        <v>45132974548</v>
      </c>
      <c r="E1735" s="10" t="s">
        <v>130</v>
      </c>
      <c r="H1735" s="8">
        <v>42.386400000000002</v>
      </c>
      <c r="I1735" s="5" t="s">
        <v>15</v>
      </c>
      <c r="J1735" s="10" t="s">
        <v>631</v>
      </c>
    </row>
    <row r="1736" spans="1:10">
      <c r="A1736" s="5" t="s">
        <v>743</v>
      </c>
      <c r="B1736" s="6">
        <v>44893.769226793978</v>
      </c>
      <c r="C1736" s="5" t="s">
        <v>662</v>
      </c>
      <c r="D1736" s="9">
        <v>45132974548</v>
      </c>
      <c r="E1736" s="10" t="s">
        <v>130</v>
      </c>
      <c r="H1736" s="8">
        <v>12455.1288</v>
      </c>
      <c r="I1736" s="5" t="s">
        <v>15</v>
      </c>
      <c r="J1736" s="10" t="s">
        <v>631</v>
      </c>
    </row>
    <row r="1737" spans="1:10">
      <c r="A1737" s="5" t="s">
        <v>743</v>
      </c>
      <c r="B1737" s="6">
        <v>44893.769226793978</v>
      </c>
      <c r="C1737" s="5" t="s">
        <v>662</v>
      </c>
      <c r="D1737" s="9">
        <v>45132974548</v>
      </c>
      <c r="E1737" s="10" t="s">
        <v>130</v>
      </c>
      <c r="H1737" s="8">
        <v>7732.9776000000002</v>
      </c>
      <c r="I1737" s="5" t="s">
        <v>15</v>
      </c>
      <c r="J1737" s="10" t="s">
        <v>631</v>
      </c>
    </row>
    <row r="1738" spans="1:10">
      <c r="A1738" s="5" t="s">
        <v>743</v>
      </c>
      <c r="B1738" s="6">
        <v>44893.769226793978</v>
      </c>
      <c r="C1738" s="5" t="s">
        <v>662</v>
      </c>
      <c r="D1738" s="9">
        <v>45132974548</v>
      </c>
      <c r="E1738" s="10" t="s">
        <v>130</v>
      </c>
      <c r="H1738" s="8">
        <v>7763.1840000000002</v>
      </c>
      <c r="I1738" s="5" t="s">
        <v>15</v>
      </c>
      <c r="J1738" s="10" t="s">
        <v>631</v>
      </c>
    </row>
    <row r="1739" spans="1:10">
      <c r="A1739" s="5" t="s">
        <v>743</v>
      </c>
      <c r="B1739" s="6">
        <v>44893.769226793978</v>
      </c>
      <c r="C1739" s="5" t="s">
        <v>662</v>
      </c>
      <c r="D1739" s="9">
        <v>45132974548</v>
      </c>
      <c r="E1739" s="10" t="s">
        <v>130</v>
      </c>
      <c r="H1739" s="8">
        <v>1560.0144</v>
      </c>
      <c r="I1739" s="5" t="s">
        <v>15</v>
      </c>
      <c r="J1739" s="10" t="s">
        <v>631</v>
      </c>
    </row>
    <row r="1740" spans="1:10">
      <c r="A1740" s="5" t="s">
        <v>743</v>
      </c>
      <c r="B1740" s="6">
        <v>44893.769226793978</v>
      </c>
      <c r="C1740" s="5" t="s">
        <v>662</v>
      </c>
      <c r="D1740" s="9">
        <v>45132974548</v>
      </c>
      <c r="E1740" s="10" t="s">
        <v>130</v>
      </c>
      <c r="H1740" s="8">
        <v>2190.0336000000002</v>
      </c>
      <c r="I1740" s="5" t="s">
        <v>15</v>
      </c>
      <c r="J1740" s="10" t="s">
        <v>631</v>
      </c>
    </row>
    <row r="1741" spans="1:10">
      <c r="A1741" s="5" t="s">
        <v>743</v>
      </c>
      <c r="B1741" s="6">
        <v>44893.769226793978</v>
      </c>
      <c r="C1741" s="5" t="s">
        <v>662</v>
      </c>
      <c r="D1741" s="9">
        <v>45132974548</v>
      </c>
      <c r="E1741" s="10" t="s">
        <v>130</v>
      </c>
      <c r="H1741" s="8">
        <v>4290.0047999999997</v>
      </c>
      <c r="I1741" s="5" t="s">
        <v>15</v>
      </c>
      <c r="J1741" s="10" t="s">
        <v>631</v>
      </c>
    </row>
    <row r="1742" spans="1:10">
      <c r="A1742" s="5" t="s">
        <v>743</v>
      </c>
      <c r="B1742" s="6">
        <v>44893.769226793978</v>
      </c>
      <c r="C1742" s="5" t="s">
        <v>662</v>
      </c>
      <c r="D1742" s="9">
        <v>45132974548</v>
      </c>
      <c r="E1742" s="10" t="s">
        <v>130</v>
      </c>
      <c r="H1742" s="8">
        <v>2929.1855999999998</v>
      </c>
      <c r="I1742" s="5" t="s">
        <v>15</v>
      </c>
      <c r="J1742" s="10" t="s">
        <v>631</v>
      </c>
    </row>
    <row r="1743" spans="1:10">
      <c r="A1743" s="5" t="s">
        <v>743</v>
      </c>
      <c r="B1743" s="6">
        <v>44893.769226793978</v>
      </c>
      <c r="C1743" s="5" t="s">
        <v>662</v>
      </c>
      <c r="D1743" s="9">
        <v>45132974548</v>
      </c>
      <c r="E1743" s="10" t="s">
        <v>130</v>
      </c>
      <c r="H1743" s="8">
        <v>584.98800000000006</v>
      </c>
      <c r="I1743" s="5" t="s">
        <v>15</v>
      </c>
      <c r="J1743" s="10" t="s">
        <v>631</v>
      </c>
    </row>
    <row r="1744" spans="1:10">
      <c r="A1744" s="5" t="s">
        <v>743</v>
      </c>
      <c r="B1744" s="6">
        <v>44893.769226793978</v>
      </c>
      <c r="C1744" s="5" t="s">
        <v>662</v>
      </c>
      <c r="D1744" s="9">
        <v>45132974548</v>
      </c>
      <c r="E1744" s="10" t="s">
        <v>130</v>
      </c>
      <c r="H1744" s="8">
        <v>239.98079999999999</v>
      </c>
      <c r="I1744" s="5" t="s">
        <v>15</v>
      </c>
      <c r="J1744" s="10" t="s">
        <v>631</v>
      </c>
    </row>
    <row r="1745" spans="1:10">
      <c r="A1745" s="5" t="s">
        <v>743</v>
      </c>
      <c r="B1745" s="6">
        <v>44893.769226793978</v>
      </c>
      <c r="C1745" s="5" t="s">
        <v>662</v>
      </c>
      <c r="D1745" s="9">
        <v>45132974548</v>
      </c>
      <c r="E1745" s="10" t="s">
        <v>130</v>
      </c>
      <c r="H1745" s="8">
        <v>975.02639999999997</v>
      </c>
      <c r="I1745" s="5" t="s">
        <v>15</v>
      </c>
      <c r="J1745" s="10" t="s">
        <v>631</v>
      </c>
    </row>
    <row r="1746" spans="1:10">
      <c r="A1746" s="5" t="s">
        <v>743</v>
      </c>
      <c r="B1746" s="6">
        <v>44893.769226793978</v>
      </c>
      <c r="C1746" s="5" t="s">
        <v>662</v>
      </c>
      <c r="D1746" s="9">
        <v>45132974548</v>
      </c>
      <c r="E1746" s="10" t="s">
        <v>130</v>
      </c>
      <c r="H1746" s="8">
        <v>9531.5112000000008</v>
      </c>
      <c r="I1746" s="5" t="s">
        <v>15</v>
      </c>
      <c r="J1746" s="10" t="s">
        <v>631</v>
      </c>
    </row>
    <row r="1747" spans="1:10">
      <c r="A1747" s="5" t="s">
        <v>743</v>
      </c>
      <c r="B1747" s="6">
        <v>44893.769226793978</v>
      </c>
      <c r="C1747" s="5" t="s">
        <v>662</v>
      </c>
      <c r="D1747" s="9">
        <v>45152970920</v>
      </c>
      <c r="E1747" s="5" t="s">
        <v>71</v>
      </c>
      <c r="H1747" s="8">
        <v>12960</v>
      </c>
      <c r="I1747" s="5" t="s">
        <v>15</v>
      </c>
      <c r="J1747" s="5" t="s">
        <v>607</v>
      </c>
    </row>
    <row r="1748" spans="1:10">
      <c r="A1748" s="5" t="s">
        <v>743</v>
      </c>
      <c r="B1748" s="6">
        <v>44893.769226793978</v>
      </c>
      <c r="C1748" s="5" t="s">
        <v>662</v>
      </c>
      <c r="D1748" s="9">
        <v>45132974548</v>
      </c>
      <c r="E1748" s="10" t="s">
        <v>130</v>
      </c>
      <c r="H1748" s="8">
        <v>37.027200000000001</v>
      </c>
      <c r="I1748" s="5" t="s">
        <v>15</v>
      </c>
      <c r="J1748" s="10" t="s">
        <v>631</v>
      </c>
    </row>
    <row r="1749" spans="1:10">
      <c r="A1749" s="5" t="s">
        <v>743</v>
      </c>
      <c r="B1749" s="6">
        <v>44893.769226793978</v>
      </c>
      <c r="C1749" s="5" t="s">
        <v>662</v>
      </c>
      <c r="D1749" s="9">
        <v>45132974548</v>
      </c>
      <c r="E1749" s="10" t="s">
        <v>130</v>
      </c>
      <c r="H1749" s="8">
        <v>218.33519999999999</v>
      </c>
      <c r="I1749" s="5" t="s">
        <v>15</v>
      </c>
      <c r="J1749" s="10" t="s">
        <v>631</v>
      </c>
    </row>
    <row r="1750" spans="1:10">
      <c r="A1750" s="5" t="s">
        <v>743</v>
      </c>
      <c r="B1750" s="6">
        <v>44893.769226793978</v>
      </c>
      <c r="C1750" s="5" t="s">
        <v>662</v>
      </c>
      <c r="D1750" s="9">
        <v>45123104702</v>
      </c>
      <c r="E1750" s="5" t="s">
        <v>71</v>
      </c>
      <c r="H1750" s="8">
        <v>594.53</v>
      </c>
      <c r="I1750" s="5" t="s">
        <v>15</v>
      </c>
      <c r="J1750" s="5" t="s">
        <v>607</v>
      </c>
    </row>
    <row r="1751" spans="1:10">
      <c r="A1751" s="5" t="s">
        <v>743</v>
      </c>
      <c r="B1751" s="6">
        <v>44893.769226793978</v>
      </c>
      <c r="C1751" s="5" t="s">
        <v>662</v>
      </c>
      <c r="D1751" s="9">
        <v>45152970618</v>
      </c>
      <c r="E1751" s="5" t="s">
        <v>71</v>
      </c>
      <c r="H1751" s="8">
        <v>1845</v>
      </c>
      <c r="I1751" s="5" t="s">
        <v>15</v>
      </c>
      <c r="J1751" s="5" t="s">
        <v>607</v>
      </c>
    </row>
    <row r="1752" spans="1:10">
      <c r="A1752" s="5" t="s">
        <v>743</v>
      </c>
      <c r="B1752" s="6">
        <v>44893.769226793978</v>
      </c>
      <c r="C1752" s="5" t="s">
        <v>662</v>
      </c>
      <c r="D1752" s="9">
        <v>45132978952</v>
      </c>
      <c r="E1752" s="5" t="s">
        <v>71</v>
      </c>
      <c r="H1752" s="8">
        <v>2546.4</v>
      </c>
      <c r="I1752" s="5" t="s">
        <v>15</v>
      </c>
      <c r="J1752" s="5" t="s">
        <v>607</v>
      </c>
    </row>
    <row r="1753" spans="1:10">
      <c r="A1753" s="5" t="s">
        <v>743</v>
      </c>
      <c r="B1753" s="6">
        <v>44893.769226793978</v>
      </c>
      <c r="C1753" s="5" t="s">
        <v>662</v>
      </c>
      <c r="D1753" s="9">
        <v>45163067937</v>
      </c>
      <c r="E1753" s="5" t="s">
        <v>71</v>
      </c>
      <c r="H1753" s="8">
        <v>20305.599999999999</v>
      </c>
      <c r="I1753" s="5" t="s">
        <v>15</v>
      </c>
      <c r="J1753" s="5" t="s">
        <v>607</v>
      </c>
    </row>
    <row r="1754" spans="1:10">
      <c r="A1754" s="5" t="s">
        <v>743</v>
      </c>
      <c r="B1754" s="6">
        <v>44893.769226793978</v>
      </c>
      <c r="C1754" s="5" t="s">
        <v>662</v>
      </c>
      <c r="D1754" s="9">
        <v>45113114601</v>
      </c>
      <c r="E1754" s="10" t="s">
        <v>130</v>
      </c>
      <c r="H1754" s="8">
        <v>1.6704000000000001</v>
      </c>
      <c r="I1754" s="5" t="s">
        <v>15</v>
      </c>
      <c r="J1754" s="10" t="s">
        <v>631</v>
      </c>
    </row>
    <row r="1755" spans="1:10">
      <c r="A1755" s="5" t="s">
        <v>743</v>
      </c>
      <c r="B1755" s="6">
        <v>44893.769226793978</v>
      </c>
      <c r="C1755" s="5" t="s">
        <v>662</v>
      </c>
      <c r="D1755" s="9">
        <v>45113119655</v>
      </c>
      <c r="E1755" s="5" t="s">
        <v>71</v>
      </c>
      <c r="H1755" s="8">
        <v>629.75</v>
      </c>
      <c r="I1755" s="5" t="s">
        <v>15</v>
      </c>
      <c r="J1755" s="5" t="s">
        <v>607</v>
      </c>
    </row>
    <row r="1756" spans="1:10">
      <c r="A1756" s="5" t="s">
        <v>743</v>
      </c>
      <c r="B1756" s="6">
        <v>44893.769226793978</v>
      </c>
      <c r="C1756" s="5" t="s">
        <v>662</v>
      </c>
      <c r="D1756" s="7">
        <v>367915</v>
      </c>
      <c r="E1756" s="5" t="s">
        <v>645</v>
      </c>
      <c r="H1756" s="8">
        <v>10000</v>
      </c>
      <c r="I1756" s="5" t="s">
        <v>15</v>
      </c>
      <c r="J1756" s="5" t="s">
        <v>608</v>
      </c>
    </row>
    <row r="1757" spans="1:10">
      <c r="A1757" s="5" t="s">
        <v>743</v>
      </c>
      <c r="B1757" s="6">
        <v>44893.769226793978</v>
      </c>
      <c r="C1757" s="5" t="s">
        <v>662</v>
      </c>
      <c r="D1757" s="7">
        <v>368329</v>
      </c>
      <c r="E1757" s="5" t="s">
        <v>645</v>
      </c>
      <c r="H1757" s="8">
        <v>5757.19</v>
      </c>
      <c r="I1757" s="5" t="s">
        <v>15</v>
      </c>
      <c r="J1757" s="5" t="s">
        <v>608</v>
      </c>
    </row>
    <row r="1758" spans="1:10">
      <c r="A1758" s="5" t="s">
        <v>743</v>
      </c>
      <c r="B1758" s="6">
        <v>44893.769226793978</v>
      </c>
      <c r="C1758" s="5" t="s">
        <v>662</v>
      </c>
      <c r="D1758" s="7">
        <v>368329</v>
      </c>
      <c r="E1758" s="5" t="s">
        <v>645</v>
      </c>
      <c r="H1758" s="8">
        <v>1742.81</v>
      </c>
      <c r="I1758" s="5" t="s">
        <v>15</v>
      </c>
      <c r="J1758" s="5" t="s">
        <v>608</v>
      </c>
    </row>
    <row r="1759" spans="1:10">
      <c r="A1759" s="5" t="s">
        <v>743</v>
      </c>
      <c r="B1759" s="6">
        <v>44893.769226793978</v>
      </c>
      <c r="C1759" s="5" t="s">
        <v>662</v>
      </c>
      <c r="D1759" s="9">
        <v>45123100105</v>
      </c>
      <c r="E1759" s="5" t="s">
        <v>71</v>
      </c>
      <c r="H1759" s="8">
        <v>474.85</v>
      </c>
      <c r="I1759" s="5" t="s">
        <v>15</v>
      </c>
      <c r="J1759" s="10" t="s">
        <v>631</v>
      </c>
    </row>
    <row r="1760" spans="1:10">
      <c r="A1760" s="5" t="s">
        <v>743</v>
      </c>
      <c r="B1760" s="6">
        <v>44893.769226793978</v>
      </c>
      <c r="C1760" s="5" t="s">
        <v>662</v>
      </c>
      <c r="D1760" s="9">
        <v>45123100105</v>
      </c>
      <c r="E1760" s="5" t="s">
        <v>71</v>
      </c>
      <c r="H1760" s="8">
        <v>710</v>
      </c>
      <c r="I1760" s="5" t="s">
        <v>15</v>
      </c>
      <c r="J1760" s="10" t="s">
        <v>631</v>
      </c>
    </row>
    <row r="1761" spans="1:10">
      <c r="A1761" s="5" t="s">
        <v>743</v>
      </c>
      <c r="B1761" s="6">
        <v>44893.769226793978</v>
      </c>
      <c r="C1761" s="5" t="s">
        <v>662</v>
      </c>
      <c r="D1761" s="9">
        <v>45123100105</v>
      </c>
      <c r="E1761" s="5" t="s">
        <v>71</v>
      </c>
      <c r="H1761" s="8">
        <v>289.39999999999998</v>
      </c>
      <c r="I1761" s="5" t="s">
        <v>15</v>
      </c>
      <c r="J1761" s="10" t="s">
        <v>631</v>
      </c>
    </row>
    <row r="1762" spans="1:10">
      <c r="A1762" s="5" t="s">
        <v>743</v>
      </c>
      <c r="B1762" s="6">
        <v>44893.769226793978</v>
      </c>
      <c r="C1762" s="5" t="s">
        <v>662</v>
      </c>
      <c r="D1762" s="9">
        <v>45123100105</v>
      </c>
      <c r="E1762" s="5" t="s">
        <v>71</v>
      </c>
      <c r="H1762" s="8">
        <v>964.2</v>
      </c>
      <c r="I1762" s="5" t="s">
        <v>15</v>
      </c>
      <c r="J1762" s="10" t="s">
        <v>631</v>
      </c>
    </row>
    <row r="1763" spans="1:10">
      <c r="A1763" s="5" t="s">
        <v>743</v>
      </c>
      <c r="B1763" s="6">
        <v>44893.769226793978</v>
      </c>
      <c r="C1763" s="5" t="s">
        <v>662</v>
      </c>
      <c r="D1763" s="9">
        <v>45123100105</v>
      </c>
      <c r="E1763" s="5" t="s">
        <v>71</v>
      </c>
      <c r="H1763" s="8">
        <v>1358.51</v>
      </c>
      <c r="I1763" s="5" t="s">
        <v>15</v>
      </c>
      <c r="J1763" s="10" t="s">
        <v>631</v>
      </c>
    </row>
    <row r="1764" spans="1:10">
      <c r="A1764" s="5" t="s">
        <v>743</v>
      </c>
      <c r="B1764" s="6">
        <v>44893.769226793978</v>
      </c>
      <c r="C1764" s="5" t="s">
        <v>662</v>
      </c>
      <c r="D1764" s="9">
        <v>45123100105</v>
      </c>
      <c r="E1764" s="5" t="s">
        <v>71</v>
      </c>
      <c r="H1764" s="8">
        <v>636</v>
      </c>
      <c r="I1764" s="5" t="s">
        <v>15</v>
      </c>
      <c r="J1764" s="10" t="s">
        <v>631</v>
      </c>
    </row>
    <row r="1765" spans="1:10">
      <c r="A1765" s="5" t="s">
        <v>743</v>
      </c>
      <c r="B1765" s="6">
        <v>44893.769226793978</v>
      </c>
      <c r="C1765" s="5" t="s">
        <v>662</v>
      </c>
      <c r="D1765" s="9">
        <v>297501005730003</v>
      </c>
      <c r="E1765" s="5" t="s">
        <v>632</v>
      </c>
      <c r="H1765" s="8">
        <v>119316.79</v>
      </c>
      <c r="I1765" s="5" t="s">
        <v>15</v>
      </c>
      <c r="J1765" s="5" t="s">
        <v>630</v>
      </c>
    </row>
    <row r="1766" spans="1:10">
      <c r="A1766" s="5" t="s">
        <v>743</v>
      </c>
      <c r="B1766" s="6">
        <v>44893.769226793978</v>
      </c>
      <c r="C1766" s="5" t="s">
        <v>662</v>
      </c>
      <c r="D1766" s="9">
        <v>295401006360017</v>
      </c>
      <c r="E1766" s="5" t="s">
        <v>632</v>
      </c>
      <c r="H1766" s="8">
        <v>65733.820000000007</v>
      </c>
      <c r="I1766" s="5" t="s">
        <v>15</v>
      </c>
      <c r="J1766" s="10" t="s">
        <v>609</v>
      </c>
    </row>
    <row r="1767" spans="1:10">
      <c r="A1767" s="5" t="s">
        <v>743</v>
      </c>
      <c r="B1767" s="6">
        <v>44893.769226793978</v>
      </c>
      <c r="C1767" s="5" t="s">
        <v>662</v>
      </c>
      <c r="D1767" s="9">
        <v>295401006360017</v>
      </c>
      <c r="E1767" s="5" t="s">
        <v>649</v>
      </c>
      <c r="H1767" s="8">
        <v>1113.5999999999999</v>
      </c>
      <c r="I1767" s="5" t="s">
        <v>15</v>
      </c>
      <c r="J1767" s="10" t="s">
        <v>609</v>
      </c>
    </row>
    <row r="1768" spans="1:10">
      <c r="A1768" s="5" t="s">
        <v>743</v>
      </c>
      <c r="B1768" s="6">
        <v>44893.769226793978</v>
      </c>
      <c r="C1768" s="5" t="s">
        <v>662</v>
      </c>
      <c r="D1768" s="9">
        <v>296301007650024</v>
      </c>
      <c r="E1768" s="5" t="s">
        <v>632</v>
      </c>
      <c r="H1768" s="8">
        <v>168456.3</v>
      </c>
      <c r="I1768" s="5" t="s">
        <v>15</v>
      </c>
      <c r="J1768" s="5" t="s">
        <v>608</v>
      </c>
    </row>
    <row r="1769" spans="1:10">
      <c r="A1769" s="5" t="s">
        <v>743</v>
      </c>
      <c r="B1769" s="6">
        <v>44893.769226793978</v>
      </c>
      <c r="C1769" s="5" t="s">
        <v>662</v>
      </c>
      <c r="D1769" s="9">
        <v>296301007650024</v>
      </c>
      <c r="E1769" s="5" t="s">
        <v>649</v>
      </c>
      <c r="H1769" s="8">
        <v>76560</v>
      </c>
      <c r="I1769" s="5" t="s">
        <v>15</v>
      </c>
      <c r="J1769" s="5" t="s">
        <v>608</v>
      </c>
    </row>
    <row r="1770" spans="1:10">
      <c r="A1770" s="5" t="s">
        <v>743</v>
      </c>
      <c r="B1770" s="6">
        <v>44893.769226793978</v>
      </c>
      <c r="C1770" s="5" t="s">
        <v>662</v>
      </c>
      <c r="D1770" s="7"/>
      <c r="E1770" s="10"/>
      <c r="F1770" s="8">
        <v>9564.5</v>
      </c>
      <c r="I1770" s="11" t="s">
        <v>9</v>
      </c>
      <c r="J1770" s="10" t="s">
        <v>615</v>
      </c>
    </row>
    <row r="1771" spans="1:10">
      <c r="A1771" s="5" t="s">
        <v>743</v>
      </c>
      <c r="B1771" s="6">
        <v>44893.769226793978</v>
      </c>
      <c r="C1771" s="5" t="s">
        <v>662</v>
      </c>
      <c r="D1771" s="7"/>
      <c r="E1771" s="10"/>
      <c r="F1771" s="8">
        <v>4387.5</v>
      </c>
      <c r="I1771" s="11" t="s">
        <v>9</v>
      </c>
      <c r="J1771" s="5" t="s">
        <v>607</v>
      </c>
    </row>
    <row r="1772" spans="1:10">
      <c r="A1772" s="5" t="s">
        <v>743</v>
      </c>
      <c r="B1772" s="6">
        <v>44893.769226793978</v>
      </c>
      <c r="C1772" s="5" t="s">
        <v>662</v>
      </c>
      <c r="D1772" s="7"/>
      <c r="E1772" s="10"/>
      <c r="F1772" s="8">
        <v>91.9</v>
      </c>
      <c r="I1772" s="11" t="s">
        <v>9</v>
      </c>
      <c r="J1772" s="10" t="s">
        <v>617</v>
      </c>
    </row>
    <row r="1773" spans="1:10">
      <c r="A1773" s="5" t="s">
        <v>743</v>
      </c>
      <c r="B1773" s="6">
        <v>44893.769226793978</v>
      </c>
      <c r="C1773" s="5" t="s">
        <v>662</v>
      </c>
      <c r="D1773" s="7"/>
      <c r="E1773" s="10"/>
      <c r="F1773" s="8">
        <v>4606.8</v>
      </c>
      <c r="I1773" s="11" t="s">
        <v>9</v>
      </c>
      <c r="J1773" s="10" t="s">
        <v>619</v>
      </c>
    </row>
    <row r="1774" spans="1:10">
      <c r="A1774" s="12" t="s">
        <v>21</v>
      </c>
      <c r="B1774" s="3"/>
      <c r="C1774" s="3"/>
      <c r="D1774" s="7"/>
      <c r="E1774" s="10"/>
      <c r="F1774" s="70">
        <f>SUM(F1599:G1773)</f>
        <v>18650.7</v>
      </c>
      <c r="I1774" s="11"/>
      <c r="J1774" s="5"/>
    </row>
    <row r="1775" spans="1:10" ht="15.75" customHeight="1">
      <c r="A1775" s="13" t="s">
        <v>22</v>
      </c>
      <c r="B1775" s="13" t="s">
        <v>23</v>
      </c>
      <c r="C1775" s="13" t="s">
        <v>24</v>
      </c>
      <c r="D1775" s="14">
        <v>112308616</v>
      </c>
      <c r="E1775" s="10"/>
      <c r="F1775" s="8"/>
      <c r="I1775" s="11"/>
      <c r="J1775" s="5"/>
    </row>
    <row r="1778" spans="1:10">
      <c r="A1778" s="1" t="s">
        <v>0</v>
      </c>
      <c r="B1778" s="2"/>
      <c r="C1778" s="2"/>
      <c r="D1778" s="2"/>
      <c r="E1778" s="2"/>
      <c r="F1778" s="2"/>
      <c r="G1778" s="2"/>
      <c r="H1778" s="2"/>
      <c r="I1778" s="2"/>
      <c r="J1778" s="2"/>
    </row>
    <row r="1779" spans="1:10">
      <c r="A1779" s="3" t="s">
        <v>126</v>
      </c>
      <c r="B1779" s="2"/>
      <c r="C1779" s="2"/>
      <c r="D1779" s="2"/>
      <c r="E1779" s="2"/>
      <c r="F1779" s="2"/>
      <c r="G1779" s="2"/>
      <c r="H1779" s="2"/>
      <c r="I1779" s="2"/>
      <c r="J1779" s="2"/>
    </row>
    <row r="1780" spans="1:10">
      <c r="A1780" s="88" t="s">
        <v>0</v>
      </c>
      <c r="B1780" s="88" t="s">
        <v>2</v>
      </c>
      <c r="C1780" s="88" t="s">
        <v>3</v>
      </c>
      <c r="D1780" s="88" t="s">
        <v>4</v>
      </c>
      <c r="E1780" s="88" t="s">
        <v>5</v>
      </c>
      <c r="F1780" s="88" t="s">
        <v>6</v>
      </c>
      <c r="G1780" s="90"/>
      <c r="H1780" s="91"/>
      <c r="I1780" s="88" t="s">
        <v>7</v>
      </c>
      <c r="J1780" s="88" t="s">
        <v>8</v>
      </c>
    </row>
    <row r="1781" spans="1:10">
      <c r="A1781" s="89"/>
      <c r="B1781" s="89"/>
      <c r="C1781" s="89"/>
      <c r="D1781" s="89"/>
      <c r="E1781" s="89"/>
      <c r="F1781" s="4" t="s">
        <v>9</v>
      </c>
      <c r="G1781" s="4" t="s">
        <v>10</v>
      </c>
      <c r="H1781" s="4" t="s">
        <v>11</v>
      </c>
      <c r="I1781" s="89"/>
      <c r="J1781" s="89"/>
    </row>
    <row r="1782" spans="1:10">
      <c r="A1782" s="5" t="s">
        <v>744</v>
      </c>
      <c r="B1782" s="6">
        <v>44894.426005821762</v>
      </c>
      <c r="C1782" s="5" t="s">
        <v>662</v>
      </c>
      <c r="D1782" s="7">
        <v>3021355259</v>
      </c>
      <c r="E1782" s="10" t="s">
        <v>654</v>
      </c>
      <c r="H1782" s="8">
        <v>4296.62</v>
      </c>
      <c r="I1782" s="5" t="s">
        <v>15</v>
      </c>
      <c r="J1782" s="5" t="s">
        <v>602</v>
      </c>
    </row>
    <row r="1783" spans="1:10">
      <c r="A1783" s="5" t="s">
        <v>744</v>
      </c>
      <c r="B1783" s="6">
        <v>44894.426005821762</v>
      </c>
      <c r="C1783" s="5" t="s">
        <v>662</v>
      </c>
      <c r="D1783" s="9">
        <v>45123104292</v>
      </c>
      <c r="E1783" s="5" t="s">
        <v>71</v>
      </c>
      <c r="H1783" s="8">
        <v>916.77</v>
      </c>
      <c r="I1783" s="5" t="s">
        <v>15</v>
      </c>
      <c r="J1783" s="5" t="s">
        <v>602</v>
      </c>
    </row>
    <row r="1784" spans="1:10">
      <c r="A1784" s="5" t="s">
        <v>744</v>
      </c>
      <c r="B1784" s="6">
        <v>44894.426005821762</v>
      </c>
      <c r="C1784" s="5" t="s">
        <v>662</v>
      </c>
      <c r="D1784" s="9">
        <v>45143347861</v>
      </c>
      <c r="E1784" s="5" t="s">
        <v>71</v>
      </c>
      <c r="H1784" s="8">
        <v>102.4</v>
      </c>
      <c r="I1784" s="5" t="s">
        <v>15</v>
      </c>
      <c r="J1784" s="5" t="s">
        <v>602</v>
      </c>
    </row>
    <row r="1785" spans="1:10">
      <c r="A1785" s="5" t="s">
        <v>744</v>
      </c>
      <c r="B1785" s="6">
        <v>44894.426005821762</v>
      </c>
      <c r="C1785" s="5" t="s">
        <v>662</v>
      </c>
      <c r="D1785" s="9">
        <v>45163067947</v>
      </c>
      <c r="E1785" s="5" t="s">
        <v>71</v>
      </c>
      <c r="H1785" s="8">
        <v>480</v>
      </c>
      <c r="I1785" s="5" t="s">
        <v>15</v>
      </c>
      <c r="J1785" s="5" t="s">
        <v>602</v>
      </c>
    </row>
    <row r="1786" spans="1:10">
      <c r="A1786" s="5" t="s">
        <v>744</v>
      </c>
      <c r="B1786" s="6">
        <v>44894.426005821762</v>
      </c>
      <c r="C1786" s="5" t="s">
        <v>662</v>
      </c>
      <c r="D1786" s="9">
        <v>45173038592</v>
      </c>
      <c r="E1786" s="5" t="s">
        <v>71</v>
      </c>
      <c r="H1786" s="8">
        <v>275</v>
      </c>
      <c r="I1786" s="5" t="s">
        <v>15</v>
      </c>
      <c r="J1786" s="5" t="s">
        <v>602</v>
      </c>
    </row>
    <row r="1787" spans="1:10">
      <c r="A1787" s="5" t="s">
        <v>744</v>
      </c>
      <c r="B1787" s="6">
        <v>44894.426005821762</v>
      </c>
      <c r="C1787" s="5" t="s">
        <v>662</v>
      </c>
      <c r="D1787" s="9">
        <v>52416439734</v>
      </c>
      <c r="E1787" s="5" t="s">
        <v>71</v>
      </c>
      <c r="H1787" s="8">
        <v>2995.2</v>
      </c>
      <c r="I1787" s="5" t="s">
        <v>15</v>
      </c>
      <c r="J1787" s="5" t="s">
        <v>602</v>
      </c>
    </row>
    <row r="1788" spans="1:10">
      <c r="A1788" s="5" t="s">
        <v>744</v>
      </c>
      <c r="B1788" s="6">
        <v>44894.426005821762</v>
      </c>
      <c r="C1788" s="5" t="s">
        <v>662</v>
      </c>
      <c r="D1788" s="9">
        <v>45152971142</v>
      </c>
      <c r="E1788" s="5" t="s">
        <v>71</v>
      </c>
      <c r="H1788" s="8">
        <v>960</v>
      </c>
      <c r="I1788" s="5" t="s">
        <v>15</v>
      </c>
      <c r="J1788" s="5" t="s">
        <v>602</v>
      </c>
    </row>
    <row r="1789" spans="1:10">
      <c r="A1789" s="5" t="s">
        <v>744</v>
      </c>
      <c r="B1789" s="6">
        <v>44894.426005821762</v>
      </c>
      <c r="C1789" s="5" t="s">
        <v>662</v>
      </c>
      <c r="D1789" s="9">
        <v>45152971324</v>
      </c>
      <c r="E1789" s="5" t="s">
        <v>71</v>
      </c>
      <c r="H1789" s="8">
        <v>271.39999999999998</v>
      </c>
      <c r="I1789" s="5" t="s">
        <v>15</v>
      </c>
      <c r="J1789" s="5" t="s">
        <v>602</v>
      </c>
    </row>
    <row r="1790" spans="1:10">
      <c r="A1790" s="5" t="s">
        <v>744</v>
      </c>
      <c r="B1790" s="6">
        <v>44894.426005821762</v>
      </c>
      <c r="C1790" s="5" t="s">
        <v>662</v>
      </c>
      <c r="D1790" s="7"/>
      <c r="E1790" s="10"/>
      <c r="F1790" s="8">
        <v>7223.5</v>
      </c>
      <c r="I1790" s="11" t="s">
        <v>9</v>
      </c>
      <c r="J1790" s="10" t="s">
        <v>658</v>
      </c>
    </row>
    <row r="1791" spans="1:10">
      <c r="A1791" s="5" t="s">
        <v>744</v>
      </c>
      <c r="B1791" s="6">
        <v>44894.426005821762</v>
      </c>
      <c r="C1791" s="5" t="s">
        <v>662</v>
      </c>
      <c r="D1791" s="7"/>
      <c r="E1791" s="10"/>
      <c r="F1791" s="8">
        <v>14953.2</v>
      </c>
      <c r="I1791" s="11" t="s">
        <v>9</v>
      </c>
      <c r="J1791" s="10" t="s">
        <v>613</v>
      </c>
    </row>
    <row r="1792" spans="1:10">
      <c r="A1792" s="5" t="s">
        <v>744</v>
      </c>
      <c r="B1792" s="6">
        <v>44894.426005821762</v>
      </c>
      <c r="C1792" s="5" t="s">
        <v>662</v>
      </c>
      <c r="D1792" s="7"/>
      <c r="E1792" s="10"/>
      <c r="F1792" s="8">
        <v>21643</v>
      </c>
      <c r="I1792" s="11" t="s">
        <v>9</v>
      </c>
      <c r="J1792" s="5" t="s">
        <v>612</v>
      </c>
    </row>
    <row r="1793" spans="1:10">
      <c r="A1793" s="5" t="s">
        <v>744</v>
      </c>
      <c r="B1793" s="6">
        <v>44894.426005821762</v>
      </c>
      <c r="C1793" s="5" t="s">
        <v>662</v>
      </c>
      <c r="D1793" s="7"/>
      <c r="E1793" s="10"/>
      <c r="F1793" s="8">
        <v>5218.2</v>
      </c>
      <c r="I1793" s="11" t="s">
        <v>9</v>
      </c>
      <c r="J1793" s="5" t="s">
        <v>614</v>
      </c>
    </row>
    <row r="1794" spans="1:10">
      <c r="A1794" s="5" t="s">
        <v>744</v>
      </c>
      <c r="B1794" s="6">
        <v>44894.426005821762</v>
      </c>
      <c r="C1794" s="5" t="s">
        <v>662</v>
      </c>
      <c r="D1794" s="7"/>
      <c r="E1794" s="10"/>
      <c r="F1794" s="8">
        <v>3171</v>
      </c>
      <c r="I1794" s="11" t="s">
        <v>9</v>
      </c>
      <c r="J1794" s="5" t="s">
        <v>634</v>
      </c>
    </row>
    <row r="1795" spans="1:10">
      <c r="A1795" s="5" t="s">
        <v>744</v>
      </c>
      <c r="B1795" s="6">
        <v>44894.426005821762</v>
      </c>
      <c r="C1795" s="5" t="s">
        <v>662</v>
      </c>
      <c r="D1795" s="7"/>
      <c r="E1795" s="10"/>
      <c r="F1795" s="8">
        <v>25331.3</v>
      </c>
      <c r="I1795" s="11" t="s">
        <v>9</v>
      </c>
      <c r="J1795" s="10" t="s">
        <v>659</v>
      </c>
    </row>
    <row r="1796" spans="1:10">
      <c r="A1796" s="5" t="s">
        <v>744</v>
      </c>
      <c r="B1796" s="6">
        <v>44894.426005821762</v>
      </c>
      <c r="C1796" s="5" t="s">
        <v>662</v>
      </c>
      <c r="D1796" s="7"/>
      <c r="E1796" s="10"/>
      <c r="F1796" s="8">
        <v>2040</v>
      </c>
      <c r="I1796" s="11" t="s">
        <v>9</v>
      </c>
      <c r="J1796" s="10" t="s">
        <v>745</v>
      </c>
    </row>
    <row r="1797" spans="1:10">
      <c r="A1797" s="5" t="s">
        <v>744</v>
      </c>
      <c r="B1797" s="6">
        <v>44894.426005821762</v>
      </c>
      <c r="C1797" s="5" t="s">
        <v>662</v>
      </c>
      <c r="D1797" s="7"/>
      <c r="E1797" s="10"/>
      <c r="F1797" s="8">
        <v>11219.4</v>
      </c>
      <c r="I1797" s="11" t="s">
        <v>9</v>
      </c>
      <c r="J1797" s="10" t="s">
        <v>618</v>
      </c>
    </row>
    <row r="1798" spans="1:10">
      <c r="A1798" s="5" t="s">
        <v>744</v>
      </c>
      <c r="B1798" s="6">
        <v>44894.426005821762</v>
      </c>
      <c r="C1798" s="5" t="s">
        <v>662</v>
      </c>
      <c r="D1798" s="7"/>
      <c r="E1798" s="10"/>
      <c r="F1798" s="8">
        <v>11281.7</v>
      </c>
      <c r="I1798" s="11" t="s">
        <v>9</v>
      </c>
      <c r="J1798" s="10" t="s">
        <v>620</v>
      </c>
    </row>
    <row r="1799" spans="1:10">
      <c r="A1799" s="5" t="s">
        <v>744</v>
      </c>
      <c r="B1799" s="6">
        <v>44894.426005821762</v>
      </c>
      <c r="C1799" s="5" t="s">
        <v>662</v>
      </c>
      <c r="D1799" s="7"/>
      <c r="E1799" s="10"/>
      <c r="F1799" s="8">
        <v>12728.3</v>
      </c>
      <c r="I1799" s="11" t="s">
        <v>9</v>
      </c>
      <c r="J1799" s="10" t="s">
        <v>621</v>
      </c>
    </row>
    <row r="1800" spans="1:10">
      <c r="A1800" s="5" t="s">
        <v>744</v>
      </c>
      <c r="B1800" s="6">
        <v>44894.426005821762</v>
      </c>
      <c r="C1800" s="5" t="s">
        <v>662</v>
      </c>
      <c r="D1800" s="7"/>
      <c r="E1800" s="10"/>
      <c r="F1800" s="8">
        <v>80589.2</v>
      </c>
      <c r="I1800" s="11" t="s">
        <v>9</v>
      </c>
      <c r="J1800" s="10" t="s">
        <v>603</v>
      </c>
    </row>
    <row r="1801" spans="1:10">
      <c r="A1801" s="5" t="s">
        <v>744</v>
      </c>
      <c r="B1801" s="6">
        <v>44894.426005821762</v>
      </c>
      <c r="C1801" s="5" t="s">
        <v>662</v>
      </c>
      <c r="D1801" s="7"/>
      <c r="E1801" s="10"/>
      <c r="F1801" s="8">
        <v>9884.2999999999993</v>
      </c>
      <c r="I1801" s="11" t="s">
        <v>9</v>
      </c>
      <c r="J1801" s="10" t="s">
        <v>622</v>
      </c>
    </row>
    <row r="1802" spans="1:10">
      <c r="A1802" s="5" t="s">
        <v>744</v>
      </c>
      <c r="B1802" s="6">
        <v>44894.426005821762</v>
      </c>
      <c r="C1802" s="5" t="s">
        <v>662</v>
      </c>
      <c r="D1802" s="7"/>
      <c r="E1802" s="10"/>
      <c r="F1802" s="8">
        <v>14190.6</v>
      </c>
      <c r="I1802" s="11" t="s">
        <v>9</v>
      </c>
      <c r="J1802" s="10" t="s">
        <v>623</v>
      </c>
    </row>
    <row r="1803" spans="1:10">
      <c r="A1803" s="5" t="s">
        <v>744</v>
      </c>
      <c r="B1803" s="6">
        <v>44894.426005821762</v>
      </c>
      <c r="C1803" s="5" t="s">
        <v>662</v>
      </c>
      <c r="D1803" s="7"/>
      <c r="E1803" s="10"/>
      <c r="F1803" s="8">
        <v>7149.3</v>
      </c>
      <c r="I1803" s="11" t="s">
        <v>9</v>
      </c>
      <c r="J1803" s="10" t="s">
        <v>624</v>
      </c>
    </row>
    <row r="1804" spans="1:10">
      <c r="A1804" s="5" t="s">
        <v>744</v>
      </c>
      <c r="B1804" s="6">
        <v>44894.426005821762</v>
      </c>
      <c r="C1804" s="5" t="s">
        <v>662</v>
      </c>
      <c r="D1804" s="7"/>
      <c r="E1804" s="10"/>
      <c r="F1804" s="8">
        <v>7991.8</v>
      </c>
      <c r="I1804" s="11" t="s">
        <v>9</v>
      </c>
      <c r="J1804" s="10" t="s">
        <v>625</v>
      </c>
    </row>
    <row r="1805" spans="1:10">
      <c r="A1805" s="5" t="s">
        <v>744</v>
      </c>
      <c r="B1805" s="6">
        <v>44894.426005821762</v>
      </c>
      <c r="C1805" s="5" t="s">
        <v>662</v>
      </c>
      <c r="D1805" s="7"/>
      <c r="E1805" s="10"/>
      <c r="F1805" s="8">
        <v>11504.4</v>
      </c>
      <c r="I1805" s="11" t="s">
        <v>9</v>
      </c>
      <c r="J1805" s="10" t="s">
        <v>604</v>
      </c>
    </row>
    <row r="1806" spans="1:10">
      <c r="A1806" s="5" t="s">
        <v>744</v>
      </c>
      <c r="B1806" s="6">
        <v>44894.426005821762</v>
      </c>
      <c r="C1806" s="5" t="s">
        <v>662</v>
      </c>
      <c r="D1806" s="7"/>
      <c r="E1806" s="10"/>
      <c r="F1806" s="8">
        <v>10107.200000000001</v>
      </c>
      <c r="I1806" s="11" t="s">
        <v>9</v>
      </c>
      <c r="J1806" s="10" t="s">
        <v>626</v>
      </c>
    </row>
    <row r="1807" spans="1:10">
      <c r="A1807" s="5" t="s">
        <v>744</v>
      </c>
      <c r="B1807" s="6">
        <v>44894.426005821762</v>
      </c>
      <c r="C1807" s="5" t="s">
        <v>662</v>
      </c>
      <c r="D1807" s="7"/>
      <c r="E1807" s="10"/>
      <c r="F1807" s="8">
        <v>11270.4</v>
      </c>
      <c r="I1807" s="11" t="s">
        <v>9</v>
      </c>
      <c r="J1807" s="10" t="s">
        <v>660</v>
      </c>
    </row>
    <row r="1808" spans="1:10">
      <c r="A1808" s="5" t="s">
        <v>744</v>
      </c>
      <c r="B1808" s="6">
        <v>44894.426005821762</v>
      </c>
      <c r="C1808" s="5" t="s">
        <v>662</v>
      </c>
      <c r="D1808" s="7"/>
      <c r="E1808" s="10"/>
      <c r="F1808" s="8">
        <v>12808.2</v>
      </c>
      <c r="I1808" s="11" t="s">
        <v>9</v>
      </c>
      <c r="J1808" s="10" t="s">
        <v>640</v>
      </c>
    </row>
    <row r="1809" spans="1:10">
      <c r="A1809" s="5" t="s">
        <v>744</v>
      </c>
      <c r="B1809" s="6">
        <v>44894.426005821762</v>
      </c>
      <c r="C1809" s="5" t="s">
        <v>662</v>
      </c>
      <c r="D1809" s="7"/>
      <c r="E1809" s="10"/>
      <c r="F1809" s="8">
        <v>24526.2</v>
      </c>
      <c r="I1809" s="11" t="s">
        <v>9</v>
      </c>
      <c r="J1809" s="10" t="s">
        <v>651</v>
      </c>
    </row>
    <row r="1810" spans="1:10">
      <c r="A1810" s="12" t="s">
        <v>21</v>
      </c>
      <c r="B1810" s="3"/>
      <c r="C1810" s="3"/>
      <c r="D1810" s="26">
        <f>277826.4+27004.8</f>
        <v>304831.2</v>
      </c>
      <c r="E1810" s="10"/>
      <c r="F1810" s="75">
        <f>SUM(F1782:G1809)</f>
        <v>304831.2</v>
      </c>
      <c r="H1810" s="8"/>
      <c r="I1810" s="11"/>
      <c r="J1810" s="5"/>
    </row>
    <row r="1811" spans="1:10">
      <c r="A1811" s="13" t="s">
        <v>22</v>
      </c>
      <c r="B1811" s="13" t="s">
        <v>23</v>
      </c>
      <c r="C1811" s="13" t="s">
        <v>24</v>
      </c>
      <c r="E1811" s="10"/>
      <c r="H1811" s="8"/>
      <c r="I1811" s="11"/>
      <c r="J1811" s="5"/>
    </row>
    <row r="1812" spans="1:10" ht="15.75" customHeight="1">
      <c r="A1812" s="5"/>
      <c r="B1812" s="6"/>
      <c r="C1812" s="5"/>
      <c r="D1812" s="14">
        <v>112308618</v>
      </c>
      <c r="E1812" s="10"/>
      <c r="H1812" s="8"/>
      <c r="I1812" s="11"/>
      <c r="J1812" s="5"/>
    </row>
    <row r="1813" spans="1:10" ht="15.75" customHeight="1">
      <c r="A1813" s="5"/>
      <c r="B1813" s="6"/>
      <c r="C1813" s="5"/>
      <c r="D1813" s="14">
        <v>112308680</v>
      </c>
      <c r="E1813" s="10"/>
      <c r="H1813" s="8"/>
      <c r="I1813" s="11"/>
      <c r="J1813" s="5"/>
    </row>
    <row r="1814" spans="1:10">
      <c r="A1814" s="5"/>
      <c r="B1814" s="6"/>
      <c r="C1814" s="5"/>
      <c r="D1814" s="7"/>
      <c r="E1814" s="10"/>
      <c r="H1814" s="8"/>
      <c r="I1814" s="11"/>
      <c r="J1814" s="5"/>
    </row>
    <row r="1815" spans="1:10">
      <c r="A1815" s="5" t="s">
        <v>746</v>
      </c>
      <c r="B1815" s="6">
        <v>44894.815364884264</v>
      </c>
      <c r="C1815" s="5" t="s">
        <v>662</v>
      </c>
      <c r="D1815" s="7"/>
      <c r="E1815" s="10"/>
      <c r="G1815" s="8">
        <v>566.41</v>
      </c>
      <c r="I1815" s="11" t="s">
        <v>10</v>
      </c>
      <c r="J1815" s="10" t="s">
        <v>615</v>
      </c>
    </row>
    <row r="1816" spans="1:10">
      <c r="A1816" s="5" t="s">
        <v>746</v>
      </c>
      <c r="B1816" s="6">
        <v>44894.815364884264</v>
      </c>
      <c r="C1816" s="5" t="s">
        <v>662</v>
      </c>
      <c r="D1816" s="7"/>
      <c r="E1816" s="10"/>
      <c r="G1816" s="8">
        <v>1440</v>
      </c>
      <c r="I1816" s="11" t="s">
        <v>10</v>
      </c>
      <c r="J1816" s="5" t="s">
        <v>607</v>
      </c>
    </row>
    <row r="1817" spans="1:10">
      <c r="A1817" s="5" t="s">
        <v>746</v>
      </c>
      <c r="B1817" s="6">
        <v>44894.815364884264</v>
      </c>
      <c r="C1817" s="5" t="s">
        <v>662</v>
      </c>
      <c r="D1817" s="7"/>
      <c r="E1817" s="10"/>
      <c r="G1817" s="8">
        <v>768.2</v>
      </c>
      <c r="I1817" s="11" t="s">
        <v>10</v>
      </c>
      <c r="J1817" s="10" t="s">
        <v>617</v>
      </c>
    </row>
    <row r="1818" spans="1:10">
      <c r="A1818" s="5" t="s">
        <v>746</v>
      </c>
      <c r="B1818" s="6">
        <v>44894.815364884264</v>
      </c>
      <c r="C1818" s="5" t="s">
        <v>662</v>
      </c>
      <c r="D1818" s="7"/>
      <c r="E1818" s="10"/>
      <c r="G1818" s="8">
        <v>750.18</v>
      </c>
      <c r="I1818" s="11" t="s">
        <v>10</v>
      </c>
      <c r="J1818" s="10" t="s">
        <v>660</v>
      </c>
    </row>
    <row r="1819" spans="1:10">
      <c r="A1819" s="5" t="s">
        <v>747</v>
      </c>
      <c r="B1819" s="6">
        <v>44894.815364884264</v>
      </c>
      <c r="C1819" s="5" t="s">
        <v>662</v>
      </c>
      <c r="D1819" s="9">
        <v>45173037881</v>
      </c>
      <c r="E1819" s="5" t="s">
        <v>71</v>
      </c>
      <c r="H1819" s="8">
        <v>446.4</v>
      </c>
      <c r="I1819" s="5" t="s">
        <v>15</v>
      </c>
      <c r="J1819" s="10" t="s">
        <v>631</v>
      </c>
    </row>
    <row r="1820" spans="1:10">
      <c r="A1820" s="5" t="s">
        <v>747</v>
      </c>
      <c r="B1820" s="6">
        <v>44894.815364884264</v>
      </c>
      <c r="C1820" s="5" t="s">
        <v>662</v>
      </c>
      <c r="D1820" s="7">
        <v>638337</v>
      </c>
      <c r="E1820" s="5" t="s">
        <v>60</v>
      </c>
      <c r="H1820" s="8">
        <v>1068.33</v>
      </c>
      <c r="I1820" s="5" t="s">
        <v>15</v>
      </c>
      <c r="J1820" s="5" t="s">
        <v>607</v>
      </c>
    </row>
    <row r="1821" spans="1:10">
      <c r="A1821" s="5" t="s">
        <v>746</v>
      </c>
      <c r="B1821" s="6">
        <v>44894.815364884264</v>
      </c>
      <c r="C1821" s="5" t="s">
        <v>662</v>
      </c>
      <c r="D1821" s="9">
        <v>45113119792</v>
      </c>
      <c r="E1821" s="5" t="s">
        <v>71</v>
      </c>
      <c r="H1821" s="8">
        <v>6502.42</v>
      </c>
      <c r="I1821" s="5" t="s">
        <v>15</v>
      </c>
      <c r="J1821" s="5" t="s">
        <v>607</v>
      </c>
    </row>
    <row r="1822" spans="1:10">
      <c r="A1822" s="5" t="s">
        <v>746</v>
      </c>
      <c r="B1822" s="6">
        <v>44894.815364884264</v>
      </c>
      <c r="C1822" s="5" t="s">
        <v>662</v>
      </c>
      <c r="D1822" s="9">
        <v>45132979550</v>
      </c>
      <c r="E1822" s="5" t="s">
        <v>71</v>
      </c>
      <c r="H1822" s="8">
        <v>1170</v>
      </c>
      <c r="I1822" s="5" t="s">
        <v>15</v>
      </c>
      <c r="J1822" s="5" t="s">
        <v>607</v>
      </c>
    </row>
    <row r="1823" spans="1:10">
      <c r="A1823" s="5" t="s">
        <v>746</v>
      </c>
      <c r="B1823" s="6">
        <v>44894.815364884264</v>
      </c>
      <c r="C1823" s="5" t="s">
        <v>662</v>
      </c>
      <c r="D1823" s="9">
        <v>45143349136</v>
      </c>
      <c r="E1823" s="5" t="s">
        <v>71</v>
      </c>
      <c r="H1823" s="8">
        <v>96954.73</v>
      </c>
      <c r="I1823" s="5" t="s">
        <v>15</v>
      </c>
      <c r="J1823" s="5" t="s">
        <v>607</v>
      </c>
    </row>
    <row r="1824" spans="1:10">
      <c r="A1824" s="5" t="s">
        <v>746</v>
      </c>
      <c r="B1824" s="6">
        <v>44894.815364884264</v>
      </c>
      <c r="C1824" s="5" t="s">
        <v>662</v>
      </c>
      <c r="D1824" s="9">
        <v>45173040205</v>
      </c>
      <c r="E1824" s="5" t="s">
        <v>71</v>
      </c>
      <c r="H1824" s="8">
        <v>650</v>
      </c>
      <c r="I1824" s="5" t="s">
        <v>15</v>
      </c>
      <c r="J1824" s="5" t="s">
        <v>607</v>
      </c>
    </row>
    <row r="1825" spans="1:10">
      <c r="A1825" s="5" t="s">
        <v>746</v>
      </c>
      <c r="B1825" s="6">
        <v>44894.815364884264</v>
      </c>
      <c r="C1825" s="5" t="s">
        <v>662</v>
      </c>
      <c r="D1825" s="7">
        <v>234895</v>
      </c>
      <c r="E1825" s="5" t="s">
        <v>60</v>
      </c>
      <c r="H1825" s="8">
        <v>5114</v>
      </c>
      <c r="I1825" s="5" t="s">
        <v>15</v>
      </c>
      <c r="J1825" s="5" t="s">
        <v>607</v>
      </c>
    </row>
    <row r="1826" spans="1:10">
      <c r="A1826" s="5" t="s">
        <v>746</v>
      </c>
      <c r="B1826" s="6">
        <v>44894.815364884264</v>
      </c>
      <c r="C1826" s="5" t="s">
        <v>662</v>
      </c>
      <c r="D1826" s="9">
        <v>45152972292</v>
      </c>
      <c r="E1826" s="5" t="s">
        <v>71</v>
      </c>
      <c r="H1826" s="8">
        <v>260</v>
      </c>
      <c r="I1826" s="5" t="s">
        <v>15</v>
      </c>
      <c r="J1826" s="5" t="s">
        <v>602</v>
      </c>
    </row>
    <row r="1827" spans="1:10">
      <c r="A1827" s="5" t="s">
        <v>746</v>
      </c>
      <c r="B1827" s="6">
        <v>44894.815364884264</v>
      </c>
      <c r="C1827" s="5" t="s">
        <v>662</v>
      </c>
      <c r="D1827" s="9">
        <v>45152972343</v>
      </c>
      <c r="E1827" s="5" t="s">
        <v>71</v>
      </c>
      <c r="H1827" s="8">
        <v>6987.15</v>
      </c>
      <c r="I1827" s="5" t="s">
        <v>15</v>
      </c>
      <c r="J1827" s="5" t="s">
        <v>602</v>
      </c>
    </row>
    <row r="1828" spans="1:10">
      <c r="A1828" s="5" t="s">
        <v>746</v>
      </c>
      <c r="B1828" s="6">
        <v>44894.815364884264</v>
      </c>
      <c r="C1828" s="5" t="s">
        <v>662</v>
      </c>
      <c r="D1828" s="9">
        <v>45152972459</v>
      </c>
      <c r="E1828" s="5" t="s">
        <v>71</v>
      </c>
      <c r="H1828" s="8">
        <v>286</v>
      </c>
      <c r="I1828" s="5" t="s">
        <v>15</v>
      </c>
      <c r="J1828" s="5" t="s">
        <v>602</v>
      </c>
    </row>
    <row r="1829" spans="1:10">
      <c r="A1829" s="5" t="s">
        <v>746</v>
      </c>
      <c r="B1829" s="6">
        <v>44894.815364884264</v>
      </c>
      <c r="C1829" s="5" t="s">
        <v>662</v>
      </c>
      <c r="D1829" s="9">
        <v>45163069889</v>
      </c>
      <c r="E1829" s="5" t="s">
        <v>71</v>
      </c>
      <c r="H1829" s="8">
        <v>18000</v>
      </c>
      <c r="I1829" s="5" t="s">
        <v>15</v>
      </c>
      <c r="J1829" s="5" t="s">
        <v>602</v>
      </c>
    </row>
    <row r="1830" spans="1:10">
      <c r="A1830" s="5" t="s">
        <v>746</v>
      </c>
      <c r="B1830" s="6">
        <v>44894.815364884264</v>
      </c>
      <c r="C1830" s="5" t="s">
        <v>662</v>
      </c>
      <c r="D1830" s="9">
        <v>45173040446</v>
      </c>
      <c r="E1830" s="5" t="s">
        <v>71</v>
      </c>
      <c r="H1830" s="8">
        <v>522.70000000000005</v>
      </c>
      <c r="I1830" s="5" t="s">
        <v>15</v>
      </c>
      <c r="J1830" s="5" t="s">
        <v>602</v>
      </c>
    </row>
    <row r="1831" spans="1:10">
      <c r="A1831" s="5" t="s">
        <v>746</v>
      </c>
      <c r="B1831" s="6">
        <v>44894.815364884264</v>
      </c>
      <c r="C1831" s="5" t="s">
        <v>662</v>
      </c>
      <c r="D1831" s="9">
        <v>45143350199</v>
      </c>
      <c r="E1831" s="5" t="s">
        <v>71</v>
      </c>
      <c r="H1831" s="8">
        <v>197.96</v>
      </c>
      <c r="I1831" s="5" t="s">
        <v>15</v>
      </c>
      <c r="J1831" s="5" t="s">
        <v>602</v>
      </c>
    </row>
    <row r="1832" spans="1:10">
      <c r="A1832" s="5" t="s">
        <v>746</v>
      </c>
      <c r="B1832" s="6">
        <v>44894.815364884264</v>
      </c>
      <c r="C1832" s="5" t="s">
        <v>662</v>
      </c>
      <c r="D1832" s="9">
        <v>45152972805</v>
      </c>
      <c r="E1832" s="5" t="s">
        <v>71</v>
      </c>
      <c r="H1832" s="8">
        <v>98.98</v>
      </c>
      <c r="I1832" s="5" t="s">
        <v>15</v>
      </c>
      <c r="J1832" s="5" t="s">
        <v>602</v>
      </c>
    </row>
    <row r="1833" spans="1:10">
      <c r="A1833" s="5" t="s">
        <v>746</v>
      </c>
      <c r="B1833" s="6">
        <v>44894.815364884264</v>
      </c>
      <c r="C1833" s="5" t="s">
        <v>662</v>
      </c>
      <c r="D1833" s="9">
        <v>45123106753</v>
      </c>
      <c r="E1833" s="5" t="s">
        <v>71</v>
      </c>
      <c r="H1833" s="8">
        <v>1212</v>
      </c>
      <c r="I1833" s="5" t="s">
        <v>15</v>
      </c>
      <c r="J1833" s="5" t="s">
        <v>602</v>
      </c>
    </row>
    <row r="1834" spans="1:10">
      <c r="A1834" s="5" t="s">
        <v>746</v>
      </c>
      <c r="B1834" s="6">
        <v>44894.815364884264</v>
      </c>
      <c r="C1834" s="5" t="s">
        <v>662</v>
      </c>
      <c r="D1834" s="9">
        <v>45143350281</v>
      </c>
      <c r="E1834" s="5" t="s">
        <v>71</v>
      </c>
      <c r="H1834" s="8">
        <v>814.93</v>
      </c>
      <c r="I1834" s="5" t="s">
        <v>15</v>
      </c>
      <c r="J1834" s="5" t="s">
        <v>602</v>
      </c>
    </row>
    <row r="1835" spans="1:10">
      <c r="A1835" s="5" t="s">
        <v>746</v>
      </c>
      <c r="B1835" s="6">
        <v>44894.815364884264</v>
      </c>
      <c r="C1835" s="5" t="s">
        <v>662</v>
      </c>
      <c r="D1835" s="9">
        <v>45173037881</v>
      </c>
      <c r="E1835" s="5" t="s">
        <v>71</v>
      </c>
      <c r="H1835" s="8">
        <v>3595.5</v>
      </c>
      <c r="I1835" s="5" t="s">
        <v>15</v>
      </c>
      <c r="J1835" s="10" t="s">
        <v>631</v>
      </c>
    </row>
    <row r="1836" spans="1:10">
      <c r="A1836" s="5" t="s">
        <v>746</v>
      </c>
      <c r="B1836" s="6">
        <v>44894.815364884264</v>
      </c>
      <c r="C1836" s="5" t="s">
        <v>662</v>
      </c>
      <c r="D1836" s="9">
        <v>45173037881</v>
      </c>
      <c r="E1836" s="5" t="s">
        <v>71</v>
      </c>
      <c r="H1836" s="8">
        <v>590.04</v>
      </c>
      <c r="I1836" s="5" t="s">
        <v>15</v>
      </c>
      <c r="J1836" s="10" t="s">
        <v>631</v>
      </c>
    </row>
    <row r="1837" spans="1:10">
      <c r="A1837" s="5" t="s">
        <v>746</v>
      </c>
      <c r="B1837" s="6">
        <v>44894.815364884264</v>
      </c>
      <c r="C1837" s="5" t="s">
        <v>662</v>
      </c>
      <c r="D1837" s="9">
        <v>45173037881</v>
      </c>
      <c r="E1837" s="5" t="s">
        <v>71</v>
      </c>
      <c r="H1837" s="8">
        <v>456</v>
      </c>
      <c r="I1837" s="5" t="s">
        <v>15</v>
      </c>
      <c r="J1837" s="10" t="s">
        <v>631</v>
      </c>
    </row>
    <row r="1838" spans="1:10">
      <c r="A1838" s="5" t="s">
        <v>746</v>
      </c>
      <c r="B1838" s="6">
        <v>44894.815364884264</v>
      </c>
      <c r="C1838" s="5" t="s">
        <v>662</v>
      </c>
      <c r="D1838" s="9">
        <v>45173037881</v>
      </c>
      <c r="E1838" s="5" t="s">
        <v>71</v>
      </c>
      <c r="H1838" s="8">
        <v>120</v>
      </c>
      <c r="I1838" s="5" t="s">
        <v>15</v>
      </c>
      <c r="J1838" s="10" t="s">
        <v>631</v>
      </c>
    </row>
    <row r="1839" spans="1:10">
      <c r="A1839" s="5" t="s">
        <v>746</v>
      </c>
      <c r="B1839" s="6">
        <v>44894.815364884264</v>
      </c>
      <c r="C1839" s="5" t="s">
        <v>662</v>
      </c>
      <c r="D1839" s="9">
        <v>45173037881</v>
      </c>
      <c r="E1839" s="5" t="s">
        <v>71</v>
      </c>
      <c r="H1839" s="8">
        <v>76.8</v>
      </c>
      <c r="I1839" s="5" t="s">
        <v>15</v>
      </c>
      <c r="J1839" s="10" t="s">
        <v>631</v>
      </c>
    </row>
    <row r="1840" spans="1:10">
      <c r="A1840" s="5" t="s">
        <v>746</v>
      </c>
      <c r="B1840" s="6">
        <v>44894.815364884264</v>
      </c>
      <c r="C1840" s="5" t="s">
        <v>662</v>
      </c>
      <c r="D1840" s="9">
        <v>45173040868</v>
      </c>
      <c r="E1840" s="5" t="s">
        <v>71</v>
      </c>
      <c r="H1840" s="8">
        <v>349.78</v>
      </c>
      <c r="I1840" s="5" t="s">
        <v>15</v>
      </c>
      <c r="J1840" s="5" t="s">
        <v>602</v>
      </c>
    </row>
    <row r="1841" spans="1:10">
      <c r="A1841" s="5" t="s">
        <v>746</v>
      </c>
      <c r="B1841" s="6">
        <v>44894.815364884264</v>
      </c>
      <c r="C1841" s="5" t="s">
        <v>662</v>
      </c>
      <c r="D1841" s="9">
        <v>45173037881</v>
      </c>
      <c r="E1841" s="5" t="s">
        <v>71</v>
      </c>
      <c r="H1841" s="8">
        <v>96</v>
      </c>
      <c r="I1841" s="5" t="s">
        <v>15</v>
      </c>
      <c r="J1841" s="10" t="s">
        <v>631</v>
      </c>
    </row>
    <row r="1842" spans="1:10">
      <c r="A1842" s="5" t="s">
        <v>746</v>
      </c>
      <c r="B1842" s="6">
        <v>44894.815364884264</v>
      </c>
      <c r="C1842" s="5" t="s">
        <v>662</v>
      </c>
      <c r="D1842" s="9">
        <v>45173037881</v>
      </c>
      <c r="E1842" s="5" t="s">
        <v>71</v>
      </c>
      <c r="H1842" s="8">
        <v>192</v>
      </c>
      <c r="I1842" s="5" t="s">
        <v>15</v>
      </c>
      <c r="J1842" s="10" t="s">
        <v>631</v>
      </c>
    </row>
    <row r="1843" spans="1:10">
      <c r="A1843" s="5" t="s">
        <v>746</v>
      </c>
      <c r="B1843" s="6">
        <v>44894.815364884264</v>
      </c>
      <c r="C1843" s="5" t="s">
        <v>662</v>
      </c>
      <c r="D1843" s="9">
        <v>45173037881</v>
      </c>
      <c r="E1843" s="5" t="s">
        <v>71</v>
      </c>
      <c r="H1843" s="8">
        <v>3378.2</v>
      </c>
      <c r="I1843" s="5" t="s">
        <v>15</v>
      </c>
      <c r="J1843" s="10" t="s">
        <v>631</v>
      </c>
    </row>
    <row r="1844" spans="1:10">
      <c r="A1844" s="5" t="s">
        <v>746</v>
      </c>
      <c r="B1844" s="6">
        <v>44894.815364884264</v>
      </c>
      <c r="C1844" s="5" t="s">
        <v>662</v>
      </c>
      <c r="D1844" s="9">
        <v>45173037881</v>
      </c>
      <c r="E1844" s="5" t="s">
        <v>71</v>
      </c>
      <c r="H1844" s="8">
        <v>3013.98</v>
      </c>
      <c r="I1844" s="5" t="s">
        <v>15</v>
      </c>
      <c r="J1844" s="10" t="s">
        <v>631</v>
      </c>
    </row>
    <row r="1845" spans="1:10">
      <c r="A1845" s="5" t="s">
        <v>746</v>
      </c>
      <c r="B1845" s="6">
        <v>44894.815364884264</v>
      </c>
      <c r="C1845" s="5" t="s">
        <v>662</v>
      </c>
      <c r="D1845" s="9">
        <v>45173037881</v>
      </c>
      <c r="E1845" s="5" t="s">
        <v>71</v>
      </c>
      <c r="H1845" s="8">
        <v>537.6</v>
      </c>
      <c r="I1845" s="5" t="s">
        <v>15</v>
      </c>
      <c r="J1845" s="10" t="s">
        <v>631</v>
      </c>
    </row>
    <row r="1846" spans="1:10">
      <c r="A1846" s="5" t="s">
        <v>746</v>
      </c>
      <c r="B1846" s="6">
        <v>44894.815364884264</v>
      </c>
      <c r="C1846" s="5" t="s">
        <v>662</v>
      </c>
      <c r="D1846" s="9">
        <v>45173037881</v>
      </c>
      <c r="E1846" s="5" t="s">
        <v>71</v>
      </c>
      <c r="H1846" s="8">
        <v>1361.93</v>
      </c>
      <c r="I1846" s="5" t="s">
        <v>15</v>
      </c>
      <c r="J1846" s="10" t="s">
        <v>631</v>
      </c>
    </row>
    <row r="1847" spans="1:10">
      <c r="A1847" s="5" t="s">
        <v>746</v>
      </c>
      <c r="B1847" s="6">
        <v>44894.815364884264</v>
      </c>
      <c r="C1847" s="5" t="s">
        <v>662</v>
      </c>
      <c r="D1847" s="9">
        <v>45173037881</v>
      </c>
      <c r="E1847" s="5" t="s">
        <v>71</v>
      </c>
      <c r="H1847" s="8">
        <v>363.57</v>
      </c>
      <c r="I1847" s="5" t="s">
        <v>15</v>
      </c>
      <c r="J1847" s="10" t="s">
        <v>631</v>
      </c>
    </row>
    <row r="1848" spans="1:10">
      <c r="A1848" s="5" t="s">
        <v>746</v>
      </c>
      <c r="B1848" s="6">
        <v>44894.815364884264</v>
      </c>
      <c r="C1848" s="5" t="s">
        <v>662</v>
      </c>
      <c r="D1848" s="9">
        <v>45173037881</v>
      </c>
      <c r="E1848" s="5" t="s">
        <v>71</v>
      </c>
      <c r="H1848" s="8">
        <v>1265.68</v>
      </c>
      <c r="I1848" s="5" t="s">
        <v>15</v>
      </c>
      <c r="J1848" s="10" t="s">
        <v>631</v>
      </c>
    </row>
    <row r="1849" spans="1:10">
      <c r="A1849" s="5" t="s">
        <v>746</v>
      </c>
      <c r="B1849" s="6">
        <v>44894.815364884264</v>
      </c>
      <c r="C1849" s="5" t="s">
        <v>662</v>
      </c>
      <c r="D1849" s="9">
        <v>45173037881</v>
      </c>
      <c r="E1849" s="5" t="s">
        <v>71</v>
      </c>
      <c r="H1849" s="8">
        <v>3077.09</v>
      </c>
      <c r="I1849" s="5" t="s">
        <v>15</v>
      </c>
      <c r="J1849" s="10" t="s">
        <v>631</v>
      </c>
    </row>
    <row r="1850" spans="1:10">
      <c r="A1850" s="5" t="s">
        <v>746</v>
      </c>
      <c r="B1850" s="6">
        <v>44894.815364884264</v>
      </c>
      <c r="C1850" s="5" t="s">
        <v>662</v>
      </c>
      <c r="D1850" s="9">
        <v>45173037881</v>
      </c>
      <c r="E1850" s="5" t="s">
        <v>71</v>
      </c>
      <c r="H1850" s="8">
        <v>1714.08</v>
      </c>
      <c r="I1850" s="5" t="s">
        <v>15</v>
      </c>
      <c r="J1850" s="10" t="s">
        <v>631</v>
      </c>
    </row>
    <row r="1851" spans="1:10">
      <c r="A1851" s="5" t="s">
        <v>746</v>
      </c>
      <c r="B1851" s="6">
        <v>44894.815364884264</v>
      </c>
      <c r="C1851" s="5" t="s">
        <v>662</v>
      </c>
      <c r="D1851" s="9">
        <v>45173037881</v>
      </c>
      <c r="E1851" s="5" t="s">
        <v>71</v>
      </c>
      <c r="H1851" s="8">
        <v>3153.18</v>
      </c>
      <c r="I1851" s="5" t="s">
        <v>15</v>
      </c>
      <c r="J1851" s="10" t="s">
        <v>631</v>
      </c>
    </row>
    <row r="1852" spans="1:10">
      <c r="A1852" s="5" t="s">
        <v>746</v>
      </c>
      <c r="B1852" s="6">
        <v>44894.815364884264</v>
      </c>
      <c r="C1852" s="5" t="s">
        <v>662</v>
      </c>
      <c r="D1852" s="9">
        <v>45173037881</v>
      </c>
      <c r="E1852" s="5" t="s">
        <v>71</v>
      </c>
      <c r="H1852" s="8">
        <v>1134.8900000000001</v>
      </c>
      <c r="I1852" s="5" t="s">
        <v>15</v>
      </c>
      <c r="J1852" s="10" t="s">
        <v>631</v>
      </c>
    </row>
    <row r="1853" spans="1:10">
      <c r="A1853" s="5" t="s">
        <v>746</v>
      </c>
      <c r="B1853" s="6">
        <v>44894.815364884264</v>
      </c>
      <c r="C1853" s="5" t="s">
        <v>662</v>
      </c>
      <c r="D1853" s="9">
        <v>45173037881</v>
      </c>
      <c r="E1853" s="5" t="s">
        <v>71</v>
      </c>
      <c r="H1853" s="8">
        <v>2503.37</v>
      </c>
      <c r="I1853" s="5" t="s">
        <v>15</v>
      </c>
      <c r="J1853" s="10" t="s">
        <v>631</v>
      </c>
    </row>
    <row r="1854" spans="1:10">
      <c r="A1854" s="5" t="s">
        <v>746</v>
      </c>
      <c r="B1854" s="6">
        <v>44894.815364884264</v>
      </c>
      <c r="C1854" s="5" t="s">
        <v>662</v>
      </c>
      <c r="D1854" s="9">
        <v>45173037881</v>
      </c>
      <c r="E1854" s="5" t="s">
        <v>71</v>
      </c>
      <c r="H1854" s="8">
        <v>3705.9</v>
      </c>
      <c r="I1854" s="5" t="s">
        <v>15</v>
      </c>
      <c r="J1854" s="10" t="s">
        <v>631</v>
      </c>
    </row>
    <row r="1855" spans="1:10">
      <c r="A1855" s="5" t="s">
        <v>746</v>
      </c>
      <c r="B1855" s="6">
        <v>44894.815364884264</v>
      </c>
      <c r="C1855" s="5" t="s">
        <v>662</v>
      </c>
      <c r="D1855" s="9">
        <v>45173037881</v>
      </c>
      <c r="E1855" s="5" t="s">
        <v>71</v>
      </c>
      <c r="H1855" s="8">
        <v>2838.97</v>
      </c>
      <c r="I1855" s="5" t="s">
        <v>15</v>
      </c>
      <c r="J1855" s="10" t="s">
        <v>631</v>
      </c>
    </row>
    <row r="1856" spans="1:10">
      <c r="A1856" s="5" t="s">
        <v>746</v>
      </c>
      <c r="B1856" s="6">
        <v>44894.815364884264</v>
      </c>
      <c r="C1856" s="5" t="s">
        <v>662</v>
      </c>
      <c r="D1856" s="9">
        <v>45152968021</v>
      </c>
      <c r="E1856" s="5" t="s">
        <v>71</v>
      </c>
      <c r="H1856" s="8">
        <v>493.44</v>
      </c>
      <c r="I1856" s="5" t="s">
        <v>15</v>
      </c>
      <c r="J1856" s="10" t="s">
        <v>631</v>
      </c>
    </row>
    <row r="1857" spans="1:10">
      <c r="A1857" s="5" t="s">
        <v>746</v>
      </c>
      <c r="B1857" s="6">
        <v>44894.815364884264</v>
      </c>
      <c r="C1857" s="5" t="s">
        <v>662</v>
      </c>
      <c r="D1857" s="9">
        <v>45152968021</v>
      </c>
      <c r="E1857" s="5" t="s">
        <v>71</v>
      </c>
      <c r="H1857" s="8">
        <v>2893.86</v>
      </c>
      <c r="I1857" s="5" t="s">
        <v>15</v>
      </c>
      <c r="J1857" s="10" t="s">
        <v>631</v>
      </c>
    </row>
    <row r="1858" spans="1:10">
      <c r="A1858" s="5" t="s">
        <v>746</v>
      </c>
      <c r="B1858" s="6">
        <v>44894.815364884264</v>
      </c>
      <c r="C1858" s="5" t="s">
        <v>662</v>
      </c>
      <c r="D1858" s="9">
        <v>45113121853</v>
      </c>
      <c r="E1858" s="5" t="s">
        <v>71</v>
      </c>
      <c r="H1858" s="8">
        <v>648.23</v>
      </c>
      <c r="I1858" s="5" t="s">
        <v>15</v>
      </c>
      <c r="J1858" s="5" t="s">
        <v>602</v>
      </c>
    </row>
    <row r="1859" spans="1:10">
      <c r="A1859" s="5" t="s">
        <v>746</v>
      </c>
      <c r="B1859" s="6">
        <v>44894.815364884264</v>
      </c>
      <c r="C1859" s="5" t="s">
        <v>662</v>
      </c>
      <c r="D1859" s="9">
        <v>45152968021</v>
      </c>
      <c r="E1859" s="5" t="s">
        <v>71</v>
      </c>
      <c r="H1859" s="8">
        <v>1865.77</v>
      </c>
      <c r="I1859" s="5" t="s">
        <v>15</v>
      </c>
      <c r="J1859" s="10" t="s">
        <v>631</v>
      </c>
    </row>
    <row r="1860" spans="1:10">
      <c r="A1860" s="5" t="s">
        <v>746</v>
      </c>
      <c r="B1860" s="6">
        <v>44894.815364884264</v>
      </c>
      <c r="C1860" s="5" t="s">
        <v>662</v>
      </c>
      <c r="D1860" s="9">
        <v>45152968021</v>
      </c>
      <c r="E1860" s="5" t="s">
        <v>71</v>
      </c>
      <c r="H1860" s="8">
        <v>129.47999999999999</v>
      </c>
      <c r="I1860" s="5" t="s">
        <v>15</v>
      </c>
      <c r="J1860" s="10" t="s">
        <v>631</v>
      </c>
    </row>
    <row r="1861" spans="1:10">
      <c r="A1861" s="5" t="s">
        <v>746</v>
      </c>
      <c r="B1861" s="6">
        <v>44894.815364884264</v>
      </c>
      <c r="C1861" s="5" t="s">
        <v>662</v>
      </c>
      <c r="D1861" s="9">
        <v>45152968021</v>
      </c>
      <c r="E1861" s="5" t="s">
        <v>71</v>
      </c>
      <c r="H1861" s="8">
        <v>239.88</v>
      </c>
      <c r="I1861" s="5" t="s">
        <v>15</v>
      </c>
      <c r="J1861" s="10" t="s">
        <v>631</v>
      </c>
    </row>
    <row r="1862" spans="1:10">
      <c r="A1862" s="5" t="s">
        <v>746</v>
      </c>
      <c r="B1862" s="6">
        <v>44894.815364884264</v>
      </c>
      <c r="C1862" s="5" t="s">
        <v>662</v>
      </c>
      <c r="D1862" s="9">
        <v>45152968021</v>
      </c>
      <c r="E1862" s="5" t="s">
        <v>71</v>
      </c>
      <c r="H1862" s="8">
        <v>443.87</v>
      </c>
      <c r="I1862" s="5" t="s">
        <v>15</v>
      </c>
      <c r="J1862" s="10" t="s">
        <v>631</v>
      </c>
    </row>
    <row r="1863" spans="1:10">
      <c r="A1863" s="5" t="s">
        <v>746</v>
      </c>
      <c r="B1863" s="6">
        <v>44894.815364884264</v>
      </c>
      <c r="C1863" s="5" t="s">
        <v>662</v>
      </c>
      <c r="D1863" s="9">
        <v>45152968021</v>
      </c>
      <c r="E1863" s="5" t="s">
        <v>71</v>
      </c>
      <c r="H1863" s="8">
        <v>623.52</v>
      </c>
      <c r="I1863" s="5" t="s">
        <v>15</v>
      </c>
      <c r="J1863" s="10" t="s">
        <v>631</v>
      </c>
    </row>
    <row r="1864" spans="1:10">
      <c r="A1864" s="5" t="s">
        <v>746</v>
      </c>
      <c r="B1864" s="6">
        <v>44894.815364884264</v>
      </c>
      <c r="C1864" s="5" t="s">
        <v>662</v>
      </c>
      <c r="D1864" s="9">
        <v>45152968021</v>
      </c>
      <c r="E1864" s="5" t="s">
        <v>71</v>
      </c>
      <c r="H1864" s="8">
        <v>1111.98</v>
      </c>
      <c r="I1864" s="5" t="s">
        <v>15</v>
      </c>
      <c r="J1864" s="10" t="s">
        <v>631</v>
      </c>
    </row>
    <row r="1865" spans="1:10">
      <c r="A1865" s="5" t="s">
        <v>746</v>
      </c>
      <c r="B1865" s="6">
        <v>44894.815364884264</v>
      </c>
      <c r="C1865" s="5" t="s">
        <v>662</v>
      </c>
      <c r="D1865" s="9">
        <v>45152968021</v>
      </c>
      <c r="E1865" s="5" t="s">
        <v>71</v>
      </c>
      <c r="H1865" s="8">
        <v>1089.54</v>
      </c>
      <c r="I1865" s="5" t="s">
        <v>15</v>
      </c>
      <c r="J1865" s="10" t="s">
        <v>631</v>
      </c>
    </row>
    <row r="1866" spans="1:10">
      <c r="A1866" s="5" t="s">
        <v>746</v>
      </c>
      <c r="B1866" s="6">
        <v>44894.815364884264</v>
      </c>
      <c r="C1866" s="5" t="s">
        <v>662</v>
      </c>
      <c r="D1866" s="9">
        <v>45152968021</v>
      </c>
      <c r="E1866" s="5" t="s">
        <v>71</v>
      </c>
      <c r="H1866" s="8">
        <v>52.74</v>
      </c>
      <c r="I1866" s="5" t="s">
        <v>15</v>
      </c>
      <c r="J1866" s="10" t="s">
        <v>631</v>
      </c>
    </row>
    <row r="1867" spans="1:10">
      <c r="A1867" s="5" t="s">
        <v>746</v>
      </c>
      <c r="B1867" s="6">
        <v>44894.815364884264</v>
      </c>
      <c r="C1867" s="5" t="s">
        <v>662</v>
      </c>
      <c r="D1867" s="9">
        <v>45152968021</v>
      </c>
      <c r="E1867" s="5" t="s">
        <v>71</v>
      </c>
      <c r="H1867" s="8">
        <v>887.74</v>
      </c>
      <c r="I1867" s="5" t="s">
        <v>15</v>
      </c>
      <c r="J1867" s="10" t="s">
        <v>631</v>
      </c>
    </row>
    <row r="1868" spans="1:10">
      <c r="A1868" s="5" t="s">
        <v>746</v>
      </c>
      <c r="B1868" s="6">
        <v>44894.815364884264</v>
      </c>
      <c r="C1868" s="5" t="s">
        <v>662</v>
      </c>
      <c r="D1868" s="9">
        <v>45152968021</v>
      </c>
      <c r="E1868" s="5" t="s">
        <v>71</v>
      </c>
      <c r="H1868" s="8">
        <v>1107.08</v>
      </c>
      <c r="I1868" s="5" t="s">
        <v>15</v>
      </c>
      <c r="J1868" s="10" t="s">
        <v>631</v>
      </c>
    </row>
    <row r="1869" spans="1:10">
      <c r="A1869" s="5" t="s">
        <v>746</v>
      </c>
      <c r="B1869" s="6">
        <v>44894.815364884264</v>
      </c>
      <c r="C1869" s="5" t="s">
        <v>662</v>
      </c>
      <c r="D1869" s="9">
        <v>45152968021</v>
      </c>
      <c r="E1869" s="5" t="s">
        <v>71</v>
      </c>
      <c r="H1869" s="8">
        <v>1051.22</v>
      </c>
      <c r="I1869" s="5" t="s">
        <v>15</v>
      </c>
      <c r="J1869" s="10" t="s">
        <v>631</v>
      </c>
    </row>
    <row r="1870" spans="1:10">
      <c r="A1870" s="5" t="s">
        <v>746</v>
      </c>
      <c r="B1870" s="6">
        <v>44894.815364884264</v>
      </c>
      <c r="C1870" s="5" t="s">
        <v>662</v>
      </c>
      <c r="D1870" s="9">
        <v>45152968021</v>
      </c>
      <c r="E1870" s="5" t="s">
        <v>71</v>
      </c>
      <c r="H1870" s="8">
        <v>561.29999999999995</v>
      </c>
      <c r="I1870" s="5" t="s">
        <v>15</v>
      </c>
      <c r="J1870" s="10" t="s">
        <v>631</v>
      </c>
    </row>
    <row r="1871" spans="1:10">
      <c r="A1871" s="5" t="s">
        <v>746</v>
      </c>
      <c r="B1871" s="6">
        <v>44894.815364884264</v>
      </c>
      <c r="C1871" s="5" t="s">
        <v>662</v>
      </c>
      <c r="D1871" s="9">
        <v>45152968021</v>
      </c>
      <c r="E1871" s="5" t="s">
        <v>71</v>
      </c>
      <c r="H1871" s="8">
        <v>911.58</v>
      </c>
      <c r="I1871" s="5" t="s">
        <v>15</v>
      </c>
      <c r="J1871" s="10" t="s">
        <v>631</v>
      </c>
    </row>
    <row r="1872" spans="1:10">
      <c r="A1872" s="5" t="s">
        <v>746</v>
      </c>
      <c r="B1872" s="6">
        <v>44894.815364884264</v>
      </c>
      <c r="C1872" s="5" t="s">
        <v>662</v>
      </c>
      <c r="D1872" s="9">
        <v>45152968021</v>
      </c>
      <c r="E1872" s="5" t="s">
        <v>71</v>
      </c>
      <c r="H1872" s="8">
        <v>575.52</v>
      </c>
      <c r="I1872" s="5" t="s">
        <v>15</v>
      </c>
      <c r="J1872" s="10" t="s">
        <v>631</v>
      </c>
    </row>
    <row r="1873" spans="1:10">
      <c r="A1873" s="5" t="s">
        <v>746</v>
      </c>
      <c r="B1873" s="6">
        <v>44894.815364884264</v>
      </c>
      <c r="C1873" s="5" t="s">
        <v>662</v>
      </c>
      <c r="D1873" s="9">
        <v>45152968021</v>
      </c>
      <c r="E1873" s="5" t="s">
        <v>71</v>
      </c>
      <c r="H1873" s="8">
        <v>945.6</v>
      </c>
      <c r="I1873" s="5" t="s">
        <v>15</v>
      </c>
      <c r="J1873" s="10" t="s">
        <v>631</v>
      </c>
    </row>
    <row r="1874" spans="1:10">
      <c r="A1874" s="5" t="s">
        <v>746</v>
      </c>
      <c r="B1874" s="6">
        <v>44894.815364884264</v>
      </c>
      <c r="C1874" s="5" t="s">
        <v>662</v>
      </c>
      <c r="D1874" s="9">
        <v>45152968021</v>
      </c>
      <c r="E1874" s="5" t="s">
        <v>71</v>
      </c>
      <c r="H1874" s="8">
        <v>2164.1799999999998</v>
      </c>
      <c r="I1874" s="5" t="s">
        <v>15</v>
      </c>
      <c r="J1874" s="10" t="s">
        <v>631</v>
      </c>
    </row>
    <row r="1875" spans="1:10">
      <c r="A1875" s="5" t="s">
        <v>746</v>
      </c>
      <c r="B1875" s="6">
        <v>44894.815364884264</v>
      </c>
      <c r="C1875" s="5" t="s">
        <v>662</v>
      </c>
      <c r="D1875" s="9">
        <v>45152968021</v>
      </c>
      <c r="E1875" s="5" t="s">
        <v>71</v>
      </c>
      <c r="H1875" s="8">
        <v>657.54</v>
      </c>
      <c r="I1875" s="5" t="s">
        <v>15</v>
      </c>
      <c r="J1875" s="10" t="s">
        <v>631</v>
      </c>
    </row>
    <row r="1876" spans="1:10">
      <c r="A1876" s="5" t="s">
        <v>746</v>
      </c>
      <c r="B1876" s="6">
        <v>44894.815364884264</v>
      </c>
      <c r="C1876" s="5" t="s">
        <v>662</v>
      </c>
      <c r="D1876" s="9">
        <v>45152968021</v>
      </c>
      <c r="E1876" s="5" t="s">
        <v>71</v>
      </c>
      <c r="H1876" s="8">
        <v>970.48</v>
      </c>
      <c r="I1876" s="5" t="s">
        <v>15</v>
      </c>
      <c r="J1876" s="10" t="s">
        <v>631</v>
      </c>
    </row>
    <row r="1877" spans="1:10">
      <c r="A1877" s="5" t="s">
        <v>746</v>
      </c>
      <c r="B1877" s="6">
        <v>44894.815364884264</v>
      </c>
      <c r="C1877" s="5" t="s">
        <v>662</v>
      </c>
      <c r="D1877" s="9">
        <v>45152968021</v>
      </c>
      <c r="E1877" s="5" t="s">
        <v>71</v>
      </c>
      <c r="H1877" s="8">
        <v>1478.48</v>
      </c>
      <c r="I1877" s="5" t="s">
        <v>15</v>
      </c>
      <c r="J1877" s="10" t="s">
        <v>631</v>
      </c>
    </row>
    <row r="1878" spans="1:10">
      <c r="A1878" s="5" t="s">
        <v>746</v>
      </c>
      <c r="B1878" s="6">
        <v>44894.815364884264</v>
      </c>
      <c r="C1878" s="5" t="s">
        <v>662</v>
      </c>
      <c r="D1878" s="7">
        <v>258122</v>
      </c>
      <c r="E1878" s="5" t="s">
        <v>645</v>
      </c>
      <c r="H1878" s="8">
        <v>1043.28</v>
      </c>
      <c r="I1878" s="5" t="s">
        <v>15</v>
      </c>
      <c r="J1878" s="5" t="s">
        <v>608</v>
      </c>
    </row>
    <row r="1879" spans="1:10">
      <c r="A1879" s="5" t="s">
        <v>746</v>
      </c>
      <c r="B1879" s="6">
        <v>44894.815364884264</v>
      </c>
      <c r="C1879" s="5" t="s">
        <v>662</v>
      </c>
      <c r="D1879" s="7">
        <v>309864</v>
      </c>
      <c r="E1879" s="5" t="s">
        <v>645</v>
      </c>
      <c r="H1879" s="8">
        <v>9200</v>
      </c>
      <c r="I1879" s="5" t="s">
        <v>15</v>
      </c>
      <c r="J1879" s="10" t="s">
        <v>609</v>
      </c>
    </row>
    <row r="1880" spans="1:10">
      <c r="A1880" s="5" t="s">
        <v>746</v>
      </c>
      <c r="B1880" s="6">
        <v>44894.815364884264</v>
      </c>
      <c r="C1880" s="5" t="s">
        <v>662</v>
      </c>
      <c r="D1880" s="9">
        <v>296301007660025</v>
      </c>
      <c r="E1880" s="5" t="s">
        <v>632</v>
      </c>
      <c r="H1880" s="8">
        <v>12563.92</v>
      </c>
      <c r="I1880" s="5" t="s">
        <v>15</v>
      </c>
      <c r="J1880" s="5" t="s">
        <v>608</v>
      </c>
    </row>
    <row r="1881" spans="1:10">
      <c r="A1881" s="5" t="s">
        <v>746</v>
      </c>
      <c r="B1881" s="6">
        <v>44894.815364884264</v>
      </c>
      <c r="C1881" s="5" t="s">
        <v>662</v>
      </c>
      <c r="D1881" s="9">
        <v>295401006370015</v>
      </c>
      <c r="E1881" s="5" t="s">
        <v>632</v>
      </c>
      <c r="H1881" s="8">
        <v>48782.53</v>
      </c>
      <c r="I1881" s="5" t="s">
        <v>15</v>
      </c>
      <c r="J1881" s="10" t="s">
        <v>609</v>
      </c>
    </row>
    <row r="1882" spans="1:10">
      <c r="A1882" s="5" t="s">
        <v>746</v>
      </c>
      <c r="B1882" s="6">
        <v>44894.815364884264</v>
      </c>
      <c r="C1882" s="5" t="s">
        <v>662</v>
      </c>
      <c r="D1882" s="9">
        <v>297501005740021</v>
      </c>
      <c r="E1882" s="5" t="s">
        <v>632</v>
      </c>
      <c r="H1882" s="8">
        <v>99812.7</v>
      </c>
      <c r="I1882" s="5" t="s">
        <v>15</v>
      </c>
      <c r="J1882" s="5" t="s">
        <v>630</v>
      </c>
    </row>
    <row r="1883" spans="1:10">
      <c r="A1883" s="5" t="s">
        <v>746</v>
      </c>
      <c r="B1883" s="6">
        <v>44894.815364884264</v>
      </c>
      <c r="C1883" s="5" t="s">
        <v>662</v>
      </c>
      <c r="D1883" s="9">
        <v>297501005740021</v>
      </c>
      <c r="E1883" s="5" t="s">
        <v>649</v>
      </c>
      <c r="H1883" s="8">
        <v>23246.400000000001</v>
      </c>
      <c r="I1883" s="5" t="s">
        <v>15</v>
      </c>
      <c r="J1883" s="5" t="s">
        <v>630</v>
      </c>
    </row>
    <row r="1884" spans="1:10">
      <c r="A1884" s="5" t="s">
        <v>746</v>
      </c>
      <c r="B1884" s="6">
        <v>44894.815364884264</v>
      </c>
      <c r="C1884" s="5" t="s">
        <v>662</v>
      </c>
      <c r="D1884" s="7"/>
      <c r="E1884" s="10"/>
      <c r="F1884" s="8">
        <v>4925.3999999999996</v>
      </c>
      <c r="I1884" s="11" t="s">
        <v>9</v>
      </c>
      <c r="J1884" s="10" t="s">
        <v>613</v>
      </c>
    </row>
    <row r="1885" spans="1:10">
      <c r="A1885" s="5" t="s">
        <v>746</v>
      </c>
      <c r="B1885" s="6">
        <v>44894.815364884264</v>
      </c>
      <c r="C1885" s="5" t="s">
        <v>662</v>
      </c>
      <c r="D1885" s="7"/>
      <c r="E1885" s="10"/>
      <c r="F1885" s="8">
        <v>9194.2999999999993</v>
      </c>
      <c r="I1885" s="11" t="s">
        <v>9</v>
      </c>
      <c r="J1885" s="10" t="s">
        <v>615</v>
      </c>
    </row>
    <row r="1886" spans="1:10">
      <c r="A1886" s="5" t="s">
        <v>746</v>
      </c>
      <c r="B1886" s="6">
        <v>44894.815364884264</v>
      </c>
      <c r="C1886" s="5" t="s">
        <v>662</v>
      </c>
      <c r="D1886" s="7"/>
      <c r="E1886" s="10"/>
      <c r="F1886" s="8">
        <v>5406.8</v>
      </c>
      <c r="I1886" s="11" t="s">
        <v>9</v>
      </c>
      <c r="J1886" s="5" t="s">
        <v>634</v>
      </c>
    </row>
    <row r="1887" spans="1:10">
      <c r="A1887" s="5" t="s">
        <v>746</v>
      </c>
      <c r="B1887" s="6">
        <v>44894.815364884264</v>
      </c>
      <c r="C1887" s="5" t="s">
        <v>662</v>
      </c>
      <c r="D1887" s="7"/>
      <c r="E1887" s="10"/>
      <c r="F1887" s="8">
        <v>794.1</v>
      </c>
      <c r="I1887" s="11" t="s">
        <v>9</v>
      </c>
      <c r="J1887" s="10" t="s">
        <v>617</v>
      </c>
    </row>
    <row r="1888" spans="1:10">
      <c r="A1888" s="5" t="s">
        <v>746</v>
      </c>
      <c r="B1888" s="6">
        <v>44894.815364884264</v>
      </c>
      <c r="C1888" s="5" t="s">
        <v>662</v>
      </c>
      <c r="D1888" s="7"/>
      <c r="E1888" s="10"/>
      <c r="F1888" s="8">
        <v>9322.7000000000007</v>
      </c>
      <c r="I1888" s="11" t="s">
        <v>9</v>
      </c>
      <c r="J1888" s="10" t="s">
        <v>624</v>
      </c>
    </row>
    <row r="1889" spans="1:10">
      <c r="A1889" s="5" t="s">
        <v>746</v>
      </c>
      <c r="B1889" s="6">
        <v>44894.815364884264</v>
      </c>
      <c r="C1889" s="5" t="s">
        <v>662</v>
      </c>
      <c r="D1889" s="7"/>
      <c r="E1889" s="10"/>
      <c r="F1889" s="8">
        <v>10158.799999999999</v>
      </c>
      <c r="I1889" s="11" t="s">
        <v>9</v>
      </c>
      <c r="J1889" s="10" t="s">
        <v>660</v>
      </c>
    </row>
    <row r="1890" spans="1:10">
      <c r="A1890" s="12" t="s">
        <v>21</v>
      </c>
      <c r="B1890" s="3"/>
      <c r="C1890" s="3"/>
      <c r="D1890" s="7"/>
      <c r="E1890" s="10"/>
      <c r="F1890" s="75">
        <f>SUM(F1815:G1889)</f>
        <v>43326.89</v>
      </c>
      <c r="H1890" s="8"/>
      <c r="I1890" s="11"/>
      <c r="J1890" s="5"/>
    </row>
    <row r="1891" spans="1:10" ht="15.75" customHeight="1">
      <c r="A1891" s="13" t="s">
        <v>22</v>
      </c>
      <c r="B1891" s="13" t="s">
        <v>23</v>
      </c>
      <c r="C1891" s="13" t="s">
        <v>24</v>
      </c>
      <c r="D1891" s="14">
        <v>112320776</v>
      </c>
      <c r="E1891" s="10"/>
      <c r="H1891" s="8"/>
      <c r="I1891" s="11"/>
      <c r="J1891" s="5"/>
    </row>
    <row r="1892" spans="1:10">
      <c r="A1892" s="5"/>
      <c r="B1892" s="6"/>
      <c r="C1892" s="5"/>
      <c r="D1892" s="7"/>
      <c r="E1892" s="10"/>
      <c r="H1892" s="8"/>
      <c r="I1892" s="11"/>
      <c r="J1892" s="5"/>
    </row>
    <row r="1894" spans="1:10">
      <c r="A1894" s="1" t="s">
        <v>0</v>
      </c>
      <c r="B1894" s="2"/>
      <c r="C1894" s="2"/>
      <c r="D1894" s="2"/>
      <c r="E1894" s="2"/>
      <c r="F1894" s="2"/>
      <c r="G1894" s="2"/>
      <c r="H1894" s="2"/>
      <c r="I1894" s="2"/>
      <c r="J1894" s="2"/>
    </row>
    <row r="1895" spans="1:10">
      <c r="A1895" s="3" t="s">
        <v>131</v>
      </c>
      <c r="B1895" s="2"/>
      <c r="C1895" s="2"/>
      <c r="D1895" s="2"/>
      <c r="E1895" s="2"/>
      <c r="F1895" s="2"/>
      <c r="G1895" s="2"/>
      <c r="H1895" s="2"/>
      <c r="I1895" s="2"/>
      <c r="J1895" s="2"/>
    </row>
    <row r="1896" spans="1:10">
      <c r="A1896" s="88" t="s">
        <v>0</v>
      </c>
      <c r="B1896" s="88" t="s">
        <v>2</v>
      </c>
      <c r="C1896" s="88" t="s">
        <v>3</v>
      </c>
      <c r="D1896" s="88" t="s">
        <v>4</v>
      </c>
      <c r="E1896" s="88" t="s">
        <v>5</v>
      </c>
      <c r="F1896" s="88" t="s">
        <v>6</v>
      </c>
      <c r="G1896" s="90"/>
      <c r="H1896" s="91"/>
      <c r="I1896" s="88" t="s">
        <v>7</v>
      </c>
      <c r="J1896" s="88" t="s">
        <v>8</v>
      </c>
    </row>
    <row r="1897" spans="1:10">
      <c r="A1897" s="89"/>
      <c r="B1897" s="89"/>
      <c r="C1897" s="89"/>
      <c r="D1897" s="89"/>
      <c r="E1897" s="89"/>
      <c r="F1897" s="4" t="s">
        <v>9</v>
      </c>
      <c r="G1897" s="4" t="s">
        <v>10</v>
      </c>
      <c r="H1897" s="4" t="s">
        <v>11</v>
      </c>
      <c r="I1897" s="89"/>
      <c r="J1897" s="89"/>
    </row>
    <row r="1898" spans="1:10">
      <c r="A1898" s="5" t="s">
        <v>748</v>
      </c>
      <c r="B1898" s="6">
        <v>44895.43288576389</v>
      </c>
      <c r="C1898" s="5" t="s">
        <v>662</v>
      </c>
      <c r="D1898" s="7"/>
      <c r="E1898" s="10"/>
      <c r="G1898" s="8">
        <v>1920</v>
      </c>
      <c r="I1898" s="11" t="s">
        <v>10</v>
      </c>
      <c r="J1898" s="10" t="s">
        <v>745</v>
      </c>
    </row>
    <row r="1899" spans="1:10">
      <c r="A1899" s="5" t="s">
        <v>748</v>
      </c>
      <c r="B1899" s="6">
        <v>44895.43288576389</v>
      </c>
      <c r="C1899" s="5" t="s">
        <v>662</v>
      </c>
      <c r="D1899" s="7"/>
      <c r="E1899" s="10"/>
      <c r="G1899" s="8">
        <v>2602.8000000000002</v>
      </c>
      <c r="I1899" s="11" t="s">
        <v>10</v>
      </c>
      <c r="J1899" s="10" t="s">
        <v>620</v>
      </c>
    </row>
    <row r="1900" spans="1:10">
      <c r="A1900" s="5" t="s">
        <v>748</v>
      </c>
      <c r="B1900" s="6">
        <v>44895.43288576389</v>
      </c>
      <c r="C1900" s="5" t="s">
        <v>662</v>
      </c>
      <c r="D1900" s="7">
        <v>268871</v>
      </c>
      <c r="E1900" s="10" t="s">
        <v>130</v>
      </c>
      <c r="H1900" s="8">
        <v>36024.959999999999</v>
      </c>
      <c r="I1900" s="5" t="s">
        <v>15</v>
      </c>
      <c r="J1900" s="10" t="s">
        <v>636</v>
      </c>
    </row>
    <row r="1901" spans="1:10">
      <c r="A1901" s="5" t="s">
        <v>748</v>
      </c>
      <c r="B1901" s="6">
        <v>44895.43288576389</v>
      </c>
      <c r="C1901" s="5" t="s">
        <v>662</v>
      </c>
      <c r="D1901" s="7">
        <v>268874</v>
      </c>
      <c r="E1901" s="5" t="s">
        <v>71</v>
      </c>
      <c r="H1901" s="8">
        <v>130000</v>
      </c>
      <c r="I1901" s="5" t="s">
        <v>15</v>
      </c>
      <c r="J1901" s="10" t="s">
        <v>636</v>
      </c>
    </row>
    <row r="1902" spans="1:10">
      <c r="A1902" s="5" t="s">
        <v>748</v>
      </c>
      <c r="B1902" s="6">
        <v>44895.43288576389</v>
      </c>
      <c r="C1902" s="5" t="s">
        <v>662</v>
      </c>
      <c r="D1902" s="9">
        <v>45152974579</v>
      </c>
      <c r="E1902" s="5" t="s">
        <v>71</v>
      </c>
      <c r="H1902" s="8">
        <v>197.96</v>
      </c>
      <c r="I1902" s="5" t="s">
        <v>15</v>
      </c>
      <c r="J1902" s="5" t="s">
        <v>602</v>
      </c>
    </row>
    <row r="1903" spans="1:10">
      <c r="A1903" s="5" t="s">
        <v>748</v>
      </c>
      <c r="B1903" s="6">
        <v>44895.43288576389</v>
      </c>
      <c r="C1903" s="5" t="s">
        <v>662</v>
      </c>
      <c r="D1903" s="9">
        <v>45132981101</v>
      </c>
      <c r="E1903" s="5" t="s">
        <v>71</v>
      </c>
      <c r="H1903" s="8">
        <v>82.6</v>
      </c>
      <c r="I1903" s="5" t="s">
        <v>15</v>
      </c>
      <c r="J1903" s="5" t="s">
        <v>602</v>
      </c>
    </row>
    <row r="1904" spans="1:10">
      <c r="A1904" s="5" t="s">
        <v>748</v>
      </c>
      <c r="B1904" s="6">
        <v>44895.43288576389</v>
      </c>
      <c r="C1904" s="5" t="s">
        <v>662</v>
      </c>
      <c r="D1904" s="9">
        <v>45163072303</v>
      </c>
      <c r="E1904" s="5" t="s">
        <v>71</v>
      </c>
      <c r="H1904" s="8">
        <v>634.28</v>
      </c>
      <c r="I1904" s="5" t="s">
        <v>15</v>
      </c>
      <c r="J1904" s="5" t="s">
        <v>602</v>
      </c>
    </row>
    <row r="1905" spans="1:10">
      <c r="A1905" s="5" t="s">
        <v>748</v>
      </c>
      <c r="B1905" s="6">
        <v>44895.43288576389</v>
      </c>
      <c r="C1905" s="5" t="s">
        <v>662</v>
      </c>
      <c r="D1905" s="9">
        <v>45123107799</v>
      </c>
      <c r="E1905" s="5" t="s">
        <v>71</v>
      </c>
      <c r="H1905" s="8">
        <v>3131.98</v>
      </c>
      <c r="I1905" s="5" t="s">
        <v>15</v>
      </c>
      <c r="J1905" s="5" t="s">
        <v>602</v>
      </c>
    </row>
    <row r="1906" spans="1:10">
      <c r="A1906" s="5" t="s">
        <v>748</v>
      </c>
      <c r="B1906" s="6">
        <v>44895.43288576389</v>
      </c>
      <c r="C1906" s="5" t="s">
        <v>662</v>
      </c>
      <c r="D1906" s="9">
        <v>45173041605</v>
      </c>
      <c r="E1906" s="5" t="s">
        <v>71</v>
      </c>
      <c r="H1906" s="8">
        <v>1583.68</v>
      </c>
      <c r="I1906" s="5" t="s">
        <v>15</v>
      </c>
      <c r="J1906" s="5" t="s">
        <v>602</v>
      </c>
    </row>
    <row r="1907" spans="1:10">
      <c r="A1907" s="5" t="s">
        <v>748</v>
      </c>
      <c r="B1907" s="6">
        <v>44895.43288576389</v>
      </c>
      <c r="C1907" s="5" t="s">
        <v>662</v>
      </c>
      <c r="D1907" s="9">
        <v>45123107588</v>
      </c>
      <c r="E1907" s="5" t="s">
        <v>71</v>
      </c>
      <c r="H1907" s="8">
        <v>3609.62</v>
      </c>
      <c r="I1907" s="5" t="s">
        <v>15</v>
      </c>
      <c r="J1907" s="5" t="s">
        <v>602</v>
      </c>
    </row>
    <row r="1908" spans="1:10">
      <c r="A1908" s="5" t="s">
        <v>748</v>
      </c>
      <c r="B1908" s="6">
        <v>44895.43288576389</v>
      </c>
      <c r="C1908" s="5" t="s">
        <v>662</v>
      </c>
      <c r="D1908" s="9">
        <v>10360385318</v>
      </c>
      <c r="E1908" s="5" t="s">
        <v>71</v>
      </c>
      <c r="H1908" s="8">
        <v>3882.06</v>
      </c>
      <c r="I1908" s="5" t="s">
        <v>15</v>
      </c>
      <c r="J1908" s="5" t="s">
        <v>602</v>
      </c>
    </row>
    <row r="1909" spans="1:10">
      <c r="A1909" s="5" t="s">
        <v>748</v>
      </c>
      <c r="B1909" s="6">
        <v>44895.43288576389</v>
      </c>
      <c r="C1909" s="5" t="s">
        <v>662</v>
      </c>
      <c r="D1909" s="9">
        <v>45113122227</v>
      </c>
      <c r="E1909" s="5" t="s">
        <v>71</v>
      </c>
      <c r="H1909" s="8">
        <v>2820</v>
      </c>
      <c r="I1909" s="5" t="s">
        <v>15</v>
      </c>
      <c r="J1909" s="5" t="s">
        <v>602</v>
      </c>
    </row>
    <row r="1910" spans="1:10">
      <c r="A1910" s="5" t="s">
        <v>748</v>
      </c>
      <c r="B1910" s="6">
        <v>44895.43288576389</v>
      </c>
      <c r="C1910" s="5" t="s">
        <v>662</v>
      </c>
      <c r="D1910" s="7"/>
      <c r="E1910" s="10"/>
      <c r="F1910" s="8">
        <v>17928</v>
      </c>
      <c r="I1910" s="11" t="s">
        <v>9</v>
      </c>
      <c r="J1910" s="10" t="s">
        <v>658</v>
      </c>
    </row>
    <row r="1911" spans="1:10">
      <c r="A1911" s="5" t="s">
        <v>748</v>
      </c>
      <c r="B1911" s="6">
        <v>44895.43288576389</v>
      </c>
      <c r="C1911" s="5" t="s">
        <v>662</v>
      </c>
      <c r="D1911" s="7"/>
      <c r="E1911" s="10"/>
      <c r="F1911" s="8">
        <v>12422.4</v>
      </c>
      <c r="I1911" s="11" t="s">
        <v>9</v>
      </c>
      <c r="J1911" s="10" t="s">
        <v>606</v>
      </c>
    </row>
    <row r="1912" spans="1:10">
      <c r="A1912" s="5" t="s">
        <v>748</v>
      </c>
      <c r="B1912" s="6">
        <v>44895.43288576389</v>
      </c>
      <c r="C1912" s="5" t="s">
        <v>662</v>
      </c>
      <c r="D1912" s="7"/>
      <c r="E1912" s="10"/>
      <c r="F1912" s="8">
        <v>15282.2</v>
      </c>
      <c r="I1912" s="11" t="s">
        <v>9</v>
      </c>
      <c r="J1912" s="5" t="s">
        <v>612</v>
      </c>
    </row>
    <row r="1913" spans="1:10">
      <c r="A1913" s="5" t="s">
        <v>748</v>
      </c>
      <c r="B1913" s="6">
        <v>44895.43288576389</v>
      </c>
      <c r="C1913" s="5" t="s">
        <v>662</v>
      </c>
      <c r="D1913" s="7"/>
      <c r="E1913" s="10"/>
      <c r="F1913" s="8">
        <v>5248.1</v>
      </c>
      <c r="I1913" s="11" t="s">
        <v>9</v>
      </c>
      <c r="J1913" s="5" t="s">
        <v>614</v>
      </c>
    </row>
    <row r="1914" spans="1:10">
      <c r="A1914" s="5" t="s">
        <v>748</v>
      </c>
      <c r="B1914" s="6">
        <v>44895.43288576389</v>
      </c>
      <c r="C1914" s="5" t="s">
        <v>662</v>
      </c>
      <c r="D1914" s="7"/>
      <c r="E1914" s="10"/>
      <c r="F1914" s="8">
        <v>516.79999999999995</v>
      </c>
      <c r="I1914" s="11" t="s">
        <v>9</v>
      </c>
      <c r="J1914" s="5" t="s">
        <v>634</v>
      </c>
    </row>
    <row r="1915" spans="1:10">
      <c r="A1915" s="5" t="s">
        <v>748</v>
      </c>
      <c r="B1915" s="6">
        <v>44895.43288576389</v>
      </c>
      <c r="C1915" s="5" t="s">
        <v>662</v>
      </c>
      <c r="D1915" s="7"/>
      <c r="E1915" s="10"/>
      <c r="F1915" s="8">
        <v>38363.9</v>
      </c>
      <c r="I1915" s="11" t="s">
        <v>9</v>
      </c>
      <c r="J1915" s="10" t="s">
        <v>659</v>
      </c>
    </row>
    <row r="1916" spans="1:10">
      <c r="A1916" s="5" t="s">
        <v>748</v>
      </c>
      <c r="B1916" s="6">
        <v>44895.43288576389</v>
      </c>
      <c r="C1916" s="5" t="s">
        <v>662</v>
      </c>
      <c r="D1916" s="7"/>
      <c r="E1916" s="10"/>
      <c r="F1916" s="8">
        <v>45035.7</v>
      </c>
      <c r="I1916" s="11" t="s">
        <v>9</v>
      </c>
      <c r="J1916" s="10" t="s">
        <v>636</v>
      </c>
    </row>
    <row r="1917" spans="1:10">
      <c r="A1917" s="5" t="s">
        <v>748</v>
      </c>
      <c r="B1917" s="6">
        <v>44895.43288576389</v>
      </c>
      <c r="C1917" s="5" t="s">
        <v>662</v>
      </c>
      <c r="D1917" s="7"/>
      <c r="E1917" s="10"/>
      <c r="F1917" s="8">
        <v>3840</v>
      </c>
      <c r="I1917" s="11" t="s">
        <v>9</v>
      </c>
      <c r="J1917" s="10" t="s">
        <v>745</v>
      </c>
    </row>
    <row r="1918" spans="1:10">
      <c r="A1918" s="5" t="s">
        <v>748</v>
      </c>
      <c r="B1918" s="6">
        <v>44895.43288576389</v>
      </c>
      <c r="C1918" s="5" t="s">
        <v>662</v>
      </c>
      <c r="D1918" s="7"/>
      <c r="E1918" s="10"/>
      <c r="F1918" s="8">
        <v>9208.4</v>
      </c>
      <c r="I1918" s="11" t="s">
        <v>9</v>
      </c>
      <c r="J1918" s="10" t="s">
        <v>618</v>
      </c>
    </row>
    <row r="1919" spans="1:10">
      <c r="A1919" s="5" t="s">
        <v>748</v>
      </c>
      <c r="B1919" s="6">
        <v>44895.43288576389</v>
      </c>
      <c r="C1919" s="5" t="s">
        <v>662</v>
      </c>
      <c r="D1919" s="7"/>
      <c r="E1919" s="10"/>
      <c r="F1919" s="8">
        <v>4780.3999999999996</v>
      </c>
      <c r="I1919" s="11" t="s">
        <v>9</v>
      </c>
      <c r="J1919" s="10" t="s">
        <v>619</v>
      </c>
    </row>
    <row r="1920" spans="1:10">
      <c r="A1920" s="5" t="s">
        <v>748</v>
      </c>
      <c r="B1920" s="6">
        <v>44895.43288576389</v>
      </c>
      <c r="C1920" s="5" t="s">
        <v>662</v>
      </c>
      <c r="D1920" s="7"/>
      <c r="E1920" s="10"/>
      <c r="F1920" s="8">
        <v>29764.7</v>
      </c>
      <c r="I1920" s="11" t="s">
        <v>9</v>
      </c>
      <c r="J1920" s="10" t="s">
        <v>620</v>
      </c>
    </row>
    <row r="1921" spans="1:10">
      <c r="A1921" s="5" t="s">
        <v>748</v>
      </c>
      <c r="B1921" s="6">
        <v>44895.43288576389</v>
      </c>
      <c r="C1921" s="5" t="s">
        <v>662</v>
      </c>
      <c r="D1921" s="7"/>
      <c r="E1921" s="10"/>
      <c r="F1921" s="8">
        <v>4292.6000000000004</v>
      </c>
      <c r="I1921" s="11" t="s">
        <v>9</v>
      </c>
      <c r="J1921" s="10" t="s">
        <v>621</v>
      </c>
    </row>
    <row r="1922" spans="1:10">
      <c r="A1922" s="5" t="s">
        <v>748</v>
      </c>
      <c r="B1922" s="6">
        <v>44895.43288576389</v>
      </c>
      <c r="C1922" s="5" t="s">
        <v>662</v>
      </c>
      <c r="D1922" s="7"/>
      <c r="E1922" s="10"/>
      <c r="F1922" s="8">
        <v>24719</v>
      </c>
      <c r="I1922" s="11" t="s">
        <v>9</v>
      </c>
      <c r="J1922" s="10" t="s">
        <v>603</v>
      </c>
    </row>
    <row r="1923" spans="1:10">
      <c r="A1923" s="5" t="s">
        <v>748</v>
      </c>
      <c r="B1923" s="6">
        <v>44895.43288576389</v>
      </c>
      <c r="C1923" s="5" t="s">
        <v>662</v>
      </c>
      <c r="D1923" s="7"/>
      <c r="E1923" s="10"/>
      <c r="F1923" s="8">
        <v>13073.4</v>
      </c>
      <c r="I1923" s="11" t="s">
        <v>9</v>
      </c>
      <c r="J1923" s="10" t="s">
        <v>622</v>
      </c>
    </row>
    <row r="1924" spans="1:10">
      <c r="A1924" s="5" t="s">
        <v>748</v>
      </c>
      <c r="B1924" s="6">
        <v>44895.43288576389</v>
      </c>
      <c r="C1924" s="5" t="s">
        <v>662</v>
      </c>
      <c r="D1924" s="7"/>
      <c r="E1924" s="10"/>
      <c r="F1924" s="8">
        <v>11525.1</v>
      </c>
      <c r="I1924" s="11" t="s">
        <v>9</v>
      </c>
      <c r="J1924" s="10" t="s">
        <v>623</v>
      </c>
    </row>
    <row r="1925" spans="1:10">
      <c r="A1925" s="5" t="s">
        <v>748</v>
      </c>
      <c r="B1925" s="6">
        <v>44895.43288576389</v>
      </c>
      <c r="C1925" s="5" t="s">
        <v>662</v>
      </c>
      <c r="D1925" s="7"/>
      <c r="E1925" s="10"/>
      <c r="F1925" s="8">
        <v>11566</v>
      </c>
      <c r="I1925" s="11" t="s">
        <v>9</v>
      </c>
      <c r="J1925" s="10" t="s">
        <v>625</v>
      </c>
    </row>
    <row r="1926" spans="1:10">
      <c r="A1926" s="12" t="s">
        <v>21</v>
      </c>
      <c r="B1926" s="3"/>
      <c r="C1926" s="3"/>
      <c r="D1926" s="26">
        <f>246312.7+5776.8</f>
        <v>252089.5</v>
      </c>
      <c r="E1926" s="10"/>
      <c r="F1926" s="19">
        <f>SUM(F1898:G1925)</f>
        <v>252089.5</v>
      </c>
      <c r="H1926" s="8"/>
      <c r="I1926" s="11"/>
      <c r="J1926" s="5"/>
    </row>
    <row r="1927" spans="1:10">
      <c r="A1927" s="13" t="s">
        <v>22</v>
      </c>
      <c r="B1927" s="13" t="s">
        <v>23</v>
      </c>
      <c r="C1927" s="13" t="s">
        <v>24</v>
      </c>
      <c r="E1927" s="10"/>
      <c r="H1927" s="8"/>
      <c r="I1927" s="11"/>
      <c r="J1927" s="5"/>
    </row>
    <row r="1928" spans="1:10" ht="15.75" customHeight="1">
      <c r="A1928" s="5"/>
      <c r="B1928" s="6"/>
      <c r="C1928" s="5"/>
      <c r="D1928" s="14">
        <v>112320778</v>
      </c>
      <c r="E1928" s="10"/>
      <c r="H1928" s="8"/>
      <c r="I1928" s="11"/>
      <c r="J1928" s="5"/>
    </row>
    <row r="1929" spans="1:10" ht="15.75" customHeight="1">
      <c r="A1929" s="5"/>
      <c r="B1929" s="6"/>
      <c r="C1929" s="5"/>
      <c r="D1929" s="14">
        <v>112320845</v>
      </c>
      <c r="E1929" s="10"/>
      <c r="H1929" s="8"/>
      <c r="I1929" s="11"/>
      <c r="J1929" s="5"/>
    </row>
    <row r="1930" spans="1:10">
      <c r="A1930" s="5"/>
      <c r="B1930" s="6"/>
      <c r="C1930" s="5"/>
      <c r="D1930" s="7"/>
      <c r="E1930" s="10"/>
      <c r="H1930" s="8"/>
      <c r="I1930" s="11"/>
      <c r="J1930" s="5"/>
    </row>
    <row r="1931" spans="1:10">
      <c r="A1931" s="5" t="s">
        <v>749</v>
      </c>
      <c r="B1931" s="6">
        <v>44895.937516874998</v>
      </c>
      <c r="C1931" s="5" t="s">
        <v>662</v>
      </c>
      <c r="D1931" s="7"/>
      <c r="E1931" s="10"/>
      <c r="G1931" s="8">
        <v>23550.19</v>
      </c>
      <c r="I1931" s="11" t="s">
        <v>10</v>
      </c>
      <c r="J1931" s="5" t="s">
        <v>607</v>
      </c>
    </row>
    <row r="1932" spans="1:10">
      <c r="A1932" s="5" t="s">
        <v>750</v>
      </c>
      <c r="B1932" s="6">
        <v>44895.937516874998</v>
      </c>
      <c r="C1932" s="5" t="s">
        <v>662</v>
      </c>
      <c r="D1932" s="9">
        <v>45163071106</v>
      </c>
      <c r="E1932" s="5" t="s">
        <v>71</v>
      </c>
      <c r="H1932" s="8">
        <v>5035.59</v>
      </c>
      <c r="I1932" s="5" t="s">
        <v>15</v>
      </c>
      <c r="J1932" s="10" t="s">
        <v>631</v>
      </c>
    </row>
    <row r="1933" spans="1:10">
      <c r="A1933" s="5" t="s">
        <v>750</v>
      </c>
      <c r="B1933" s="6">
        <v>44895.937516874998</v>
      </c>
      <c r="C1933" s="5" t="s">
        <v>662</v>
      </c>
      <c r="D1933" s="9">
        <v>45173044953</v>
      </c>
      <c r="E1933" s="5" t="s">
        <v>71</v>
      </c>
      <c r="H1933" s="8">
        <v>105</v>
      </c>
      <c r="I1933" s="5" t="s">
        <v>15</v>
      </c>
      <c r="J1933" s="5" t="s">
        <v>602</v>
      </c>
    </row>
    <row r="1934" spans="1:10">
      <c r="A1934" s="5" t="s">
        <v>749</v>
      </c>
      <c r="B1934" s="6">
        <v>44895.937516874998</v>
      </c>
      <c r="C1934" s="5" t="s">
        <v>662</v>
      </c>
      <c r="D1934" s="9">
        <v>45143350828</v>
      </c>
      <c r="E1934" s="5" t="s">
        <v>71</v>
      </c>
      <c r="H1934" s="8">
        <v>10000</v>
      </c>
      <c r="I1934" s="5" t="s">
        <v>15</v>
      </c>
      <c r="J1934" s="10" t="s">
        <v>609</v>
      </c>
    </row>
    <row r="1935" spans="1:10">
      <c r="A1935" s="5" t="s">
        <v>749</v>
      </c>
      <c r="B1935" s="6">
        <v>44895.937516874998</v>
      </c>
      <c r="C1935" s="5" t="s">
        <v>662</v>
      </c>
      <c r="D1935" s="7">
        <v>29290324</v>
      </c>
      <c r="E1935" s="10" t="s">
        <v>654</v>
      </c>
      <c r="H1935" s="8">
        <v>6550</v>
      </c>
      <c r="I1935" s="5" t="s">
        <v>15</v>
      </c>
      <c r="J1935" s="5" t="s">
        <v>602</v>
      </c>
    </row>
    <row r="1936" spans="1:10">
      <c r="A1936" s="5" t="s">
        <v>749</v>
      </c>
      <c r="B1936" s="6">
        <v>44895.937516874998</v>
      </c>
      <c r="C1936" s="5" t="s">
        <v>662</v>
      </c>
      <c r="D1936" s="7">
        <v>126212</v>
      </c>
      <c r="E1936" s="5" t="s">
        <v>645</v>
      </c>
      <c r="H1936" s="8">
        <v>6916</v>
      </c>
      <c r="I1936" s="5" t="s">
        <v>15</v>
      </c>
      <c r="J1936" s="10" t="s">
        <v>609</v>
      </c>
    </row>
    <row r="1937" spans="1:10">
      <c r="A1937" s="5" t="s">
        <v>749</v>
      </c>
      <c r="B1937" s="6">
        <v>44895.937516874998</v>
      </c>
      <c r="C1937" s="5" t="s">
        <v>662</v>
      </c>
      <c r="D1937" s="7">
        <v>29743820</v>
      </c>
      <c r="E1937" s="10" t="s">
        <v>654</v>
      </c>
      <c r="H1937" s="8">
        <v>6580</v>
      </c>
      <c r="I1937" s="5" t="s">
        <v>15</v>
      </c>
      <c r="J1937" s="5" t="s">
        <v>602</v>
      </c>
    </row>
    <row r="1938" spans="1:10">
      <c r="A1938" s="5" t="s">
        <v>749</v>
      </c>
      <c r="B1938" s="6">
        <v>44895.937516874998</v>
      </c>
      <c r="C1938" s="5" t="s">
        <v>662</v>
      </c>
      <c r="D1938" s="9">
        <v>45123109479</v>
      </c>
      <c r="E1938" s="5" t="s">
        <v>71</v>
      </c>
      <c r="H1938" s="8">
        <v>1816.92</v>
      </c>
      <c r="I1938" s="5" t="s">
        <v>15</v>
      </c>
      <c r="J1938" s="5" t="s">
        <v>602</v>
      </c>
    </row>
    <row r="1939" spans="1:10">
      <c r="A1939" s="5" t="s">
        <v>749</v>
      </c>
      <c r="B1939" s="6">
        <v>44895.937516874998</v>
      </c>
      <c r="C1939" s="5" t="s">
        <v>662</v>
      </c>
      <c r="D1939" s="9">
        <v>45163071137</v>
      </c>
      <c r="E1939" s="5" t="s">
        <v>71</v>
      </c>
      <c r="H1939" s="8">
        <v>134.76</v>
      </c>
      <c r="I1939" s="5" t="s">
        <v>15</v>
      </c>
      <c r="J1939" s="5" t="s">
        <v>602</v>
      </c>
    </row>
    <row r="1940" spans="1:10">
      <c r="A1940" s="5" t="s">
        <v>749</v>
      </c>
      <c r="B1940" s="6">
        <v>44895.937516874998</v>
      </c>
      <c r="C1940" s="5" t="s">
        <v>662</v>
      </c>
      <c r="D1940" s="9">
        <v>45163071017</v>
      </c>
      <c r="E1940" s="5" t="s">
        <v>71</v>
      </c>
      <c r="H1940" s="8">
        <v>376</v>
      </c>
      <c r="I1940" s="5" t="s">
        <v>15</v>
      </c>
      <c r="J1940" s="5" t="s">
        <v>602</v>
      </c>
    </row>
    <row r="1941" spans="1:10">
      <c r="A1941" s="5" t="s">
        <v>749</v>
      </c>
      <c r="B1941" s="6">
        <v>44895.937516874998</v>
      </c>
      <c r="C1941" s="5" t="s">
        <v>662</v>
      </c>
      <c r="D1941" s="9">
        <v>45163071032</v>
      </c>
      <c r="E1941" s="5" t="s">
        <v>71</v>
      </c>
      <c r="H1941" s="8">
        <v>2633.68</v>
      </c>
      <c r="I1941" s="5" t="s">
        <v>15</v>
      </c>
      <c r="J1941" s="5" t="s">
        <v>602</v>
      </c>
    </row>
    <row r="1942" spans="1:10">
      <c r="A1942" s="5" t="s">
        <v>749</v>
      </c>
      <c r="B1942" s="6">
        <v>44895.937516874998</v>
      </c>
      <c r="C1942" s="5" t="s">
        <v>662</v>
      </c>
      <c r="D1942" s="9">
        <v>52116484610</v>
      </c>
      <c r="E1942" s="5" t="s">
        <v>71</v>
      </c>
      <c r="H1942" s="8">
        <v>331.2</v>
      </c>
      <c r="I1942" s="5" t="s">
        <v>15</v>
      </c>
      <c r="J1942" s="5" t="s">
        <v>602</v>
      </c>
    </row>
    <row r="1943" spans="1:10">
      <c r="A1943" s="5" t="s">
        <v>749</v>
      </c>
      <c r="B1943" s="6">
        <v>44895.937516874998</v>
      </c>
      <c r="C1943" s="5" t="s">
        <v>662</v>
      </c>
      <c r="D1943" s="9">
        <v>45173042529</v>
      </c>
      <c r="E1943" s="5" t="s">
        <v>71</v>
      </c>
      <c r="H1943" s="8">
        <v>301.35000000000002</v>
      </c>
      <c r="I1943" s="5" t="s">
        <v>15</v>
      </c>
      <c r="J1943" s="5" t="s">
        <v>602</v>
      </c>
    </row>
    <row r="1944" spans="1:10">
      <c r="A1944" s="5" t="s">
        <v>749</v>
      </c>
      <c r="B1944" s="6">
        <v>44895.937516874998</v>
      </c>
      <c r="C1944" s="5" t="s">
        <v>662</v>
      </c>
      <c r="D1944" s="9">
        <v>45123108618</v>
      </c>
      <c r="E1944" s="5" t="s">
        <v>71</v>
      </c>
      <c r="H1944" s="8">
        <v>734.6</v>
      </c>
      <c r="I1944" s="5" t="s">
        <v>15</v>
      </c>
      <c r="J1944" s="5" t="s">
        <v>602</v>
      </c>
    </row>
    <row r="1945" spans="1:10">
      <c r="A1945" s="5" t="s">
        <v>749</v>
      </c>
      <c r="B1945" s="6">
        <v>44895.937516874998</v>
      </c>
      <c r="C1945" s="5" t="s">
        <v>662</v>
      </c>
      <c r="D1945" s="9">
        <v>45173043354</v>
      </c>
      <c r="E1945" s="5" t="s">
        <v>71</v>
      </c>
      <c r="H1945" s="8">
        <v>1800</v>
      </c>
      <c r="I1945" s="5" t="s">
        <v>15</v>
      </c>
      <c r="J1945" s="5" t="s">
        <v>602</v>
      </c>
    </row>
    <row r="1946" spans="1:10">
      <c r="A1946" s="5" t="s">
        <v>749</v>
      </c>
      <c r="B1946" s="6">
        <v>44895.937516874998</v>
      </c>
      <c r="C1946" s="5" t="s">
        <v>662</v>
      </c>
      <c r="D1946" s="9">
        <v>19320632608</v>
      </c>
      <c r="E1946" s="5" t="s">
        <v>71</v>
      </c>
      <c r="H1946" s="8">
        <v>648</v>
      </c>
      <c r="I1946" s="5" t="s">
        <v>15</v>
      </c>
      <c r="J1946" s="5" t="s">
        <v>602</v>
      </c>
    </row>
    <row r="1947" spans="1:10">
      <c r="A1947" s="5" t="s">
        <v>749</v>
      </c>
      <c r="B1947" s="6">
        <v>44895.937516874998</v>
      </c>
      <c r="C1947" s="5" t="s">
        <v>662</v>
      </c>
      <c r="D1947" s="9">
        <v>45173043510</v>
      </c>
      <c r="E1947" s="5" t="s">
        <v>71</v>
      </c>
      <c r="H1947" s="8">
        <v>143.72</v>
      </c>
      <c r="I1947" s="5" t="s">
        <v>15</v>
      </c>
      <c r="J1947" s="5" t="s">
        <v>602</v>
      </c>
    </row>
    <row r="1948" spans="1:10">
      <c r="A1948" s="5" t="s">
        <v>749</v>
      </c>
      <c r="B1948" s="6">
        <v>44895.937516874998</v>
      </c>
      <c r="C1948" s="5" t="s">
        <v>662</v>
      </c>
      <c r="D1948" s="9">
        <v>45143345807</v>
      </c>
      <c r="E1948" s="5" t="s">
        <v>71</v>
      </c>
      <c r="H1948" s="8">
        <v>16706.11</v>
      </c>
      <c r="I1948" s="5" t="s">
        <v>15</v>
      </c>
      <c r="J1948" s="10" t="s">
        <v>631</v>
      </c>
    </row>
    <row r="1949" spans="1:10">
      <c r="A1949" s="5" t="s">
        <v>749</v>
      </c>
      <c r="B1949" s="6">
        <v>44895.937516874998</v>
      </c>
      <c r="C1949" s="5" t="s">
        <v>662</v>
      </c>
      <c r="D1949" s="7">
        <v>3023701840</v>
      </c>
      <c r="E1949" s="10" t="s">
        <v>654</v>
      </c>
      <c r="H1949" s="8">
        <v>14000</v>
      </c>
      <c r="I1949" s="5" t="s">
        <v>15</v>
      </c>
      <c r="J1949" s="5" t="s">
        <v>630</v>
      </c>
    </row>
    <row r="1950" spans="1:10">
      <c r="A1950" s="5" t="s">
        <v>749</v>
      </c>
      <c r="B1950" s="6">
        <v>44895.937516874998</v>
      </c>
      <c r="C1950" s="5" t="s">
        <v>662</v>
      </c>
      <c r="D1950" s="9">
        <v>45163071106</v>
      </c>
      <c r="E1950" s="5" t="s">
        <v>71</v>
      </c>
      <c r="H1950" s="8">
        <v>1583.41</v>
      </c>
      <c r="I1950" s="5" t="s">
        <v>15</v>
      </c>
      <c r="J1950" s="10" t="s">
        <v>631</v>
      </c>
    </row>
    <row r="1951" spans="1:10">
      <c r="A1951" s="5" t="s">
        <v>749</v>
      </c>
      <c r="B1951" s="6">
        <v>44895.937516874998</v>
      </c>
      <c r="C1951" s="5" t="s">
        <v>662</v>
      </c>
      <c r="D1951" s="9">
        <v>45163071106</v>
      </c>
      <c r="E1951" s="5" t="s">
        <v>71</v>
      </c>
      <c r="H1951" s="8">
        <v>3883</v>
      </c>
      <c r="I1951" s="5" t="s">
        <v>15</v>
      </c>
      <c r="J1951" s="10" t="s">
        <v>631</v>
      </c>
    </row>
    <row r="1952" spans="1:10">
      <c r="A1952" s="5" t="s">
        <v>749</v>
      </c>
      <c r="B1952" s="6">
        <v>44895.937516874998</v>
      </c>
      <c r="C1952" s="5" t="s">
        <v>662</v>
      </c>
      <c r="D1952" s="9">
        <v>45163071106</v>
      </c>
      <c r="E1952" s="5" t="s">
        <v>71</v>
      </c>
      <c r="H1952" s="8">
        <v>3776.8</v>
      </c>
      <c r="I1952" s="5" t="s">
        <v>15</v>
      </c>
      <c r="J1952" s="10" t="s">
        <v>631</v>
      </c>
    </row>
    <row r="1953" spans="1:10">
      <c r="A1953" s="5" t="s">
        <v>749</v>
      </c>
      <c r="B1953" s="6">
        <v>44895.937516874998</v>
      </c>
      <c r="C1953" s="5" t="s">
        <v>662</v>
      </c>
      <c r="D1953" s="9">
        <v>45163071106</v>
      </c>
      <c r="E1953" s="5" t="s">
        <v>71</v>
      </c>
      <c r="H1953" s="8">
        <v>2542.1999999999998</v>
      </c>
      <c r="I1953" s="5" t="s">
        <v>15</v>
      </c>
      <c r="J1953" s="10" t="s">
        <v>631</v>
      </c>
    </row>
    <row r="1954" spans="1:10">
      <c r="A1954" s="5" t="s">
        <v>749</v>
      </c>
      <c r="B1954" s="6">
        <v>44895.937516874998</v>
      </c>
      <c r="C1954" s="5" t="s">
        <v>662</v>
      </c>
      <c r="D1954" s="9">
        <v>45143350231</v>
      </c>
      <c r="E1954" s="5" t="s">
        <v>71</v>
      </c>
      <c r="H1954" s="8">
        <v>6829.32</v>
      </c>
      <c r="I1954" s="5" t="s">
        <v>15</v>
      </c>
      <c r="J1954" s="10" t="s">
        <v>631</v>
      </c>
    </row>
    <row r="1955" spans="1:10">
      <c r="A1955" s="5" t="s">
        <v>749</v>
      </c>
      <c r="B1955" s="6">
        <v>44895.937516874998</v>
      </c>
      <c r="C1955" s="5" t="s">
        <v>662</v>
      </c>
      <c r="D1955" s="9">
        <v>45143350231</v>
      </c>
      <c r="E1955" s="5" t="s">
        <v>71</v>
      </c>
      <c r="H1955" s="8">
        <v>10631.24</v>
      </c>
      <c r="I1955" s="5" t="s">
        <v>15</v>
      </c>
      <c r="J1955" s="10" t="s">
        <v>631</v>
      </c>
    </row>
    <row r="1956" spans="1:10">
      <c r="A1956" s="5" t="s">
        <v>749</v>
      </c>
      <c r="B1956" s="6">
        <v>44895.937516874998</v>
      </c>
      <c r="C1956" s="5" t="s">
        <v>662</v>
      </c>
      <c r="D1956" s="9">
        <v>45143350231</v>
      </c>
      <c r="E1956" s="5" t="s">
        <v>71</v>
      </c>
      <c r="H1956" s="8">
        <v>4961.41</v>
      </c>
      <c r="I1956" s="5" t="s">
        <v>15</v>
      </c>
      <c r="J1956" s="10" t="s">
        <v>631</v>
      </c>
    </row>
    <row r="1957" spans="1:10">
      <c r="A1957" s="5" t="s">
        <v>749</v>
      </c>
      <c r="B1957" s="6">
        <v>44895.937516874998</v>
      </c>
      <c r="C1957" s="5" t="s">
        <v>662</v>
      </c>
      <c r="D1957" s="9">
        <v>45143350231</v>
      </c>
      <c r="E1957" s="5" t="s">
        <v>71</v>
      </c>
      <c r="H1957" s="8">
        <v>9290.2999999999993</v>
      </c>
      <c r="I1957" s="5" t="s">
        <v>15</v>
      </c>
      <c r="J1957" s="10" t="s">
        <v>631</v>
      </c>
    </row>
    <row r="1958" spans="1:10">
      <c r="A1958" s="5" t="s">
        <v>749</v>
      </c>
      <c r="B1958" s="6">
        <v>44895.937516874998</v>
      </c>
      <c r="C1958" s="5" t="s">
        <v>662</v>
      </c>
      <c r="D1958" s="9">
        <v>45143350231</v>
      </c>
      <c r="E1958" s="5" t="s">
        <v>71</v>
      </c>
      <c r="H1958" s="8">
        <v>6519.45</v>
      </c>
      <c r="I1958" s="5" t="s">
        <v>15</v>
      </c>
      <c r="J1958" s="10" t="s">
        <v>631</v>
      </c>
    </row>
    <row r="1959" spans="1:10">
      <c r="A1959" s="5" t="s">
        <v>749</v>
      </c>
      <c r="B1959" s="6">
        <v>44895.937516874998</v>
      </c>
      <c r="C1959" s="5" t="s">
        <v>662</v>
      </c>
      <c r="D1959" s="9">
        <v>45143350231</v>
      </c>
      <c r="E1959" s="5" t="s">
        <v>71</v>
      </c>
      <c r="H1959" s="8">
        <v>1040.25</v>
      </c>
      <c r="I1959" s="5" t="s">
        <v>15</v>
      </c>
      <c r="J1959" s="10" t="s">
        <v>631</v>
      </c>
    </row>
    <row r="1960" spans="1:10">
      <c r="A1960" s="5" t="s">
        <v>749</v>
      </c>
      <c r="B1960" s="6">
        <v>44895.937516874998</v>
      </c>
      <c r="C1960" s="5" t="s">
        <v>662</v>
      </c>
      <c r="D1960" s="9">
        <v>45143350231</v>
      </c>
      <c r="E1960" s="5" t="s">
        <v>71</v>
      </c>
      <c r="H1960" s="8">
        <v>5925.79</v>
      </c>
      <c r="I1960" s="5" t="s">
        <v>15</v>
      </c>
      <c r="J1960" s="10" t="s">
        <v>631</v>
      </c>
    </row>
    <row r="1961" spans="1:10">
      <c r="A1961" s="5" t="s">
        <v>749</v>
      </c>
      <c r="B1961" s="6">
        <v>44895.937516874998</v>
      </c>
      <c r="C1961" s="5" t="s">
        <v>662</v>
      </c>
      <c r="D1961" s="9">
        <v>45143350231</v>
      </c>
      <c r="E1961" s="5" t="s">
        <v>71</v>
      </c>
      <c r="H1961" s="8">
        <v>2455.29</v>
      </c>
      <c r="I1961" s="5" t="s">
        <v>15</v>
      </c>
      <c r="J1961" s="10" t="s">
        <v>631</v>
      </c>
    </row>
    <row r="1962" spans="1:10">
      <c r="A1962" s="5" t="s">
        <v>749</v>
      </c>
      <c r="B1962" s="6">
        <v>44895.937516874998</v>
      </c>
      <c r="C1962" s="5" t="s">
        <v>662</v>
      </c>
      <c r="D1962" s="9">
        <v>45173041457</v>
      </c>
      <c r="E1962" s="5" t="s">
        <v>71</v>
      </c>
      <c r="H1962" s="8">
        <v>21753.200000000001</v>
      </c>
      <c r="I1962" s="5" t="s">
        <v>15</v>
      </c>
      <c r="J1962" s="5" t="s">
        <v>607</v>
      </c>
    </row>
    <row r="1963" spans="1:10">
      <c r="A1963" s="5" t="s">
        <v>749</v>
      </c>
      <c r="B1963" s="6">
        <v>44895.937516874998</v>
      </c>
      <c r="C1963" s="5" t="s">
        <v>662</v>
      </c>
      <c r="D1963" s="9">
        <v>45173041457</v>
      </c>
      <c r="E1963" s="5" t="s">
        <v>71</v>
      </c>
      <c r="H1963" s="8">
        <v>2450</v>
      </c>
      <c r="I1963" s="5" t="s">
        <v>15</v>
      </c>
      <c r="J1963" s="5" t="s">
        <v>607</v>
      </c>
    </row>
    <row r="1964" spans="1:10">
      <c r="A1964" s="5" t="s">
        <v>749</v>
      </c>
      <c r="B1964" s="6">
        <v>44895.937516874998</v>
      </c>
      <c r="C1964" s="5" t="s">
        <v>662</v>
      </c>
      <c r="D1964" s="9">
        <v>45152973524</v>
      </c>
      <c r="E1964" s="5" t="s">
        <v>71</v>
      </c>
      <c r="H1964" s="8">
        <v>21531</v>
      </c>
      <c r="I1964" s="5" t="s">
        <v>15</v>
      </c>
      <c r="J1964" s="5" t="s">
        <v>607</v>
      </c>
    </row>
    <row r="1965" spans="1:10">
      <c r="A1965" s="5" t="s">
        <v>749</v>
      </c>
      <c r="B1965" s="6">
        <v>44895.937516874998</v>
      </c>
      <c r="C1965" s="5" t="s">
        <v>662</v>
      </c>
      <c r="D1965" s="9">
        <v>45173041933</v>
      </c>
      <c r="E1965" s="5" t="s">
        <v>71</v>
      </c>
      <c r="H1965" s="8">
        <v>3220</v>
      </c>
      <c r="I1965" s="5" t="s">
        <v>15</v>
      </c>
      <c r="J1965" s="5" t="s">
        <v>607</v>
      </c>
    </row>
    <row r="1966" spans="1:10">
      <c r="A1966" s="5" t="s">
        <v>749</v>
      </c>
      <c r="B1966" s="6">
        <v>44895.937516874998</v>
      </c>
      <c r="C1966" s="5" t="s">
        <v>662</v>
      </c>
      <c r="D1966" s="9">
        <v>52216530025</v>
      </c>
      <c r="E1966" s="5" t="s">
        <v>71</v>
      </c>
      <c r="H1966" s="8">
        <v>4910.9399999999996</v>
      </c>
      <c r="I1966" s="5" t="s">
        <v>15</v>
      </c>
      <c r="J1966" s="5" t="s">
        <v>607</v>
      </c>
    </row>
    <row r="1967" spans="1:10">
      <c r="A1967" s="5" t="s">
        <v>749</v>
      </c>
      <c r="B1967" s="6">
        <v>44895.937516874998</v>
      </c>
      <c r="C1967" s="5" t="s">
        <v>662</v>
      </c>
      <c r="D1967" s="7">
        <v>180387</v>
      </c>
      <c r="E1967" s="5" t="s">
        <v>60</v>
      </c>
      <c r="H1967" s="8">
        <v>42526.58</v>
      </c>
      <c r="I1967" s="5" t="s">
        <v>15</v>
      </c>
      <c r="J1967" s="5" t="s">
        <v>607</v>
      </c>
    </row>
    <row r="1968" spans="1:10">
      <c r="A1968" s="5" t="s">
        <v>749</v>
      </c>
      <c r="B1968" s="6">
        <v>44895.937516874998</v>
      </c>
      <c r="C1968" s="5" t="s">
        <v>662</v>
      </c>
      <c r="D1968" s="9">
        <v>45173043498</v>
      </c>
      <c r="E1968" s="5" t="s">
        <v>71</v>
      </c>
      <c r="H1968" s="8">
        <v>225</v>
      </c>
      <c r="I1968" s="5" t="s">
        <v>15</v>
      </c>
      <c r="J1968" s="5" t="s">
        <v>607</v>
      </c>
    </row>
    <row r="1969" spans="1:10">
      <c r="A1969" s="5" t="s">
        <v>749</v>
      </c>
      <c r="B1969" s="6">
        <v>44895.937516874998</v>
      </c>
      <c r="C1969" s="5" t="s">
        <v>662</v>
      </c>
      <c r="D1969" s="9">
        <v>45113119802</v>
      </c>
      <c r="E1969" s="5" t="s">
        <v>71</v>
      </c>
      <c r="H1969" s="8">
        <v>4738.4799999999996</v>
      </c>
      <c r="I1969" s="5" t="s">
        <v>15</v>
      </c>
      <c r="J1969" s="5" t="s">
        <v>607</v>
      </c>
    </row>
    <row r="1970" spans="1:10">
      <c r="A1970" s="5" t="s">
        <v>749</v>
      </c>
      <c r="B1970" s="6">
        <v>44895.937516874998</v>
      </c>
      <c r="C1970" s="5" t="s">
        <v>662</v>
      </c>
      <c r="D1970" s="9">
        <v>45173040972</v>
      </c>
      <c r="E1970" s="5" t="s">
        <v>71</v>
      </c>
      <c r="H1970" s="8">
        <v>5068</v>
      </c>
      <c r="I1970" s="5" t="s">
        <v>15</v>
      </c>
      <c r="J1970" s="5" t="s">
        <v>607</v>
      </c>
    </row>
    <row r="1971" spans="1:10">
      <c r="A1971" s="5" t="s">
        <v>749</v>
      </c>
      <c r="B1971" s="6">
        <v>44895.937516874998</v>
      </c>
      <c r="C1971" s="5" t="s">
        <v>662</v>
      </c>
      <c r="D1971" s="7">
        <v>643091</v>
      </c>
      <c r="E1971" s="5" t="s">
        <v>60</v>
      </c>
      <c r="H1971" s="8">
        <v>1237.73</v>
      </c>
      <c r="I1971" s="5" t="s">
        <v>15</v>
      </c>
      <c r="J1971" s="5" t="s">
        <v>602</v>
      </c>
    </row>
    <row r="1972" spans="1:10">
      <c r="A1972" s="5" t="s">
        <v>749</v>
      </c>
      <c r="B1972" s="6">
        <v>44895.937516874998</v>
      </c>
      <c r="C1972" s="5" t="s">
        <v>662</v>
      </c>
      <c r="D1972" s="9">
        <v>45123109516</v>
      </c>
      <c r="E1972" s="5" t="s">
        <v>71</v>
      </c>
      <c r="H1972" s="8">
        <v>1350.16</v>
      </c>
      <c r="I1972" s="5" t="s">
        <v>15</v>
      </c>
      <c r="J1972" s="5" t="s">
        <v>602</v>
      </c>
    </row>
    <row r="1973" spans="1:10">
      <c r="A1973" s="5" t="s">
        <v>749</v>
      </c>
      <c r="B1973" s="6">
        <v>44895.937516874998</v>
      </c>
      <c r="C1973" s="5" t="s">
        <v>662</v>
      </c>
      <c r="D1973" s="9">
        <v>45152975875</v>
      </c>
      <c r="E1973" s="5" t="s">
        <v>71</v>
      </c>
      <c r="H1973" s="8">
        <v>216.4</v>
      </c>
      <c r="I1973" s="5" t="s">
        <v>15</v>
      </c>
      <c r="J1973" s="5" t="s">
        <v>602</v>
      </c>
    </row>
    <row r="1974" spans="1:10">
      <c r="A1974" s="5" t="s">
        <v>749</v>
      </c>
      <c r="B1974" s="6">
        <v>44895.937516874998</v>
      </c>
      <c r="C1974" s="5" t="s">
        <v>662</v>
      </c>
      <c r="D1974" s="9">
        <v>45123107198</v>
      </c>
      <c r="E1974" s="5" t="s">
        <v>71</v>
      </c>
      <c r="H1974" s="8">
        <v>106.01</v>
      </c>
      <c r="I1974" s="5" t="s">
        <v>15</v>
      </c>
      <c r="J1974" s="10" t="s">
        <v>631</v>
      </c>
    </row>
    <row r="1975" spans="1:10">
      <c r="A1975" s="5" t="s">
        <v>749</v>
      </c>
      <c r="B1975" s="6">
        <v>44895.937516874998</v>
      </c>
      <c r="C1975" s="5" t="s">
        <v>662</v>
      </c>
      <c r="D1975" s="9">
        <v>45163073415</v>
      </c>
      <c r="E1975" s="5" t="s">
        <v>71</v>
      </c>
      <c r="H1975" s="8">
        <v>5122.6000000000004</v>
      </c>
      <c r="I1975" s="5" t="s">
        <v>15</v>
      </c>
      <c r="J1975" s="5" t="s">
        <v>602</v>
      </c>
    </row>
    <row r="1976" spans="1:10">
      <c r="A1976" s="5" t="s">
        <v>749</v>
      </c>
      <c r="B1976" s="6">
        <v>44895.937516874998</v>
      </c>
      <c r="C1976" s="5" t="s">
        <v>662</v>
      </c>
      <c r="D1976" s="9">
        <v>45163073416</v>
      </c>
      <c r="E1976" s="5" t="s">
        <v>71</v>
      </c>
      <c r="H1976" s="8">
        <v>135</v>
      </c>
      <c r="I1976" s="5" t="s">
        <v>15</v>
      </c>
      <c r="J1976" s="5" t="s">
        <v>602</v>
      </c>
    </row>
    <row r="1977" spans="1:10">
      <c r="A1977" s="5" t="s">
        <v>749</v>
      </c>
      <c r="B1977" s="6">
        <v>44895.937516874998</v>
      </c>
      <c r="C1977" s="5" t="s">
        <v>662</v>
      </c>
      <c r="D1977" s="9">
        <v>19320632660</v>
      </c>
      <c r="E1977" s="5" t="s">
        <v>71</v>
      </c>
      <c r="H1977" s="8">
        <v>26676</v>
      </c>
      <c r="I1977" s="5" t="s">
        <v>15</v>
      </c>
      <c r="J1977" s="5" t="s">
        <v>602</v>
      </c>
    </row>
    <row r="1978" spans="1:10">
      <c r="A1978" s="5" t="s">
        <v>749</v>
      </c>
      <c r="B1978" s="6">
        <v>44895.937516874998</v>
      </c>
      <c r="C1978" s="5" t="s">
        <v>662</v>
      </c>
      <c r="D1978" s="9">
        <v>45152976003</v>
      </c>
      <c r="E1978" s="5" t="s">
        <v>71</v>
      </c>
      <c r="H1978" s="8">
        <v>3742</v>
      </c>
      <c r="I1978" s="5" t="s">
        <v>15</v>
      </c>
      <c r="J1978" s="5" t="s">
        <v>602</v>
      </c>
    </row>
    <row r="1979" spans="1:10">
      <c r="A1979" s="5" t="s">
        <v>749</v>
      </c>
      <c r="B1979" s="6">
        <v>44895.937516874998</v>
      </c>
      <c r="C1979" s="5" t="s">
        <v>662</v>
      </c>
      <c r="D1979" s="9">
        <v>51117173105</v>
      </c>
      <c r="E1979" s="5" t="s">
        <v>71</v>
      </c>
      <c r="H1979" s="8">
        <v>357.93</v>
      </c>
      <c r="I1979" s="5" t="s">
        <v>15</v>
      </c>
      <c r="J1979" s="5" t="s">
        <v>602</v>
      </c>
    </row>
    <row r="1980" spans="1:10">
      <c r="A1980" s="5" t="s">
        <v>749</v>
      </c>
      <c r="B1980" s="6">
        <v>44895.937516874998</v>
      </c>
      <c r="C1980" s="5" t="s">
        <v>662</v>
      </c>
      <c r="D1980" s="9">
        <v>45123107198</v>
      </c>
      <c r="E1980" s="5" t="s">
        <v>71</v>
      </c>
      <c r="H1980" s="8">
        <v>5.62</v>
      </c>
      <c r="I1980" s="5" t="s">
        <v>15</v>
      </c>
      <c r="J1980" s="10" t="s">
        <v>631</v>
      </c>
    </row>
    <row r="1981" spans="1:10">
      <c r="A1981" s="5" t="s">
        <v>749</v>
      </c>
      <c r="B1981" s="6">
        <v>44895.937516874998</v>
      </c>
      <c r="C1981" s="5" t="s">
        <v>662</v>
      </c>
      <c r="D1981" s="9">
        <v>45113124938</v>
      </c>
      <c r="E1981" s="5" t="s">
        <v>71</v>
      </c>
      <c r="H1981" s="8">
        <v>105.49</v>
      </c>
      <c r="I1981" s="5" t="s">
        <v>15</v>
      </c>
      <c r="J1981" s="5" t="s">
        <v>602</v>
      </c>
    </row>
    <row r="1982" spans="1:10">
      <c r="A1982" s="5" t="s">
        <v>749</v>
      </c>
      <c r="B1982" s="6">
        <v>44895.937516874998</v>
      </c>
      <c r="C1982" s="5" t="s">
        <v>662</v>
      </c>
      <c r="D1982" s="9">
        <v>45143351932</v>
      </c>
      <c r="E1982" s="5" t="s">
        <v>71</v>
      </c>
      <c r="H1982" s="8">
        <v>662.6</v>
      </c>
      <c r="I1982" s="5" t="s">
        <v>15</v>
      </c>
      <c r="J1982" s="5" t="s">
        <v>602</v>
      </c>
    </row>
    <row r="1983" spans="1:10">
      <c r="A1983" s="5" t="s">
        <v>749</v>
      </c>
      <c r="B1983" s="6">
        <v>44895.937516874998</v>
      </c>
      <c r="C1983" s="5" t="s">
        <v>662</v>
      </c>
      <c r="D1983" s="9">
        <v>45152976317</v>
      </c>
      <c r="E1983" s="5" t="s">
        <v>71</v>
      </c>
      <c r="H1983" s="8">
        <v>1024.9000000000001</v>
      </c>
      <c r="I1983" s="5" t="s">
        <v>15</v>
      </c>
      <c r="J1983" s="5" t="s">
        <v>602</v>
      </c>
    </row>
    <row r="1984" spans="1:10">
      <c r="A1984" s="5" t="s">
        <v>749</v>
      </c>
      <c r="B1984" s="6">
        <v>44895.937516874998</v>
      </c>
      <c r="C1984" s="5" t="s">
        <v>662</v>
      </c>
      <c r="D1984" s="9">
        <v>45173044086</v>
      </c>
      <c r="E1984" s="5" t="s">
        <v>71</v>
      </c>
      <c r="H1984" s="8">
        <v>390</v>
      </c>
      <c r="I1984" s="5" t="s">
        <v>15</v>
      </c>
      <c r="J1984" s="5" t="s">
        <v>602</v>
      </c>
    </row>
    <row r="1985" spans="1:10">
      <c r="A1985" s="5" t="s">
        <v>749</v>
      </c>
      <c r="B1985" s="6">
        <v>44895.937516874998</v>
      </c>
      <c r="C1985" s="5" t="s">
        <v>662</v>
      </c>
      <c r="D1985" s="9">
        <v>45123107198</v>
      </c>
      <c r="E1985" s="5" t="s">
        <v>71</v>
      </c>
      <c r="H1985" s="8">
        <v>53.66</v>
      </c>
      <c r="I1985" s="5" t="s">
        <v>15</v>
      </c>
      <c r="J1985" s="10" t="s">
        <v>631</v>
      </c>
    </row>
    <row r="1986" spans="1:10">
      <c r="A1986" s="5" t="s">
        <v>749</v>
      </c>
      <c r="B1986" s="6">
        <v>44895.937516874998</v>
      </c>
      <c r="C1986" s="5" t="s">
        <v>662</v>
      </c>
      <c r="D1986" s="9">
        <v>45123107198</v>
      </c>
      <c r="E1986" s="5" t="s">
        <v>71</v>
      </c>
      <c r="H1986" s="8">
        <v>245.24</v>
      </c>
      <c r="I1986" s="5" t="s">
        <v>15</v>
      </c>
      <c r="J1986" s="10" t="s">
        <v>631</v>
      </c>
    </row>
    <row r="1987" spans="1:10">
      <c r="A1987" s="5" t="s">
        <v>749</v>
      </c>
      <c r="B1987" s="6">
        <v>44895.937516874998</v>
      </c>
      <c r="C1987" s="5" t="s">
        <v>662</v>
      </c>
      <c r="D1987" s="9">
        <v>45123107198</v>
      </c>
      <c r="E1987" s="5" t="s">
        <v>71</v>
      </c>
      <c r="H1987" s="8">
        <v>1.38</v>
      </c>
      <c r="I1987" s="5" t="s">
        <v>15</v>
      </c>
      <c r="J1987" s="10" t="s">
        <v>631</v>
      </c>
    </row>
    <row r="1988" spans="1:10">
      <c r="A1988" s="5" t="s">
        <v>749</v>
      </c>
      <c r="B1988" s="6">
        <v>44895.937516874998</v>
      </c>
      <c r="C1988" s="5" t="s">
        <v>662</v>
      </c>
      <c r="D1988" s="9">
        <v>45123107198</v>
      </c>
      <c r="E1988" s="5" t="s">
        <v>71</v>
      </c>
      <c r="H1988" s="8">
        <v>0.06</v>
      </c>
      <c r="I1988" s="5" t="s">
        <v>15</v>
      </c>
      <c r="J1988" s="10" t="s">
        <v>631</v>
      </c>
    </row>
    <row r="1989" spans="1:10">
      <c r="A1989" s="5" t="s">
        <v>749</v>
      </c>
      <c r="B1989" s="6">
        <v>44895.937516874998</v>
      </c>
      <c r="C1989" s="5" t="s">
        <v>662</v>
      </c>
      <c r="D1989" s="9">
        <v>451231071981</v>
      </c>
      <c r="E1989" s="5" t="s">
        <v>71</v>
      </c>
      <c r="H1989" s="8">
        <v>0.06</v>
      </c>
      <c r="I1989" s="5" t="s">
        <v>15</v>
      </c>
      <c r="J1989" s="10" t="s">
        <v>631</v>
      </c>
    </row>
    <row r="1990" spans="1:10">
      <c r="A1990" s="5" t="s">
        <v>749</v>
      </c>
      <c r="B1990" s="6">
        <v>44895.937516874998</v>
      </c>
      <c r="C1990" s="5" t="s">
        <v>662</v>
      </c>
      <c r="D1990" s="9">
        <v>45123107198</v>
      </c>
      <c r="E1990" s="5" t="s">
        <v>71</v>
      </c>
      <c r="H1990" s="8">
        <v>5.5</v>
      </c>
      <c r="I1990" s="5" t="s">
        <v>15</v>
      </c>
      <c r="J1990" s="10" t="s">
        <v>631</v>
      </c>
    </row>
    <row r="1991" spans="1:10">
      <c r="A1991" s="5" t="s">
        <v>749</v>
      </c>
      <c r="B1991" s="6">
        <v>44895.937516874998</v>
      </c>
      <c r="C1991" s="5" t="s">
        <v>662</v>
      </c>
      <c r="D1991" s="9">
        <v>45123107198</v>
      </c>
      <c r="E1991" s="5" t="s">
        <v>71</v>
      </c>
      <c r="H1991" s="8">
        <v>0.88</v>
      </c>
      <c r="I1991" s="5" t="s">
        <v>15</v>
      </c>
      <c r="J1991" s="10" t="s">
        <v>631</v>
      </c>
    </row>
    <row r="1992" spans="1:10">
      <c r="A1992" s="5" t="s">
        <v>749</v>
      </c>
      <c r="B1992" s="6">
        <v>44895.937516874998</v>
      </c>
      <c r="C1992" s="5" t="s">
        <v>662</v>
      </c>
      <c r="D1992" s="9">
        <v>45173044953</v>
      </c>
      <c r="E1992" s="5" t="s">
        <v>71</v>
      </c>
      <c r="H1992" s="8">
        <v>20.76</v>
      </c>
      <c r="I1992" s="5" t="s">
        <v>15</v>
      </c>
      <c r="J1992" s="5" t="s">
        <v>602</v>
      </c>
    </row>
    <row r="1993" spans="1:10">
      <c r="A1993" s="5" t="s">
        <v>749</v>
      </c>
      <c r="B1993" s="6">
        <v>44895.937516874998</v>
      </c>
      <c r="C1993" s="5" t="s">
        <v>662</v>
      </c>
      <c r="D1993" s="9">
        <v>45173044953</v>
      </c>
      <c r="E1993" s="5" t="s">
        <v>71</v>
      </c>
      <c r="H1993" s="8">
        <v>54.36</v>
      </c>
      <c r="I1993" s="5" t="s">
        <v>15</v>
      </c>
      <c r="J1993" s="5" t="s">
        <v>602</v>
      </c>
    </row>
    <row r="1994" spans="1:10">
      <c r="A1994" s="5" t="s">
        <v>749</v>
      </c>
      <c r="B1994" s="6">
        <v>44895.937516874998</v>
      </c>
      <c r="C1994" s="5" t="s">
        <v>662</v>
      </c>
      <c r="D1994" s="9">
        <v>45173044953</v>
      </c>
      <c r="E1994" s="5" t="s">
        <v>71</v>
      </c>
      <c r="H1994" s="8">
        <v>112.59</v>
      </c>
      <c r="I1994" s="5" t="s">
        <v>15</v>
      </c>
      <c r="J1994" s="5" t="s">
        <v>602</v>
      </c>
    </row>
    <row r="1995" spans="1:10">
      <c r="A1995" s="5" t="s">
        <v>749</v>
      </c>
      <c r="B1995" s="6">
        <v>44895.937516874998</v>
      </c>
      <c r="C1995" s="5" t="s">
        <v>662</v>
      </c>
      <c r="D1995" s="9">
        <v>45173044953</v>
      </c>
      <c r="E1995" s="5" t="s">
        <v>71</v>
      </c>
      <c r="H1995" s="8">
        <v>681.01</v>
      </c>
      <c r="I1995" s="5" t="s">
        <v>15</v>
      </c>
      <c r="J1995" s="5" t="s">
        <v>602</v>
      </c>
    </row>
    <row r="1996" spans="1:10">
      <c r="A1996" s="5" t="s">
        <v>749</v>
      </c>
      <c r="B1996" s="6">
        <v>44895.937516874998</v>
      </c>
      <c r="C1996" s="5" t="s">
        <v>662</v>
      </c>
      <c r="D1996" s="9">
        <v>45173044953</v>
      </c>
      <c r="E1996" s="5" t="s">
        <v>71</v>
      </c>
      <c r="H1996" s="8">
        <v>80.42</v>
      </c>
      <c r="I1996" s="5" t="s">
        <v>15</v>
      </c>
      <c r="J1996" s="5" t="s">
        <v>602</v>
      </c>
    </row>
    <row r="1997" spans="1:10">
      <c r="A1997" s="5" t="s">
        <v>749</v>
      </c>
      <c r="B1997" s="6">
        <v>44895.937516874998</v>
      </c>
      <c r="C1997" s="5" t="s">
        <v>662</v>
      </c>
      <c r="D1997" s="9">
        <v>45173044953</v>
      </c>
      <c r="E1997" s="5" t="s">
        <v>71</v>
      </c>
      <c r="H1997" s="8">
        <v>117.5</v>
      </c>
      <c r="I1997" s="5" t="s">
        <v>15</v>
      </c>
      <c r="J1997" s="5" t="s">
        <v>602</v>
      </c>
    </row>
    <row r="1998" spans="1:10">
      <c r="A1998" s="5" t="s">
        <v>749</v>
      </c>
      <c r="B1998" s="6">
        <v>44895.937516874998</v>
      </c>
      <c r="C1998" s="5" t="s">
        <v>662</v>
      </c>
      <c r="D1998" s="9">
        <v>45173044953</v>
      </c>
      <c r="E1998" s="5" t="s">
        <v>71</v>
      </c>
      <c r="H1998" s="8">
        <v>200.06</v>
      </c>
      <c r="I1998" s="5" t="s">
        <v>15</v>
      </c>
      <c r="J1998" s="5" t="s">
        <v>602</v>
      </c>
    </row>
    <row r="1999" spans="1:10">
      <c r="A1999" s="5" t="s">
        <v>749</v>
      </c>
      <c r="B1999" s="6">
        <v>44895.937516874998</v>
      </c>
      <c r="C1999" s="5" t="s">
        <v>662</v>
      </c>
      <c r="D1999" s="9">
        <v>45173044953</v>
      </c>
      <c r="E1999" s="5" t="s">
        <v>71</v>
      </c>
      <c r="H1999" s="8">
        <v>114</v>
      </c>
      <c r="I1999" s="5" t="s">
        <v>15</v>
      </c>
      <c r="J1999" s="5" t="s">
        <v>602</v>
      </c>
    </row>
    <row r="2000" spans="1:10">
      <c r="A2000" s="5" t="s">
        <v>749</v>
      </c>
      <c r="B2000" s="6">
        <v>44895.937516874998</v>
      </c>
      <c r="C2000" s="5" t="s">
        <v>662</v>
      </c>
      <c r="D2000" s="9">
        <v>45173044438</v>
      </c>
      <c r="E2000" s="5" t="s">
        <v>71</v>
      </c>
      <c r="H2000" s="8">
        <v>670.91</v>
      </c>
      <c r="I2000" s="5" t="s">
        <v>15</v>
      </c>
      <c r="J2000" s="5" t="s">
        <v>607</v>
      </c>
    </row>
    <row r="2001" spans="1:10">
      <c r="A2001" s="5" t="s">
        <v>749</v>
      </c>
      <c r="B2001" s="6">
        <v>44895.937516874998</v>
      </c>
      <c r="C2001" s="5" t="s">
        <v>662</v>
      </c>
      <c r="D2001" s="9">
        <v>45143352776</v>
      </c>
      <c r="E2001" s="5" t="s">
        <v>71</v>
      </c>
      <c r="H2001" s="8">
        <v>596.03</v>
      </c>
      <c r="I2001" s="5" t="s">
        <v>15</v>
      </c>
      <c r="J2001" s="10" t="s">
        <v>631</v>
      </c>
    </row>
    <row r="2002" spans="1:10">
      <c r="A2002" s="5" t="s">
        <v>749</v>
      </c>
      <c r="B2002" s="6">
        <v>44895.937516874998</v>
      </c>
      <c r="C2002" s="5" t="s">
        <v>662</v>
      </c>
      <c r="D2002" s="9">
        <v>45132983084</v>
      </c>
      <c r="E2002" s="5" t="s">
        <v>71</v>
      </c>
      <c r="H2002" s="8">
        <v>8313.67</v>
      </c>
      <c r="I2002" s="5" t="s">
        <v>15</v>
      </c>
      <c r="J2002" s="10" t="s">
        <v>631</v>
      </c>
    </row>
    <row r="2003" spans="1:10">
      <c r="A2003" s="5" t="s">
        <v>749</v>
      </c>
      <c r="B2003" s="6">
        <v>44895.937516874998</v>
      </c>
      <c r="C2003" s="5" t="s">
        <v>662</v>
      </c>
      <c r="D2003" s="9">
        <v>45163074641</v>
      </c>
      <c r="E2003" s="5" t="s">
        <v>71</v>
      </c>
      <c r="H2003" s="8">
        <v>323.5</v>
      </c>
      <c r="I2003" s="5" t="s">
        <v>15</v>
      </c>
      <c r="J2003" s="10" t="s">
        <v>631</v>
      </c>
    </row>
    <row r="2004" spans="1:10">
      <c r="A2004" s="5" t="s">
        <v>749</v>
      </c>
      <c r="B2004" s="6">
        <v>44895.937516874998</v>
      </c>
      <c r="C2004" s="5" t="s">
        <v>662</v>
      </c>
      <c r="D2004" s="7">
        <v>130113</v>
      </c>
      <c r="E2004" s="5" t="s">
        <v>60</v>
      </c>
      <c r="H2004" s="8">
        <v>52241.73</v>
      </c>
      <c r="I2004" s="5" t="s">
        <v>15</v>
      </c>
      <c r="J2004" s="5" t="s">
        <v>607</v>
      </c>
    </row>
    <row r="2005" spans="1:10">
      <c r="A2005" s="5" t="s">
        <v>749</v>
      </c>
      <c r="B2005" s="6">
        <v>44895.937516874998</v>
      </c>
      <c r="C2005" s="5" t="s">
        <v>662</v>
      </c>
      <c r="D2005" s="7">
        <v>385533</v>
      </c>
      <c r="E2005" s="5" t="s">
        <v>71</v>
      </c>
      <c r="H2005" s="8">
        <v>391653</v>
      </c>
      <c r="I2005" s="5" t="s">
        <v>15</v>
      </c>
      <c r="J2005" s="5" t="s">
        <v>608</v>
      </c>
    </row>
    <row r="2006" spans="1:10">
      <c r="A2006" s="5" t="s">
        <v>749</v>
      </c>
      <c r="B2006" s="6">
        <v>44895.937516874998</v>
      </c>
      <c r="C2006" s="5" t="s">
        <v>662</v>
      </c>
      <c r="D2006" s="7">
        <v>385532</v>
      </c>
      <c r="E2006" s="10" t="s">
        <v>130</v>
      </c>
      <c r="H2006" s="8">
        <v>22411.200000000001</v>
      </c>
      <c r="I2006" s="5" t="s">
        <v>15</v>
      </c>
      <c r="J2006" s="5" t="s">
        <v>608</v>
      </c>
    </row>
    <row r="2007" spans="1:10">
      <c r="A2007" s="5" t="s">
        <v>749</v>
      </c>
      <c r="B2007" s="6">
        <v>44895.937516874998</v>
      </c>
      <c r="C2007" s="5" t="s">
        <v>662</v>
      </c>
      <c r="D2007" s="9">
        <v>295401006380015</v>
      </c>
      <c r="E2007" s="5" t="s">
        <v>632</v>
      </c>
      <c r="H2007" s="8">
        <v>119971.91</v>
      </c>
      <c r="I2007" s="5" t="s">
        <v>15</v>
      </c>
      <c r="J2007" s="10" t="s">
        <v>609</v>
      </c>
    </row>
    <row r="2008" spans="1:10">
      <c r="A2008" s="5" t="s">
        <v>749</v>
      </c>
      <c r="B2008" s="6">
        <v>44895.937516874998</v>
      </c>
      <c r="C2008" s="5" t="s">
        <v>662</v>
      </c>
      <c r="D2008" s="7">
        <v>431943</v>
      </c>
      <c r="E2008" s="5" t="s">
        <v>645</v>
      </c>
      <c r="H2008" s="8">
        <v>205.6</v>
      </c>
      <c r="I2008" s="5" t="s">
        <v>15</v>
      </c>
      <c r="J2008" s="5" t="s">
        <v>602</v>
      </c>
    </row>
    <row r="2009" spans="1:10">
      <c r="A2009" s="5" t="s">
        <v>749</v>
      </c>
      <c r="B2009" s="6">
        <v>44895.937516874998</v>
      </c>
      <c r="C2009" s="5" t="s">
        <v>662</v>
      </c>
      <c r="D2009" s="9">
        <v>297501005750010</v>
      </c>
      <c r="E2009" s="5" t="s">
        <v>649</v>
      </c>
      <c r="H2009" s="8">
        <v>11832</v>
      </c>
      <c r="I2009" s="5" t="s">
        <v>15</v>
      </c>
      <c r="J2009" s="5" t="s">
        <v>630</v>
      </c>
    </row>
    <row r="2010" spans="1:10">
      <c r="A2010" s="5" t="s">
        <v>749</v>
      </c>
      <c r="B2010" s="6">
        <v>44895.937516874998</v>
      </c>
      <c r="C2010" s="5" t="s">
        <v>662</v>
      </c>
      <c r="D2010" s="9">
        <v>297501005750010</v>
      </c>
      <c r="E2010" s="5" t="s">
        <v>632</v>
      </c>
      <c r="H2010" s="8">
        <v>253868.5</v>
      </c>
      <c r="I2010" s="5" t="s">
        <v>15</v>
      </c>
      <c r="J2010" s="5" t="s">
        <v>630</v>
      </c>
    </row>
    <row r="2011" spans="1:10">
      <c r="A2011" s="5" t="s">
        <v>749</v>
      </c>
      <c r="B2011" s="6">
        <v>44895.937516874998</v>
      </c>
      <c r="C2011" s="5" t="s">
        <v>662</v>
      </c>
      <c r="D2011" s="9">
        <v>45132983585</v>
      </c>
      <c r="E2011" s="5" t="s">
        <v>71</v>
      </c>
      <c r="H2011" s="8">
        <v>2596.8000000000002</v>
      </c>
      <c r="I2011" s="5" t="s">
        <v>15</v>
      </c>
      <c r="J2011" s="5" t="s">
        <v>602</v>
      </c>
    </row>
    <row r="2012" spans="1:10">
      <c r="A2012" s="5" t="s">
        <v>750</v>
      </c>
      <c r="B2012" s="6">
        <v>44895.937516874998</v>
      </c>
      <c r="C2012" s="5" t="s">
        <v>662</v>
      </c>
      <c r="D2012" s="7"/>
      <c r="E2012" s="10"/>
      <c r="F2012" s="8">
        <v>17717</v>
      </c>
      <c r="I2012" s="11" t="s">
        <v>9</v>
      </c>
      <c r="J2012" s="10" t="s">
        <v>660</v>
      </c>
    </row>
    <row r="2013" spans="1:10">
      <c r="A2013" s="5" t="s">
        <v>749</v>
      </c>
      <c r="B2013" s="6">
        <v>44895.937516874998</v>
      </c>
      <c r="C2013" s="5" t="s">
        <v>662</v>
      </c>
      <c r="D2013" s="7"/>
      <c r="E2013" s="10"/>
      <c r="F2013" s="8">
        <v>228535.2</v>
      </c>
      <c r="I2013" s="11" t="s">
        <v>9</v>
      </c>
      <c r="J2013" s="10" t="s">
        <v>628</v>
      </c>
    </row>
    <row r="2014" spans="1:10">
      <c r="A2014" s="5" t="s">
        <v>749</v>
      </c>
      <c r="B2014" s="6">
        <v>44895.937516874998</v>
      </c>
      <c r="C2014" s="5" t="s">
        <v>662</v>
      </c>
      <c r="D2014" s="7"/>
      <c r="E2014" s="10"/>
      <c r="F2014" s="8">
        <v>8646</v>
      </c>
      <c r="I2014" s="11" t="s">
        <v>9</v>
      </c>
      <c r="J2014" s="10" t="s">
        <v>658</v>
      </c>
    </row>
    <row r="2015" spans="1:10">
      <c r="A2015" s="5" t="s">
        <v>749</v>
      </c>
      <c r="B2015" s="6">
        <v>44895.937516874998</v>
      </c>
      <c r="C2015" s="5" t="s">
        <v>662</v>
      </c>
      <c r="D2015" s="7"/>
      <c r="E2015" s="10"/>
      <c r="F2015" s="8">
        <v>19695.599999999999</v>
      </c>
      <c r="I2015" s="11" t="s">
        <v>9</v>
      </c>
      <c r="J2015" s="10" t="s">
        <v>613</v>
      </c>
    </row>
    <row r="2016" spans="1:10">
      <c r="A2016" s="5" t="s">
        <v>749</v>
      </c>
      <c r="B2016" s="6">
        <v>44895.937516874998</v>
      </c>
      <c r="C2016" s="5" t="s">
        <v>662</v>
      </c>
      <c r="D2016" s="7"/>
      <c r="E2016" s="10"/>
      <c r="F2016" s="8">
        <v>21125.9</v>
      </c>
      <c r="I2016" s="11" t="s">
        <v>9</v>
      </c>
      <c r="J2016" s="5" t="s">
        <v>612</v>
      </c>
    </row>
    <row r="2017" spans="1:10">
      <c r="A2017" s="5" t="s">
        <v>749</v>
      </c>
      <c r="B2017" s="6">
        <v>44895.937516874998</v>
      </c>
      <c r="C2017" s="5" t="s">
        <v>662</v>
      </c>
      <c r="D2017" s="7"/>
      <c r="E2017" s="10"/>
      <c r="F2017" s="8">
        <v>186588.2</v>
      </c>
      <c r="I2017" s="11" t="s">
        <v>9</v>
      </c>
      <c r="J2017" s="10" t="s">
        <v>665</v>
      </c>
    </row>
    <row r="2018" spans="1:10">
      <c r="A2018" s="5" t="s">
        <v>749</v>
      </c>
      <c r="B2018" s="6">
        <v>44895.937516874998</v>
      </c>
      <c r="C2018" s="5" t="s">
        <v>662</v>
      </c>
      <c r="D2018" s="7"/>
      <c r="E2018" s="10"/>
      <c r="F2018" s="8">
        <v>3834.7</v>
      </c>
      <c r="I2018" s="11" t="s">
        <v>9</v>
      </c>
      <c r="J2018" s="5" t="s">
        <v>614</v>
      </c>
    </row>
    <row r="2019" spans="1:10">
      <c r="A2019" s="5" t="s">
        <v>749</v>
      </c>
      <c r="B2019" s="6">
        <v>44895.937516874998</v>
      </c>
      <c r="C2019" s="5" t="s">
        <v>662</v>
      </c>
      <c r="D2019" s="7"/>
      <c r="E2019" s="10"/>
      <c r="F2019" s="8">
        <v>8457.2000000000007</v>
      </c>
      <c r="I2019" s="11" t="s">
        <v>9</v>
      </c>
      <c r="J2019" s="10" t="s">
        <v>615</v>
      </c>
    </row>
    <row r="2020" spans="1:10">
      <c r="A2020" s="5" t="s">
        <v>749</v>
      </c>
      <c r="B2020" s="6">
        <v>44895.937516874998</v>
      </c>
      <c r="C2020" s="5" t="s">
        <v>662</v>
      </c>
      <c r="D2020" s="7"/>
      <c r="E2020" s="10"/>
      <c r="F2020" s="8">
        <v>5637.8</v>
      </c>
      <c r="I2020" s="11" t="s">
        <v>9</v>
      </c>
      <c r="J2020" s="5" t="s">
        <v>616</v>
      </c>
    </row>
    <row r="2021" spans="1:10">
      <c r="A2021" s="5" t="s">
        <v>749</v>
      </c>
      <c r="B2021" s="6">
        <v>44895.937516874998</v>
      </c>
      <c r="C2021" s="5" t="s">
        <v>662</v>
      </c>
      <c r="D2021" s="7"/>
      <c r="E2021" s="10"/>
      <c r="F2021" s="8">
        <v>9360</v>
      </c>
      <c r="I2021" s="11" t="s">
        <v>9</v>
      </c>
      <c r="J2021" s="5" t="s">
        <v>634</v>
      </c>
    </row>
    <row r="2022" spans="1:10">
      <c r="A2022" s="5" t="s">
        <v>749</v>
      </c>
      <c r="B2022" s="6">
        <v>44895.937516874998</v>
      </c>
      <c r="C2022" s="5" t="s">
        <v>662</v>
      </c>
      <c r="D2022" s="7"/>
      <c r="E2022" s="10"/>
      <c r="F2022" s="8">
        <v>34804.300000000003</v>
      </c>
      <c r="I2022" s="11" t="s">
        <v>9</v>
      </c>
      <c r="J2022" s="10" t="s">
        <v>659</v>
      </c>
    </row>
    <row r="2023" spans="1:10">
      <c r="A2023" s="5" t="s">
        <v>749</v>
      </c>
      <c r="B2023" s="6">
        <v>44895.937516874998</v>
      </c>
      <c r="C2023" s="5" t="s">
        <v>662</v>
      </c>
      <c r="D2023" s="7"/>
      <c r="E2023" s="10"/>
      <c r="F2023" s="8">
        <v>1000</v>
      </c>
      <c r="I2023" s="11" t="s">
        <v>9</v>
      </c>
      <c r="J2023" s="5" t="s">
        <v>607</v>
      </c>
    </row>
    <row r="2024" spans="1:10">
      <c r="A2024" s="5" t="s">
        <v>749</v>
      </c>
      <c r="B2024" s="6">
        <v>44895.937516874998</v>
      </c>
      <c r="C2024" s="5" t="s">
        <v>662</v>
      </c>
      <c r="D2024" s="7"/>
      <c r="E2024" s="10"/>
      <c r="F2024" s="8">
        <v>240</v>
      </c>
      <c r="I2024" s="11" t="s">
        <v>9</v>
      </c>
      <c r="J2024" s="10" t="s">
        <v>745</v>
      </c>
    </row>
    <row r="2025" spans="1:10">
      <c r="A2025" s="5" t="s">
        <v>749</v>
      </c>
      <c r="B2025" s="6">
        <v>44895.937516874998</v>
      </c>
      <c r="C2025" s="5" t="s">
        <v>662</v>
      </c>
      <c r="D2025" s="7"/>
      <c r="E2025" s="10"/>
      <c r="F2025" s="8">
        <v>13449.4</v>
      </c>
      <c r="I2025" s="11" t="s">
        <v>9</v>
      </c>
      <c r="J2025" s="10" t="s">
        <v>617</v>
      </c>
    </row>
    <row r="2026" spans="1:10">
      <c r="A2026" s="5" t="s">
        <v>749</v>
      </c>
      <c r="B2026" s="6">
        <v>44895.937516874998</v>
      </c>
      <c r="C2026" s="5" t="s">
        <v>662</v>
      </c>
      <c r="D2026" s="7"/>
      <c r="E2026" s="10"/>
      <c r="F2026" s="8">
        <v>14497.5</v>
      </c>
      <c r="I2026" s="11" t="s">
        <v>9</v>
      </c>
      <c r="J2026" s="10" t="s">
        <v>618</v>
      </c>
    </row>
    <row r="2027" spans="1:10">
      <c r="A2027" s="5" t="s">
        <v>749</v>
      </c>
      <c r="B2027" s="6">
        <v>44895.937516874998</v>
      </c>
      <c r="C2027" s="5" t="s">
        <v>662</v>
      </c>
      <c r="D2027" s="7"/>
      <c r="E2027" s="10"/>
      <c r="F2027" s="8">
        <v>6795</v>
      </c>
      <c r="I2027" s="11" t="s">
        <v>9</v>
      </c>
      <c r="J2027" s="10" t="s">
        <v>619</v>
      </c>
    </row>
    <row r="2028" spans="1:10">
      <c r="A2028" s="5" t="s">
        <v>749</v>
      </c>
      <c r="B2028" s="6">
        <v>44895.937516874998</v>
      </c>
      <c r="C2028" s="5" t="s">
        <v>662</v>
      </c>
      <c r="D2028" s="7"/>
      <c r="E2028" s="10"/>
      <c r="F2028" s="8">
        <v>24749</v>
      </c>
      <c r="I2028" s="11" t="s">
        <v>9</v>
      </c>
      <c r="J2028" s="10" t="s">
        <v>620</v>
      </c>
    </row>
    <row r="2029" spans="1:10">
      <c r="A2029" s="5" t="s">
        <v>749</v>
      </c>
      <c r="B2029" s="6">
        <v>44895.937516874998</v>
      </c>
      <c r="C2029" s="5" t="s">
        <v>662</v>
      </c>
      <c r="D2029" s="7"/>
      <c r="E2029" s="10"/>
      <c r="F2029" s="8">
        <v>10861.9</v>
      </c>
      <c r="I2029" s="11" t="s">
        <v>9</v>
      </c>
      <c r="J2029" s="10" t="s">
        <v>621</v>
      </c>
    </row>
    <row r="2030" spans="1:10">
      <c r="A2030" s="5" t="s">
        <v>749</v>
      </c>
      <c r="B2030" s="6">
        <v>44895.937516874998</v>
      </c>
      <c r="C2030" s="5" t="s">
        <v>662</v>
      </c>
      <c r="D2030" s="7"/>
      <c r="E2030" s="10"/>
      <c r="F2030" s="8">
        <v>21224.7</v>
      </c>
      <c r="I2030" s="11" t="s">
        <v>9</v>
      </c>
      <c r="J2030" s="10" t="s">
        <v>603</v>
      </c>
    </row>
    <row r="2031" spans="1:10">
      <c r="A2031" s="5" t="s">
        <v>749</v>
      </c>
      <c r="B2031" s="6">
        <v>44895.937516874998</v>
      </c>
      <c r="C2031" s="5" t="s">
        <v>662</v>
      </c>
      <c r="D2031" s="7"/>
      <c r="E2031" s="10"/>
      <c r="F2031" s="8">
        <v>13366.4</v>
      </c>
      <c r="I2031" s="11" t="s">
        <v>9</v>
      </c>
      <c r="J2031" s="10" t="s">
        <v>622</v>
      </c>
    </row>
    <row r="2032" spans="1:10">
      <c r="A2032" s="5" t="s">
        <v>749</v>
      </c>
      <c r="B2032" s="6">
        <v>44895.937516874998</v>
      </c>
      <c r="C2032" s="5" t="s">
        <v>662</v>
      </c>
      <c r="D2032" s="7"/>
      <c r="E2032" s="10"/>
      <c r="F2032" s="8">
        <v>4236.3</v>
      </c>
      <c r="I2032" s="11" t="s">
        <v>9</v>
      </c>
      <c r="J2032" s="10" t="s">
        <v>623</v>
      </c>
    </row>
    <row r="2033" spans="1:10">
      <c r="A2033" s="5" t="s">
        <v>749</v>
      </c>
      <c r="B2033" s="6">
        <v>44895.937516874998</v>
      </c>
      <c r="C2033" s="5" t="s">
        <v>662</v>
      </c>
      <c r="D2033" s="7"/>
      <c r="E2033" s="10"/>
      <c r="F2033" s="8">
        <v>10135</v>
      </c>
      <c r="I2033" s="11" t="s">
        <v>9</v>
      </c>
      <c r="J2033" s="10" t="s">
        <v>624</v>
      </c>
    </row>
    <row r="2034" spans="1:10">
      <c r="A2034" s="5" t="s">
        <v>749</v>
      </c>
      <c r="B2034" s="6">
        <v>44895.937516874998</v>
      </c>
      <c r="C2034" s="5" t="s">
        <v>662</v>
      </c>
      <c r="D2034" s="7"/>
      <c r="E2034" s="10"/>
      <c r="F2034" s="8">
        <v>5281.9</v>
      </c>
      <c r="I2034" s="11" t="s">
        <v>9</v>
      </c>
      <c r="J2034" s="10" t="s">
        <v>625</v>
      </c>
    </row>
    <row r="2035" spans="1:10">
      <c r="A2035" s="5" t="s">
        <v>749</v>
      </c>
      <c r="B2035" s="6">
        <v>44895.937516874998</v>
      </c>
      <c r="C2035" s="5" t="s">
        <v>662</v>
      </c>
      <c r="D2035" s="7"/>
      <c r="E2035" s="10"/>
      <c r="F2035" s="8">
        <v>22803.5</v>
      </c>
      <c r="I2035" s="11" t="s">
        <v>9</v>
      </c>
      <c r="J2035" s="10" t="s">
        <v>639</v>
      </c>
    </row>
    <row r="2036" spans="1:10">
      <c r="A2036" s="5" t="s">
        <v>749</v>
      </c>
      <c r="B2036" s="6">
        <v>44895.937516874998</v>
      </c>
      <c r="C2036" s="5" t="s">
        <v>662</v>
      </c>
      <c r="D2036" s="7"/>
      <c r="E2036" s="10"/>
      <c r="F2036" s="8">
        <v>78463.199999999997</v>
      </c>
      <c r="I2036" s="11" t="s">
        <v>9</v>
      </c>
      <c r="J2036" s="10" t="s">
        <v>675</v>
      </c>
    </row>
    <row r="2037" spans="1:10">
      <c r="A2037" s="5" t="s">
        <v>749</v>
      </c>
      <c r="B2037" s="6">
        <v>44895.937516874998</v>
      </c>
      <c r="C2037" s="5" t="s">
        <v>662</v>
      </c>
      <c r="D2037" s="7"/>
      <c r="E2037" s="10"/>
      <c r="F2037" s="8">
        <v>8640</v>
      </c>
      <c r="I2037" s="11" t="s">
        <v>9</v>
      </c>
      <c r="J2037" s="10" t="s">
        <v>673</v>
      </c>
    </row>
    <row r="2038" spans="1:10">
      <c r="A2038" s="12" t="s">
        <v>21</v>
      </c>
      <c r="B2038" s="3"/>
      <c r="C2038" s="3"/>
      <c r="D2038" s="26">
        <f>736810.29+66885.6</f>
        <v>803695.89</v>
      </c>
      <c r="E2038" s="10"/>
      <c r="F2038" s="19">
        <f>SUM(F1931:G2037)</f>
        <v>803695.89000000013</v>
      </c>
      <c r="H2038" s="8"/>
      <c r="I2038" s="11"/>
      <c r="J2038" s="5"/>
    </row>
    <row r="2039" spans="1:10">
      <c r="A2039" s="13" t="s">
        <v>22</v>
      </c>
      <c r="B2039" s="13" t="s">
        <v>23</v>
      </c>
      <c r="C2039" s="13" t="s">
        <v>24</v>
      </c>
      <c r="D2039" s="7"/>
      <c r="E2039" s="10"/>
      <c r="H2039" s="8"/>
      <c r="I2039" s="11"/>
      <c r="J2039" s="5"/>
    </row>
    <row r="2040" spans="1:10" ht="15.75" customHeight="1">
      <c r="D2040" s="14">
        <v>112325362</v>
      </c>
    </row>
    <row r="2041" spans="1:10" ht="15.75" customHeight="1">
      <c r="D2041" s="14">
        <v>112325512</v>
      </c>
    </row>
    <row r="2043" spans="1:10">
      <c r="A2043" s="1" t="s">
        <v>0</v>
      </c>
      <c r="B2043" s="2"/>
      <c r="C2043" s="2"/>
      <c r="D2043" s="2"/>
      <c r="E2043" s="2"/>
      <c r="F2043" s="2"/>
      <c r="G2043" s="2"/>
      <c r="H2043" s="2"/>
      <c r="I2043" s="2"/>
      <c r="J2043" s="2"/>
    </row>
    <row r="2044" spans="1:10">
      <c r="A2044" s="3" t="s">
        <v>136</v>
      </c>
      <c r="B2044" s="2"/>
      <c r="C2044" s="2"/>
      <c r="D2044" s="2"/>
      <c r="E2044" s="2"/>
      <c r="F2044" s="2"/>
      <c r="G2044" s="2"/>
      <c r="H2044" s="2"/>
      <c r="I2044" s="2"/>
      <c r="J2044" s="2"/>
    </row>
    <row r="2045" spans="1:10">
      <c r="A2045" s="88" t="s">
        <v>0</v>
      </c>
      <c r="B2045" s="88" t="s">
        <v>2</v>
      </c>
      <c r="C2045" s="88" t="s">
        <v>3</v>
      </c>
      <c r="D2045" s="88" t="s">
        <v>4</v>
      </c>
      <c r="E2045" s="88" t="s">
        <v>5</v>
      </c>
      <c r="F2045" s="88" t="s">
        <v>6</v>
      </c>
      <c r="G2045" s="90"/>
      <c r="H2045" s="91"/>
      <c r="I2045" s="88" t="s">
        <v>7</v>
      </c>
      <c r="J2045" s="88" t="s">
        <v>8</v>
      </c>
    </row>
    <row r="2046" spans="1:10">
      <c r="A2046" s="89"/>
      <c r="B2046" s="89"/>
      <c r="C2046" s="89"/>
      <c r="D2046" s="89"/>
      <c r="E2046" s="89"/>
      <c r="F2046" s="4" t="s">
        <v>9</v>
      </c>
      <c r="G2046" s="4" t="s">
        <v>10</v>
      </c>
      <c r="H2046" s="4" t="s">
        <v>11</v>
      </c>
      <c r="I2046" s="89"/>
      <c r="J2046" s="89"/>
    </row>
    <row r="2047" spans="1:10">
      <c r="A2047" s="5" t="s">
        <v>751</v>
      </c>
      <c r="B2047" s="6">
        <v>44896.796906215277</v>
      </c>
      <c r="C2047" s="5" t="s">
        <v>662</v>
      </c>
      <c r="D2047" s="7">
        <v>297502001850018</v>
      </c>
      <c r="E2047" s="5" t="s">
        <v>632</v>
      </c>
      <c r="H2047" s="8">
        <v>43966.400000000001</v>
      </c>
      <c r="I2047" s="5" t="s">
        <v>15</v>
      </c>
      <c r="J2047" s="5" t="s">
        <v>724</v>
      </c>
    </row>
    <row r="2048" spans="1:10">
      <c r="A2048" s="5" t="s">
        <v>751</v>
      </c>
      <c r="B2048" s="6">
        <v>44896.796906215277</v>
      </c>
      <c r="C2048" s="5" t="s">
        <v>662</v>
      </c>
      <c r="D2048" s="9">
        <v>45113127301</v>
      </c>
      <c r="E2048" s="5" t="s">
        <v>71</v>
      </c>
      <c r="H2048" s="8">
        <v>4944.3999999999996</v>
      </c>
      <c r="I2048" s="5" t="s">
        <v>15</v>
      </c>
      <c r="J2048" s="5" t="s">
        <v>607</v>
      </c>
    </row>
    <row r="2049" spans="1:10">
      <c r="A2049" s="5" t="s">
        <v>751</v>
      </c>
      <c r="B2049" s="6">
        <v>44896.796906215277</v>
      </c>
      <c r="C2049" s="5" t="s">
        <v>662</v>
      </c>
      <c r="D2049" s="9">
        <v>45113127358</v>
      </c>
      <c r="E2049" s="5" t="s">
        <v>71</v>
      </c>
      <c r="H2049" s="8">
        <v>15170.8</v>
      </c>
      <c r="I2049" s="5" t="s">
        <v>15</v>
      </c>
      <c r="J2049" s="5" t="s">
        <v>607</v>
      </c>
    </row>
    <row r="2050" spans="1:10">
      <c r="A2050" s="5" t="s">
        <v>751</v>
      </c>
      <c r="B2050" s="6">
        <v>44896.796906215277</v>
      </c>
      <c r="C2050" s="5" t="s">
        <v>662</v>
      </c>
      <c r="D2050" s="9">
        <v>45132984564</v>
      </c>
      <c r="E2050" s="5" t="s">
        <v>71</v>
      </c>
      <c r="H2050" s="8">
        <v>3600</v>
      </c>
      <c r="I2050" s="5" t="s">
        <v>15</v>
      </c>
      <c r="J2050" s="5" t="s">
        <v>607</v>
      </c>
    </row>
    <row r="2051" spans="1:10">
      <c r="A2051" s="5" t="s">
        <v>751</v>
      </c>
      <c r="B2051" s="6">
        <v>44896.796906215277</v>
      </c>
      <c r="C2051" s="5" t="s">
        <v>662</v>
      </c>
      <c r="D2051" s="9">
        <v>45132985540</v>
      </c>
      <c r="E2051" s="5" t="s">
        <v>71</v>
      </c>
      <c r="H2051" s="8">
        <v>694.8</v>
      </c>
      <c r="I2051" s="5" t="s">
        <v>15</v>
      </c>
      <c r="J2051" s="5" t="s">
        <v>602</v>
      </c>
    </row>
    <row r="2052" spans="1:10">
      <c r="A2052" s="5" t="s">
        <v>751</v>
      </c>
      <c r="B2052" s="6">
        <v>44896.796906215277</v>
      </c>
      <c r="C2052" s="5" t="s">
        <v>662</v>
      </c>
      <c r="D2052" s="9">
        <v>45123112580</v>
      </c>
      <c r="E2052" s="5" t="s">
        <v>71</v>
      </c>
      <c r="H2052" s="8">
        <v>390</v>
      </c>
      <c r="I2052" s="5" t="s">
        <v>15</v>
      </c>
      <c r="J2052" s="5" t="s">
        <v>607</v>
      </c>
    </row>
    <row r="2053" spans="1:10">
      <c r="A2053" s="5" t="s">
        <v>751</v>
      </c>
      <c r="B2053" s="6">
        <v>44896.796906215277</v>
      </c>
      <c r="C2053" s="5" t="s">
        <v>662</v>
      </c>
      <c r="D2053" s="9">
        <v>45132985479</v>
      </c>
      <c r="E2053" s="5" t="s">
        <v>71</v>
      </c>
      <c r="H2053" s="8">
        <v>1219.8</v>
      </c>
      <c r="I2053" s="5" t="s">
        <v>15</v>
      </c>
      <c r="J2053" s="5" t="s">
        <v>607</v>
      </c>
    </row>
    <row r="2054" spans="1:10">
      <c r="A2054" s="5" t="s">
        <v>751</v>
      </c>
      <c r="B2054" s="6">
        <v>44896.796906215277</v>
      </c>
      <c r="C2054" s="5" t="s">
        <v>662</v>
      </c>
      <c r="D2054" s="9">
        <v>45152979479</v>
      </c>
      <c r="E2054" s="5" t="s">
        <v>71</v>
      </c>
      <c r="H2054" s="8">
        <v>19763.189999999999</v>
      </c>
      <c r="I2054" s="5" t="s">
        <v>15</v>
      </c>
      <c r="J2054" s="5" t="s">
        <v>602</v>
      </c>
    </row>
    <row r="2055" spans="1:10">
      <c r="A2055" s="5" t="s">
        <v>751</v>
      </c>
      <c r="B2055" s="6">
        <v>44896.796906215277</v>
      </c>
      <c r="C2055" s="5" t="s">
        <v>662</v>
      </c>
      <c r="D2055" s="9">
        <v>45132985583</v>
      </c>
      <c r="E2055" s="5" t="s">
        <v>71</v>
      </c>
      <c r="H2055" s="8">
        <v>525.28</v>
      </c>
      <c r="I2055" s="5" t="s">
        <v>15</v>
      </c>
      <c r="J2055" s="5" t="s">
        <v>602</v>
      </c>
    </row>
    <row r="2056" spans="1:10">
      <c r="A2056" s="5" t="s">
        <v>751</v>
      </c>
      <c r="B2056" s="6">
        <v>44896.796906215277</v>
      </c>
      <c r="C2056" s="5" t="s">
        <v>662</v>
      </c>
      <c r="D2056" s="9">
        <v>45163077094</v>
      </c>
      <c r="E2056" s="5" t="s">
        <v>71</v>
      </c>
      <c r="H2056" s="8">
        <v>808</v>
      </c>
      <c r="I2056" s="5" t="s">
        <v>15</v>
      </c>
      <c r="J2056" s="5" t="s">
        <v>602</v>
      </c>
    </row>
    <row r="2057" spans="1:10">
      <c r="A2057" s="5" t="s">
        <v>751</v>
      </c>
      <c r="B2057" s="6">
        <v>44896.796906215277</v>
      </c>
      <c r="C2057" s="5" t="s">
        <v>662</v>
      </c>
      <c r="D2057" s="9">
        <v>45152979333</v>
      </c>
      <c r="E2057" s="5" t="s">
        <v>71</v>
      </c>
      <c r="H2057" s="8">
        <v>466.68</v>
      </c>
      <c r="I2057" s="5" t="s">
        <v>15</v>
      </c>
      <c r="J2057" s="5" t="s">
        <v>602</v>
      </c>
    </row>
    <row r="2058" spans="1:10">
      <c r="A2058" s="5" t="s">
        <v>751</v>
      </c>
      <c r="B2058" s="6">
        <v>44896.796906215277</v>
      </c>
      <c r="C2058" s="5" t="s">
        <v>662</v>
      </c>
      <c r="D2058" s="7">
        <v>454196</v>
      </c>
      <c r="E2058" s="5" t="s">
        <v>71</v>
      </c>
      <c r="H2058" s="8">
        <v>19073.599999999999</v>
      </c>
      <c r="I2058" s="5" t="s">
        <v>15</v>
      </c>
      <c r="J2058" s="10" t="s">
        <v>609</v>
      </c>
    </row>
    <row r="2059" spans="1:10">
      <c r="A2059" s="5" t="s">
        <v>751</v>
      </c>
      <c r="B2059" s="6">
        <v>44896.796906215277</v>
      </c>
      <c r="C2059" s="5" t="s">
        <v>662</v>
      </c>
      <c r="D2059" s="9">
        <v>296301007680022</v>
      </c>
      <c r="E2059" s="5" t="s">
        <v>632</v>
      </c>
      <c r="H2059" s="8">
        <v>11958.9</v>
      </c>
      <c r="I2059" s="5" t="s">
        <v>15</v>
      </c>
      <c r="J2059" s="5" t="s">
        <v>608</v>
      </c>
    </row>
    <row r="2060" spans="1:10">
      <c r="A2060" s="5" t="s">
        <v>751</v>
      </c>
      <c r="B2060" s="6">
        <v>44896.796906215277</v>
      </c>
      <c r="C2060" s="5" t="s">
        <v>662</v>
      </c>
      <c r="D2060" s="9">
        <v>45173046416</v>
      </c>
      <c r="E2060" s="5" t="s">
        <v>71</v>
      </c>
      <c r="H2060" s="8">
        <v>240</v>
      </c>
      <c r="I2060" s="5" t="s">
        <v>15</v>
      </c>
      <c r="J2060" s="5" t="s">
        <v>602</v>
      </c>
    </row>
    <row r="2061" spans="1:10">
      <c r="A2061" s="5" t="s">
        <v>751</v>
      </c>
      <c r="B2061" s="6">
        <v>44896.796906215277</v>
      </c>
      <c r="C2061" s="5" t="s">
        <v>662</v>
      </c>
      <c r="D2061" s="9">
        <v>45143354958</v>
      </c>
      <c r="E2061" s="5" t="s">
        <v>71</v>
      </c>
      <c r="H2061" s="8">
        <v>240</v>
      </c>
      <c r="I2061" s="5" t="s">
        <v>15</v>
      </c>
      <c r="J2061" s="5" t="s">
        <v>602</v>
      </c>
    </row>
    <row r="2062" spans="1:10">
      <c r="A2062" s="5" t="s">
        <v>751</v>
      </c>
      <c r="B2062" s="6">
        <v>44896.796906215277</v>
      </c>
      <c r="C2062" s="5" t="s">
        <v>662</v>
      </c>
      <c r="D2062" s="9">
        <v>45163076563</v>
      </c>
      <c r="E2062" s="5" t="s">
        <v>71</v>
      </c>
      <c r="H2062" s="8">
        <v>658.46</v>
      </c>
      <c r="I2062" s="5" t="s">
        <v>15</v>
      </c>
      <c r="J2062" s="5" t="s">
        <v>602</v>
      </c>
    </row>
    <row r="2063" spans="1:10">
      <c r="A2063" s="5" t="s">
        <v>751</v>
      </c>
      <c r="B2063" s="6">
        <v>44896.796906215277</v>
      </c>
      <c r="C2063" s="5" t="s">
        <v>662</v>
      </c>
      <c r="D2063" s="9">
        <v>45132985134</v>
      </c>
      <c r="E2063" s="5" t="s">
        <v>71</v>
      </c>
      <c r="H2063" s="8">
        <v>400</v>
      </c>
      <c r="I2063" s="5" t="s">
        <v>15</v>
      </c>
      <c r="J2063" s="5" t="s">
        <v>602</v>
      </c>
    </row>
    <row r="2064" spans="1:10">
      <c r="A2064" s="5" t="s">
        <v>751</v>
      </c>
      <c r="B2064" s="6">
        <v>44896.796906215277</v>
      </c>
      <c r="C2064" s="5" t="s">
        <v>662</v>
      </c>
      <c r="D2064" s="9">
        <v>45173046779</v>
      </c>
      <c r="E2064" s="5" t="s">
        <v>71</v>
      </c>
      <c r="H2064" s="8">
        <v>171.6</v>
      </c>
      <c r="I2064" s="5" t="s">
        <v>15</v>
      </c>
      <c r="J2064" s="5" t="s">
        <v>602</v>
      </c>
    </row>
    <row r="2065" spans="1:10">
      <c r="A2065" s="5" t="s">
        <v>751</v>
      </c>
      <c r="B2065" s="6">
        <v>44896.796906215277</v>
      </c>
      <c r="C2065" s="5" t="s">
        <v>662</v>
      </c>
      <c r="D2065" s="9">
        <v>19320632864</v>
      </c>
      <c r="E2065" s="5" t="s">
        <v>71</v>
      </c>
      <c r="H2065" s="8">
        <v>19483.5</v>
      </c>
      <c r="I2065" s="5" t="s">
        <v>15</v>
      </c>
      <c r="J2065" s="5" t="s">
        <v>602</v>
      </c>
    </row>
    <row r="2066" spans="1:10">
      <c r="A2066" s="5" t="s">
        <v>751</v>
      </c>
      <c r="B2066" s="6">
        <v>44896.796906215277</v>
      </c>
      <c r="C2066" s="5" t="s">
        <v>662</v>
      </c>
      <c r="D2066" s="9">
        <v>52216540107</v>
      </c>
      <c r="E2066" s="5" t="s">
        <v>71</v>
      </c>
      <c r="H2066" s="8">
        <v>134.36000000000001</v>
      </c>
      <c r="I2066" s="5" t="s">
        <v>15</v>
      </c>
      <c r="J2066" s="5" t="s">
        <v>602</v>
      </c>
    </row>
    <row r="2067" spans="1:10">
      <c r="A2067" s="5" t="s">
        <v>751</v>
      </c>
      <c r="B2067" s="6">
        <v>44896.796906215277</v>
      </c>
      <c r="C2067" s="5" t="s">
        <v>662</v>
      </c>
      <c r="D2067" s="9">
        <v>45132984691</v>
      </c>
      <c r="E2067" s="5" t="s">
        <v>71</v>
      </c>
      <c r="H2067" s="8">
        <v>120</v>
      </c>
      <c r="I2067" s="5" t="s">
        <v>15</v>
      </c>
      <c r="J2067" s="5" t="s">
        <v>602</v>
      </c>
    </row>
    <row r="2068" spans="1:10">
      <c r="A2068" s="5" t="s">
        <v>751</v>
      </c>
      <c r="B2068" s="6">
        <v>44896.796906215277</v>
      </c>
      <c r="C2068" s="5" t="s">
        <v>662</v>
      </c>
      <c r="D2068" s="7">
        <v>181260</v>
      </c>
      <c r="E2068" s="5" t="s">
        <v>645</v>
      </c>
      <c r="H2068" s="8">
        <v>3597.23</v>
      </c>
      <c r="I2068" s="5" t="s">
        <v>15</v>
      </c>
      <c r="J2068" s="5" t="s">
        <v>602</v>
      </c>
    </row>
    <row r="2069" spans="1:10">
      <c r="A2069" s="5" t="s">
        <v>751</v>
      </c>
      <c r="B2069" s="6">
        <v>44896.796906215277</v>
      </c>
      <c r="C2069" s="5" t="s">
        <v>662</v>
      </c>
      <c r="D2069" s="7">
        <v>379833</v>
      </c>
      <c r="E2069" s="5" t="s">
        <v>645</v>
      </c>
      <c r="H2069" s="8">
        <v>1642.48</v>
      </c>
      <c r="I2069" s="5" t="s">
        <v>15</v>
      </c>
      <c r="J2069" s="5" t="s">
        <v>602</v>
      </c>
    </row>
    <row r="2070" spans="1:10">
      <c r="A2070" s="5" t="s">
        <v>751</v>
      </c>
      <c r="B2070" s="6">
        <v>44896.796906215277</v>
      </c>
      <c r="C2070" s="5" t="s">
        <v>662</v>
      </c>
      <c r="D2070" s="9">
        <v>45143353269</v>
      </c>
      <c r="E2070" s="5" t="s">
        <v>71</v>
      </c>
      <c r="H2070" s="8">
        <v>480.18</v>
      </c>
      <c r="I2070" s="5" t="s">
        <v>15</v>
      </c>
      <c r="J2070" s="5" t="s">
        <v>602</v>
      </c>
    </row>
    <row r="2071" spans="1:10">
      <c r="A2071" s="5" t="s">
        <v>751</v>
      </c>
      <c r="B2071" s="6">
        <v>44896.796906215277</v>
      </c>
      <c r="C2071" s="5" t="s">
        <v>662</v>
      </c>
      <c r="D2071" s="9">
        <v>45152977653</v>
      </c>
      <c r="E2071" s="5" t="s">
        <v>71</v>
      </c>
      <c r="H2071" s="8">
        <v>2194.1999999999998</v>
      </c>
      <c r="I2071" s="5" t="s">
        <v>15</v>
      </c>
      <c r="J2071" s="5" t="s">
        <v>602</v>
      </c>
    </row>
    <row r="2072" spans="1:10">
      <c r="A2072" s="5" t="s">
        <v>751</v>
      </c>
      <c r="B2072" s="6">
        <v>44896.796906215277</v>
      </c>
      <c r="C2072" s="5" t="s">
        <v>662</v>
      </c>
      <c r="D2072" s="9">
        <v>45152977655</v>
      </c>
      <c r="E2072" s="5" t="s">
        <v>71</v>
      </c>
      <c r="H2072" s="8">
        <v>284.08</v>
      </c>
      <c r="I2072" s="5" t="s">
        <v>15</v>
      </c>
      <c r="J2072" s="5" t="s">
        <v>602</v>
      </c>
    </row>
    <row r="2073" spans="1:10">
      <c r="A2073" s="5" t="s">
        <v>751</v>
      </c>
      <c r="B2073" s="6">
        <v>44896.796906215277</v>
      </c>
      <c r="C2073" s="5" t="s">
        <v>662</v>
      </c>
      <c r="D2073" s="9">
        <v>45113128402</v>
      </c>
      <c r="E2073" s="5" t="s">
        <v>71</v>
      </c>
      <c r="H2073" s="8">
        <v>537.42999999999995</v>
      </c>
      <c r="I2073" s="5" t="s">
        <v>15</v>
      </c>
      <c r="J2073" s="5" t="s">
        <v>602</v>
      </c>
    </row>
    <row r="2074" spans="1:10">
      <c r="A2074" s="5" t="s">
        <v>751</v>
      </c>
      <c r="B2074" s="6">
        <v>44896.796906215277</v>
      </c>
      <c r="C2074" s="5" t="s">
        <v>662</v>
      </c>
      <c r="D2074" s="9">
        <v>45163076803</v>
      </c>
      <c r="E2074" s="5" t="s">
        <v>71</v>
      </c>
      <c r="H2074" s="8">
        <v>465.4</v>
      </c>
      <c r="I2074" s="5" t="s">
        <v>15</v>
      </c>
      <c r="J2074" s="5" t="s">
        <v>602</v>
      </c>
    </row>
    <row r="2075" spans="1:10">
      <c r="A2075" s="5" t="s">
        <v>751</v>
      </c>
      <c r="B2075" s="6">
        <v>44896.796906215277</v>
      </c>
      <c r="C2075" s="5" t="s">
        <v>662</v>
      </c>
      <c r="D2075" s="7"/>
      <c r="E2075" s="10"/>
      <c r="F2075" s="8">
        <v>4043.2</v>
      </c>
      <c r="I2075" s="11" t="s">
        <v>9</v>
      </c>
      <c r="J2075" s="10" t="s">
        <v>658</v>
      </c>
    </row>
    <row r="2076" spans="1:10">
      <c r="A2076" s="5" t="s">
        <v>751</v>
      </c>
      <c r="B2076" s="6">
        <v>44896.796906215277</v>
      </c>
      <c r="C2076" s="5" t="s">
        <v>662</v>
      </c>
      <c r="D2076" s="7"/>
      <c r="E2076" s="10"/>
      <c r="F2076" s="8">
        <v>13105</v>
      </c>
      <c r="I2076" s="11" t="s">
        <v>9</v>
      </c>
      <c r="J2076" s="5" t="s">
        <v>612</v>
      </c>
    </row>
    <row r="2077" spans="1:10">
      <c r="A2077" s="5" t="s">
        <v>751</v>
      </c>
      <c r="B2077" s="6">
        <v>44896.796906215277</v>
      </c>
      <c r="C2077" s="5" t="s">
        <v>662</v>
      </c>
      <c r="D2077" s="7"/>
      <c r="E2077" s="10"/>
      <c r="F2077" s="8">
        <v>4210.5</v>
      </c>
      <c r="I2077" s="11" t="s">
        <v>9</v>
      </c>
      <c r="J2077" s="10" t="s">
        <v>615</v>
      </c>
    </row>
    <row r="2078" spans="1:10">
      <c r="A2078" s="5" t="s">
        <v>751</v>
      </c>
      <c r="B2078" s="6">
        <v>44896.796906215277</v>
      </c>
      <c r="C2078" s="5" t="s">
        <v>662</v>
      </c>
      <c r="D2078" s="7"/>
      <c r="E2078" s="10"/>
      <c r="F2078" s="8">
        <v>4697.8999999999996</v>
      </c>
      <c r="I2078" s="11" t="s">
        <v>9</v>
      </c>
      <c r="J2078" s="5" t="s">
        <v>616</v>
      </c>
    </row>
    <row r="2079" spans="1:10">
      <c r="A2079" s="5" t="s">
        <v>751</v>
      </c>
      <c r="B2079" s="6">
        <v>44896.796906215277</v>
      </c>
      <c r="C2079" s="5" t="s">
        <v>662</v>
      </c>
      <c r="D2079" s="7"/>
      <c r="E2079" s="10"/>
      <c r="F2079" s="8">
        <v>8548.9</v>
      </c>
      <c r="I2079" s="11" t="s">
        <v>9</v>
      </c>
      <c r="J2079" s="5" t="s">
        <v>634</v>
      </c>
    </row>
    <row r="2080" spans="1:10">
      <c r="A2080" s="5" t="s">
        <v>751</v>
      </c>
      <c r="B2080" s="6">
        <v>44896.796906215277</v>
      </c>
      <c r="C2080" s="5" t="s">
        <v>662</v>
      </c>
      <c r="D2080" s="7"/>
      <c r="E2080" s="10"/>
      <c r="F2080" s="8">
        <v>16930</v>
      </c>
      <c r="I2080" s="11" t="s">
        <v>9</v>
      </c>
      <c r="J2080" s="10" t="s">
        <v>659</v>
      </c>
    </row>
    <row r="2081" spans="1:10">
      <c r="A2081" s="5" t="s">
        <v>751</v>
      </c>
      <c r="B2081" s="6">
        <v>44896.796906215277</v>
      </c>
      <c r="C2081" s="5" t="s">
        <v>662</v>
      </c>
      <c r="D2081" s="7"/>
      <c r="E2081" s="10"/>
      <c r="F2081" s="8">
        <v>494</v>
      </c>
      <c r="I2081" s="11" t="s">
        <v>9</v>
      </c>
      <c r="J2081" s="10" t="s">
        <v>745</v>
      </c>
    </row>
    <row r="2082" spans="1:10">
      <c r="A2082" s="5" t="s">
        <v>751</v>
      </c>
      <c r="B2082" s="6">
        <v>44896.796906215277</v>
      </c>
      <c r="C2082" s="5" t="s">
        <v>662</v>
      </c>
      <c r="D2082" s="7"/>
      <c r="E2082" s="10"/>
      <c r="F2082" s="8">
        <v>9640</v>
      </c>
      <c r="I2082" s="11" t="s">
        <v>9</v>
      </c>
      <c r="J2082" s="10" t="s">
        <v>618</v>
      </c>
    </row>
    <row r="2083" spans="1:10">
      <c r="A2083" s="5" t="s">
        <v>751</v>
      </c>
      <c r="B2083" s="6">
        <v>44896.796906215277</v>
      </c>
      <c r="C2083" s="5" t="s">
        <v>662</v>
      </c>
      <c r="D2083" s="7"/>
      <c r="E2083" s="10"/>
      <c r="F2083" s="8">
        <v>41457.5</v>
      </c>
      <c r="I2083" s="11" t="s">
        <v>9</v>
      </c>
      <c r="J2083" s="10" t="s">
        <v>620</v>
      </c>
    </row>
    <row r="2084" spans="1:10">
      <c r="A2084" s="12" t="s">
        <v>21</v>
      </c>
      <c r="B2084" s="3"/>
      <c r="C2084" s="3"/>
      <c r="D2084" s="26">
        <f>96167+6960</f>
        <v>103127</v>
      </c>
      <c r="E2084" s="10"/>
      <c r="F2084" s="20">
        <f>SUM(F2047:G2083)</f>
        <v>103127</v>
      </c>
      <c r="G2084" s="8"/>
      <c r="I2084" s="11"/>
      <c r="J2084" s="5"/>
    </row>
    <row r="2085" spans="1:10">
      <c r="A2085" s="13" t="s">
        <v>22</v>
      </c>
      <c r="B2085" s="13" t="s">
        <v>23</v>
      </c>
      <c r="C2085" s="13" t="s">
        <v>24</v>
      </c>
      <c r="D2085" s="7"/>
      <c r="E2085" s="10"/>
      <c r="G2085" s="8"/>
      <c r="I2085" s="11"/>
      <c r="J2085" s="5"/>
    </row>
    <row r="2086" spans="1:10" ht="15.75" customHeight="1">
      <c r="D2086" s="14">
        <v>112325364</v>
      </c>
    </row>
    <row r="2087" spans="1:10" ht="15.75" customHeight="1">
      <c r="D2087" s="14">
        <v>112325514</v>
      </c>
    </row>
    <row r="2089" spans="1:10">
      <c r="A2089" s="1" t="s">
        <v>0</v>
      </c>
      <c r="B2089" s="2"/>
      <c r="C2089" s="2"/>
      <c r="D2089" s="2"/>
      <c r="E2089" s="2"/>
      <c r="F2089" s="2"/>
      <c r="G2089" s="2"/>
      <c r="H2089" s="2"/>
      <c r="I2089" s="2"/>
      <c r="J2089" s="2"/>
    </row>
    <row r="2090" spans="1:10">
      <c r="A2090" s="3" t="s">
        <v>139</v>
      </c>
      <c r="B2090" s="2"/>
      <c r="C2090" s="2"/>
      <c r="D2090" s="2"/>
      <c r="E2090" s="2"/>
      <c r="F2090" s="2"/>
      <c r="G2090" s="2"/>
      <c r="H2090" s="2"/>
      <c r="I2090" s="2"/>
      <c r="J2090" s="2"/>
    </row>
    <row r="2091" spans="1:10">
      <c r="A2091" s="88" t="s">
        <v>0</v>
      </c>
      <c r="B2091" s="88" t="s">
        <v>2</v>
      </c>
      <c r="C2091" s="88" t="s">
        <v>3</v>
      </c>
      <c r="D2091" s="88" t="s">
        <v>4</v>
      </c>
      <c r="E2091" s="88" t="s">
        <v>5</v>
      </c>
      <c r="F2091" s="88" t="s">
        <v>6</v>
      </c>
      <c r="G2091" s="90"/>
      <c r="H2091" s="91"/>
      <c r="I2091" s="88" t="s">
        <v>7</v>
      </c>
      <c r="J2091" s="88" t="s">
        <v>8</v>
      </c>
    </row>
    <row r="2092" spans="1:10">
      <c r="A2092" s="89"/>
      <c r="B2092" s="89"/>
      <c r="C2092" s="89"/>
      <c r="D2092" s="89"/>
      <c r="E2092" s="89"/>
      <c r="F2092" s="4" t="s">
        <v>9</v>
      </c>
      <c r="G2092" s="4" t="s">
        <v>10</v>
      </c>
      <c r="H2092" s="4" t="s">
        <v>11</v>
      </c>
      <c r="I2092" s="89"/>
      <c r="J2092" s="89"/>
    </row>
    <row r="2093" spans="1:10">
      <c r="A2093" s="5" t="s">
        <v>752</v>
      </c>
      <c r="B2093" s="6">
        <v>44897.408369687502</v>
      </c>
      <c r="C2093" s="5" t="s">
        <v>662</v>
      </c>
      <c r="D2093" s="11"/>
      <c r="E2093" s="10"/>
      <c r="G2093" s="8">
        <v>1407.66</v>
      </c>
      <c r="I2093" s="11" t="s">
        <v>10</v>
      </c>
      <c r="J2093" s="10" t="s">
        <v>613</v>
      </c>
    </row>
    <row r="2094" spans="1:10">
      <c r="A2094" s="5" t="s">
        <v>752</v>
      </c>
      <c r="B2094" s="6">
        <v>44897.408369687502</v>
      </c>
      <c r="C2094" s="5" t="s">
        <v>662</v>
      </c>
      <c r="D2094" s="11"/>
      <c r="E2094" s="10"/>
      <c r="F2094" s="8">
        <v>11098.4</v>
      </c>
      <c r="I2094" s="11" t="s">
        <v>9</v>
      </c>
      <c r="J2094" s="10" t="s">
        <v>622</v>
      </c>
    </row>
    <row r="2095" spans="1:10">
      <c r="A2095" s="5" t="s">
        <v>752</v>
      </c>
      <c r="B2095" s="6">
        <v>44897.408369687502</v>
      </c>
      <c r="C2095" s="5" t="s">
        <v>662</v>
      </c>
      <c r="D2095" s="11"/>
      <c r="E2095" s="10"/>
      <c r="F2095" s="8">
        <v>5678.5</v>
      </c>
      <c r="I2095" s="11" t="s">
        <v>9</v>
      </c>
      <c r="J2095" s="10" t="s">
        <v>623</v>
      </c>
    </row>
    <row r="2096" spans="1:10">
      <c r="A2096" s="5" t="s">
        <v>752</v>
      </c>
      <c r="B2096" s="6">
        <v>44897.408369687502</v>
      </c>
      <c r="C2096" s="5" t="s">
        <v>662</v>
      </c>
      <c r="D2096" s="11"/>
      <c r="E2096" s="10"/>
      <c r="F2096" s="8">
        <v>7123.4</v>
      </c>
      <c r="I2096" s="11" t="s">
        <v>9</v>
      </c>
      <c r="J2096" s="10" t="s">
        <v>660</v>
      </c>
    </row>
    <row r="2097" spans="1:10">
      <c r="A2097" s="5" t="s">
        <v>752</v>
      </c>
      <c r="B2097" s="6">
        <v>44897.408369687502</v>
      </c>
      <c r="C2097" s="5" t="s">
        <v>662</v>
      </c>
      <c r="D2097" s="11"/>
      <c r="E2097" s="10"/>
      <c r="F2097" s="8">
        <v>12377.2</v>
      </c>
      <c r="I2097" s="11" t="s">
        <v>9</v>
      </c>
      <c r="J2097" s="10" t="s">
        <v>624</v>
      </c>
    </row>
    <row r="2098" spans="1:10">
      <c r="A2098" s="5" t="s">
        <v>752</v>
      </c>
      <c r="B2098" s="6">
        <v>44897.408369687502</v>
      </c>
      <c r="C2098" s="5" t="s">
        <v>662</v>
      </c>
      <c r="D2098" s="11"/>
      <c r="E2098" s="10"/>
      <c r="F2098" s="8">
        <v>23251.4</v>
      </c>
      <c r="I2098" s="11" t="s">
        <v>9</v>
      </c>
      <c r="J2098" s="10" t="s">
        <v>613</v>
      </c>
    </row>
    <row r="2099" spans="1:10">
      <c r="A2099" s="5" t="s">
        <v>752</v>
      </c>
      <c r="B2099" s="6">
        <v>44897.408369687502</v>
      </c>
      <c r="C2099" s="5" t="s">
        <v>662</v>
      </c>
      <c r="D2099" s="11"/>
      <c r="E2099" s="10"/>
      <c r="F2099" s="8">
        <v>80840.5</v>
      </c>
      <c r="I2099" s="11" t="s">
        <v>9</v>
      </c>
      <c r="J2099" s="10" t="s">
        <v>665</v>
      </c>
    </row>
    <row r="2100" spans="1:10">
      <c r="A2100" s="5" t="s">
        <v>752</v>
      </c>
      <c r="B2100" s="6">
        <v>44897.408369687502</v>
      </c>
      <c r="C2100" s="5" t="s">
        <v>662</v>
      </c>
      <c r="D2100" s="11"/>
      <c r="E2100" s="10"/>
      <c r="F2100" s="8">
        <v>3391.7</v>
      </c>
      <c r="I2100" s="11" t="s">
        <v>9</v>
      </c>
      <c r="J2100" s="5" t="s">
        <v>614</v>
      </c>
    </row>
    <row r="2101" spans="1:10">
      <c r="A2101" s="5" t="s">
        <v>752</v>
      </c>
      <c r="B2101" s="6">
        <v>44897.408369687502</v>
      </c>
      <c r="C2101" s="5" t="s">
        <v>662</v>
      </c>
      <c r="D2101" s="11"/>
      <c r="E2101" s="10"/>
      <c r="F2101" s="8">
        <v>3007</v>
      </c>
      <c r="I2101" s="11" t="s">
        <v>9</v>
      </c>
      <c r="J2101" s="10" t="s">
        <v>619</v>
      </c>
    </row>
    <row r="2102" spans="1:10">
      <c r="A2102" s="5" t="s">
        <v>752</v>
      </c>
      <c r="B2102" s="6">
        <v>44897.408369687502</v>
      </c>
      <c r="C2102" s="5" t="s">
        <v>662</v>
      </c>
      <c r="D2102" s="11"/>
      <c r="E2102" s="10"/>
      <c r="F2102" s="8">
        <v>1758.8</v>
      </c>
      <c r="I2102" s="11" t="s">
        <v>9</v>
      </c>
      <c r="J2102" s="10" t="s">
        <v>621</v>
      </c>
    </row>
    <row r="2103" spans="1:10">
      <c r="A2103" s="5" t="s">
        <v>752</v>
      </c>
      <c r="B2103" s="6">
        <v>44897.408369687502</v>
      </c>
      <c r="C2103" s="5" t="s">
        <v>662</v>
      </c>
      <c r="D2103" s="11"/>
      <c r="E2103" s="10"/>
      <c r="F2103" s="8">
        <v>29099.3</v>
      </c>
      <c r="I2103" s="11" t="s">
        <v>9</v>
      </c>
      <c r="J2103" s="10" t="s">
        <v>603</v>
      </c>
    </row>
    <row r="2104" spans="1:10">
      <c r="A2104" s="12" t="s">
        <v>21</v>
      </c>
      <c r="B2104" s="3"/>
      <c r="C2104" s="3"/>
      <c r="D2104" s="26">
        <f>174161.86+4872</f>
        <v>179033.86</v>
      </c>
      <c r="E2104" s="10"/>
      <c r="F2104" s="20">
        <f>SUM(F2093:G2103)</f>
        <v>179033.86</v>
      </c>
      <c r="H2104" s="8"/>
      <c r="I2104" s="11"/>
      <c r="J2104" s="10"/>
    </row>
    <row r="2105" spans="1:10">
      <c r="A2105" s="13" t="s">
        <v>22</v>
      </c>
      <c r="B2105" s="13" t="s">
        <v>23</v>
      </c>
      <c r="C2105" s="13" t="s">
        <v>24</v>
      </c>
      <c r="D2105" s="7"/>
      <c r="E2105" s="10"/>
      <c r="H2105" s="8"/>
      <c r="I2105" s="11"/>
      <c r="J2105" s="10"/>
    </row>
    <row r="2106" spans="1:10" ht="15.75" customHeight="1">
      <c r="A2106" s="5"/>
      <c r="B2106" s="6"/>
      <c r="C2106" s="5"/>
      <c r="D2106" s="14">
        <v>112325365</v>
      </c>
      <c r="E2106" s="10"/>
      <c r="H2106" s="8"/>
      <c r="I2106" s="11"/>
      <c r="J2106" s="10"/>
    </row>
    <row r="2107" spans="1:10" ht="15.75" customHeight="1">
      <c r="A2107" s="5"/>
      <c r="B2107" s="6"/>
      <c r="C2107" s="5"/>
      <c r="D2107" s="14">
        <v>112325515</v>
      </c>
      <c r="E2107" s="10"/>
      <c r="H2107" s="8"/>
      <c r="I2107" s="11"/>
      <c r="J2107" s="10"/>
    </row>
    <row r="2108" spans="1:10">
      <c r="A2108" s="5"/>
      <c r="B2108" s="6"/>
      <c r="C2108" s="5"/>
      <c r="D2108" s="7"/>
      <c r="E2108" s="10"/>
      <c r="H2108" s="8"/>
      <c r="I2108" s="11"/>
      <c r="J2108" s="10"/>
    </row>
    <row r="2109" spans="1:10">
      <c r="A2109" s="5" t="s">
        <v>753</v>
      </c>
      <c r="B2109" s="6">
        <v>44897.795125266202</v>
      </c>
      <c r="C2109" s="5" t="s">
        <v>662</v>
      </c>
      <c r="D2109" s="7"/>
      <c r="E2109" s="10"/>
      <c r="G2109" s="8">
        <v>2438.23</v>
      </c>
      <c r="I2109" s="11" t="s">
        <v>10</v>
      </c>
      <c r="J2109" s="5" t="s">
        <v>607</v>
      </c>
    </row>
    <row r="2110" spans="1:10">
      <c r="A2110" s="5" t="s">
        <v>754</v>
      </c>
      <c r="B2110" s="6">
        <v>44897.795125266202</v>
      </c>
      <c r="C2110" s="5" t="s">
        <v>662</v>
      </c>
      <c r="D2110" s="9">
        <v>45143354951</v>
      </c>
      <c r="E2110" s="5" t="s">
        <v>71</v>
      </c>
      <c r="H2110" s="8">
        <v>11483.71</v>
      </c>
      <c r="I2110" s="5" t="s">
        <v>15</v>
      </c>
      <c r="J2110" s="5" t="s">
        <v>607</v>
      </c>
    </row>
    <row r="2111" spans="1:10">
      <c r="A2111" s="5" t="s">
        <v>753</v>
      </c>
      <c r="B2111" s="6">
        <v>44897.795125266202</v>
      </c>
      <c r="C2111" s="5" t="s">
        <v>662</v>
      </c>
      <c r="D2111" s="9">
        <v>45163079912</v>
      </c>
      <c r="E2111" s="5" t="s">
        <v>71</v>
      </c>
      <c r="H2111" s="8">
        <v>333.6</v>
      </c>
      <c r="I2111" s="5" t="s">
        <v>15</v>
      </c>
      <c r="J2111" s="5" t="s">
        <v>602</v>
      </c>
    </row>
    <row r="2112" spans="1:10">
      <c r="A2112" s="5" t="s">
        <v>753</v>
      </c>
      <c r="B2112" s="6">
        <v>44897.795125266202</v>
      </c>
      <c r="C2112" s="5" t="s">
        <v>662</v>
      </c>
      <c r="D2112" s="9">
        <v>45152982187</v>
      </c>
      <c r="E2112" s="5" t="s">
        <v>71</v>
      </c>
      <c r="H2112" s="8">
        <v>561.6</v>
      </c>
      <c r="I2112" s="5" t="s">
        <v>15</v>
      </c>
      <c r="J2112" s="5" t="s">
        <v>602</v>
      </c>
    </row>
    <row r="2113" spans="1:10">
      <c r="A2113" s="5" t="s">
        <v>753</v>
      </c>
      <c r="B2113" s="6">
        <v>44897.795125266202</v>
      </c>
      <c r="C2113" s="5" t="s">
        <v>662</v>
      </c>
      <c r="D2113" s="9">
        <v>45163079499</v>
      </c>
      <c r="E2113" s="5" t="s">
        <v>71</v>
      </c>
      <c r="H2113" s="8">
        <v>4323.6000000000004</v>
      </c>
      <c r="I2113" s="5" t="s">
        <v>15</v>
      </c>
      <c r="J2113" s="5" t="s">
        <v>602</v>
      </c>
    </row>
    <row r="2114" spans="1:10">
      <c r="A2114" s="5" t="s">
        <v>753</v>
      </c>
      <c r="B2114" s="6">
        <v>44897.795125266202</v>
      </c>
      <c r="C2114" s="5" t="s">
        <v>662</v>
      </c>
      <c r="D2114" s="9">
        <v>14840140927</v>
      </c>
      <c r="E2114" s="5" t="s">
        <v>71</v>
      </c>
      <c r="H2114" s="8">
        <v>24066.12</v>
      </c>
      <c r="I2114" s="5" t="s">
        <v>15</v>
      </c>
      <c r="J2114" s="5" t="s">
        <v>602</v>
      </c>
    </row>
    <row r="2115" spans="1:10">
      <c r="A2115" s="5" t="s">
        <v>753</v>
      </c>
      <c r="B2115" s="6">
        <v>44897.795125266202</v>
      </c>
      <c r="C2115" s="5" t="s">
        <v>662</v>
      </c>
      <c r="D2115" s="9">
        <v>45123113681</v>
      </c>
      <c r="E2115" s="5" t="s">
        <v>71</v>
      </c>
      <c r="H2115" s="8">
        <v>505</v>
      </c>
      <c r="I2115" s="5" t="s">
        <v>15</v>
      </c>
      <c r="J2115" s="5" t="s">
        <v>602</v>
      </c>
    </row>
    <row r="2116" spans="1:10">
      <c r="A2116" s="5" t="s">
        <v>753</v>
      </c>
      <c r="B2116" s="6">
        <v>44897.795125266202</v>
      </c>
      <c r="C2116" s="5" t="s">
        <v>662</v>
      </c>
      <c r="D2116" s="7">
        <v>151077</v>
      </c>
      <c r="E2116" s="5" t="s">
        <v>645</v>
      </c>
      <c r="H2116" s="8">
        <v>1442.4</v>
      </c>
      <c r="I2116" s="5" t="s">
        <v>15</v>
      </c>
      <c r="J2116" s="5" t="s">
        <v>602</v>
      </c>
    </row>
    <row r="2117" spans="1:10">
      <c r="A2117" s="5" t="s">
        <v>753</v>
      </c>
      <c r="B2117" s="6">
        <v>44897.795125266202</v>
      </c>
      <c r="C2117" s="5" t="s">
        <v>662</v>
      </c>
      <c r="D2117" s="9">
        <v>45113130897</v>
      </c>
      <c r="E2117" s="5" t="s">
        <v>71</v>
      </c>
      <c r="H2117" s="8">
        <v>511.8</v>
      </c>
      <c r="I2117" s="5" t="s">
        <v>15</v>
      </c>
      <c r="J2117" s="5" t="s">
        <v>602</v>
      </c>
    </row>
    <row r="2118" spans="1:10">
      <c r="A2118" s="5" t="s">
        <v>753</v>
      </c>
      <c r="B2118" s="6">
        <v>44897.795125266202</v>
      </c>
      <c r="C2118" s="5" t="s">
        <v>662</v>
      </c>
      <c r="D2118" s="9">
        <v>45123113489</v>
      </c>
      <c r="E2118" s="5" t="s">
        <v>71</v>
      </c>
      <c r="H2118" s="8">
        <v>2664.8</v>
      </c>
      <c r="I2118" s="5" t="s">
        <v>15</v>
      </c>
      <c r="J2118" s="5" t="s">
        <v>602</v>
      </c>
    </row>
    <row r="2119" spans="1:10">
      <c r="A2119" s="5" t="s">
        <v>753</v>
      </c>
      <c r="B2119" s="6">
        <v>44897.795125266202</v>
      </c>
      <c r="C2119" s="5" t="s">
        <v>662</v>
      </c>
      <c r="D2119" s="9">
        <v>45143357113</v>
      </c>
      <c r="E2119" s="5" t="s">
        <v>71</v>
      </c>
      <c r="H2119" s="8">
        <v>262.64</v>
      </c>
      <c r="I2119" s="5" t="s">
        <v>15</v>
      </c>
      <c r="J2119" s="5" t="s">
        <v>602</v>
      </c>
    </row>
    <row r="2120" spans="1:10">
      <c r="A2120" s="5" t="s">
        <v>753</v>
      </c>
      <c r="B2120" s="6">
        <v>44897.795125266202</v>
      </c>
      <c r="C2120" s="5" t="s">
        <v>662</v>
      </c>
      <c r="D2120" s="9">
        <v>51417113275</v>
      </c>
      <c r="E2120" s="5" t="s">
        <v>71</v>
      </c>
      <c r="H2120" s="8">
        <v>542.82000000000005</v>
      </c>
      <c r="I2120" s="5" t="s">
        <v>15</v>
      </c>
      <c r="J2120" s="5" t="s">
        <v>602</v>
      </c>
    </row>
    <row r="2121" spans="1:10">
      <c r="A2121" s="5" t="s">
        <v>753</v>
      </c>
      <c r="B2121" s="6">
        <v>44897.795125266202</v>
      </c>
      <c r="C2121" s="5" t="s">
        <v>662</v>
      </c>
      <c r="D2121" s="9">
        <v>45123114276</v>
      </c>
      <c r="E2121" s="5" t="s">
        <v>71</v>
      </c>
      <c r="H2121" s="8">
        <v>1532</v>
      </c>
      <c r="I2121" s="5" t="s">
        <v>15</v>
      </c>
      <c r="J2121" s="5" t="s">
        <v>602</v>
      </c>
    </row>
    <row r="2122" spans="1:10">
      <c r="A2122" s="5" t="s">
        <v>753</v>
      </c>
      <c r="B2122" s="6">
        <v>44897.795125266202</v>
      </c>
      <c r="C2122" s="5" t="s">
        <v>662</v>
      </c>
      <c r="D2122" s="9">
        <v>45143355614</v>
      </c>
      <c r="E2122" s="5" t="s">
        <v>71</v>
      </c>
      <c r="H2122" s="8">
        <v>726</v>
      </c>
      <c r="I2122" s="5" t="s">
        <v>15</v>
      </c>
      <c r="J2122" s="5" t="s">
        <v>602</v>
      </c>
    </row>
    <row r="2123" spans="1:10">
      <c r="A2123" s="5" t="s">
        <v>753</v>
      </c>
      <c r="B2123" s="6">
        <v>44897.795125266202</v>
      </c>
      <c r="C2123" s="5" t="s">
        <v>662</v>
      </c>
      <c r="D2123" s="9">
        <v>45143357116</v>
      </c>
      <c r="E2123" s="5" t="s">
        <v>71</v>
      </c>
      <c r="H2123" s="8">
        <v>74.42</v>
      </c>
      <c r="I2123" s="5" t="s">
        <v>15</v>
      </c>
      <c r="J2123" s="5" t="s">
        <v>602</v>
      </c>
    </row>
    <row r="2124" spans="1:10">
      <c r="A2124" s="5" t="s">
        <v>753</v>
      </c>
      <c r="B2124" s="6">
        <v>44897.795125266202</v>
      </c>
      <c r="C2124" s="5" t="s">
        <v>662</v>
      </c>
      <c r="D2124" s="7">
        <v>181591</v>
      </c>
      <c r="E2124" s="5" t="s">
        <v>645</v>
      </c>
      <c r="H2124" s="8">
        <v>15044.32</v>
      </c>
      <c r="I2124" s="5" t="s">
        <v>15</v>
      </c>
      <c r="J2124" s="5" t="s">
        <v>608</v>
      </c>
    </row>
    <row r="2125" spans="1:10">
      <c r="A2125" s="5" t="s">
        <v>753</v>
      </c>
      <c r="B2125" s="6">
        <v>44897.795125266202</v>
      </c>
      <c r="C2125" s="5" t="s">
        <v>662</v>
      </c>
      <c r="D2125" s="9">
        <v>45113132085</v>
      </c>
      <c r="E2125" s="5" t="s">
        <v>71</v>
      </c>
      <c r="H2125" s="8">
        <v>99214.71</v>
      </c>
      <c r="I2125" s="5" t="s">
        <v>15</v>
      </c>
      <c r="J2125" s="5" t="s">
        <v>630</v>
      </c>
    </row>
    <row r="2126" spans="1:10">
      <c r="A2126" s="5" t="s">
        <v>753</v>
      </c>
      <c r="B2126" s="6">
        <v>44897.795125266202</v>
      </c>
      <c r="C2126" s="5" t="s">
        <v>662</v>
      </c>
      <c r="D2126" s="9">
        <v>45113132085</v>
      </c>
      <c r="E2126" s="5" t="s">
        <v>71</v>
      </c>
      <c r="H2126" s="8">
        <v>30785.29</v>
      </c>
      <c r="I2126" s="5" t="s">
        <v>15</v>
      </c>
      <c r="J2126" s="5" t="s">
        <v>630</v>
      </c>
    </row>
    <row r="2127" spans="1:10">
      <c r="A2127" s="5" t="s">
        <v>753</v>
      </c>
      <c r="B2127" s="6">
        <v>44897.795125266202</v>
      </c>
      <c r="C2127" s="5" t="s">
        <v>662</v>
      </c>
      <c r="D2127" s="7">
        <v>95875</v>
      </c>
      <c r="E2127" s="5" t="s">
        <v>645</v>
      </c>
      <c r="H2127" s="8">
        <v>44331.64</v>
      </c>
      <c r="I2127" s="5" t="s">
        <v>15</v>
      </c>
      <c r="J2127" s="5" t="s">
        <v>607</v>
      </c>
    </row>
    <row r="2128" spans="1:10">
      <c r="A2128" s="5" t="s">
        <v>753</v>
      </c>
      <c r="B2128" s="6">
        <v>44897.795125266202</v>
      </c>
      <c r="C2128" s="5" t="s">
        <v>662</v>
      </c>
      <c r="D2128" s="7">
        <v>95905</v>
      </c>
      <c r="E2128" s="5" t="s">
        <v>645</v>
      </c>
      <c r="H2128" s="8">
        <v>16963.78</v>
      </c>
      <c r="I2128" s="5" t="s">
        <v>15</v>
      </c>
      <c r="J2128" s="5" t="s">
        <v>607</v>
      </c>
    </row>
    <row r="2129" spans="1:10">
      <c r="A2129" s="5" t="s">
        <v>753</v>
      </c>
      <c r="B2129" s="6">
        <v>44897.795125266202</v>
      </c>
      <c r="C2129" s="5" t="s">
        <v>662</v>
      </c>
      <c r="D2129" s="9">
        <v>45152982459</v>
      </c>
      <c r="E2129" s="5" t="s">
        <v>71</v>
      </c>
      <c r="H2129" s="8">
        <v>21426</v>
      </c>
      <c r="I2129" s="5" t="s">
        <v>15</v>
      </c>
      <c r="J2129" s="5" t="s">
        <v>607</v>
      </c>
    </row>
    <row r="2130" spans="1:10">
      <c r="A2130" s="5" t="s">
        <v>753</v>
      </c>
      <c r="B2130" s="6">
        <v>44897.795125266202</v>
      </c>
      <c r="C2130" s="5" t="s">
        <v>662</v>
      </c>
      <c r="D2130" s="9">
        <v>295401006400008</v>
      </c>
      <c r="E2130" s="5" t="s">
        <v>632</v>
      </c>
      <c r="H2130" s="8">
        <v>24207.93</v>
      </c>
      <c r="I2130" s="5" t="s">
        <v>15</v>
      </c>
      <c r="J2130" s="10" t="s">
        <v>609</v>
      </c>
    </row>
    <row r="2131" spans="1:10">
      <c r="A2131" s="5" t="s">
        <v>753</v>
      </c>
      <c r="B2131" s="6">
        <v>44897.795125266202</v>
      </c>
      <c r="C2131" s="5" t="s">
        <v>662</v>
      </c>
      <c r="D2131" s="9">
        <v>295401006400008</v>
      </c>
      <c r="E2131" s="5" t="s">
        <v>649</v>
      </c>
      <c r="H2131" s="8">
        <v>696</v>
      </c>
      <c r="I2131" s="5" t="s">
        <v>15</v>
      </c>
      <c r="J2131" s="10" t="s">
        <v>609</v>
      </c>
    </row>
    <row r="2132" spans="1:10">
      <c r="A2132" s="5" t="s">
        <v>753</v>
      </c>
      <c r="B2132" s="6">
        <v>44897.795125266202</v>
      </c>
      <c r="C2132" s="5" t="s">
        <v>662</v>
      </c>
      <c r="D2132" s="9">
        <v>297502001860014</v>
      </c>
      <c r="E2132" s="5" t="s">
        <v>632</v>
      </c>
      <c r="H2132" s="8">
        <v>77869.399999999994</v>
      </c>
      <c r="I2132" s="5" t="s">
        <v>15</v>
      </c>
      <c r="J2132" s="5" t="s">
        <v>630</v>
      </c>
    </row>
    <row r="2133" spans="1:10">
      <c r="A2133" s="5" t="s">
        <v>753</v>
      </c>
      <c r="B2133" s="6">
        <v>44897.795125266202</v>
      </c>
      <c r="C2133" s="5" t="s">
        <v>662</v>
      </c>
      <c r="D2133" s="9">
        <v>297502001860014</v>
      </c>
      <c r="E2133" s="5" t="s">
        <v>649</v>
      </c>
      <c r="H2133" s="8">
        <v>3480</v>
      </c>
      <c r="I2133" s="5" t="s">
        <v>15</v>
      </c>
      <c r="J2133" s="5" t="s">
        <v>630</v>
      </c>
    </row>
    <row r="2134" spans="1:10">
      <c r="A2134" s="5" t="s">
        <v>753</v>
      </c>
      <c r="B2134" s="6">
        <v>44897.795125266202</v>
      </c>
      <c r="C2134" s="5" t="s">
        <v>662</v>
      </c>
      <c r="D2134" s="9">
        <v>296301007690031</v>
      </c>
      <c r="E2134" s="5" t="s">
        <v>632</v>
      </c>
      <c r="H2134" s="8">
        <v>55949</v>
      </c>
      <c r="I2134" s="5" t="s">
        <v>15</v>
      </c>
      <c r="J2134" s="5" t="s">
        <v>608</v>
      </c>
    </row>
    <row r="2135" spans="1:10">
      <c r="A2135" s="5" t="s">
        <v>753</v>
      </c>
      <c r="B2135" s="6">
        <v>44897.795125266202</v>
      </c>
      <c r="C2135" s="5" t="s">
        <v>662</v>
      </c>
      <c r="D2135" s="9">
        <v>296301007690031</v>
      </c>
      <c r="E2135" s="5" t="s">
        <v>649</v>
      </c>
      <c r="H2135" s="8">
        <v>2088</v>
      </c>
      <c r="I2135" s="5" t="s">
        <v>15</v>
      </c>
      <c r="J2135" s="5" t="s">
        <v>608</v>
      </c>
    </row>
    <row r="2136" spans="1:10">
      <c r="A2136" s="5" t="s">
        <v>753</v>
      </c>
      <c r="B2136" s="6">
        <v>44897.795125266202</v>
      </c>
      <c r="C2136" s="5" t="s">
        <v>662</v>
      </c>
      <c r="D2136" s="7">
        <v>159287</v>
      </c>
      <c r="E2136" s="5" t="s">
        <v>71</v>
      </c>
      <c r="H2136" s="8">
        <v>164.29</v>
      </c>
      <c r="I2136" s="5" t="s">
        <v>15</v>
      </c>
      <c r="J2136" s="5" t="s">
        <v>607</v>
      </c>
    </row>
    <row r="2137" spans="1:10">
      <c r="A2137" s="5" t="s">
        <v>753</v>
      </c>
      <c r="B2137" s="6">
        <v>44897.795125266202</v>
      </c>
      <c r="C2137" s="5" t="s">
        <v>662</v>
      </c>
      <c r="D2137" s="7">
        <v>159286</v>
      </c>
      <c r="E2137" s="5" t="s">
        <v>71</v>
      </c>
      <c r="H2137" s="8">
        <v>674.83</v>
      </c>
      <c r="I2137" s="5" t="s">
        <v>15</v>
      </c>
      <c r="J2137" s="5" t="s">
        <v>607</v>
      </c>
    </row>
    <row r="2138" spans="1:10">
      <c r="A2138" s="5" t="s">
        <v>753</v>
      </c>
      <c r="B2138" s="6">
        <v>44897.795125266202</v>
      </c>
      <c r="C2138" s="5" t="s">
        <v>662</v>
      </c>
      <c r="D2138" s="7">
        <v>159285</v>
      </c>
      <c r="E2138" s="5" t="s">
        <v>71</v>
      </c>
      <c r="H2138" s="8">
        <v>4053.6</v>
      </c>
      <c r="I2138" s="5" t="s">
        <v>15</v>
      </c>
      <c r="J2138" s="5" t="s">
        <v>607</v>
      </c>
    </row>
    <row r="2139" spans="1:10">
      <c r="A2139" s="5" t="s">
        <v>753</v>
      </c>
      <c r="B2139" s="6">
        <v>44897.795125266202</v>
      </c>
      <c r="C2139" s="5" t="s">
        <v>662</v>
      </c>
      <c r="D2139" s="7">
        <v>159288</v>
      </c>
      <c r="E2139" s="5" t="s">
        <v>71</v>
      </c>
      <c r="H2139" s="8">
        <v>1166.4000000000001</v>
      </c>
      <c r="I2139" s="5" t="s">
        <v>15</v>
      </c>
      <c r="J2139" s="5" t="s">
        <v>607</v>
      </c>
    </row>
    <row r="2140" spans="1:10">
      <c r="A2140" s="5" t="s">
        <v>753</v>
      </c>
      <c r="B2140" s="6">
        <v>44897.795125266202</v>
      </c>
      <c r="C2140" s="5" t="s">
        <v>662</v>
      </c>
      <c r="D2140" s="7">
        <v>159289</v>
      </c>
      <c r="E2140" s="5" t="s">
        <v>71</v>
      </c>
      <c r="H2140" s="8">
        <v>2936.62</v>
      </c>
      <c r="I2140" s="5" t="s">
        <v>15</v>
      </c>
      <c r="J2140" s="5" t="s">
        <v>607</v>
      </c>
    </row>
    <row r="2141" spans="1:10">
      <c r="A2141" s="5" t="s">
        <v>753</v>
      </c>
      <c r="B2141" s="6">
        <v>44897.795125266202</v>
      </c>
      <c r="C2141" s="5" t="s">
        <v>662</v>
      </c>
      <c r="D2141" s="7"/>
      <c r="E2141" s="10"/>
      <c r="F2141" s="8">
        <v>202.5</v>
      </c>
      <c r="I2141" s="11" t="s">
        <v>9</v>
      </c>
      <c r="J2141" s="10" t="s">
        <v>658</v>
      </c>
    </row>
    <row r="2142" spans="1:10">
      <c r="A2142" s="5" t="s">
        <v>753</v>
      </c>
      <c r="B2142" s="6">
        <v>44897.795125266202</v>
      </c>
      <c r="C2142" s="5" t="s">
        <v>662</v>
      </c>
      <c r="D2142" s="7"/>
      <c r="E2142" s="10"/>
      <c r="F2142" s="8">
        <v>733.4</v>
      </c>
      <c r="I2142" s="11" t="s">
        <v>9</v>
      </c>
      <c r="J2142" s="5" t="s">
        <v>616</v>
      </c>
    </row>
    <row r="2143" spans="1:10">
      <c r="A2143" s="12" t="s">
        <v>21</v>
      </c>
      <c r="B2143" s="3"/>
      <c r="C2143" s="3"/>
      <c r="D2143" s="7"/>
      <c r="E2143" s="10"/>
      <c r="F2143" s="20">
        <f>SUM(F2109:G2142)</f>
        <v>3374.13</v>
      </c>
      <c r="H2143" s="8"/>
      <c r="I2143" s="11"/>
      <c r="J2143" s="10"/>
    </row>
    <row r="2144" spans="1:10" ht="15.75" customHeight="1">
      <c r="A2144" s="13" t="s">
        <v>22</v>
      </c>
      <c r="B2144" s="13" t="s">
        <v>23</v>
      </c>
      <c r="C2144" s="13" t="s">
        <v>24</v>
      </c>
      <c r="D2144" s="14">
        <v>112356110</v>
      </c>
      <c r="E2144" s="10"/>
      <c r="H2144" s="8"/>
      <c r="I2144" s="11"/>
      <c r="J2144" s="10"/>
    </row>
    <row r="2145" spans="1:10">
      <c r="A2145" s="5"/>
      <c r="B2145" s="6"/>
      <c r="C2145" s="5"/>
      <c r="D2145" s="7"/>
      <c r="E2145" s="10"/>
      <c r="H2145" s="8"/>
      <c r="I2145" s="11"/>
      <c r="J2145" s="10"/>
    </row>
    <row r="2146" spans="1:10">
      <c r="A2146" s="5"/>
      <c r="B2146" s="6"/>
      <c r="C2146" s="5"/>
      <c r="D2146" s="7"/>
      <c r="E2146" s="10"/>
      <c r="H2146" s="8"/>
      <c r="I2146" s="11"/>
      <c r="J2146" s="10"/>
    </row>
    <row r="2147" spans="1:10">
      <c r="A2147" s="1" t="s">
        <v>0</v>
      </c>
      <c r="B2147" s="2"/>
      <c r="C2147" s="2"/>
      <c r="D2147" s="2"/>
      <c r="E2147" s="2"/>
      <c r="F2147" s="2"/>
      <c r="G2147" s="2"/>
      <c r="H2147" s="2"/>
      <c r="I2147" s="2"/>
      <c r="J2147" s="2"/>
    </row>
    <row r="2148" spans="1:10">
      <c r="A2148" s="3" t="s">
        <v>143</v>
      </c>
      <c r="B2148" s="2"/>
      <c r="C2148" s="2"/>
      <c r="D2148" s="2"/>
      <c r="E2148" s="2"/>
      <c r="F2148" s="2"/>
      <c r="G2148" s="2"/>
      <c r="H2148" s="2"/>
      <c r="I2148" s="2"/>
      <c r="J2148" s="2"/>
    </row>
    <row r="2149" spans="1:10">
      <c r="A2149" s="88" t="s">
        <v>0</v>
      </c>
      <c r="B2149" s="88" t="s">
        <v>2</v>
      </c>
      <c r="C2149" s="88" t="s">
        <v>3</v>
      </c>
      <c r="D2149" s="88" t="s">
        <v>4</v>
      </c>
      <c r="E2149" s="88" t="s">
        <v>5</v>
      </c>
      <c r="F2149" s="88" t="s">
        <v>6</v>
      </c>
      <c r="G2149" s="90"/>
      <c r="H2149" s="91"/>
      <c r="I2149" s="88" t="s">
        <v>7</v>
      </c>
      <c r="J2149" s="88" t="s">
        <v>8</v>
      </c>
    </row>
    <row r="2150" spans="1:10">
      <c r="A2150" s="89"/>
      <c r="B2150" s="89"/>
      <c r="C2150" s="89"/>
      <c r="D2150" s="89"/>
      <c r="E2150" s="89"/>
      <c r="F2150" s="4" t="s">
        <v>9</v>
      </c>
      <c r="G2150" s="4" t="s">
        <v>10</v>
      </c>
      <c r="H2150" s="4" t="s">
        <v>11</v>
      </c>
      <c r="I2150" s="89"/>
      <c r="J2150" s="89"/>
    </row>
    <row r="2151" spans="1:10">
      <c r="A2151" s="5" t="s">
        <v>755</v>
      </c>
      <c r="B2151" s="6">
        <v>44898.451514097222</v>
      </c>
      <c r="C2151" s="5" t="s">
        <v>662</v>
      </c>
      <c r="D2151" s="7"/>
      <c r="E2151" s="10"/>
      <c r="G2151" s="8">
        <v>346.1</v>
      </c>
      <c r="I2151" s="11" t="s">
        <v>10</v>
      </c>
      <c r="J2151" s="10" t="s">
        <v>617</v>
      </c>
    </row>
    <row r="2152" spans="1:10">
      <c r="A2152" s="5" t="s">
        <v>755</v>
      </c>
      <c r="B2152" s="6">
        <v>44898.451514097222</v>
      </c>
      <c r="C2152" s="5" t="s">
        <v>662</v>
      </c>
      <c r="D2152" s="7"/>
      <c r="E2152" s="10"/>
      <c r="G2152" s="8">
        <v>1404.6</v>
      </c>
      <c r="I2152" s="11" t="s">
        <v>10</v>
      </c>
      <c r="J2152" s="10" t="s">
        <v>620</v>
      </c>
    </row>
    <row r="2153" spans="1:10">
      <c r="A2153" s="5" t="s">
        <v>755</v>
      </c>
      <c r="B2153" s="6">
        <v>44898.451514097222</v>
      </c>
      <c r="C2153" s="5" t="s">
        <v>662</v>
      </c>
      <c r="D2153" s="9">
        <v>45152983171</v>
      </c>
      <c r="E2153" s="5" t="s">
        <v>71</v>
      </c>
      <c r="H2153" s="8">
        <v>1258.76</v>
      </c>
      <c r="I2153" s="5" t="s">
        <v>15</v>
      </c>
      <c r="J2153" s="5" t="s">
        <v>602</v>
      </c>
    </row>
    <row r="2154" spans="1:10">
      <c r="A2154" s="5" t="s">
        <v>755</v>
      </c>
      <c r="B2154" s="6">
        <v>44898.451514097222</v>
      </c>
      <c r="C2154" s="5" t="s">
        <v>662</v>
      </c>
      <c r="D2154" s="7">
        <v>1491802</v>
      </c>
      <c r="E2154" s="5" t="s">
        <v>60</v>
      </c>
      <c r="H2154" s="8">
        <v>217</v>
      </c>
      <c r="I2154" s="5" t="s">
        <v>15</v>
      </c>
      <c r="J2154" s="5" t="s">
        <v>602</v>
      </c>
    </row>
    <row r="2155" spans="1:10">
      <c r="A2155" s="5" t="s">
        <v>755</v>
      </c>
      <c r="B2155" s="6">
        <v>44898.451514097222</v>
      </c>
      <c r="C2155" s="5" t="s">
        <v>662</v>
      </c>
      <c r="D2155" s="9">
        <v>45132984878</v>
      </c>
      <c r="E2155" s="5" t="s">
        <v>71</v>
      </c>
      <c r="H2155" s="8">
        <v>5934</v>
      </c>
      <c r="I2155" s="5" t="s">
        <v>15</v>
      </c>
      <c r="J2155" s="5" t="s">
        <v>602</v>
      </c>
    </row>
    <row r="2156" spans="1:10">
      <c r="A2156" s="5" t="s">
        <v>755</v>
      </c>
      <c r="B2156" s="6">
        <v>44898.451514097222</v>
      </c>
      <c r="C2156" s="5" t="s">
        <v>662</v>
      </c>
      <c r="D2156" s="9">
        <v>45132989333</v>
      </c>
      <c r="E2156" s="5" t="s">
        <v>71</v>
      </c>
      <c r="H2156" s="8">
        <v>830.5</v>
      </c>
      <c r="I2156" s="5" t="s">
        <v>15</v>
      </c>
      <c r="J2156" s="5" t="s">
        <v>602</v>
      </c>
    </row>
    <row r="2157" spans="1:10">
      <c r="A2157" s="5" t="s">
        <v>755</v>
      </c>
      <c r="B2157" s="6">
        <v>44898.451514097222</v>
      </c>
      <c r="C2157" s="5" t="s">
        <v>662</v>
      </c>
      <c r="D2157" s="9">
        <v>52716408212</v>
      </c>
      <c r="E2157" s="5" t="s">
        <v>71</v>
      </c>
      <c r="H2157" s="8">
        <v>2400</v>
      </c>
      <c r="I2157" s="5" t="s">
        <v>15</v>
      </c>
      <c r="J2157" s="5" t="s">
        <v>602</v>
      </c>
    </row>
    <row r="2158" spans="1:10">
      <c r="A2158" s="5" t="s">
        <v>755</v>
      </c>
      <c r="B2158" s="6">
        <v>44898.451514097222</v>
      </c>
      <c r="C2158" s="5" t="s">
        <v>662</v>
      </c>
      <c r="D2158" s="9">
        <v>45173049355</v>
      </c>
      <c r="E2158" s="5" t="s">
        <v>71</v>
      </c>
      <c r="H2158" s="8">
        <v>1356</v>
      </c>
      <c r="I2158" s="5" t="s">
        <v>15</v>
      </c>
      <c r="J2158" s="5" t="s">
        <v>602</v>
      </c>
    </row>
    <row r="2159" spans="1:10">
      <c r="A2159" s="5" t="s">
        <v>755</v>
      </c>
      <c r="B2159" s="6">
        <v>44898.451514097222</v>
      </c>
      <c r="C2159" s="5" t="s">
        <v>662</v>
      </c>
      <c r="D2159" s="9">
        <v>52716404115</v>
      </c>
      <c r="E2159" s="5" t="s">
        <v>71</v>
      </c>
      <c r="H2159" s="8">
        <v>1928</v>
      </c>
      <c r="I2159" s="5" t="s">
        <v>15</v>
      </c>
      <c r="J2159" s="5" t="s">
        <v>602</v>
      </c>
    </row>
    <row r="2160" spans="1:10">
      <c r="A2160" s="5" t="s">
        <v>755</v>
      </c>
      <c r="B2160" s="6">
        <v>44898.451514097222</v>
      </c>
      <c r="C2160" s="5" t="s">
        <v>662</v>
      </c>
      <c r="D2160" s="9">
        <v>45123114198</v>
      </c>
      <c r="E2160" s="5" t="s">
        <v>71</v>
      </c>
      <c r="H2160" s="8">
        <v>480</v>
      </c>
      <c r="I2160" s="5" t="s">
        <v>15</v>
      </c>
      <c r="J2160" s="5" t="s">
        <v>602</v>
      </c>
    </row>
    <row r="2161" spans="1:10">
      <c r="A2161" s="5" t="s">
        <v>755</v>
      </c>
      <c r="B2161" s="6">
        <v>44898.451514097222</v>
      </c>
      <c r="C2161" s="5" t="s">
        <v>662</v>
      </c>
      <c r="D2161" s="9">
        <v>45173041768</v>
      </c>
      <c r="E2161" s="5" t="s">
        <v>71</v>
      </c>
      <c r="H2161" s="8">
        <v>346</v>
      </c>
      <c r="I2161" s="5" t="s">
        <v>15</v>
      </c>
      <c r="J2161" s="5" t="s">
        <v>602</v>
      </c>
    </row>
    <row r="2162" spans="1:10">
      <c r="A2162" s="5" t="s">
        <v>755</v>
      </c>
      <c r="B2162" s="6">
        <v>44898.451514097222</v>
      </c>
      <c r="C2162" s="5" t="s">
        <v>662</v>
      </c>
      <c r="D2162" s="9">
        <v>45163071105</v>
      </c>
      <c r="E2162" s="5" t="s">
        <v>71</v>
      </c>
      <c r="H2162" s="8">
        <v>2300</v>
      </c>
      <c r="I2162" s="5" t="s">
        <v>15</v>
      </c>
      <c r="J2162" s="5" t="s">
        <v>602</v>
      </c>
    </row>
    <row r="2163" spans="1:10">
      <c r="A2163" s="5" t="s">
        <v>755</v>
      </c>
      <c r="B2163" s="6">
        <v>44898.451514097222</v>
      </c>
      <c r="C2163" s="5" t="s">
        <v>662</v>
      </c>
      <c r="D2163" s="9">
        <v>45132989653</v>
      </c>
      <c r="E2163" s="5" t="s">
        <v>71</v>
      </c>
      <c r="H2163" s="8">
        <v>840</v>
      </c>
      <c r="I2163" s="5" t="s">
        <v>15</v>
      </c>
      <c r="J2163" s="5" t="s">
        <v>602</v>
      </c>
    </row>
    <row r="2164" spans="1:10">
      <c r="A2164" s="5" t="s">
        <v>755</v>
      </c>
      <c r="B2164" s="6">
        <v>44898.451514097222</v>
      </c>
      <c r="C2164" s="5" t="s">
        <v>662</v>
      </c>
      <c r="D2164" s="7"/>
      <c r="E2164" s="10"/>
      <c r="F2164" s="8">
        <v>14907.7</v>
      </c>
      <c r="I2164" s="11" t="s">
        <v>9</v>
      </c>
      <c r="J2164" s="10" t="s">
        <v>613</v>
      </c>
    </row>
    <row r="2165" spans="1:10">
      <c r="A2165" s="5" t="s">
        <v>755</v>
      </c>
      <c r="B2165" s="6">
        <v>44898.451514097222</v>
      </c>
      <c r="C2165" s="5" t="s">
        <v>662</v>
      </c>
      <c r="D2165" s="7"/>
      <c r="E2165" s="10"/>
      <c r="F2165" s="8">
        <v>26904</v>
      </c>
      <c r="I2165" s="11" t="s">
        <v>9</v>
      </c>
      <c r="J2165" s="5" t="s">
        <v>612</v>
      </c>
    </row>
    <row r="2166" spans="1:10">
      <c r="A2166" s="5" t="s">
        <v>755</v>
      </c>
      <c r="B2166" s="6">
        <v>44898.451514097222</v>
      </c>
      <c r="C2166" s="5" t="s">
        <v>662</v>
      </c>
      <c r="D2166" s="7"/>
      <c r="E2166" s="10"/>
      <c r="F2166" s="8">
        <v>72473.2</v>
      </c>
      <c r="I2166" s="11" t="s">
        <v>9</v>
      </c>
      <c r="J2166" s="10" t="s">
        <v>665</v>
      </c>
    </row>
    <row r="2167" spans="1:10">
      <c r="A2167" s="5" t="s">
        <v>755</v>
      </c>
      <c r="B2167" s="6">
        <v>44898.451514097222</v>
      </c>
      <c r="C2167" s="5" t="s">
        <v>662</v>
      </c>
      <c r="D2167" s="7"/>
      <c r="E2167" s="10"/>
      <c r="F2167" s="8">
        <v>4350.5</v>
      </c>
      <c r="I2167" s="11" t="s">
        <v>9</v>
      </c>
      <c r="J2167" s="5" t="s">
        <v>614</v>
      </c>
    </row>
    <row r="2168" spans="1:10">
      <c r="A2168" s="5" t="s">
        <v>755</v>
      </c>
      <c r="B2168" s="6">
        <v>44898.451514097222</v>
      </c>
      <c r="C2168" s="5" t="s">
        <v>662</v>
      </c>
      <c r="D2168" s="7"/>
      <c r="E2168" s="10"/>
      <c r="F2168" s="8">
        <v>23890.9</v>
      </c>
      <c r="I2168" s="11" t="s">
        <v>9</v>
      </c>
      <c r="J2168" s="10" t="s">
        <v>615</v>
      </c>
    </row>
    <row r="2169" spans="1:10">
      <c r="A2169" s="5" t="s">
        <v>755</v>
      </c>
      <c r="B2169" s="6">
        <v>44898.451514097222</v>
      </c>
      <c r="C2169" s="5" t="s">
        <v>662</v>
      </c>
      <c r="D2169" s="7"/>
      <c r="E2169" s="10"/>
      <c r="F2169" s="8">
        <v>1988.8</v>
      </c>
      <c r="I2169" s="11" t="s">
        <v>9</v>
      </c>
      <c r="J2169" s="5" t="s">
        <v>634</v>
      </c>
    </row>
    <row r="2170" spans="1:10">
      <c r="A2170" s="5" t="s">
        <v>755</v>
      </c>
      <c r="B2170" s="6">
        <v>44898.451514097222</v>
      </c>
      <c r="C2170" s="5" t="s">
        <v>662</v>
      </c>
      <c r="D2170" s="7"/>
      <c r="E2170" s="10"/>
      <c r="F2170" s="8">
        <v>2594.1</v>
      </c>
      <c r="I2170" s="11" t="s">
        <v>9</v>
      </c>
      <c r="J2170" s="10" t="s">
        <v>617</v>
      </c>
    </row>
    <row r="2171" spans="1:10">
      <c r="A2171" s="5" t="s">
        <v>755</v>
      </c>
      <c r="B2171" s="6">
        <v>44898.451514097222</v>
      </c>
      <c r="C2171" s="5" t="s">
        <v>662</v>
      </c>
      <c r="D2171" s="7"/>
      <c r="E2171" s="10"/>
      <c r="F2171" s="8">
        <v>6845.3</v>
      </c>
      <c r="I2171" s="11" t="s">
        <v>9</v>
      </c>
      <c r="J2171" s="10" t="s">
        <v>618</v>
      </c>
    </row>
    <row r="2172" spans="1:10">
      <c r="A2172" s="5" t="s">
        <v>755</v>
      </c>
      <c r="B2172" s="6">
        <v>44898.451514097222</v>
      </c>
      <c r="C2172" s="5" t="s">
        <v>662</v>
      </c>
      <c r="D2172" s="7"/>
      <c r="E2172" s="10"/>
      <c r="F2172" s="8">
        <v>2427.9</v>
      </c>
      <c r="I2172" s="11" t="s">
        <v>9</v>
      </c>
      <c r="J2172" s="10" t="s">
        <v>619</v>
      </c>
    </row>
    <row r="2173" spans="1:10">
      <c r="A2173" s="5" t="s">
        <v>755</v>
      </c>
      <c r="B2173" s="6">
        <v>44898.451514097222</v>
      </c>
      <c r="C2173" s="5" t="s">
        <v>662</v>
      </c>
      <c r="D2173" s="7"/>
      <c r="E2173" s="10"/>
      <c r="F2173" s="8">
        <v>8795.7999999999993</v>
      </c>
      <c r="I2173" s="11" t="s">
        <v>9</v>
      </c>
      <c r="J2173" s="10" t="s">
        <v>620</v>
      </c>
    </row>
    <row r="2174" spans="1:10">
      <c r="A2174" s="5" t="s">
        <v>755</v>
      </c>
      <c r="B2174" s="6">
        <v>44898.451514097222</v>
      </c>
      <c r="C2174" s="5" t="s">
        <v>662</v>
      </c>
      <c r="D2174" s="7"/>
      <c r="E2174" s="10"/>
      <c r="F2174" s="8">
        <v>1549.6</v>
      </c>
      <c r="I2174" s="11" t="s">
        <v>9</v>
      </c>
      <c r="J2174" s="10" t="s">
        <v>621</v>
      </c>
    </row>
    <row r="2175" spans="1:10">
      <c r="A2175" s="5" t="s">
        <v>755</v>
      </c>
      <c r="B2175" s="6">
        <v>44898.451514097222</v>
      </c>
      <c r="C2175" s="5" t="s">
        <v>662</v>
      </c>
      <c r="D2175" s="7"/>
      <c r="E2175" s="10"/>
      <c r="F2175" s="8">
        <v>10761.7</v>
      </c>
      <c r="I2175" s="11" t="s">
        <v>9</v>
      </c>
      <c r="J2175" s="10" t="s">
        <v>603</v>
      </c>
    </row>
    <row r="2176" spans="1:10">
      <c r="A2176" s="5" t="s">
        <v>755</v>
      </c>
      <c r="B2176" s="6">
        <v>44898.451514097222</v>
      </c>
      <c r="C2176" s="5" t="s">
        <v>662</v>
      </c>
      <c r="D2176" s="7"/>
      <c r="E2176" s="10"/>
      <c r="F2176" s="8">
        <v>6296.3</v>
      </c>
      <c r="I2176" s="11" t="s">
        <v>9</v>
      </c>
      <c r="J2176" s="10" t="s">
        <v>622</v>
      </c>
    </row>
    <row r="2177" spans="1:10">
      <c r="A2177" s="5" t="s">
        <v>755</v>
      </c>
      <c r="B2177" s="6">
        <v>44898.451514097222</v>
      </c>
      <c r="C2177" s="5" t="s">
        <v>662</v>
      </c>
      <c r="D2177" s="7"/>
      <c r="E2177" s="10"/>
      <c r="F2177" s="8">
        <v>7410.9</v>
      </c>
      <c r="I2177" s="11" t="s">
        <v>9</v>
      </c>
      <c r="J2177" s="10" t="s">
        <v>623</v>
      </c>
    </row>
    <row r="2178" spans="1:10">
      <c r="A2178" s="5" t="s">
        <v>755</v>
      </c>
      <c r="B2178" s="6">
        <v>44898.451514097222</v>
      </c>
      <c r="C2178" s="5" t="s">
        <v>662</v>
      </c>
      <c r="D2178" s="7"/>
      <c r="E2178" s="10"/>
      <c r="F2178" s="8">
        <v>4193.8</v>
      </c>
      <c r="I2178" s="11" t="s">
        <v>9</v>
      </c>
      <c r="J2178" s="10" t="s">
        <v>604</v>
      </c>
    </row>
    <row r="2179" spans="1:10">
      <c r="A2179" s="5" t="s">
        <v>755</v>
      </c>
      <c r="B2179" s="6">
        <v>44898.451514097222</v>
      </c>
      <c r="C2179" s="5" t="s">
        <v>662</v>
      </c>
      <c r="D2179" s="7"/>
      <c r="E2179" s="10"/>
      <c r="F2179" s="8">
        <v>31716.5</v>
      </c>
      <c r="I2179" s="11" t="s">
        <v>9</v>
      </c>
      <c r="J2179" s="10" t="s">
        <v>660</v>
      </c>
    </row>
    <row r="2180" spans="1:10">
      <c r="A2180" s="5" t="s">
        <v>755</v>
      </c>
      <c r="B2180" s="6">
        <v>44898.451514097222</v>
      </c>
      <c r="C2180" s="5" t="s">
        <v>662</v>
      </c>
      <c r="D2180" s="7"/>
      <c r="E2180" s="10"/>
      <c r="F2180" s="8">
        <v>17831.5</v>
      </c>
      <c r="I2180" s="11" t="s">
        <v>9</v>
      </c>
      <c r="J2180" s="10" t="s">
        <v>639</v>
      </c>
    </row>
    <row r="2181" spans="1:10">
      <c r="A2181" s="5" t="s">
        <v>755</v>
      </c>
      <c r="B2181" s="6">
        <v>44898.451514097222</v>
      </c>
      <c r="C2181" s="5" t="s">
        <v>662</v>
      </c>
      <c r="D2181" s="7"/>
      <c r="E2181" s="10"/>
      <c r="F2181" s="8">
        <v>9317.5</v>
      </c>
      <c r="I2181" s="11" t="s">
        <v>9</v>
      </c>
      <c r="J2181" s="10" t="s">
        <v>674</v>
      </c>
    </row>
    <row r="2182" spans="1:10">
      <c r="A2182" s="5" t="s">
        <v>755</v>
      </c>
      <c r="B2182" s="6">
        <v>44898.451514097222</v>
      </c>
      <c r="C2182" s="5" t="s">
        <v>662</v>
      </c>
      <c r="D2182" s="7"/>
      <c r="E2182" s="10"/>
      <c r="F2182" s="8">
        <v>40521.5</v>
      </c>
      <c r="I2182" s="11" t="s">
        <v>9</v>
      </c>
      <c r="J2182" s="10" t="s">
        <v>675</v>
      </c>
    </row>
    <row r="2183" spans="1:10">
      <c r="A2183" s="5" t="s">
        <v>755</v>
      </c>
      <c r="B2183" s="6">
        <v>44898.451514097222</v>
      </c>
      <c r="C2183" s="5" t="s">
        <v>662</v>
      </c>
      <c r="D2183" s="7"/>
      <c r="E2183" s="10"/>
      <c r="F2183" s="8">
        <v>24540.7</v>
      </c>
      <c r="I2183" s="11" t="s">
        <v>9</v>
      </c>
      <c r="J2183" s="10" t="s">
        <v>673</v>
      </c>
    </row>
    <row r="2184" spans="1:10">
      <c r="A2184" s="12" t="s">
        <v>21</v>
      </c>
      <c r="B2184" s="3"/>
      <c r="C2184" s="3"/>
      <c r="D2184" s="26">
        <f>320338.1+730.8</f>
        <v>321068.89999999997</v>
      </c>
      <c r="E2184" s="10"/>
      <c r="F2184" s="20">
        <f>SUM(F2151:G2183)</f>
        <v>321068.89999999997</v>
      </c>
      <c r="H2184" s="8"/>
      <c r="I2184" s="11"/>
      <c r="J2184" s="10"/>
    </row>
    <row r="2185" spans="1:10">
      <c r="A2185" s="13" t="s">
        <v>22</v>
      </c>
      <c r="B2185" s="13" t="s">
        <v>23</v>
      </c>
      <c r="C2185" s="13" t="s">
        <v>24</v>
      </c>
      <c r="D2185" s="7"/>
      <c r="E2185" s="10"/>
      <c r="H2185" s="8"/>
      <c r="I2185" s="11"/>
      <c r="J2185" s="10"/>
    </row>
    <row r="2186" spans="1:10" ht="15.75" customHeight="1">
      <c r="A2186" s="5"/>
      <c r="B2186" s="6"/>
      <c r="C2186" s="5"/>
      <c r="D2186" s="14">
        <v>112356111</v>
      </c>
      <c r="E2186" s="10"/>
      <c r="H2186" s="8"/>
      <c r="I2186" s="11"/>
      <c r="J2186" s="10"/>
    </row>
    <row r="2187" spans="1:10" ht="15.75" customHeight="1">
      <c r="A2187" s="5"/>
      <c r="B2187" s="6"/>
      <c r="C2187" s="5"/>
      <c r="D2187" s="14">
        <v>112356118</v>
      </c>
      <c r="E2187" s="10"/>
      <c r="H2187" s="8"/>
      <c r="I2187" s="11"/>
      <c r="J2187" s="10"/>
    </row>
    <row r="2188" spans="1:10">
      <c r="A2188" s="5"/>
      <c r="B2188" s="6"/>
      <c r="C2188" s="5"/>
      <c r="D2188" s="7"/>
      <c r="E2188" s="10"/>
      <c r="H2188" s="8"/>
      <c r="I2188" s="11"/>
      <c r="J2188" s="10"/>
    </row>
    <row r="2189" spans="1:10">
      <c r="A2189" s="5" t="s">
        <v>756</v>
      </c>
      <c r="B2189" s="6">
        <v>44898.724440046302</v>
      </c>
      <c r="C2189" s="5" t="s">
        <v>662</v>
      </c>
      <c r="D2189" s="7">
        <v>179625</v>
      </c>
      <c r="E2189" s="5" t="s">
        <v>645</v>
      </c>
      <c r="H2189" s="8">
        <v>2800</v>
      </c>
      <c r="I2189" s="5" t="s">
        <v>15</v>
      </c>
      <c r="J2189" s="5" t="s">
        <v>630</v>
      </c>
    </row>
    <row r="2190" spans="1:10">
      <c r="A2190" s="5" t="s">
        <v>756</v>
      </c>
      <c r="B2190" s="6">
        <v>44898.724440046302</v>
      </c>
      <c r="C2190" s="5" t="s">
        <v>662</v>
      </c>
      <c r="D2190" s="9">
        <v>45152983295</v>
      </c>
      <c r="E2190" s="5" t="s">
        <v>71</v>
      </c>
      <c r="H2190" s="8">
        <v>581.76</v>
      </c>
      <c r="I2190" s="5" t="s">
        <v>15</v>
      </c>
      <c r="J2190" s="5" t="s">
        <v>607</v>
      </c>
    </row>
    <row r="2191" spans="1:10">
      <c r="A2191" s="5" t="s">
        <v>756</v>
      </c>
      <c r="B2191" s="6">
        <v>44898.724440046302</v>
      </c>
      <c r="C2191" s="5" t="s">
        <v>662</v>
      </c>
      <c r="D2191" s="9">
        <v>45173049137</v>
      </c>
      <c r="E2191" s="5" t="s">
        <v>71</v>
      </c>
      <c r="H2191" s="8">
        <v>31861.32</v>
      </c>
      <c r="I2191" s="5" t="s">
        <v>15</v>
      </c>
      <c r="J2191" s="5" t="s">
        <v>607</v>
      </c>
    </row>
    <row r="2192" spans="1:10">
      <c r="A2192" s="5" t="s">
        <v>756</v>
      </c>
      <c r="B2192" s="6">
        <v>44898.724440046302</v>
      </c>
      <c r="C2192" s="5" t="s">
        <v>662</v>
      </c>
      <c r="D2192" s="9">
        <v>45113131682</v>
      </c>
      <c r="E2192" s="5" t="s">
        <v>71</v>
      </c>
      <c r="H2192" s="8">
        <v>379.75</v>
      </c>
      <c r="I2192" s="5" t="s">
        <v>15</v>
      </c>
      <c r="J2192" s="5" t="s">
        <v>602</v>
      </c>
    </row>
    <row r="2193" spans="1:10">
      <c r="A2193" s="5" t="s">
        <v>756</v>
      </c>
      <c r="B2193" s="6">
        <v>44898.724440046302</v>
      </c>
      <c r="C2193" s="5" t="s">
        <v>662</v>
      </c>
      <c r="D2193" s="9">
        <v>45123113153</v>
      </c>
      <c r="E2193" s="5" t="s">
        <v>71</v>
      </c>
      <c r="H2193" s="8">
        <v>525.28</v>
      </c>
      <c r="I2193" s="5" t="s">
        <v>15</v>
      </c>
      <c r="J2193" s="5" t="s">
        <v>602</v>
      </c>
    </row>
    <row r="2194" spans="1:10">
      <c r="A2194" s="5" t="s">
        <v>756</v>
      </c>
      <c r="B2194" s="6">
        <v>44898.724440046302</v>
      </c>
      <c r="C2194" s="5" t="s">
        <v>662</v>
      </c>
      <c r="D2194" s="9">
        <v>45163081913</v>
      </c>
      <c r="E2194" s="5" t="s">
        <v>71</v>
      </c>
      <c r="H2194" s="8">
        <v>111.09</v>
      </c>
      <c r="I2194" s="5" t="s">
        <v>15</v>
      </c>
      <c r="J2194" s="5" t="s">
        <v>602</v>
      </c>
    </row>
    <row r="2195" spans="1:10">
      <c r="A2195" s="5" t="s">
        <v>756</v>
      </c>
      <c r="B2195" s="6">
        <v>44898.724440046302</v>
      </c>
      <c r="C2195" s="5" t="s">
        <v>662</v>
      </c>
      <c r="D2195" s="9">
        <v>45173047740</v>
      </c>
      <c r="E2195" s="5" t="s">
        <v>71</v>
      </c>
      <c r="H2195" s="8">
        <v>887.52</v>
      </c>
      <c r="I2195" s="5" t="s">
        <v>15</v>
      </c>
      <c r="J2195" s="5" t="s">
        <v>602</v>
      </c>
    </row>
    <row r="2196" spans="1:10">
      <c r="A2196" s="5" t="s">
        <v>756</v>
      </c>
      <c r="B2196" s="6">
        <v>44898.724440046302</v>
      </c>
      <c r="C2196" s="5" t="s">
        <v>662</v>
      </c>
      <c r="D2196" s="9">
        <v>45113133917</v>
      </c>
      <c r="E2196" s="5" t="s">
        <v>71</v>
      </c>
      <c r="H2196" s="8">
        <v>2330.8000000000002</v>
      </c>
      <c r="I2196" s="5" t="s">
        <v>15</v>
      </c>
      <c r="J2196" s="5" t="s">
        <v>602</v>
      </c>
    </row>
    <row r="2197" spans="1:10">
      <c r="A2197" s="5" t="s">
        <v>756</v>
      </c>
      <c r="B2197" s="6">
        <v>44898.724440046302</v>
      </c>
      <c r="C2197" s="5" t="s">
        <v>662</v>
      </c>
      <c r="D2197" s="9">
        <v>52116518934</v>
      </c>
      <c r="E2197" s="5" t="s">
        <v>71</v>
      </c>
      <c r="H2197" s="8">
        <v>211.8</v>
      </c>
      <c r="I2197" s="5" t="s">
        <v>15</v>
      </c>
      <c r="J2197" s="5" t="s">
        <v>602</v>
      </c>
    </row>
    <row r="2198" spans="1:10">
      <c r="A2198" s="5" t="s">
        <v>756</v>
      </c>
      <c r="B2198" s="6">
        <v>44898.724440046302</v>
      </c>
      <c r="C2198" s="5" t="s">
        <v>662</v>
      </c>
      <c r="D2198" s="7">
        <v>405354</v>
      </c>
      <c r="E2198" s="5" t="s">
        <v>71</v>
      </c>
      <c r="H2198" s="8">
        <v>9231.9</v>
      </c>
      <c r="I2198" s="5" t="s">
        <v>15</v>
      </c>
      <c r="J2198" s="5" t="s">
        <v>630</v>
      </c>
    </row>
    <row r="2199" spans="1:10">
      <c r="A2199" s="5" t="s">
        <v>756</v>
      </c>
      <c r="B2199" s="6">
        <v>44898.724440046302</v>
      </c>
      <c r="C2199" s="5" t="s">
        <v>662</v>
      </c>
      <c r="D2199" s="7">
        <v>615721</v>
      </c>
      <c r="E2199" s="5" t="s">
        <v>71</v>
      </c>
      <c r="H2199" s="8">
        <v>13660</v>
      </c>
      <c r="I2199" s="5" t="s">
        <v>15</v>
      </c>
      <c r="J2199" s="10" t="s">
        <v>609</v>
      </c>
    </row>
    <row r="2200" spans="1:10">
      <c r="A2200" s="5" t="s">
        <v>756</v>
      </c>
      <c r="B2200" s="6">
        <v>44898.724440046302</v>
      </c>
      <c r="C2200" s="5" t="s">
        <v>662</v>
      </c>
      <c r="D2200" s="7">
        <v>405353</v>
      </c>
      <c r="E2200" s="10" t="s">
        <v>130</v>
      </c>
      <c r="H2200" s="8">
        <v>6960</v>
      </c>
      <c r="I2200" s="5" t="s">
        <v>15</v>
      </c>
      <c r="J2200" s="5" t="s">
        <v>630</v>
      </c>
    </row>
    <row r="2201" spans="1:10">
      <c r="A2201" s="5" t="s">
        <v>756</v>
      </c>
      <c r="B2201" s="6">
        <v>44898.724440046302</v>
      </c>
      <c r="C2201" s="5" t="s">
        <v>662</v>
      </c>
      <c r="D2201" s="7">
        <v>115428</v>
      </c>
      <c r="E2201" s="5" t="s">
        <v>60</v>
      </c>
      <c r="H2201" s="8">
        <v>35211.699999999997</v>
      </c>
      <c r="I2201" s="5" t="s">
        <v>15</v>
      </c>
      <c r="J2201" s="5" t="s">
        <v>607</v>
      </c>
    </row>
    <row r="2202" spans="1:10">
      <c r="A2202" s="5" t="s">
        <v>756</v>
      </c>
      <c r="B2202" s="6">
        <v>44898.724440046302</v>
      </c>
      <c r="C2202" s="5" t="s">
        <v>662</v>
      </c>
      <c r="D2202" s="9">
        <v>296301007700011</v>
      </c>
      <c r="E2202" s="5" t="s">
        <v>632</v>
      </c>
      <c r="H2202" s="8">
        <v>9127.15</v>
      </c>
      <c r="I2202" s="5" t="s">
        <v>15</v>
      </c>
      <c r="J2202" s="5" t="s">
        <v>608</v>
      </c>
    </row>
    <row r="2203" spans="1:10">
      <c r="A2203" s="12" t="s">
        <v>21</v>
      </c>
      <c r="B2203" s="3"/>
      <c r="C2203" s="3"/>
      <c r="D2203" s="7"/>
      <c r="E2203" s="10"/>
      <c r="H2203" s="8"/>
      <c r="I2203" s="11"/>
      <c r="J2203" s="10"/>
    </row>
    <row r="2204" spans="1:10">
      <c r="A2204" s="13" t="s">
        <v>22</v>
      </c>
      <c r="B2204" s="13" t="s">
        <v>23</v>
      </c>
      <c r="C2204" s="13" t="s">
        <v>24</v>
      </c>
      <c r="D2204" s="7"/>
      <c r="E2204" s="10"/>
      <c r="H2204" s="8"/>
      <c r="I2204" s="11"/>
      <c r="J2204" s="10"/>
    </row>
    <row r="2205" spans="1:10">
      <c r="A2205" s="22" t="s">
        <v>757</v>
      </c>
      <c r="B2205" s="23"/>
      <c r="C2205" s="23"/>
      <c r="D2205" s="44"/>
    </row>
    <row r="2206" spans="1:10">
      <c r="A2206" s="24" t="s">
        <v>758</v>
      </c>
      <c r="B2206" s="23"/>
      <c r="C2206" s="23"/>
      <c r="D2206" s="44"/>
    </row>
    <row r="2208" spans="1:10">
      <c r="A2208" s="1" t="s">
        <v>0</v>
      </c>
      <c r="B2208" s="2"/>
      <c r="C2208" s="2"/>
      <c r="D2208" s="2"/>
      <c r="E2208" s="2"/>
      <c r="F2208" s="2"/>
      <c r="G2208" s="2"/>
      <c r="H2208" s="2"/>
      <c r="I2208" s="2"/>
      <c r="J2208" s="2"/>
    </row>
    <row r="2209" spans="1:10">
      <c r="A2209" s="3" t="s">
        <v>146</v>
      </c>
      <c r="B2209" s="2"/>
      <c r="C2209" s="2"/>
      <c r="D2209" s="2"/>
      <c r="E2209" s="2"/>
      <c r="F2209" s="2"/>
      <c r="G2209" s="2"/>
      <c r="H2209" s="2"/>
      <c r="I2209" s="2"/>
      <c r="J2209" s="2"/>
    </row>
    <row r="2210" spans="1:10">
      <c r="A2210" s="88" t="s">
        <v>0</v>
      </c>
      <c r="B2210" s="88" t="s">
        <v>2</v>
      </c>
      <c r="C2210" s="88" t="s">
        <v>3</v>
      </c>
      <c r="D2210" s="88" t="s">
        <v>4</v>
      </c>
      <c r="E2210" s="88" t="s">
        <v>5</v>
      </c>
      <c r="F2210" s="88" t="s">
        <v>6</v>
      </c>
      <c r="G2210" s="90"/>
      <c r="H2210" s="91"/>
      <c r="I2210" s="88" t="s">
        <v>7</v>
      </c>
      <c r="J2210" s="88" t="s">
        <v>8</v>
      </c>
    </row>
    <row r="2211" spans="1:10">
      <c r="A2211" s="89"/>
      <c r="B2211" s="89"/>
      <c r="C2211" s="89"/>
      <c r="D2211" s="89"/>
      <c r="E2211" s="89"/>
      <c r="F2211" s="4" t="s">
        <v>9</v>
      </c>
      <c r="G2211" s="4" t="s">
        <v>10</v>
      </c>
      <c r="H2211" s="4" t="s">
        <v>11</v>
      </c>
      <c r="I2211" s="89"/>
      <c r="J2211" s="89"/>
    </row>
    <row r="2212" spans="1:10">
      <c r="A2212" s="5" t="s">
        <v>759</v>
      </c>
      <c r="B2212" s="6">
        <v>44900.416582141203</v>
      </c>
      <c r="C2212" s="5" t="s">
        <v>662</v>
      </c>
      <c r="D2212" s="9">
        <v>45123114363</v>
      </c>
      <c r="E2212" s="5" t="s">
        <v>71</v>
      </c>
      <c r="H2212" s="8">
        <v>882</v>
      </c>
      <c r="I2212" s="5" t="s">
        <v>15</v>
      </c>
      <c r="J2212" s="5" t="s">
        <v>602</v>
      </c>
    </row>
    <row r="2213" spans="1:10">
      <c r="A2213" s="5" t="s">
        <v>759</v>
      </c>
      <c r="B2213" s="6">
        <v>44900.416582141203</v>
      </c>
      <c r="C2213" s="5" t="s">
        <v>662</v>
      </c>
      <c r="D2213" s="9">
        <v>45143359152</v>
      </c>
      <c r="E2213" s="5" t="s">
        <v>71</v>
      </c>
      <c r="H2213" s="8">
        <v>2163.6</v>
      </c>
      <c r="I2213" s="5" t="s">
        <v>15</v>
      </c>
      <c r="J2213" s="5" t="s">
        <v>602</v>
      </c>
    </row>
    <row r="2214" spans="1:10">
      <c r="A2214" s="5" t="s">
        <v>759</v>
      </c>
      <c r="B2214" s="6">
        <v>44900.416582141203</v>
      </c>
      <c r="C2214" s="5" t="s">
        <v>662</v>
      </c>
      <c r="D2214" s="9">
        <v>45163082329</v>
      </c>
      <c r="E2214" s="5" t="s">
        <v>71</v>
      </c>
      <c r="H2214" s="8">
        <v>390</v>
      </c>
      <c r="I2214" s="5" t="s">
        <v>15</v>
      </c>
      <c r="J2214" s="5" t="s">
        <v>602</v>
      </c>
    </row>
    <row r="2215" spans="1:10">
      <c r="A2215" s="5" t="s">
        <v>759</v>
      </c>
      <c r="B2215" s="6">
        <v>44900.416582141203</v>
      </c>
      <c r="C2215" s="5" t="s">
        <v>662</v>
      </c>
      <c r="D2215" s="9">
        <v>45123116892</v>
      </c>
      <c r="E2215" s="5" t="s">
        <v>71</v>
      </c>
      <c r="H2215" s="8">
        <v>1920</v>
      </c>
      <c r="I2215" s="5" t="s">
        <v>15</v>
      </c>
      <c r="J2215" s="5" t="s">
        <v>602</v>
      </c>
    </row>
    <row r="2216" spans="1:10">
      <c r="A2216" s="5" t="s">
        <v>759</v>
      </c>
      <c r="B2216" s="6">
        <v>44900.416582141203</v>
      </c>
      <c r="C2216" s="5" t="s">
        <v>662</v>
      </c>
      <c r="D2216" s="9">
        <v>45152985051</v>
      </c>
      <c r="E2216" s="5" t="s">
        <v>71</v>
      </c>
      <c r="H2216" s="8">
        <v>149</v>
      </c>
      <c r="I2216" s="5" t="s">
        <v>15</v>
      </c>
      <c r="J2216" s="5" t="s">
        <v>602</v>
      </c>
    </row>
    <row r="2217" spans="1:10">
      <c r="A2217" s="5" t="s">
        <v>759</v>
      </c>
      <c r="B2217" s="6">
        <v>44900.416582141203</v>
      </c>
      <c r="C2217" s="5" t="s">
        <v>662</v>
      </c>
      <c r="D2217" s="7"/>
      <c r="E2217" s="10"/>
      <c r="F2217" s="8">
        <v>7708.8</v>
      </c>
      <c r="I2217" s="11" t="s">
        <v>9</v>
      </c>
      <c r="J2217" s="10" t="s">
        <v>658</v>
      </c>
    </row>
    <row r="2218" spans="1:10">
      <c r="A2218" s="5" t="s">
        <v>759</v>
      </c>
      <c r="B2218" s="6">
        <v>44900.416582141203</v>
      </c>
      <c r="C2218" s="5" t="s">
        <v>662</v>
      </c>
      <c r="D2218" s="7"/>
      <c r="E2218" s="10"/>
      <c r="F2218" s="8">
        <v>17315.599999999999</v>
      </c>
      <c r="I2218" s="11" t="s">
        <v>9</v>
      </c>
      <c r="J2218" s="10" t="s">
        <v>613</v>
      </c>
    </row>
    <row r="2219" spans="1:10">
      <c r="A2219" s="5" t="s">
        <v>759</v>
      </c>
      <c r="B2219" s="6">
        <v>44900.416582141203</v>
      </c>
      <c r="C2219" s="5" t="s">
        <v>662</v>
      </c>
      <c r="D2219" s="7"/>
      <c r="E2219" s="10"/>
      <c r="F2219" s="8">
        <v>34209.199999999997</v>
      </c>
      <c r="I2219" s="11" t="s">
        <v>9</v>
      </c>
      <c r="J2219" s="5" t="s">
        <v>612</v>
      </c>
    </row>
    <row r="2220" spans="1:10">
      <c r="A2220" s="5" t="s">
        <v>759</v>
      </c>
      <c r="B2220" s="6">
        <v>44900.416582141203</v>
      </c>
      <c r="C2220" s="5" t="s">
        <v>662</v>
      </c>
      <c r="D2220" s="7"/>
      <c r="E2220" s="10"/>
      <c r="F2220" s="8">
        <v>7988.2</v>
      </c>
      <c r="I2220" s="11" t="s">
        <v>9</v>
      </c>
      <c r="J2220" s="10" t="s">
        <v>615</v>
      </c>
    </row>
    <row r="2221" spans="1:10">
      <c r="A2221" s="5" t="s">
        <v>759</v>
      </c>
      <c r="B2221" s="6">
        <v>44900.416582141203</v>
      </c>
      <c r="C2221" s="5" t="s">
        <v>662</v>
      </c>
      <c r="D2221" s="7"/>
      <c r="E2221" s="10"/>
      <c r="F2221" s="8">
        <v>3062.2</v>
      </c>
      <c r="I2221" s="11" t="s">
        <v>9</v>
      </c>
      <c r="J2221" s="5" t="s">
        <v>616</v>
      </c>
    </row>
    <row r="2222" spans="1:10">
      <c r="A2222" s="5" t="s">
        <v>759</v>
      </c>
      <c r="B2222" s="6">
        <v>44900.416582141203</v>
      </c>
      <c r="C2222" s="5" t="s">
        <v>662</v>
      </c>
      <c r="D2222" s="7"/>
      <c r="E2222" s="10"/>
      <c r="F2222" s="8">
        <v>1314.2</v>
      </c>
      <c r="I2222" s="11" t="s">
        <v>9</v>
      </c>
      <c r="J2222" s="5" t="s">
        <v>634</v>
      </c>
    </row>
    <row r="2223" spans="1:10">
      <c r="A2223" s="5" t="s">
        <v>759</v>
      </c>
      <c r="B2223" s="6">
        <v>44900.416582141203</v>
      </c>
      <c r="C2223" s="5" t="s">
        <v>662</v>
      </c>
      <c r="D2223" s="7"/>
      <c r="E2223" s="10"/>
      <c r="F2223" s="8">
        <v>5895</v>
      </c>
      <c r="I2223" s="11" t="s">
        <v>9</v>
      </c>
      <c r="J2223" s="10" t="s">
        <v>745</v>
      </c>
    </row>
    <row r="2224" spans="1:10">
      <c r="A2224" s="5" t="s">
        <v>759</v>
      </c>
      <c r="B2224" s="6">
        <v>44900.416582141203</v>
      </c>
      <c r="C2224" s="5" t="s">
        <v>662</v>
      </c>
      <c r="D2224" s="7"/>
      <c r="E2224" s="10"/>
      <c r="F2224" s="8">
        <v>808.6</v>
      </c>
      <c r="I2224" s="11" t="s">
        <v>9</v>
      </c>
      <c r="J2224" s="10" t="s">
        <v>617</v>
      </c>
    </row>
    <row r="2225" spans="1:10">
      <c r="A2225" s="5" t="s">
        <v>759</v>
      </c>
      <c r="B2225" s="6">
        <v>44900.416582141203</v>
      </c>
      <c r="C2225" s="5" t="s">
        <v>662</v>
      </c>
      <c r="D2225" s="7"/>
      <c r="E2225" s="10"/>
      <c r="F2225" s="8">
        <v>7094.8</v>
      </c>
      <c r="I2225" s="11" t="s">
        <v>9</v>
      </c>
      <c r="J2225" s="10" t="s">
        <v>618</v>
      </c>
    </row>
    <row r="2226" spans="1:10">
      <c r="A2226" s="5" t="s">
        <v>759</v>
      </c>
      <c r="B2226" s="6">
        <v>44900.416582141203</v>
      </c>
      <c r="C2226" s="5" t="s">
        <v>662</v>
      </c>
      <c r="D2226" s="7"/>
      <c r="E2226" s="10"/>
      <c r="F2226" s="8">
        <v>2810.2</v>
      </c>
      <c r="I2226" s="11" t="s">
        <v>9</v>
      </c>
      <c r="J2226" s="10" t="s">
        <v>619</v>
      </c>
    </row>
    <row r="2227" spans="1:10">
      <c r="A2227" s="5" t="s">
        <v>759</v>
      </c>
      <c r="B2227" s="6">
        <v>44900.416582141203</v>
      </c>
      <c r="C2227" s="5" t="s">
        <v>662</v>
      </c>
      <c r="D2227" s="7"/>
      <c r="E2227" s="10"/>
      <c r="F2227" s="8">
        <v>9198.2999999999993</v>
      </c>
      <c r="I2227" s="11" t="s">
        <v>9</v>
      </c>
      <c r="J2227" s="10" t="s">
        <v>620</v>
      </c>
    </row>
    <row r="2228" spans="1:10">
      <c r="A2228" s="5" t="s">
        <v>759</v>
      </c>
      <c r="B2228" s="6">
        <v>44900.416582141203</v>
      </c>
      <c r="C2228" s="5" t="s">
        <v>662</v>
      </c>
      <c r="D2228" s="7"/>
      <c r="E2228" s="10"/>
      <c r="F2228" s="8">
        <v>7723</v>
      </c>
      <c r="I2228" s="11" t="s">
        <v>9</v>
      </c>
      <c r="J2228" s="10" t="s">
        <v>621</v>
      </c>
    </row>
    <row r="2229" spans="1:10">
      <c r="A2229" s="5" t="s">
        <v>759</v>
      </c>
      <c r="B2229" s="6">
        <v>44900.416582141203</v>
      </c>
      <c r="C2229" s="5" t="s">
        <v>662</v>
      </c>
      <c r="D2229" s="7"/>
      <c r="E2229" s="10"/>
      <c r="F2229" s="8">
        <v>18075.2</v>
      </c>
      <c r="I2229" s="11" t="s">
        <v>9</v>
      </c>
      <c r="J2229" s="10" t="s">
        <v>603</v>
      </c>
    </row>
    <row r="2230" spans="1:10">
      <c r="A2230" s="5" t="s">
        <v>759</v>
      </c>
      <c r="B2230" s="6">
        <v>44900.416582141203</v>
      </c>
      <c r="C2230" s="5" t="s">
        <v>662</v>
      </c>
      <c r="D2230" s="7"/>
      <c r="E2230" s="10"/>
      <c r="F2230" s="8">
        <v>9646.7999999999993</v>
      </c>
      <c r="I2230" s="11" t="s">
        <v>9</v>
      </c>
      <c r="J2230" s="10" t="s">
        <v>622</v>
      </c>
    </row>
    <row r="2231" spans="1:10">
      <c r="A2231" s="5" t="s">
        <v>759</v>
      </c>
      <c r="B2231" s="6">
        <v>44900.416582141203</v>
      </c>
      <c r="C2231" s="5" t="s">
        <v>662</v>
      </c>
      <c r="D2231" s="7"/>
      <c r="E2231" s="10"/>
      <c r="F2231" s="8">
        <v>5610.6</v>
      </c>
      <c r="I2231" s="11" t="s">
        <v>9</v>
      </c>
      <c r="J2231" s="10" t="s">
        <v>623</v>
      </c>
    </row>
    <row r="2232" spans="1:10">
      <c r="A2232" s="5" t="s">
        <v>759</v>
      </c>
      <c r="B2232" s="6">
        <v>44900.416582141203</v>
      </c>
      <c r="C2232" s="5" t="s">
        <v>662</v>
      </c>
      <c r="D2232" s="7"/>
      <c r="E2232" s="10"/>
      <c r="F2232" s="8">
        <v>3884</v>
      </c>
      <c r="I2232" s="11" t="s">
        <v>9</v>
      </c>
      <c r="J2232" s="10" t="s">
        <v>624</v>
      </c>
    </row>
    <row r="2233" spans="1:10">
      <c r="A2233" s="5" t="s">
        <v>759</v>
      </c>
      <c r="B2233" s="6">
        <v>44900.416582141203</v>
      </c>
      <c r="C2233" s="5" t="s">
        <v>662</v>
      </c>
      <c r="D2233" s="7"/>
      <c r="E2233" s="10"/>
      <c r="F2233" s="8">
        <v>15815.2</v>
      </c>
      <c r="I2233" s="11" t="s">
        <v>9</v>
      </c>
      <c r="J2233" s="10" t="s">
        <v>660</v>
      </c>
    </row>
    <row r="2234" spans="1:10">
      <c r="A2234" s="5" t="s">
        <v>759</v>
      </c>
      <c r="B2234" s="6">
        <v>44900.416582141203</v>
      </c>
      <c r="C2234" s="5" t="s">
        <v>662</v>
      </c>
      <c r="D2234" s="7"/>
      <c r="E2234" s="10"/>
      <c r="F2234" s="8">
        <v>18015.099999999999</v>
      </c>
      <c r="I2234" s="11" t="s">
        <v>9</v>
      </c>
      <c r="J2234" s="10" t="s">
        <v>639</v>
      </c>
    </row>
    <row r="2235" spans="1:10">
      <c r="A2235" s="12" t="s">
        <v>21</v>
      </c>
      <c r="B2235" s="3"/>
      <c r="C2235" s="3"/>
      <c r="D2235" s="26">
        <f>172207.8+3967.2</f>
        <v>176175</v>
      </c>
      <c r="E2235" s="10"/>
      <c r="F2235" s="19">
        <f>SUM(F2212:G2234)</f>
        <v>176175</v>
      </c>
      <c r="H2235" s="8"/>
      <c r="I2235" s="11"/>
      <c r="J2235" s="5"/>
    </row>
    <row r="2236" spans="1:10">
      <c r="A2236" s="13" t="s">
        <v>22</v>
      </c>
      <c r="B2236" s="13" t="s">
        <v>23</v>
      </c>
      <c r="C2236" s="13" t="s">
        <v>24</v>
      </c>
      <c r="D2236" s="7"/>
      <c r="E2236" s="10"/>
      <c r="H2236" s="8"/>
      <c r="I2236" s="11"/>
      <c r="J2236" s="5"/>
    </row>
    <row r="2237" spans="1:10" ht="15.75" customHeight="1">
      <c r="A2237" s="5"/>
      <c r="B2237" s="6"/>
      <c r="C2237" s="5"/>
      <c r="D2237" s="14">
        <v>112356113</v>
      </c>
      <c r="E2237" s="10"/>
      <c r="H2237" s="8"/>
      <c r="I2237" s="11"/>
      <c r="J2237" s="5"/>
    </row>
    <row r="2238" spans="1:10" ht="15.75" customHeight="1">
      <c r="A2238" s="5"/>
      <c r="B2238" s="6"/>
      <c r="C2238" s="5"/>
      <c r="D2238" s="14">
        <v>112356119</v>
      </c>
      <c r="E2238" s="10"/>
      <c r="H2238" s="8"/>
      <c r="I2238" s="11"/>
      <c r="J2238" s="5"/>
    </row>
    <row r="2239" spans="1:10">
      <c r="A2239" s="5"/>
      <c r="B2239" s="6"/>
      <c r="C2239" s="5"/>
      <c r="D2239" s="7"/>
      <c r="E2239" s="10"/>
      <c r="H2239" s="8"/>
      <c r="I2239" s="11"/>
      <c r="J2239" s="5"/>
    </row>
    <row r="2240" spans="1:10">
      <c r="A2240" s="5" t="s">
        <v>760</v>
      </c>
      <c r="B2240" s="6">
        <v>44900.766209525464</v>
      </c>
      <c r="C2240" s="5" t="s">
        <v>662</v>
      </c>
      <c r="D2240" s="9">
        <v>45123117031</v>
      </c>
      <c r="E2240" s="5" t="s">
        <v>71</v>
      </c>
      <c r="H2240" s="8">
        <v>1418.82</v>
      </c>
      <c r="I2240" s="5" t="s">
        <v>15</v>
      </c>
      <c r="J2240" s="5" t="s">
        <v>607</v>
      </c>
    </row>
    <row r="2241" spans="1:10">
      <c r="A2241" s="5" t="s">
        <v>760</v>
      </c>
      <c r="B2241" s="6">
        <v>44900.766209525464</v>
      </c>
      <c r="C2241" s="5" t="s">
        <v>662</v>
      </c>
      <c r="D2241" s="9">
        <v>45113135788</v>
      </c>
      <c r="E2241" s="5" t="s">
        <v>71</v>
      </c>
      <c r="H2241" s="8">
        <v>590.16</v>
      </c>
      <c r="I2241" s="5" t="s">
        <v>15</v>
      </c>
      <c r="J2241" s="5" t="s">
        <v>607</v>
      </c>
    </row>
    <row r="2242" spans="1:10">
      <c r="A2242" s="5" t="s">
        <v>760</v>
      </c>
      <c r="B2242" s="6">
        <v>44900.766209525464</v>
      </c>
      <c r="C2242" s="5" t="s">
        <v>662</v>
      </c>
      <c r="D2242" s="9">
        <v>45152986338</v>
      </c>
      <c r="E2242" s="5" t="s">
        <v>71</v>
      </c>
      <c r="H2242" s="8">
        <v>410.9</v>
      </c>
      <c r="I2242" s="5" t="s">
        <v>15</v>
      </c>
      <c r="J2242" s="5" t="s">
        <v>607</v>
      </c>
    </row>
    <row r="2243" spans="1:10">
      <c r="A2243" s="5" t="s">
        <v>760</v>
      </c>
      <c r="B2243" s="6">
        <v>44900.766209525464</v>
      </c>
      <c r="C2243" s="5" t="s">
        <v>662</v>
      </c>
      <c r="D2243" s="9">
        <v>45113135787</v>
      </c>
      <c r="E2243" s="5" t="s">
        <v>71</v>
      </c>
      <c r="H2243" s="8">
        <v>1175.2</v>
      </c>
      <c r="I2243" s="5" t="s">
        <v>15</v>
      </c>
      <c r="J2243" s="5" t="s">
        <v>607</v>
      </c>
    </row>
    <row r="2244" spans="1:10">
      <c r="A2244" s="5" t="s">
        <v>760</v>
      </c>
      <c r="B2244" s="6">
        <v>44900.766209525464</v>
      </c>
      <c r="C2244" s="5" t="s">
        <v>662</v>
      </c>
      <c r="D2244" s="9">
        <v>45152985915</v>
      </c>
      <c r="E2244" s="5" t="s">
        <v>71</v>
      </c>
      <c r="H2244" s="8">
        <v>19814.63</v>
      </c>
      <c r="I2244" s="5" t="s">
        <v>15</v>
      </c>
      <c r="J2244" s="5" t="s">
        <v>607</v>
      </c>
    </row>
    <row r="2245" spans="1:10">
      <c r="A2245" s="5" t="s">
        <v>760</v>
      </c>
      <c r="B2245" s="6">
        <v>44900.766209525464</v>
      </c>
      <c r="C2245" s="5" t="s">
        <v>662</v>
      </c>
      <c r="D2245" s="7">
        <v>200619</v>
      </c>
      <c r="E2245" s="5" t="s">
        <v>645</v>
      </c>
      <c r="H2245" s="8">
        <v>762.1</v>
      </c>
      <c r="I2245" s="5" t="s">
        <v>15</v>
      </c>
      <c r="J2245" s="5" t="s">
        <v>602</v>
      </c>
    </row>
    <row r="2246" spans="1:10">
      <c r="A2246" s="5" t="s">
        <v>760</v>
      </c>
      <c r="B2246" s="6">
        <v>44900.766209525464</v>
      </c>
      <c r="C2246" s="5" t="s">
        <v>662</v>
      </c>
      <c r="D2246" s="9">
        <v>45123118721</v>
      </c>
      <c r="E2246" s="5" t="s">
        <v>71</v>
      </c>
      <c r="H2246" s="8">
        <v>3748.4</v>
      </c>
      <c r="I2246" s="5" t="s">
        <v>15</v>
      </c>
      <c r="J2246" s="5" t="s">
        <v>602</v>
      </c>
    </row>
    <row r="2247" spans="1:10">
      <c r="A2247" s="5" t="s">
        <v>760</v>
      </c>
      <c r="B2247" s="6">
        <v>44900.766209525464</v>
      </c>
      <c r="C2247" s="5" t="s">
        <v>662</v>
      </c>
      <c r="D2247" s="9">
        <v>52516434293</v>
      </c>
      <c r="E2247" s="5" t="s">
        <v>71</v>
      </c>
      <c r="H2247" s="8">
        <v>1613.74</v>
      </c>
      <c r="I2247" s="5" t="s">
        <v>15</v>
      </c>
      <c r="J2247" s="5" t="s">
        <v>602</v>
      </c>
    </row>
    <row r="2248" spans="1:10">
      <c r="A2248" s="5" t="s">
        <v>760</v>
      </c>
      <c r="B2248" s="6">
        <v>44900.766209525464</v>
      </c>
      <c r="C2248" s="5" t="s">
        <v>662</v>
      </c>
      <c r="D2248" s="7">
        <v>93156</v>
      </c>
      <c r="E2248" s="5" t="s">
        <v>645</v>
      </c>
      <c r="H2248" s="8">
        <v>10277</v>
      </c>
      <c r="I2248" s="5" t="s">
        <v>15</v>
      </c>
      <c r="J2248" s="5" t="s">
        <v>602</v>
      </c>
    </row>
    <row r="2249" spans="1:10">
      <c r="A2249" s="5" t="s">
        <v>760</v>
      </c>
      <c r="B2249" s="6">
        <v>44900.766209525464</v>
      </c>
      <c r="C2249" s="5" t="s">
        <v>662</v>
      </c>
      <c r="D2249" s="9">
        <v>45113137195</v>
      </c>
      <c r="E2249" s="5" t="s">
        <v>71</v>
      </c>
      <c r="H2249" s="8">
        <v>1000</v>
      </c>
      <c r="I2249" s="5" t="s">
        <v>15</v>
      </c>
      <c r="J2249" s="10" t="s">
        <v>609</v>
      </c>
    </row>
    <row r="2250" spans="1:10">
      <c r="A2250" s="5" t="s">
        <v>760</v>
      </c>
      <c r="B2250" s="6">
        <v>44900.766209525464</v>
      </c>
      <c r="C2250" s="5" t="s">
        <v>662</v>
      </c>
      <c r="D2250" s="9">
        <v>45173053915</v>
      </c>
      <c r="E2250" s="5" t="s">
        <v>71</v>
      </c>
      <c r="H2250" s="8">
        <v>345</v>
      </c>
      <c r="I2250" s="5" t="s">
        <v>15</v>
      </c>
      <c r="J2250" s="5" t="s">
        <v>602</v>
      </c>
    </row>
    <row r="2251" spans="1:10">
      <c r="A2251" s="5" t="s">
        <v>760</v>
      </c>
      <c r="B2251" s="6">
        <v>44900.766209525464</v>
      </c>
      <c r="C2251" s="5" t="s">
        <v>662</v>
      </c>
      <c r="D2251" s="9">
        <v>45163084971</v>
      </c>
      <c r="E2251" s="5" t="s">
        <v>71</v>
      </c>
      <c r="H2251" s="8">
        <v>2475.9</v>
      </c>
      <c r="I2251" s="5" t="s">
        <v>15</v>
      </c>
      <c r="J2251" s="5" t="s">
        <v>602</v>
      </c>
    </row>
    <row r="2252" spans="1:10">
      <c r="A2252" s="5" t="s">
        <v>760</v>
      </c>
      <c r="B2252" s="6">
        <v>44900.766209525464</v>
      </c>
      <c r="C2252" s="5" t="s">
        <v>662</v>
      </c>
      <c r="D2252" s="9">
        <v>45132993451</v>
      </c>
      <c r="E2252" s="5" t="s">
        <v>71</v>
      </c>
      <c r="H2252" s="8">
        <v>717.01</v>
      </c>
      <c r="I2252" s="5" t="s">
        <v>15</v>
      </c>
      <c r="J2252" s="5" t="s">
        <v>602</v>
      </c>
    </row>
    <row r="2253" spans="1:10">
      <c r="A2253" s="5" t="s">
        <v>760</v>
      </c>
      <c r="B2253" s="6">
        <v>44900.766209525464</v>
      </c>
      <c r="C2253" s="5" t="s">
        <v>662</v>
      </c>
      <c r="D2253" s="9">
        <v>45113137127</v>
      </c>
      <c r="E2253" s="5" t="s">
        <v>71</v>
      </c>
      <c r="H2253" s="8">
        <v>650</v>
      </c>
      <c r="I2253" s="5" t="s">
        <v>15</v>
      </c>
      <c r="J2253" s="5" t="s">
        <v>607</v>
      </c>
    </row>
    <row r="2254" spans="1:10">
      <c r="A2254" s="5" t="s">
        <v>760</v>
      </c>
      <c r="B2254" s="6">
        <v>44900.766209525464</v>
      </c>
      <c r="C2254" s="5" t="s">
        <v>662</v>
      </c>
      <c r="D2254" s="7">
        <v>3034131076</v>
      </c>
      <c r="E2254" s="10" t="s">
        <v>654</v>
      </c>
      <c r="H2254" s="8">
        <v>40000</v>
      </c>
      <c r="I2254" s="5" t="s">
        <v>15</v>
      </c>
      <c r="J2254" s="5" t="s">
        <v>630</v>
      </c>
    </row>
    <row r="2255" spans="1:10">
      <c r="A2255" s="5" t="s">
        <v>760</v>
      </c>
      <c r="B2255" s="6">
        <v>44900.766209525464</v>
      </c>
      <c r="C2255" s="5" t="s">
        <v>662</v>
      </c>
      <c r="D2255" s="7">
        <v>3034177105</v>
      </c>
      <c r="E2255" s="10" t="s">
        <v>654</v>
      </c>
      <c r="H2255" s="8">
        <v>18740</v>
      </c>
      <c r="I2255" s="5" t="s">
        <v>15</v>
      </c>
      <c r="J2255" s="5" t="s">
        <v>630</v>
      </c>
    </row>
    <row r="2256" spans="1:10">
      <c r="A2256" s="5" t="s">
        <v>760</v>
      </c>
      <c r="B2256" s="6">
        <v>44900.766209525464</v>
      </c>
      <c r="C2256" s="5" t="s">
        <v>662</v>
      </c>
      <c r="D2256" s="9">
        <v>295401006420026</v>
      </c>
      <c r="E2256" s="5" t="s">
        <v>632</v>
      </c>
      <c r="H2256" s="8">
        <v>73230.100000000006</v>
      </c>
      <c r="I2256" s="5" t="s">
        <v>15</v>
      </c>
      <c r="J2256" s="10" t="s">
        <v>609</v>
      </c>
    </row>
    <row r="2257" spans="1:10">
      <c r="A2257" s="5" t="s">
        <v>760</v>
      </c>
      <c r="B2257" s="6">
        <v>44900.766209525464</v>
      </c>
      <c r="C2257" s="5" t="s">
        <v>662</v>
      </c>
      <c r="D2257" s="9">
        <v>295401006420026</v>
      </c>
      <c r="E2257" s="5" t="s">
        <v>649</v>
      </c>
      <c r="H2257" s="8">
        <v>696</v>
      </c>
      <c r="I2257" s="5" t="s">
        <v>15</v>
      </c>
      <c r="J2257" s="10" t="s">
        <v>609</v>
      </c>
    </row>
    <row r="2258" spans="1:10">
      <c r="A2258" s="5" t="s">
        <v>760</v>
      </c>
      <c r="B2258" s="6">
        <v>44900.766209525464</v>
      </c>
      <c r="C2258" s="5" t="s">
        <v>662</v>
      </c>
      <c r="D2258" s="9">
        <v>297502001890033</v>
      </c>
      <c r="E2258" s="5" t="s">
        <v>649</v>
      </c>
      <c r="H2258" s="8">
        <v>27144</v>
      </c>
      <c r="I2258" s="5" t="s">
        <v>15</v>
      </c>
      <c r="J2258" s="5" t="s">
        <v>630</v>
      </c>
    </row>
    <row r="2259" spans="1:10">
      <c r="A2259" s="5" t="s">
        <v>760</v>
      </c>
      <c r="B2259" s="6">
        <v>44900.766209525464</v>
      </c>
      <c r="C2259" s="5" t="s">
        <v>662</v>
      </c>
      <c r="D2259" s="9">
        <v>297502001890033</v>
      </c>
      <c r="E2259" s="5" t="s">
        <v>632</v>
      </c>
      <c r="H2259" s="8">
        <v>92620.1</v>
      </c>
      <c r="I2259" s="5" t="s">
        <v>15</v>
      </c>
      <c r="J2259" s="5" t="s">
        <v>630</v>
      </c>
    </row>
    <row r="2260" spans="1:10">
      <c r="A2260" s="5" t="s">
        <v>761</v>
      </c>
      <c r="B2260" s="6">
        <v>44900.766209525464</v>
      </c>
      <c r="C2260" s="5" t="s">
        <v>662</v>
      </c>
      <c r="D2260" s="7"/>
      <c r="E2260" s="10"/>
      <c r="F2260" s="8">
        <v>10943.1</v>
      </c>
      <c r="I2260" s="11" t="s">
        <v>9</v>
      </c>
      <c r="J2260" s="10" t="s">
        <v>615</v>
      </c>
    </row>
    <row r="2261" spans="1:10">
      <c r="A2261" s="5" t="s">
        <v>760</v>
      </c>
      <c r="B2261" s="6">
        <v>44900.766209525464</v>
      </c>
      <c r="C2261" s="5" t="s">
        <v>662</v>
      </c>
      <c r="D2261" s="7"/>
      <c r="E2261" s="10"/>
      <c r="F2261" s="8">
        <v>7941.7</v>
      </c>
      <c r="I2261" s="11" t="s">
        <v>9</v>
      </c>
      <c r="J2261" s="10" t="s">
        <v>658</v>
      </c>
    </row>
    <row r="2262" spans="1:10">
      <c r="A2262" s="5" t="s">
        <v>760</v>
      </c>
      <c r="B2262" s="6">
        <v>44900.766209525464</v>
      </c>
      <c r="C2262" s="5" t="s">
        <v>662</v>
      </c>
      <c r="D2262" s="7"/>
      <c r="E2262" s="10"/>
      <c r="F2262" s="8">
        <v>16994.8</v>
      </c>
      <c r="I2262" s="11" t="s">
        <v>9</v>
      </c>
      <c r="J2262" s="5" t="s">
        <v>612</v>
      </c>
    </row>
    <row r="2263" spans="1:10">
      <c r="A2263" s="5" t="s">
        <v>760</v>
      </c>
      <c r="B2263" s="6">
        <v>44900.766209525464</v>
      </c>
      <c r="C2263" s="5" t="s">
        <v>662</v>
      </c>
      <c r="D2263" s="7"/>
      <c r="E2263" s="10"/>
      <c r="F2263" s="8">
        <v>4937.7</v>
      </c>
      <c r="I2263" s="11" t="s">
        <v>9</v>
      </c>
      <c r="J2263" s="5" t="s">
        <v>634</v>
      </c>
    </row>
    <row r="2264" spans="1:10">
      <c r="A2264" s="5" t="s">
        <v>760</v>
      </c>
      <c r="B2264" s="6">
        <v>44900.766209525464</v>
      </c>
      <c r="C2264" s="5" t="s">
        <v>662</v>
      </c>
      <c r="D2264" s="7"/>
      <c r="E2264" s="10"/>
      <c r="F2264" s="8">
        <v>498</v>
      </c>
      <c r="I2264" s="11" t="s">
        <v>9</v>
      </c>
      <c r="J2264" s="10" t="s">
        <v>745</v>
      </c>
    </row>
    <row r="2265" spans="1:10">
      <c r="A2265" s="5" t="s">
        <v>760</v>
      </c>
      <c r="B2265" s="6">
        <v>44900.766209525464</v>
      </c>
      <c r="C2265" s="5" t="s">
        <v>662</v>
      </c>
      <c r="D2265" s="7"/>
      <c r="E2265" s="10"/>
      <c r="F2265" s="8">
        <v>9812.9</v>
      </c>
      <c r="I2265" s="11" t="s">
        <v>9</v>
      </c>
      <c r="J2265" s="10" t="s">
        <v>617</v>
      </c>
    </row>
    <row r="2266" spans="1:10">
      <c r="A2266" s="5" t="s">
        <v>760</v>
      </c>
      <c r="B2266" s="6">
        <v>44900.766209525464</v>
      </c>
      <c r="C2266" s="5" t="s">
        <v>662</v>
      </c>
      <c r="D2266" s="7"/>
      <c r="E2266" s="10"/>
      <c r="F2266" s="8">
        <v>5747.8</v>
      </c>
      <c r="I2266" s="11" t="s">
        <v>9</v>
      </c>
      <c r="J2266" s="10" t="s">
        <v>619</v>
      </c>
    </row>
    <row r="2267" spans="1:10">
      <c r="A2267" s="5" t="s">
        <v>760</v>
      </c>
      <c r="B2267" s="6">
        <v>44900.766209525464</v>
      </c>
      <c r="C2267" s="5" t="s">
        <v>662</v>
      </c>
      <c r="D2267" s="7"/>
      <c r="E2267" s="10"/>
      <c r="F2267" s="8">
        <v>12425.7</v>
      </c>
      <c r="I2267" s="11" t="s">
        <v>9</v>
      </c>
      <c r="J2267" s="10" t="s">
        <v>620</v>
      </c>
    </row>
    <row r="2268" spans="1:10">
      <c r="A2268" s="5" t="s">
        <v>760</v>
      </c>
      <c r="B2268" s="6">
        <v>44900.766209525464</v>
      </c>
      <c r="C2268" s="5" t="s">
        <v>662</v>
      </c>
      <c r="D2268" s="7"/>
      <c r="E2268" s="10"/>
      <c r="F2268" s="8">
        <v>7019.7</v>
      </c>
      <c r="I2268" s="11" t="s">
        <v>9</v>
      </c>
      <c r="J2268" s="10" t="s">
        <v>623</v>
      </c>
    </row>
    <row r="2269" spans="1:10">
      <c r="A2269" s="5" t="s">
        <v>760</v>
      </c>
      <c r="B2269" s="6">
        <v>44900.766209525464</v>
      </c>
      <c r="C2269" s="5" t="s">
        <v>662</v>
      </c>
      <c r="D2269" s="7"/>
      <c r="E2269" s="10"/>
      <c r="F2269" s="8">
        <v>13467.6</v>
      </c>
      <c r="I2269" s="11" t="s">
        <v>9</v>
      </c>
      <c r="J2269" s="10" t="s">
        <v>639</v>
      </c>
    </row>
    <row r="2270" spans="1:10">
      <c r="A2270" s="12" t="s">
        <v>21</v>
      </c>
      <c r="B2270" s="3"/>
      <c r="C2270" s="3"/>
      <c r="D2270" s="26">
        <f>89093+696</f>
        <v>89789</v>
      </c>
      <c r="E2270" s="10"/>
      <c r="F2270" s="19">
        <f>SUM(F2240:G2269)</f>
        <v>89789</v>
      </c>
      <c r="H2270" s="8"/>
      <c r="I2270" s="11"/>
      <c r="J2270" s="5"/>
    </row>
    <row r="2271" spans="1:10">
      <c r="A2271" s="13" t="s">
        <v>22</v>
      </c>
      <c r="B2271" s="13" t="s">
        <v>23</v>
      </c>
      <c r="C2271" s="13" t="s">
        <v>24</v>
      </c>
      <c r="D2271" s="7"/>
      <c r="E2271" s="10"/>
      <c r="H2271" s="8"/>
      <c r="I2271" s="11"/>
      <c r="J2271" s="5"/>
    </row>
    <row r="2272" spans="1:10" ht="15.75" customHeight="1">
      <c r="D2272" s="14">
        <v>112362748</v>
      </c>
    </row>
    <row r="2273" spans="1:10" ht="15.75" customHeight="1">
      <c r="D2273" s="14">
        <v>112362804</v>
      </c>
    </row>
    <row r="2275" spans="1:10">
      <c r="A2275" s="1" t="s">
        <v>0</v>
      </c>
      <c r="B2275" s="2"/>
      <c r="C2275" s="2"/>
      <c r="D2275" s="2"/>
      <c r="E2275" s="2"/>
      <c r="F2275" s="2"/>
      <c r="G2275" s="2"/>
      <c r="H2275" s="2"/>
      <c r="I2275" s="2"/>
      <c r="J2275" s="2"/>
    </row>
    <row r="2276" spans="1:10">
      <c r="A2276" s="3" t="s">
        <v>152</v>
      </c>
      <c r="B2276" s="2"/>
      <c r="C2276" s="2"/>
      <c r="D2276" s="2"/>
      <c r="E2276" s="2"/>
      <c r="F2276" s="2"/>
      <c r="G2276" s="2"/>
      <c r="H2276" s="2"/>
      <c r="I2276" s="2"/>
      <c r="J2276" s="2"/>
    </row>
    <row r="2277" spans="1:10">
      <c r="A2277" s="88" t="s">
        <v>0</v>
      </c>
      <c r="B2277" s="88" t="s">
        <v>2</v>
      </c>
      <c r="C2277" s="88" t="s">
        <v>3</v>
      </c>
      <c r="D2277" s="88" t="s">
        <v>4</v>
      </c>
      <c r="E2277" s="88" t="s">
        <v>5</v>
      </c>
      <c r="F2277" s="88" t="s">
        <v>6</v>
      </c>
      <c r="G2277" s="90"/>
      <c r="H2277" s="91"/>
      <c r="I2277" s="88" t="s">
        <v>7</v>
      </c>
      <c r="J2277" s="88" t="s">
        <v>8</v>
      </c>
    </row>
    <row r="2278" spans="1:10">
      <c r="A2278" s="89"/>
      <c r="B2278" s="89"/>
      <c r="C2278" s="89"/>
      <c r="D2278" s="89"/>
      <c r="E2278" s="89"/>
      <c r="F2278" s="4" t="s">
        <v>9</v>
      </c>
      <c r="G2278" s="4" t="s">
        <v>10</v>
      </c>
      <c r="H2278" s="4" t="s">
        <v>11</v>
      </c>
      <c r="I2278" s="89"/>
      <c r="J2278" s="89"/>
    </row>
    <row r="2279" spans="1:10">
      <c r="A2279" s="5" t="s">
        <v>762</v>
      </c>
      <c r="B2279" s="6">
        <v>44901.395282708327</v>
      </c>
      <c r="C2279" s="5" t="s">
        <v>662</v>
      </c>
      <c r="D2279" s="11"/>
      <c r="E2279" s="10"/>
      <c r="F2279" s="8">
        <v>12349.5</v>
      </c>
      <c r="I2279" s="11" t="s">
        <v>9</v>
      </c>
      <c r="J2279" s="10" t="s">
        <v>613</v>
      </c>
    </row>
    <row r="2280" spans="1:10">
      <c r="A2280" s="5" t="s">
        <v>762</v>
      </c>
      <c r="B2280" s="6">
        <v>44901.395282708327</v>
      </c>
      <c r="C2280" s="5" t="s">
        <v>662</v>
      </c>
      <c r="D2280" s="11"/>
      <c r="E2280" s="10"/>
      <c r="F2280" s="8">
        <v>7108.3</v>
      </c>
      <c r="I2280" s="11" t="s">
        <v>9</v>
      </c>
      <c r="J2280" s="5" t="s">
        <v>614</v>
      </c>
    </row>
    <row r="2281" spans="1:10">
      <c r="A2281" s="5" t="s">
        <v>762</v>
      </c>
      <c r="B2281" s="6">
        <v>44901.395282708327</v>
      </c>
      <c r="C2281" s="5" t="s">
        <v>662</v>
      </c>
      <c r="D2281" s="11"/>
      <c r="E2281" s="10"/>
      <c r="F2281" s="8">
        <v>5883.5</v>
      </c>
      <c r="I2281" s="11" t="s">
        <v>9</v>
      </c>
      <c r="J2281" s="5" t="s">
        <v>616</v>
      </c>
    </row>
    <row r="2282" spans="1:10">
      <c r="A2282" s="5" t="s">
        <v>762</v>
      </c>
      <c r="B2282" s="6">
        <v>44901.395282708327</v>
      </c>
      <c r="C2282" s="5" t="s">
        <v>662</v>
      </c>
      <c r="D2282" s="11"/>
      <c r="E2282" s="10"/>
      <c r="F2282" s="8">
        <v>47109.5</v>
      </c>
      <c r="I2282" s="11" t="s">
        <v>9</v>
      </c>
      <c r="J2282" s="10" t="s">
        <v>659</v>
      </c>
    </row>
    <row r="2283" spans="1:10">
      <c r="A2283" s="5" t="s">
        <v>762</v>
      </c>
      <c r="B2283" s="6">
        <v>44901.395282708327</v>
      </c>
      <c r="C2283" s="5" t="s">
        <v>662</v>
      </c>
      <c r="D2283" s="11"/>
      <c r="E2283" s="10"/>
      <c r="F2283" s="8">
        <v>3950.6</v>
      </c>
      <c r="I2283" s="11" t="s">
        <v>9</v>
      </c>
      <c r="J2283" s="10" t="s">
        <v>618</v>
      </c>
    </row>
    <row r="2284" spans="1:10">
      <c r="A2284" s="5" t="s">
        <v>762</v>
      </c>
      <c r="B2284" s="6">
        <v>44901.395282708327</v>
      </c>
      <c r="C2284" s="5" t="s">
        <v>662</v>
      </c>
      <c r="D2284" s="11"/>
      <c r="E2284" s="10"/>
      <c r="F2284" s="8">
        <v>7164.3</v>
      </c>
      <c r="I2284" s="11" t="s">
        <v>9</v>
      </c>
      <c r="J2284" s="10" t="s">
        <v>621</v>
      </c>
    </row>
    <row r="2285" spans="1:10">
      <c r="A2285" s="5" t="s">
        <v>762</v>
      </c>
      <c r="B2285" s="6">
        <v>44901.395282708327</v>
      </c>
      <c r="C2285" s="5" t="s">
        <v>662</v>
      </c>
      <c r="D2285" s="11"/>
      <c r="E2285" s="10"/>
      <c r="F2285" s="8">
        <v>38436.5</v>
      </c>
      <c r="I2285" s="11" t="s">
        <v>9</v>
      </c>
      <c r="J2285" s="10" t="s">
        <v>603</v>
      </c>
    </row>
    <row r="2286" spans="1:10">
      <c r="A2286" s="5" t="s">
        <v>762</v>
      </c>
      <c r="B2286" s="6">
        <v>44901.395282708327</v>
      </c>
      <c r="C2286" s="5" t="s">
        <v>662</v>
      </c>
      <c r="D2286" s="11"/>
      <c r="E2286" s="10"/>
      <c r="F2286" s="8">
        <v>5583.5</v>
      </c>
      <c r="I2286" s="11" t="s">
        <v>9</v>
      </c>
      <c r="J2286" s="10" t="s">
        <v>622</v>
      </c>
    </row>
    <row r="2287" spans="1:10">
      <c r="A2287" s="5" t="s">
        <v>762</v>
      </c>
      <c r="B2287" s="6">
        <v>44901.395282708327</v>
      </c>
      <c r="C2287" s="5" t="s">
        <v>662</v>
      </c>
      <c r="D2287" s="11"/>
      <c r="E2287" s="10"/>
      <c r="F2287" s="8">
        <v>7371.2</v>
      </c>
      <c r="I2287" s="11" t="s">
        <v>9</v>
      </c>
      <c r="J2287" s="10" t="s">
        <v>660</v>
      </c>
    </row>
    <row r="2288" spans="1:10">
      <c r="A2288" s="5" t="s">
        <v>762</v>
      </c>
      <c r="B2288" s="6">
        <v>44901.395282708327</v>
      </c>
      <c r="C2288" s="5" t="s">
        <v>662</v>
      </c>
      <c r="D2288" s="11"/>
      <c r="E2288" s="10"/>
      <c r="F2288" s="8">
        <v>17013</v>
      </c>
      <c r="I2288" s="11" t="s">
        <v>9</v>
      </c>
      <c r="J2288" s="10" t="s">
        <v>674</v>
      </c>
    </row>
    <row r="2289" spans="1:10">
      <c r="A2289" s="5" t="s">
        <v>762</v>
      </c>
      <c r="B2289" s="6">
        <v>44901.395282708327</v>
      </c>
      <c r="C2289" s="5" t="s">
        <v>662</v>
      </c>
      <c r="D2289" s="11"/>
      <c r="E2289" s="10"/>
      <c r="F2289" s="8">
        <v>1107</v>
      </c>
      <c r="I2289" s="11" t="s">
        <v>9</v>
      </c>
      <c r="J2289" s="10" t="s">
        <v>675</v>
      </c>
    </row>
    <row r="2290" spans="1:10">
      <c r="A2290" s="12" t="s">
        <v>21</v>
      </c>
      <c r="B2290" s="3"/>
      <c r="C2290" s="3"/>
      <c r="D2290" s="26">
        <f>151684.9+1392</f>
        <v>153076.9</v>
      </c>
      <c r="E2290" s="10"/>
      <c r="F2290" s="19">
        <f>SUM(F2279:G2289)</f>
        <v>153076.90000000002</v>
      </c>
      <c r="H2290" s="8"/>
      <c r="I2290" s="11"/>
      <c r="J2290" s="10"/>
    </row>
    <row r="2291" spans="1:10">
      <c r="A2291" s="13" t="s">
        <v>22</v>
      </c>
      <c r="B2291" s="13" t="s">
        <v>23</v>
      </c>
      <c r="C2291" s="13" t="s">
        <v>24</v>
      </c>
      <c r="D2291" s="7"/>
      <c r="E2291" s="10"/>
      <c r="H2291" s="8"/>
      <c r="I2291" s="11"/>
      <c r="J2291" s="10"/>
    </row>
    <row r="2292" spans="1:10" ht="15.75" customHeight="1">
      <c r="A2292" s="5"/>
      <c r="B2292" s="6"/>
      <c r="C2292" s="5"/>
      <c r="D2292" s="14">
        <v>112362749</v>
      </c>
      <c r="E2292" s="10"/>
      <c r="H2292" s="8"/>
      <c r="I2292" s="11"/>
      <c r="J2292" s="10"/>
    </row>
    <row r="2293" spans="1:10" ht="15.75" customHeight="1">
      <c r="A2293" s="5"/>
      <c r="B2293" s="6"/>
      <c r="C2293" s="5"/>
      <c r="D2293" s="14">
        <v>112362805</v>
      </c>
      <c r="E2293" s="10"/>
      <c r="H2293" s="8"/>
      <c r="I2293" s="11"/>
      <c r="J2293" s="10"/>
    </row>
    <row r="2294" spans="1:10">
      <c r="A2294" s="5"/>
      <c r="B2294" s="6"/>
      <c r="C2294" s="5"/>
      <c r="D2294" s="7"/>
      <c r="E2294" s="10"/>
      <c r="H2294" s="8"/>
      <c r="I2294" s="11"/>
      <c r="J2294" s="10"/>
    </row>
    <row r="2295" spans="1:10">
      <c r="A2295" s="5" t="s">
        <v>763</v>
      </c>
      <c r="B2295" s="6">
        <v>44901.758332384263</v>
      </c>
      <c r="C2295" s="5" t="s">
        <v>662</v>
      </c>
      <c r="D2295" s="7"/>
      <c r="E2295" s="10"/>
      <c r="G2295" s="8">
        <v>2431.4299999999998</v>
      </c>
      <c r="I2295" s="11" t="s">
        <v>10</v>
      </c>
      <c r="J2295" s="5" t="s">
        <v>607</v>
      </c>
    </row>
    <row r="2296" spans="1:10">
      <c r="A2296" s="5" t="s">
        <v>764</v>
      </c>
      <c r="B2296" s="6">
        <v>44901.758332384263</v>
      </c>
      <c r="C2296" s="5" t="s">
        <v>662</v>
      </c>
      <c r="D2296" s="7">
        <v>48974</v>
      </c>
      <c r="E2296" s="5" t="s">
        <v>645</v>
      </c>
      <c r="H2296" s="8">
        <v>2448.6</v>
      </c>
      <c r="I2296" s="5" t="s">
        <v>15</v>
      </c>
      <c r="J2296" s="5" t="s">
        <v>602</v>
      </c>
    </row>
    <row r="2297" spans="1:10">
      <c r="A2297" s="5" t="s">
        <v>763</v>
      </c>
      <c r="B2297" s="6">
        <v>44901.758332384263</v>
      </c>
      <c r="C2297" s="5" t="s">
        <v>662</v>
      </c>
      <c r="D2297" s="9">
        <v>45163085409</v>
      </c>
      <c r="E2297" s="5" t="s">
        <v>71</v>
      </c>
      <c r="H2297" s="8">
        <v>1059.1600000000001</v>
      </c>
      <c r="I2297" s="5" t="s">
        <v>15</v>
      </c>
      <c r="J2297" s="5" t="s">
        <v>607</v>
      </c>
    </row>
    <row r="2298" spans="1:10">
      <c r="A2298" s="5" t="s">
        <v>763</v>
      </c>
      <c r="B2298" s="6">
        <v>44901.758332384263</v>
      </c>
      <c r="C2298" s="5" t="s">
        <v>662</v>
      </c>
      <c r="D2298" s="9">
        <v>45143364126</v>
      </c>
      <c r="E2298" s="5" t="s">
        <v>71</v>
      </c>
      <c r="H2298" s="8">
        <v>335.08</v>
      </c>
      <c r="I2298" s="5" t="s">
        <v>15</v>
      </c>
      <c r="J2298" s="5" t="s">
        <v>607</v>
      </c>
    </row>
    <row r="2299" spans="1:10">
      <c r="A2299" s="5" t="s">
        <v>763</v>
      </c>
      <c r="B2299" s="6">
        <v>44901.758332384263</v>
      </c>
      <c r="C2299" s="5" t="s">
        <v>662</v>
      </c>
      <c r="D2299" s="9">
        <v>45143364091</v>
      </c>
      <c r="E2299" s="5" t="s">
        <v>71</v>
      </c>
      <c r="H2299" s="8">
        <v>5066.8999999999996</v>
      </c>
      <c r="I2299" s="5" t="s">
        <v>15</v>
      </c>
      <c r="J2299" s="5" t="s">
        <v>607</v>
      </c>
    </row>
    <row r="2300" spans="1:10">
      <c r="A2300" s="5" t="s">
        <v>763</v>
      </c>
      <c r="B2300" s="6">
        <v>44901.758332384263</v>
      </c>
      <c r="C2300" s="5" t="s">
        <v>662</v>
      </c>
      <c r="D2300" s="9">
        <v>45123121707</v>
      </c>
      <c r="E2300" s="5" t="s">
        <v>71</v>
      </c>
      <c r="H2300" s="8">
        <v>607.20000000000005</v>
      </c>
      <c r="I2300" s="5" t="s">
        <v>15</v>
      </c>
      <c r="J2300" s="5" t="s">
        <v>607</v>
      </c>
    </row>
    <row r="2301" spans="1:10">
      <c r="A2301" s="5" t="s">
        <v>763</v>
      </c>
      <c r="B2301" s="6">
        <v>44901.758332384263</v>
      </c>
      <c r="C2301" s="5" t="s">
        <v>662</v>
      </c>
      <c r="D2301" s="9">
        <v>45173050735</v>
      </c>
      <c r="E2301" s="5" t="s">
        <v>71</v>
      </c>
      <c r="H2301" s="8">
        <v>22165.96</v>
      </c>
      <c r="I2301" s="5" t="s">
        <v>15</v>
      </c>
      <c r="J2301" s="10" t="s">
        <v>631</v>
      </c>
    </row>
    <row r="2302" spans="1:10">
      <c r="A2302" s="5" t="s">
        <v>763</v>
      </c>
      <c r="B2302" s="6">
        <v>44901.758332384263</v>
      </c>
      <c r="C2302" s="5" t="s">
        <v>662</v>
      </c>
      <c r="D2302" s="9">
        <v>45173055970</v>
      </c>
      <c r="E2302" s="5" t="s">
        <v>71</v>
      </c>
      <c r="H2302" s="8">
        <v>1509.18</v>
      </c>
      <c r="I2302" s="5" t="s">
        <v>15</v>
      </c>
      <c r="J2302" s="5" t="s">
        <v>607</v>
      </c>
    </row>
    <row r="2303" spans="1:10">
      <c r="A2303" s="5" t="s">
        <v>763</v>
      </c>
      <c r="B2303" s="6">
        <v>44901.758332384263</v>
      </c>
      <c r="C2303" s="5" t="s">
        <v>662</v>
      </c>
      <c r="D2303" s="9">
        <v>45143360833</v>
      </c>
      <c r="E2303" s="5" t="s">
        <v>71</v>
      </c>
      <c r="H2303" s="8">
        <v>1028.6199999999999</v>
      </c>
      <c r="I2303" s="5" t="s">
        <v>15</v>
      </c>
      <c r="J2303" s="10" t="s">
        <v>631</v>
      </c>
    </row>
    <row r="2304" spans="1:10">
      <c r="A2304" s="5" t="s">
        <v>763</v>
      </c>
      <c r="B2304" s="6">
        <v>44901.758332384263</v>
      </c>
      <c r="C2304" s="5" t="s">
        <v>662</v>
      </c>
      <c r="D2304" s="9">
        <v>45143360833</v>
      </c>
      <c r="E2304" s="5" t="s">
        <v>71</v>
      </c>
      <c r="H2304" s="8">
        <v>8174.35</v>
      </c>
      <c r="I2304" s="5" t="s">
        <v>15</v>
      </c>
      <c r="J2304" s="10" t="s">
        <v>631</v>
      </c>
    </row>
    <row r="2305" spans="1:10">
      <c r="A2305" s="5" t="s">
        <v>763</v>
      </c>
      <c r="B2305" s="6">
        <v>44901.758332384263</v>
      </c>
      <c r="C2305" s="5" t="s">
        <v>662</v>
      </c>
      <c r="D2305" s="9">
        <v>45143360833</v>
      </c>
      <c r="E2305" s="5" t="s">
        <v>71</v>
      </c>
      <c r="H2305" s="8">
        <v>11915.78</v>
      </c>
      <c r="I2305" s="5" t="s">
        <v>15</v>
      </c>
      <c r="J2305" s="10" t="s">
        <v>631</v>
      </c>
    </row>
    <row r="2306" spans="1:10">
      <c r="A2306" s="5" t="s">
        <v>763</v>
      </c>
      <c r="B2306" s="6">
        <v>44901.758332384263</v>
      </c>
      <c r="C2306" s="5" t="s">
        <v>662</v>
      </c>
      <c r="D2306" s="9">
        <v>45143360833</v>
      </c>
      <c r="E2306" s="5" t="s">
        <v>71</v>
      </c>
      <c r="H2306" s="8">
        <v>3325.23</v>
      </c>
      <c r="I2306" s="5" t="s">
        <v>15</v>
      </c>
      <c r="J2306" s="10" t="s">
        <v>631</v>
      </c>
    </row>
    <row r="2307" spans="1:10">
      <c r="A2307" s="5" t="s">
        <v>763</v>
      </c>
      <c r="B2307" s="6">
        <v>44901.758332384263</v>
      </c>
      <c r="C2307" s="5" t="s">
        <v>662</v>
      </c>
      <c r="D2307" s="9">
        <v>45143360833</v>
      </c>
      <c r="E2307" s="5" t="s">
        <v>71</v>
      </c>
      <c r="H2307" s="8">
        <v>1764.74</v>
      </c>
      <c r="I2307" s="5" t="s">
        <v>15</v>
      </c>
      <c r="J2307" s="10" t="s">
        <v>631</v>
      </c>
    </row>
    <row r="2308" spans="1:10">
      <c r="A2308" s="5" t="s">
        <v>763</v>
      </c>
      <c r="B2308" s="6">
        <v>44901.758332384263</v>
      </c>
      <c r="C2308" s="5" t="s">
        <v>662</v>
      </c>
      <c r="D2308" s="9">
        <v>45123117194</v>
      </c>
      <c r="E2308" s="5" t="s">
        <v>71</v>
      </c>
      <c r="H2308" s="8">
        <v>7021.11</v>
      </c>
      <c r="I2308" s="5" t="s">
        <v>15</v>
      </c>
      <c r="J2308" s="10" t="s">
        <v>631</v>
      </c>
    </row>
    <row r="2309" spans="1:10">
      <c r="A2309" s="5" t="s">
        <v>763</v>
      </c>
      <c r="B2309" s="6">
        <v>44901.758332384263</v>
      </c>
      <c r="C2309" s="5" t="s">
        <v>662</v>
      </c>
      <c r="D2309" s="9">
        <v>45123117194</v>
      </c>
      <c r="E2309" s="5" t="s">
        <v>71</v>
      </c>
      <c r="H2309" s="8">
        <v>12051.55</v>
      </c>
      <c r="I2309" s="5" t="s">
        <v>15</v>
      </c>
      <c r="J2309" s="10" t="s">
        <v>631</v>
      </c>
    </row>
    <row r="2310" spans="1:10">
      <c r="A2310" s="5" t="s">
        <v>763</v>
      </c>
      <c r="B2310" s="6">
        <v>44901.758332384263</v>
      </c>
      <c r="C2310" s="5" t="s">
        <v>662</v>
      </c>
      <c r="D2310" s="9">
        <v>45123117194</v>
      </c>
      <c r="E2310" s="5" t="s">
        <v>71</v>
      </c>
      <c r="H2310" s="8">
        <v>35026.06</v>
      </c>
      <c r="I2310" s="5" t="s">
        <v>15</v>
      </c>
      <c r="J2310" s="10" t="s">
        <v>631</v>
      </c>
    </row>
    <row r="2311" spans="1:10">
      <c r="A2311" s="5" t="s">
        <v>763</v>
      </c>
      <c r="B2311" s="6">
        <v>44901.758332384263</v>
      </c>
      <c r="C2311" s="5" t="s">
        <v>662</v>
      </c>
      <c r="D2311" s="9">
        <v>45123117194</v>
      </c>
      <c r="E2311" s="5" t="s">
        <v>71</v>
      </c>
      <c r="H2311" s="8">
        <v>21954.16</v>
      </c>
      <c r="I2311" s="5" t="s">
        <v>15</v>
      </c>
      <c r="J2311" s="10" t="s">
        <v>631</v>
      </c>
    </row>
    <row r="2312" spans="1:10">
      <c r="A2312" s="5" t="s">
        <v>763</v>
      </c>
      <c r="B2312" s="6">
        <v>44901.758332384263</v>
      </c>
      <c r="C2312" s="5" t="s">
        <v>662</v>
      </c>
      <c r="D2312" s="9">
        <v>45123117194</v>
      </c>
      <c r="E2312" s="5" t="s">
        <v>71</v>
      </c>
      <c r="H2312" s="8">
        <v>5310.54</v>
      </c>
      <c r="I2312" s="5" t="s">
        <v>15</v>
      </c>
      <c r="J2312" s="10" t="s">
        <v>631</v>
      </c>
    </row>
    <row r="2313" spans="1:10">
      <c r="A2313" s="5" t="s">
        <v>763</v>
      </c>
      <c r="B2313" s="6">
        <v>44901.758332384263</v>
      </c>
      <c r="C2313" s="5" t="s">
        <v>662</v>
      </c>
      <c r="D2313" s="9">
        <v>45132995844</v>
      </c>
      <c r="E2313" s="5" t="s">
        <v>71</v>
      </c>
      <c r="H2313" s="8">
        <v>32687.01</v>
      </c>
      <c r="I2313" s="5" t="s">
        <v>15</v>
      </c>
      <c r="J2313" s="10" t="s">
        <v>631</v>
      </c>
    </row>
    <row r="2314" spans="1:10">
      <c r="A2314" s="5" t="s">
        <v>763</v>
      </c>
      <c r="B2314" s="6">
        <v>44901.758332384263</v>
      </c>
      <c r="C2314" s="5" t="s">
        <v>662</v>
      </c>
      <c r="D2314" s="7">
        <v>25243</v>
      </c>
      <c r="E2314" s="5" t="s">
        <v>60</v>
      </c>
      <c r="H2314" s="8">
        <v>14969.94</v>
      </c>
      <c r="I2314" s="5" t="s">
        <v>15</v>
      </c>
      <c r="J2314" s="5" t="s">
        <v>607</v>
      </c>
    </row>
    <row r="2315" spans="1:10">
      <c r="A2315" s="5" t="s">
        <v>763</v>
      </c>
      <c r="B2315" s="6">
        <v>44901.758332384263</v>
      </c>
      <c r="C2315" s="5" t="s">
        <v>662</v>
      </c>
      <c r="D2315" s="7">
        <v>25243</v>
      </c>
      <c r="E2315" s="5" t="s">
        <v>60</v>
      </c>
      <c r="H2315" s="8">
        <v>95976.71</v>
      </c>
      <c r="I2315" s="5" t="s">
        <v>15</v>
      </c>
      <c r="J2315" s="5" t="s">
        <v>607</v>
      </c>
    </row>
    <row r="2316" spans="1:10">
      <c r="A2316" s="5" t="s">
        <v>763</v>
      </c>
      <c r="B2316" s="6">
        <v>44901.758332384263</v>
      </c>
      <c r="C2316" s="5" t="s">
        <v>662</v>
      </c>
      <c r="D2316" s="7">
        <v>25243</v>
      </c>
      <c r="E2316" s="5" t="s">
        <v>60</v>
      </c>
      <c r="H2316" s="8">
        <v>20719.29</v>
      </c>
      <c r="I2316" s="5" t="s">
        <v>15</v>
      </c>
      <c r="J2316" s="5" t="s">
        <v>607</v>
      </c>
    </row>
    <row r="2317" spans="1:10">
      <c r="A2317" s="5" t="s">
        <v>763</v>
      </c>
      <c r="B2317" s="6">
        <v>44901.758332384263</v>
      </c>
      <c r="C2317" s="5" t="s">
        <v>662</v>
      </c>
      <c r="D2317" s="7">
        <v>338003</v>
      </c>
      <c r="E2317" s="5" t="s">
        <v>645</v>
      </c>
      <c r="H2317" s="8">
        <v>20000</v>
      </c>
      <c r="I2317" s="5" t="s">
        <v>15</v>
      </c>
      <c r="J2317" s="5" t="s">
        <v>630</v>
      </c>
    </row>
    <row r="2318" spans="1:10">
      <c r="A2318" s="5" t="s">
        <v>763</v>
      </c>
      <c r="B2318" s="6">
        <v>44901.758332384263</v>
      </c>
      <c r="C2318" s="5" t="s">
        <v>662</v>
      </c>
      <c r="D2318" s="9">
        <v>45163087556</v>
      </c>
      <c r="E2318" s="5" t="s">
        <v>71</v>
      </c>
      <c r="H2318" s="8">
        <v>710.45</v>
      </c>
      <c r="I2318" s="5" t="s">
        <v>15</v>
      </c>
      <c r="J2318" s="5" t="s">
        <v>607</v>
      </c>
    </row>
    <row r="2319" spans="1:10">
      <c r="A2319" s="5" t="s">
        <v>763</v>
      </c>
      <c r="B2319" s="6">
        <v>44901.758332384263</v>
      </c>
      <c r="C2319" s="5" t="s">
        <v>662</v>
      </c>
      <c r="D2319" s="9">
        <v>45152989761</v>
      </c>
      <c r="E2319" s="5" t="s">
        <v>71</v>
      </c>
      <c r="H2319" s="8">
        <v>1326.19</v>
      </c>
      <c r="I2319" s="5" t="s">
        <v>15</v>
      </c>
      <c r="J2319" s="5" t="s">
        <v>607</v>
      </c>
    </row>
    <row r="2320" spans="1:10">
      <c r="A2320" s="5" t="s">
        <v>763</v>
      </c>
      <c r="B2320" s="6">
        <v>44901.758332384263</v>
      </c>
      <c r="C2320" s="5" t="s">
        <v>662</v>
      </c>
      <c r="D2320" s="9">
        <v>45132993659</v>
      </c>
      <c r="E2320" s="5" t="s">
        <v>71</v>
      </c>
      <c r="H2320" s="8">
        <v>4115.51</v>
      </c>
      <c r="I2320" s="5" t="s">
        <v>15</v>
      </c>
      <c r="J2320" s="5" t="s">
        <v>607</v>
      </c>
    </row>
    <row r="2321" spans="1:10">
      <c r="A2321" s="5" t="s">
        <v>763</v>
      </c>
      <c r="B2321" s="6">
        <v>44901.758332384263</v>
      </c>
      <c r="C2321" s="5" t="s">
        <v>662</v>
      </c>
      <c r="D2321" s="9">
        <v>45113139519</v>
      </c>
      <c r="E2321" s="5" t="s">
        <v>71</v>
      </c>
      <c r="H2321" s="8">
        <v>20626.169999999998</v>
      </c>
      <c r="I2321" s="5" t="s">
        <v>15</v>
      </c>
      <c r="J2321" s="5" t="s">
        <v>607</v>
      </c>
    </row>
    <row r="2322" spans="1:10">
      <c r="A2322" s="5" t="s">
        <v>763</v>
      </c>
      <c r="B2322" s="6">
        <v>44901.758332384263</v>
      </c>
      <c r="C2322" s="5" t="s">
        <v>662</v>
      </c>
      <c r="D2322" s="9">
        <v>45163088265</v>
      </c>
      <c r="E2322" s="5" t="s">
        <v>71</v>
      </c>
      <c r="H2322" s="8">
        <v>7700</v>
      </c>
      <c r="I2322" s="5" t="s">
        <v>15</v>
      </c>
      <c r="J2322" s="5" t="s">
        <v>607</v>
      </c>
    </row>
    <row r="2323" spans="1:10">
      <c r="A2323" s="5" t="s">
        <v>763</v>
      </c>
      <c r="B2323" s="6">
        <v>44901.758332384263</v>
      </c>
      <c r="C2323" s="5" t="s">
        <v>662</v>
      </c>
      <c r="D2323" s="9">
        <v>45163088265</v>
      </c>
      <c r="E2323" s="5" t="s">
        <v>71</v>
      </c>
      <c r="H2323" s="8">
        <v>2100</v>
      </c>
      <c r="I2323" s="5" t="s">
        <v>15</v>
      </c>
      <c r="J2323" s="5" t="s">
        <v>607</v>
      </c>
    </row>
    <row r="2324" spans="1:10">
      <c r="A2324" s="5" t="s">
        <v>763</v>
      </c>
      <c r="B2324" s="6">
        <v>44901.758332384263</v>
      </c>
      <c r="C2324" s="5" t="s">
        <v>662</v>
      </c>
      <c r="D2324" s="7">
        <v>3034977570</v>
      </c>
      <c r="E2324" s="10" t="s">
        <v>654</v>
      </c>
      <c r="H2324" s="8">
        <v>1442</v>
      </c>
      <c r="I2324" s="5" t="s">
        <v>15</v>
      </c>
      <c r="J2324" s="5" t="s">
        <v>602</v>
      </c>
    </row>
    <row r="2325" spans="1:10">
      <c r="A2325" s="5" t="s">
        <v>763</v>
      </c>
      <c r="B2325" s="6">
        <v>44901.758332384263</v>
      </c>
      <c r="C2325" s="5" t="s">
        <v>662</v>
      </c>
      <c r="D2325" s="7">
        <v>292036</v>
      </c>
      <c r="E2325" s="5" t="s">
        <v>645</v>
      </c>
      <c r="H2325" s="8">
        <v>397</v>
      </c>
      <c r="I2325" s="5" t="s">
        <v>15</v>
      </c>
      <c r="J2325" s="5" t="s">
        <v>602</v>
      </c>
    </row>
    <row r="2326" spans="1:10">
      <c r="A2326" s="5" t="s">
        <v>763</v>
      </c>
      <c r="B2326" s="6">
        <v>44901.758332384263</v>
      </c>
      <c r="C2326" s="5" t="s">
        <v>662</v>
      </c>
      <c r="D2326" s="9">
        <v>45163085347</v>
      </c>
      <c r="E2326" s="5" t="s">
        <v>71</v>
      </c>
      <c r="H2326" s="8">
        <v>339.47</v>
      </c>
      <c r="I2326" s="5" t="s">
        <v>15</v>
      </c>
      <c r="J2326" s="5" t="s">
        <v>602</v>
      </c>
    </row>
    <row r="2327" spans="1:10">
      <c r="A2327" s="5" t="s">
        <v>763</v>
      </c>
      <c r="B2327" s="6">
        <v>44901.758332384263</v>
      </c>
      <c r="C2327" s="5" t="s">
        <v>662</v>
      </c>
      <c r="D2327" s="9">
        <v>45123120390</v>
      </c>
      <c r="E2327" s="5" t="s">
        <v>71</v>
      </c>
      <c r="H2327" s="8">
        <v>1375.8</v>
      </c>
      <c r="I2327" s="5" t="s">
        <v>15</v>
      </c>
      <c r="J2327" s="5" t="s">
        <v>602</v>
      </c>
    </row>
    <row r="2328" spans="1:10">
      <c r="A2328" s="5" t="s">
        <v>763</v>
      </c>
      <c r="B2328" s="6">
        <v>44901.758332384263</v>
      </c>
      <c r="C2328" s="5" t="s">
        <v>662</v>
      </c>
      <c r="D2328" s="9">
        <v>45152988274</v>
      </c>
      <c r="E2328" s="5" t="s">
        <v>71</v>
      </c>
      <c r="H2328" s="8">
        <v>262.64</v>
      </c>
      <c r="I2328" s="5" t="s">
        <v>15</v>
      </c>
      <c r="J2328" s="5" t="s">
        <v>602</v>
      </c>
    </row>
    <row r="2329" spans="1:10">
      <c r="A2329" s="5" t="s">
        <v>763</v>
      </c>
      <c r="B2329" s="6">
        <v>44901.758332384263</v>
      </c>
      <c r="C2329" s="5" t="s">
        <v>662</v>
      </c>
      <c r="D2329" s="9">
        <v>52116530713</v>
      </c>
      <c r="E2329" s="5" t="s">
        <v>71</v>
      </c>
      <c r="H2329" s="8">
        <v>3360</v>
      </c>
      <c r="I2329" s="5" t="s">
        <v>15</v>
      </c>
      <c r="J2329" s="5" t="s">
        <v>602</v>
      </c>
    </row>
    <row r="2330" spans="1:10">
      <c r="A2330" s="5" t="s">
        <v>763</v>
      </c>
      <c r="B2330" s="6">
        <v>44901.758332384263</v>
      </c>
      <c r="C2330" s="5" t="s">
        <v>662</v>
      </c>
      <c r="D2330" s="9">
        <v>45132995707</v>
      </c>
      <c r="E2330" s="5" t="s">
        <v>71</v>
      </c>
      <c r="H2330" s="8">
        <v>248</v>
      </c>
      <c r="I2330" s="5" t="s">
        <v>15</v>
      </c>
      <c r="J2330" s="5" t="s">
        <v>602</v>
      </c>
    </row>
    <row r="2331" spans="1:10">
      <c r="A2331" s="5" t="s">
        <v>763</v>
      </c>
      <c r="B2331" s="6">
        <v>44901.758332384263</v>
      </c>
      <c r="C2331" s="5" t="s">
        <v>662</v>
      </c>
      <c r="D2331" s="9">
        <v>45163087293</v>
      </c>
      <c r="E2331" s="5" t="s">
        <v>71</v>
      </c>
      <c r="H2331" s="8">
        <v>294</v>
      </c>
      <c r="I2331" s="5" t="s">
        <v>15</v>
      </c>
      <c r="J2331" s="5" t="s">
        <v>602</v>
      </c>
    </row>
    <row r="2332" spans="1:10">
      <c r="A2332" s="5" t="s">
        <v>763</v>
      </c>
      <c r="B2332" s="6">
        <v>44901.758332384263</v>
      </c>
      <c r="C2332" s="5" t="s">
        <v>662</v>
      </c>
      <c r="D2332" s="9">
        <v>45163087336</v>
      </c>
      <c r="E2332" s="5" t="s">
        <v>71</v>
      </c>
      <c r="H2332" s="8">
        <v>664.66</v>
      </c>
      <c r="I2332" s="5" t="s">
        <v>15</v>
      </c>
      <c r="J2332" s="5" t="s">
        <v>602</v>
      </c>
    </row>
    <row r="2333" spans="1:10">
      <c r="A2333" s="5" t="s">
        <v>763</v>
      </c>
      <c r="B2333" s="6">
        <v>44901.758332384263</v>
      </c>
      <c r="C2333" s="5" t="s">
        <v>662</v>
      </c>
      <c r="D2333" s="9">
        <v>45123122173</v>
      </c>
      <c r="E2333" s="5" t="s">
        <v>71</v>
      </c>
      <c r="H2333" s="8">
        <v>197.96</v>
      </c>
      <c r="I2333" s="5" t="s">
        <v>15</v>
      </c>
      <c r="J2333" s="5" t="s">
        <v>602</v>
      </c>
    </row>
    <row r="2334" spans="1:10">
      <c r="A2334" s="5" t="s">
        <v>763</v>
      </c>
      <c r="B2334" s="6">
        <v>44901.758332384263</v>
      </c>
      <c r="C2334" s="5" t="s">
        <v>662</v>
      </c>
      <c r="D2334" s="9">
        <v>45132995870</v>
      </c>
      <c r="E2334" s="5" t="s">
        <v>71</v>
      </c>
      <c r="H2334" s="8">
        <v>8845.59</v>
      </c>
      <c r="I2334" s="5" t="s">
        <v>15</v>
      </c>
      <c r="J2334" s="5" t="s">
        <v>602</v>
      </c>
    </row>
    <row r="2335" spans="1:10">
      <c r="A2335" s="5" t="s">
        <v>763</v>
      </c>
      <c r="B2335" s="6">
        <v>44901.758332384263</v>
      </c>
      <c r="C2335" s="5" t="s">
        <v>662</v>
      </c>
      <c r="D2335" s="9">
        <v>45163087395</v>
      </c>
      <c r="E2335" s="5" t="s">
        <v>71</v>
      </c>
      <c r="H2335" s="8">
        <v>2114.4</v>
      </c>
      <c r="I2335" s="5" t="s">
        <v>15</v>
      </c>
      <c r="J2335" s="5" t="s">
        <v>602</v>
      </c>
    </row>
    <row r="2336" spans="1:10">
      <c r="A2336" s="5" t="s">
        <v>763</v>
      </c>
      <c r="B2336" s="6">
        <v>44901.758332384263</v>
      </c>
      <c r="C2336" s="5" t="s">
        <v>662</v>
      </c>
      <c r="D2336" s="9">
        <v>45163087407</v>
      </c>
      <c r="E2336" s="5" t="s">
        <v>71</v>
      </c>
      <c r="H2336" s="8">
        <v>1616</v>
      </c>
      <c r="I2336" s="5" t="s">
        <v>15</v>
      </c>
      <c r="J2336" s="5" t="s">
        <v>602</v>
      </c>
    </row>
    <row r="2337" spans="1:10">
      <c r="A2337" s="5" t="s">
        <v>763</v>
      </c>
      <c r="B2337" s="6">
        <v>44901.758332384263</v>
      </c>
      <c r="C2337" s="5" t="s">
        <v>662</v>
      </c>
      <c r="D2337" s="9">
        <v>45163087473</v>
      </c>
      <c r="E2337" s="5" t="s">
        <v>71</v>
      </c>
      <c r="H2337" s="8">
        <v>1851.5</v>
      </c>
      <c r="I2337" s="5" t="s">
        <v>15</v>
      </c>
      <c r="J2337" s="5" t="s">
        <v>602</v>
      </c>
    </row>
    <row r="2338" spans="1:10">
      <c r="A2338" s="5" t="s">
        <v>763</v>
      </c>
      <c r="B2338" s="6">
        <v>44901.758332384263</v>
      </c>
      <c r="C2338" s="5" t="s">
        <v>662</v>
      </c>
      <c r="D2338" s="9">
        <v>45123122342</v>
      </c>
      <c r="E2338" s="5" t="s">
        <v>71</v>
      </c>
      <c r="H2338" s="8">
        <v>220.5</v>
      </c>
      <c r="I2338" s="5" t="s">
        <v>15</v>
      </c>
      <c r="J2338" s="5" t="s">
        <v>602</v>
      </c>
    </row>
    <row r="2339" spans="1:10">
      <c r="A2339" s="5" t="s">
        <v>763</v>
      </c>
      <c r="B2339" s="6">
        <v>44901.758332384263</v>
      </c>
      <c r="C2339" s="5" t="s">
        <v>662</v>
      </c>
      <c r="D2339" s="9">
        <v>45132996000</v>
      </c>
      <c r="E2339" s="5" t="s">
        <v>71</v>
      </c>
      <c r="H2339" s="8">
        <v>593</v>
      </c>
      <c r="I2339" s="5" t="s">
        <v>15</v>
      </c>
      <c r="J2339" s="5" t="s">
        <v>602</v>
      </c>
    </row>
    <row r="2340" spans="1:10">
      <c r="A2340" s="5" t="s">
        <v>763</v>
      </c>
      <c r="B2340" s="6">
        <v>44901.758332384263</v>
      </c>
      <c r="C2340" s="5" t="s">
        <v>662</v>
      </c>
      <c r="D2340" s="9">
        <v>45113139639</v>
      </c>
      <c r="E2340" s="5" t="s">
        <v>71</v>
      </c>
      <c r="H2340" s="8">
        <v>462.5</v>
      </c>
      <c r="I2340" s="5" t="s">
        <v>15</v>
      </c>
      <c r="J2340" s="5" t="s">
        <v>602</v>
      </c>
    </row>
    <row r="2341" spans="1:10">
      <c r="A2341" s="5" t="s">
        <v>763</v>
      </c>
      <c r="B2341" s="6">
        <v>44901.758332384263</v>
      </c>
      <c r="C2341" s="5" t="s">
        <v>662</v>
      </c>
      <c r="D2341" s="9">
        <v>45152989896</v>
      </c>
      <c r="E2341" s="5" t="s">
        <v>71</v>
      </c>
      <c r="H2341" s="8">
        <v>314.88</v>
      </c>
      <c r="I2341" s="5" t="s">
        <v>15</v>
      </c>
      <c r="J2341" s="5" t="s">
        <v>602</v>
      </c>
    </row>
    <row r="2342" spans="1:10">
      <c r="A2342" s="5" t="s">
        <v>763</v>
      </c>
      <c r="B2342" s="6">
        <v>44901.758332384263</v>
      </c>
      <c r="C2342" s="5" t="s">
        <v>662</v>
      </c>
      <c r="D2342" s="9">
        <v>52616463980</v>
      </c>
      <c r="E2342" s="5" t="s">
        <v>71</v>
      </c>
      <c r="H2342" s="8">
        <v>98.98</v>
      </c>
      <c r="I2342" s="5" t="s">
        <v>15</v>
      </c>
      <c r="J2342" s="5" t="s">
        <v>602</v>
      </c>
    </row>
    <row r="2343" spans="1:10">
      <c r="A2343" s="5" t="s">
        <v>763</v>
      </c>
      <c r="B2343" s="6">
        <v>44901.758332384263</v>
      </c>
      <c r="C2343" s="5" t="s">
        <v>662</v>
      </c>
      <c r="D2343" s="9">
        <v>45163087789</v>
      </c>
      <c r="E2343" s="5" t="s">
        <v>71</v>
      </c>
      <c r="H2343" s="8">
        <v>2415.96</v>
      </c>
      <c r="I2343" s="5" t="s">
        <v>15</v>
      </c>
      <c r="J2343" s="5" t="s">
        <v>602</v>
      </c>
    </row>
    <row r="2344" spans="1:10">
      <c r="A2344" s="5" t="s">
        <v>763</v>
      </c>
      <c r="B2344" s="6">
        <v>44901.758332384263</v>
      </c>
      <c r="C2344" s="5" t="s">
        <v>662</v>
      </c>
      <c r="D2344" s="9">
        <v>45173056560</v>
      </c>
      <c r="E2344" s="5" t="s">
        <v>71</v>
      </c>
      <c r="H2344" s="8">
        <v>262.64</v>
      </c>
      <c r="I2344" s="5" t="s">
        <v>15</v>
      </c>
      <c r="J2344" s="5" t="s">
        <v>602</v>
      </c>
    </row>
    <row r="2345" spans="1:10">
      <c r="A2345" s="5" t="s">
        <v>763</v>
      </c>
      <c r="B2345" s="6">
        <v>44901.758332384263</v>
      </c>
      <c r="C2345" s="5" t="s">
        <v>662</v>
      </c>
      <c r="D2345" s="9">
        <v>45123122756</v>
      </c>
      <c r="E2345" s="5" t="s">
        <v>71</v>
      </c>
      <c r="H2345" s="8">
        <v>439.8</v>
      </c>
      <c r="I2345" s="5" t="s">
        <v>15</v>
      </c>
      <c r="J2345" s="5" t="s">
        <v>602</v>
      </c>
    </row>
    <row r="2346" spans="1:10">
      <c r="A2346" s="5" t="s">
        <v>763</v>
      </c>
      <c r="B2346" s="6">
        <v>44901.758332384263</v>
      </c>
      <c r="C2346" s="5" t="s">
        <v>662</v>
      </c>
      <c r="D2346" s="9">
        <v>45132996395</v>
      </c>
      <c r="E2346" s="5" t="s">
        <v>71</v>
      </c>
      <c r="H2346" s="8">
        <v>1639.56</v>
      </c>
      <c r="I2346" s="5" t="s">
        <v>15</v>
      </c>
      <c r="J2346" s="5" t="s">
        <v>602</v>
      </c>
    </row>
    <row r="2347" spans="1:10">
      <c r="A2347" s="5" t="s">
        <v>763</v>
      </c>
      <c r="B2347" s="6">
        <v>44901.758332384263</v>
      </c>
      <c r="C2347" s="5" t="s">
        <v>662</v>
      </c>
      <c r="D2347" s="9">
        <v>45143366100</v>
      </c>
      <c r="E2347" s="5" t="s">
        <v>71</v>
      </c>
      <c r="H2347" s="8">
        <v>629.96</v>
      </c>
      <c r="I2347" s="5" t="s">
        <v>15</v>
      </c>
      <c r="J2347" s="5" t="s">
        <v>602</v>
      </c>
    </row>
    <row r="2348" spans="1:10">
      <c r="A2348" s="5" t="s">
        <v>763</v>
      </c>
      <c r="B2348" s="6">
        <v>44901.758332384263</v>
      </c>
      <c r="C2348" s="5" t="s">
        <v>662</v>
      </c>
      <c r="D2348" s="9">
        <v>45123122850</v>
      </c>
      <c r="E2348" s="5" t="s">
        <v>71</v>
      </c>
      <c r="H2348" s="8">
        <v>200.62</v>
      </c>
      <c r="I2348" s="5" t="s">
        <v>15</v>
      </c>
      <c r="J2348" s="5" t="s">
        <v>602</v>
      </c>
    </row>
    <row r="2349" spans="1:10">
      <c r="A2349" s="5" t="s">
        <v>763</v>
      </c>
      <c r="B2349" s="6">
        <v>44901.758332384263</v>
      </c>
      <c r="C2349" s="5" t="s">
        <v>662</v>
      </c>
      <c r="D2349" s="9">
        <v>45132996504</v>
      </c>
      <c r="E2349" s="5" t="s">
        <v>71</v>
      </c>
      <c r="H2349" s="8">
        <v>200.62</v>
      </c>
      <c r="I2349" s="5" t="s">
        <v>15</v>
      </c>
      <c r="J2349" s="5" t="s">
        <v>602</v>
      </c>
    </row>
    <row r="2350" spans="1:10">
      <c r="A2350" s="5" t="s">
        <v>763</v>
      </c>
      <c r="B2350" s="6">
        <v>44901.758332384263</v>
      </c>
      <c r="C2350" s="5" t="s">
        <v>662</v>
      </c>
      <c r="D2350" s="9">
        <v>45163088156</v>
      </c>
      <c r="E2350" s="5" t="s">
        <v>71</v>
      </c>
      <c r="H2350" s="8">
        <v>121.5</v>
      </c>
      <c r="I2350" s="5" t="s">
        <v>15</v>
      </c>
      <c r="J2350" s="5" t="s">
        <v>602</v>
      </c>
    </row>
    <row r="2351" spans="1:10">
      <c r="A2351" s="5" t="s">
        <v>763</v>
      </c>
      <c r="B2351" s="6">
        <v>44901.758332384263</v>
      </c>
      <c r="C2351" s="5" t="s">
        <v>662</v>
      </c>
      <c r="D2351" s="9">
        <v>45173057050</v>
      </c>
      <c r="E2351" s="5" t="s">
        <v>71</v>
      </c>
      <c r="H2351" s="8">
        <v>3300</v>
      </c>
      <c r="I2351" s="5" t="s">
        <v>15</v>
      </c>
      <c r="J2351" s="5" t="s">
        <v>602</v>
      </c>
    </row>
    <row r="2352" spans="1:10">
      <c r="A2352" s="5" t="s">
        <v>763</v>
      </c>
      <c r="B2352" s="6">
        <v>44901.758332384263</v>
      </c>
      <c r="C2352" s="5" t="s">
        <v>662</v>
      </c>
      <c r="D2352" s="9">
        <v>45113140430</v>
      </c>
      <c r="E2352" s="5" t="s">
        <v>71</v>
      </c>
      <c r="H2352" s="8">
        <v>274.41000000000003</v>
      </c>
      <c r="I2352" s="5" t="s">
        <v>15</v>
      </c>
      <c r="J2352" s="5" t="s">
        <v>602</v>
      </c>
    </row>
    <row r="2353" spans="1:10">
      <c r="A2353" s="5" t="s">
        <v>763</v>
      </c>
      <c r="B2353" s="6">
        <v>44901.758332384263</v>
      </c>
      <c r="C2353" s="5" t="s">
        <v>662</v>
      </c>
      <c r="D2353" s="9">
        <v>45113140484</v>
      </c>
      <c r="E2353" s="5" t="s">
        <v>71</v>
      </c>
      <c r="H2353" s="8">
        <v>24040</v>
      </c>
      <c r="I2353" s="5" t="s">
        <v>15</v>
      </c>
      <c r="J2353" s="5" t="s">
        <v>602</v>
      </c>
    </row>
    <row r="2354" spans="1:10">
      <c r="A2354" s="5" t="s">
        <v>763</v>
      </c>
      <c r="B2354" s="6">
        <v>44901.758332384263</v>
      </c>
      <c r="C2354" s="5" t="s">
        <v>662</v>
      </c>
      <c r="D2354" s="9">
        <v>297502001900030</v>
      </c>
      <c r="E2354" s="5" t="s">
        <v>632</v>
      </c>
      <c r="H2354" s="8">
        <v>92035.1</v>
      </c>
      <c r="I2354" s="5" t="s">
        <v>15</v>
      </c>
      <c r="J2354" s="5" t="s">
        <v>630</v>
      </c>
    </row>
    <row r="2355" spans="1:10">
      <c r="A2355" s="5" t="s">
        <v>763</v>
      </c>
      <c r="B2355" s="6">
        <v>44901.758332384263</v>
      </c>
      <c r="C2355" s="5" t="s">
        <v>662</v>
      </c>
      <c r="D2355" s="9">
        <v>297502001900030</v>
      </c>
      <c r="E2355" s="5" t="s">
        <v>649</v>
      </c>
      <c r="H2355" s="8">
        <v>3480</v>
      </c>
      <c r="I2355" s="5" t="s">
        <v>15</v>
      </c>
      <c r="J2355" s="5" t="s">
        <v>630</v>
      </c>
    </row>
    <row r="2356" spans="1:10">
      <c r="A2356" s="5" t="s">
        <v>763</v>
      </c>
      <c r="B2356" s="6">
        <v>44901.758332384263</v>
      </c>
      <c r="C2356" s="5" t="s">
        <v>662</v>
      </c>
      <c r="D2356" s="9">
        <v>295401006430031</v>
      </c>
      <c r="E2356" s="5" t="s">
        <v>632</v>
      </c>
      <c r="H2356" s="8">
        <v>48238.13</v>
      </c>
      <c r="I2356" s="5" t="s">
        <v>15</v>
      </c>
      <c r="J2356" s="10" t="s">
        <v>609</v>
      </c>
    </row>
    <row r="2357" spans="1:10">
      <c r="A2357" s="5" t="s">
        <v>763</v>
      </c>
      <c r="B2357" s="6">
        <v>44901.758332384263</v>
      </c>
      <c r="C2357" s="5" t="s">
        <v>662</v>
      </c>
      <c r="D2357" s="9">
        <v>296301007720070</v>
      </c>
      <c r="E2357" s="5" t="s">
        <v>632</v>
      </c>
      <c r="H2357" s="8">
        <v>8813.82</v>
      </c>
      <c r="I2357" s="5" t="s">
        <v>15</v>
      </c>
      <c r="J2357" s="5" t="s">
        <v>608</v>
      </c>
    </row>
    <row r="2358" spans="1:10">
      <c r="A2358" s="5" t="s">
        <v>763</v>
      </c>
      <c r="B2358" s="6">
        <v>44901.758332384263</v>
      </c>
      <c r="C2358" s="5" t="s">
        <v>662</v>
      </c>
      <c r="D2358" s="7"/>
      <c r="E2358" s="10"/>
      <c r="F2358" s="8">
        <v>14201.2</v>
      </c>
      <c r="I2358" s="11" t="s">
        <v>9</v>
      </c>
      <c r="J2358" s="10" t="s">
        <v>658</v>
      </c>
    </row>
    <row r="2359" spans="1:10">
      <c r="A2359" s="5" t="s">
        <v>763</v>
      </c>
      <c r="B2359" s="6">
        <v>44901.758332384263</v>
      </c>
      <c r="C2359" s="5" t="s">
        <v>662</v>
      </c>
      <c r="D2359" s="7"/>
      <c r="E2359" s="10"/>
      <c r="F2359" s="8">
        <v>8154</v>
      </c>
      <c r="I2359" s="11" t="s">
        <v>9</v>
      </c>
      <c r="J2359" s="5" t="s">
        <v>616</v>
      </c>
    </row>
    <row r="2360" spans="1:10">
      <c r="A2360" s="5" t="s">
        <v>763</v>
      </c>
      <c r="B2360" s="6">
        <v>44901.758332384263</v>
      </c>
      <c r="C2360" s="5" t="s">
        <v>662</v>
      </c>
      <c r="D2360" s="7"/>
      <c r="E2360" s="10"/>
      <c r="F2360" s="8">
        <v>6636.1</v>
      </c>
      <c r="I2360" s="11" t="s">
        <v>9</v>
      </c>
      <c r="J2360" s="5" t="s">
        <v>634</v>
      </c>
    </row>
    <row r="2361" spans="1:10">
      <c r="A2361" s="5" t="s">
        <v>763</v>
      </c>
      <c r="B2361" s="6">
        <v>44901.758332384263</v>
      </c>
      <c r="C2361" s="5" t="s">
        <v>662</v>
      </c>
      <c r="D2361" s="7"/>
      <c r="E2361" s="10"/>
      <c r="F2361" s="8">
        <v>6063.4</v>
      </c>
      <c r="I2361" s="11" t="s">
        <v>9</v>
      </c>
      <c r="J2361" s="10" t="s">
        <v>619</v>
      </c>
    </row>
    <row r="2362" spans="1:10">
      <c r="A2362" s="5" t="s">
        <v>763</v>
      </c>
      <c r="B2362" s="6">
        <v>44901.758332384263</v>
      </c>
      <c r="C2362" s="5" t="s">
        <v>662</v>
      </c>
      <c r="D2362" s="7"/>
      <c r="E2362" s="10"/>
      <c r="F2362" s="8">
        <v>20285</v>
      </c>
      <c r="I2362" s="11" t="s">
        <v>9</v>
      </c>
      <c r="J2362" s="10" t="s">
        <v>620</v>
      </c>
    </row>
    <row r="2363" spans="1:10">
      <c r="A2363" s="5" t="s">
        <v>763</v>
      </c>
      <c r="B2363" s="6">
        <v>44901.758332384263</v>
      </c>
      <c r="C2363" s="5" t="s">
        <v>662</v>
      </c>
      <c r="D2363" s="7"/>
      <c r="E2363" s="10"/>
      <c r="F2363" s="8">
        <v>7144.7</v>
      </c>
      <c r="I2363" s="11" t="s">
        <v>9</v>
      </c>
      <c r="J2363" s="10" t="s">
        <v>623</v>
      </c>
    </row>
    <row r="2364" spans="1:10">
      <c r="A2364" s="12" t="s">
        <v>21</v>
      </c>
      <c r="B2364" s="3"/>
      <c r="C2364" s="3"/>
      <c r="D2364" s="7"/>
      <c r="E2364" s="10"/>
      <c r="F2364" s="19">
        <f>SUM(F2295:G2363)</f>
        <v>64915.83</v>
      </c>
      <c r="H2364" s="8"/>
      <c r="I2364" s="11"/>
      <c r="J2364" s="10"/>
    </row>
    <row r="2365" spans="1:10">
      <c r="A2365" s="13" t="s">
        <v>22</v>
      </c>
      <c r="B2365" s="13" t="s">
        <v>23</v>
      </c>
      <c r="C2365" s="13" t="s">
        <v>24</v>
      </c>
      <c r="D2365" s="7"/>
      <c r="E2365" s="10"/>
      <c r="H2365" s="8"/>
      <c r="I2365" s="11"/>
      <c r="J2365" s="10"/>
    </row>
    <row r="2366" spans="1:10">
      <c r="A2366" s="15" t="s">
        <v>765</v>
      </c>
      <c r="B2366" s="44"/>
      <c r="C2366" s="44"/>
    </row>
    <row r="2368" spans="1:10">
      <c r="A2368" s="1" t="s">
        <v>0</v>
      </c>
      <c r="B2368" s="2"/>
      <c r="C2368" s="2"/>
      <c r="D2368" s="2"/>
      <c r="E2368" s="2"/>
      <c r="F2368" s="2"/>
      <c r="G2368" s="2"/>
      <c r="H2368" s="2"/>
      <c r="I2368" s="2"/>
      <c r="J2368" s="2"/>
    </row>
    <row r="2369" spans="1:10">
      <c r="A2369" s="3" t="s">
        <v>155</v>
      </c>
      <c r="B2369" s="2"/>
      <c r="C2369" s="2"/>
      <c r="D2369" s="2"/>
      <c r="E2369" s="2"/>
      <c r="F2369" s="2"/>
      <c r="G2369" s="2"/>
      <c r="H2369" s="2"/>
      <c r="I2369" s="2"/>
      <c r="J2369" s="2"/>
    </row>
    <row r="2370" spans="1:10">
      <c r="A2370" s="88" t="s">
        <v>0</v>
      </c>
      <c r="B2370" s="88" t="s">
        <v>2</v>
      </c>
      <c r="C2370" s="88" t="s">
        <v>3</v>
      </c>
      <c r="D2370" s="88" t="s">
        <v>4</v>
      </c>
      <c r="E2370" s="88" t="s">
        <v>5</v>
      </c>
      <c r="F2370" s="88" t="s">
        <v>6</v>
      </c>
      <c r="G2370" s="90"/>
      <c r="H2370" s="91"/>
      <c r="I2370" s="88" t="s">
        <v>7</v>
      </c>
      <c r="J2370" s="88" t="s">
        <v>8</v>
      </c>
    </row>
    <row r="2371" spans="1:10">
      <c r="A2371" s="89"/>
      <c r="B2371" s="89"/>
      <c r="C2371" s="89"/>
      <c r="D2371" s="89"/>
      <c r="E2371" s="89"/>
      <c r="F2371" s="4" t="s">
        <v>9</v>
      </c>
      <c r="G2371" s="4" t="s">
        <v>10</v>
      </c>
      <c r="H2371" s="4" t="s">
        <v>11</v>
      </c>
      <c r="I2371" s="89"/>
      <c r="J2371" s="89"/>
    </row>
    <row r="2372" spans="1:10">
      <c r="A2372" s="5" t="s">
        <v>766</v>
      </c>
      <c r="B2372" s="6">
        <v>44902.400529189807</v>
      </c>
      <c r="C2372" s="5" t="s">
        <v>662</v>
      </c>
      <c r="D2372" s="7"/>
      <c r="E2372" s="10"/>
      <c r="G2372" s="8">
        <v>2431.4299999999998</v>
      </c>
      <c r="I2372" s="11" t="s">
        <v>10</v>
      </c>
      <c r="J2372" s="5" t="s">
        <v>607</v>
      </c>
    </row>
    <row r="2373" spans="1:10">
      <c r="A2373" s="5" t="s">
        <v>766</v>
      </c>
      <c r="B2373" s="6">
        <v>44902.400529189807</v>
      </c>
      <c r="C2373" s="5" t="s">
        <v>662</v>
      </c>
      <c r="D2373" s="9">
        <v>45163085409</v>
      </c>
      <c r="E2373" s="5" t="s">
        <v>71</v>
      </c>
      <c r="H2373" s="8">
        <v>1059.1600000000001</v>
      </c>
      <c r="I2373" s="5" t="s">
        <v>15</v>
      </c>
      <c r="J2373" s="5" t="s">
        <v>607</v>
      </c>
    </row>
    <row r="2374" spans="1:10">
      <c r="A2374" s="5" t="s">
        <v>766</v>
      </c>
      <c r="B2374" s="6">
        <v>44902.400529189807</v>
      </c>
      <c r="C2374" s="5" t="s">
        <v>662</v>
      </c>
      <c r="D2374" s="9">
        <v>45143364126</v>
      </c>
      <c r="E2374" s="5" t="s">
        <v>71</v>
      </c>
      <c r="H2374" s="8">
        <v>335.08</v>
      </c>
      <c r="I2374" s="5" t="s">
        <v>15</v>
      </c>
      <c r="J2374" s="5" t="s">
        <v>607</v>
      </c>
    </row>
    <row r="2375" spans="1:10">
      <c r="A2375" s="5" t="s">
        <v>766</v>
      </c>
      <c r="B2375" s="6">
        <v>44902.400529189807</v>
      </c>
      <c r="C2375" s="5" t="s">
        <v>662</v>
      </c>
      <c r="D2375" s="9">
        <v>45143364091</v>
      </c>
      <c r="E2375" s="5" t="s">
        <v>71</v>
      </c>
      <c r="H2375" s="8">
        <v>5066.8999999999996</v>
      </c>
      <c r="I2375" s="5" t="s">
        <v>15</v>
      </c>
      <c r="J2375" s="5" t="s">
        <v>607</v>
      </c>
    </row>
    <row r="2376" spans="1:10">
      <c r="A2376" s="5" t="s">
        <v>766</v>
      </c>
      <c r="B2376" s="6">
        <v>44902.400529189807</v>
      </c>
      <c r="C2376" s="5" t="s">
        <v>662</v>
      </c>
      <c r="D2376" s="9">
        <v>45123121707</v>
      </c>
      <c r="E2376" s="5" t="s">
        <v>71</v>
      </c>
      <c r="H2376" s="8">
        <v>607.20000000000005</v>
      </c>
      <c r="I2376" s="5" t="s">
        <v>15</v>
      </c>
      <c r="J2376" s="5" t="s">
        <v>607</v>
      </c>
    </row>
    <row r="2377" spans="1:10">
      <c r="A2377" s="5" t="s">
        <v>766</v>
      </c>
      <c r="B2377" s="6">
        <v>44902.400529189807</v>
      </c>
      <c r="C2377" s="5" t="s">
        <v>662</v>
      </c>
      <c r="D2377" s="9">
        <v>45173050735</v>
      </c>
      <c r="E2377" s="5" t="s">
        <v>71</v>
      </c>
      <c r="H2377" s="8">
        <v>22165.96</v>
      </c>
      <c r="I2377" s="5" t="s">
        <v>15</v>
      </c>
      <c r="J2377" s="10" t="s">
        <v>631</v>
      </c>
    </row>
    <row r="2378" spans="1:10">
      <c r="A2378" s="5" t="s">
        <v>766</v>
      </c>
      <c r="B2378" s="6">
        <v>44902.400529189807</v>
      </c>
      <c r="C2378" s="5" t="s">
        <v>662</v>
      </c>
      <c r="D2378" s="9">
        <v>45173055970</v>
      </c>
      <c r="E2378" s="5" t="s">
        <v>71</v>
      </c>
      <c r="H2378" s="8">
        <v>1509.18</v>
      </c>
      <c r="I2378" s="5" t="s">
        <v>15</v>
      </c>
      <c r="J2378" s="5" t="s">
        <v>607</v>
      </c>
    </row>
    <row r="2379" spans="1:10">
      <c r="A2379" s="5" t="s">
        <v>766</v>
      </c>
      <c r="B2379" s="6">
        <v>44902.400529189807</v>
      </c>
      <c r="C2379" s="5" t="s">
        <v>662</v>
      </c>
      <c r="D2379" s="9">
        <v>45143360833</v>
      </c>
      <c r="E2379" s="5" t="s">
        <v>71</v>
      </c>
      <c r="H2379" s="8">
        <v>1028.6199999999999</v>
      </c>
      <c r="I2379" s="5" t="s">
        <v>15</v>
      </c>
      <c r="J2379" s="10" t="s">
        <v>631</v>
      </c>
    </row>
    <row r="2380" spans="1:10">
      <c r="A2380" s="5" t="s">
        <v>766</v>
      </c>
      <c r="B2380" s="6">
        <v>44902.400529189807</v>
      </c>
      <c r="C2380" s="5" t="s">
        <v>662</v>
      </c>
      <c r="D2380" s="9">
        <v>45143360833</v>
      </c>
      <c r="E2380" s="5" t="s">
        <v>71</v>
      </c>
      <c r="H2380" s="8">
        <v>8174.35</v>
      </c>
      <c r="I2380" s="5" t="s">
        <v>15</v>
      </c>
      <c r="J2380" s="10" t="s">
        <v>631</v>
      </c>
    </row>
    <row r="2381" spans="1:10">
      <c r="A2381" s="5" t="s">
        <v>766</v>
      </c>
      <c r="B2381" s="6">
        <v>44902.400529189807</v>
      </c>
      <c r="C2381" s="5" t="s">
        <v>662</v>
      </c>
      <c r="D2381" s="9">
        <v>45143360833</v>
      </c>
      <c r="E2381" s="5" t="s">
        <v>71</v>
      </c>
      <c r="H2381" s="8">
        <v>11915.78</v>
      </c>
      <c r="I2381" s="5" t="s">
        <v>15</v>
      </c>
      <c r="J2381" s="10" t="s">
        <v>631</v>
      </c>
    </row>
    <row r="2382" spans="1:10">
      <c r="A2382" s="5" t="s">
        <v>766</v>
      </c>
      <c r="B2382" s="6">
        <v>44902.400529189807</v>
      </c>
      <c r="C2382" s="5" t="s">
        <v>662</v>
      </c>
      <c r="D2382" s="9">
        <v>45143360833</v>
      </c>
      <c r="E2382" s="5" t="s">
        <v>71</v>
      </c>
      <c r="H2382" s="8">
        <v>3325.23</v>
      </c>
      <c r="I2382" s="5" t="s">
        <v>15</v>
      </c>
      <c r="J2382" s="10" t="s">
        <v>631</v>
      </c>
    </row>
    <row r="2383" spans="1:10">
      <c r="A2383" s="5" t="s">
        <v>766</v>
      </c>
      <c r="B2383" s="6">
        <v>44902.400529189807</v>
      </c>
      <c r="C2383" s="5" t="s">
        <v>662</v>
      </c>
      <c r="D2383" s="9">
        <v>45143360833</v>
      </c>
      <c r="E2383" s="5" t="s">
        <v>71</v>
      </c>
      <c r="H2383" s="8">
        <v>1764.74</v>
      </c>
      <c r="I2383" s="5" t="s">
        <v>15</v>
      </c>
      <c r="J2383" s="10" t="s">
        <v>631</v>
      </c>
    </row>
    <row r="2384" spans="1:10">
      <c r="A2384" s="5" t="s">
        <v>766</v>
      </c>
      <c r="B2384" s="6">
        <v>44902.400529189807</v>
      </c>
      <c r="C2384" s="5" t="s">
        <v>662</v>
      </c>
      <c r="D2384" s="9">
        <v>45123117194</v>
      </c>
      <c r="E2384" s="5" t="s">
        <v>71</v>
      </c>
      <c r="H2384" s="8">
        <v>7021.11</v>
      </c>
      <c r="I2384" s="5" t="s">
        <v>15</v>
      </c>
      <c r="J2384" s="10" t="s">
        <v>631</v>
      </c>
    </row>
    <row r="2385" spans="1:10">
      <c r="A2385" s="5" t="s">
        <v>766</v>
      </c>
      <c r="B2385" s="6">
        <v>44902.400529189807</v>
      </c>
      <c r="C2385" s="5" t="s">
        <v>662</v>
      </c>
      <c r="D2385" s="9">
        <v>45123117194</v>
      </c>
      <c r="E2385" s="5" t="s">
        <v>71</v>
      </c>
      <c r="H2385" s="8">
        <v>12051.55</v>
      </c>
      <c r="I2385" s="5" t="s">
        <v>15</v>
      </c>
      <c r="J2385" s="10" t="s">
        <v>631</v>
      </c>
    </row>
    <row r="2386" spans="1:10">
      <c r="A2386" s="5" t="s">
        <v>766</v>
      </c>
      <c r="B2386" s="6">
        <v>44902.400529189807</v>
      </c>
      <c r="C2386" s="5" t="s">
        <v>662</v>
      </c>
      <c r="D2386" s="9">
        <v>45123117194</v>
      </c>
      <c r="E2386" s="5" t="s">
        <v>71</v>
      </c>
      <c r="H2386" s="8">
        <v>35026.06</v>
      </c>
      <c r="I2386" s="5" t="s">
        <v>15</v>
      </c>
      <c r="J2386" s="10" t="s">
        <v>631</v>
      </c>
    </row>
    <row r="2387" spans="1:10">
      <c r="A2387" s="5" t="s">
        <v>766</v>
      </c>
      <c r="B2387" s="6">
        <v>44902.400529189807</v>
      </c>
      <c r="C2387" s="5" t="s">
        <v>662</v>
      </c>
      <c r="D2387" s="9">
        <v>45123117194</v>
      </c>
      <c r="E2387" s="5" t="s">
        <v>71</v>
      </c>
      <c r="H2387" s="8">
        <v>21954.16</v>
      </c>
      <c r="I2387" s="5" t="s">
        <v>15</v>
      </c>
      <c r="J2387" s="10" t="s">
        <v>631</v>
      </c>
    </row>
    <row r="2388" spans="1:10">
      <c r="A2388" s="5" t="s">
        <v>766</v>
      </c>
      <c r="B2388" s="6">
        <v>44902.400529189807</v>
      </c>
      <c r="C2388" s="5" t="s">
        <v>662</v>
      </c>
      <c r="D2388" s="9">
        <v>45123117194</v>
      </c>
      <c r="E2388" s="5" t="s">
        <v>71</v>
      </c>
      <c r="H2388" s="8">
        <v>5310.54</v>
      </c>
      <c r="I2388" s="5" t="s">
        <v>15</v>
      </c>
      <c r="J2388" s="10" t="s">
        <v>631</v>
      </c>
    </row>
    <row r="2389" spans="1:10">
      <c r="A2389" s="5" t="s">
        <v>766</v>
      </c>
      <c r="B2389" s="6">
        <v>44902.400529189807</v>
      </c>
      <c r="C2389" s="5" t="s">
        <v>662</v>
      </c>
      <c r="D2389" s="9">
        <v>45132995844</v>
      </c>
      <c r="E2389" s="5" t="s">
        <v>71</v>
      </c>
      <c r="H2389" s="8">
        <v>32687.01</v>
      </c>
      <c r="I2389" s="5" t="s">
        <v>15</v>
      </c>
      <c r="J2389" s="10" t="s">
        <v>631</v>
      </c>
    </row>
    <row r="2390" spans="1:10">
      <c r="A2390" s="5" t="s">
        <v>766</v>
      </c>
      <c r="B2390" s="6">
        <v>44902.400529189807</v>
      </c>
      <c r="C2390" s="5" t="s">
        <v>662</v>
      </c>
      <c r="D2390" s="7">
        <v>25243</v>
      </c>
      <c r="E2390" s="5" t="s">
        <v>60</v>
      </c>
      <c r="H2390" s="8">
        <v>14969.94</v>
      </c>
      <c r="I2390" s="5" t="s">
        <v>15</v>
      </c>
      <c r="J2390" s="5" t="s">
        <v>607</v>
      </c>
    </row>
    <row r="2391" spans="1:10">
      <c r="A2391" s="5" t="s">
        <v>766</v>
      </c>
      <c r="B2391" s="6">
        <v>44902.400529189807</v>
      </c>
      <c r="C2391" s="5" t="s">
        <v>662</v>
      </c>
      <c r="D2391" s="7">
        <v>25243</v>
      </c>
      <c r="E2391" s="5" t="s">
        <v>60</v>
      </c>
      <c r="H2391" s="8">
        <v>95976.71</v>
      </c>
      <c r="I2391" s="5" t="s">
        <v>15</v>
      </c>
      <c r="J2391" s="5" t="s">
        <v>607</v>
      </c>
    </row>
    <row r="2392" spans="1:10">
      <c r="A2392" s="5" t="s">
        <v>766</v>
      </c>
      <c r="B2392" s="6">
        <v>44902.400529189807</v>
      </c>
      <c r="C2392" s="5" t="s">
        <v>662</v>
      </c>
      <c r="D2392" s="7">
        <v>25243</v>
      </c>
      <c r="E2392" s="5" t="s">
        <v>60</v>
      </c>
      <c r="H2392" s="8">
        <v>20719.29</v>
      </c>
      <c r="I2392" s="5" t="s">
        <v>15</v>
      </c>
      <c r="J2392" s="5" t="s">
        <v>607</v>
      </c>
    </row>
    <row r="2393" spans="1:10">
      <c r="A2393" s="5" t="s">
        <v>766</v>
      </c>
      <c r="B2393" s="6">
        <v>44902.400529189807</v>
      </c>
      <c r="C2393" s="5" t="s">
        <v>662</v>
      </c>
      <c r="D2393" s="7">
        <v>338003</v>
      </c>
      <c r="E2393" s="5" t="s">
        <v>645</v>
      </c>
      <c r="H2393" s="8">
        <v>20000</v>
      </c>
      <c r="I2393" s="5" t="s">
        <v>15</v>
      </c>
      <c r="J2393" s="5" t="s">
        <v>630</v>
      </c>
    </row>
    <row r="2394" spans="1:10">
      <c r="A2394" s="5" t="s">
        <v>766</v>
      </c>
      <c r="B2394" s="6">
        <v>44902.400529189807</v>
      </c>
      <c r="C2394" s="5" t="s">
        <v>662</v>
      </c>
      <c r="D2394" s="9">
        <v>45163087556</v>
      </c>
      <c r="E2394" s="5" t="s">
        <v>71</v>
      </c>
      <c r="H2394" s="8">
        <v>710.45</v>
      </c>
      <c r="I2394" s="5" t="s">
        <v>15</v>
      </c>
      <c r="J2394" s="5" t="s">
        <v>607</v>
      </c>
    </row>
    <row r="2395" spans="1:10">
      <c r="A2395" s="5" t="s">
        <v>766</v>
      </c>
      <c r="B2395" s="6">
        <v>44902.400529189807</v>
      </c>
      <c r="C2395" s="5" t="s">
        <v>662</v>
      </c>
      <c r="D2395" s="9">
        <v>45152989761</v>
      </c>
      <c r="E2395" s="5" t="s">
        <v>71</v>
      </c>
      <c r="H2395" s="8">
        <v>1326.19</v>
      </c>
      <c r="I2395" s="5" t="s">
        <v>15</v>
      </c>
      <c r="J2395" s="5" t="s">
        <v>607</v>
      </c>
    </row>
    <row r="2396" spans="1:10">
      <c r="A2396" s="5" t="s">
        <v>766</v>
      </c>
      <c r="B2396" s="6">
        <v>44902.400529189807</v>
      </c>
      <c r="C2396" s="5" t="s">
        <v>662</v>
      </c>
      <c r="D2396" s="9">
        <v>45132993659</v>
      </c>
      <c r="E2396" s="5" t="s">
        <v>71</v>
      </c>
      <c r="H2396" s="8">
        <v>4115.51</v>
      </c>
      <c r="I2396" s="5" t="s">
        <v>15</v>
      </c>
      <c r="J2396" s="5" t="s">
        <v>607</v>
      </c>
    </row>
    <row r="2397" spans="1:10">
      <c r="A2397" s="5" t="s">
        <v>766</v>
      </c>
      <c r="B2397" s="6">
        <v>44902.400529189807</v>
      </c>
      <c r="C2397" s="5" t="s">
        <v>662</v>
      </c>
      <c r="D2397" s="9">
        <v>45113139519</v>
      </c>
      <c r="E2397" s="5" t="s">
        <v>71</v>
      </c>
      <c r="H2397" s="8">
        <v>20626.169999999998</v>
      </c>
      <c r="I2397" s="5" t="s">
        <v>15</v>
      </c>
      <c r="J2397" s="5" t="s">
        <v>607</v>
      </c>
    </row>
    <row r="2398" spans="1:10">
      <c r="A2398" s="5" t="s">
        <v>766</v>
      </c>
      <c r="B2398" s="6">
        <v>44902.400529189807</v>
      </c>
      <c r="C2398" s="5" t="s">
        <v>662</v>
      </c>
      <c r="D2398" s="9">
        <v>45163088265</v>
      </c>
      <c r="E2398" s="5" t="s">
        <v>71</v>
      </c>
      <c r="H2398" s="8">
        <v>7700</v>
      </c>
      <c r="I2398" s="5" t="s">
        <v>15</v>
      </c>
      <c r="J2398" s="5" t="s">
        <v>607</v>
      </c>
    </row>
    <row r="2399" spans="1:10">
      <c r="A2399" s="5" t="s">
        <v>766</v>
      </c>
      <c r="B2399" s="6">
        <v>44902.400529189807</v>
      </c>
      <c r="C2399" s="5" t="s">
        <v>662</v>
      </c>
      <c r="D2399" s="9">
        <v>45163088265</v>
      </c>
      <c r="E2399" s="5" t="s">
        <v>71</v>
      </c>
      <c r="H2399" s="8">
        <v>2100</v>
      </c>
      <c r="I2399" s="5" t="s">
        <v>15</v>
      </c>
      <c r="J2399" s="5" t="s">
        <v>607</v>
      </c>
    </row>
    <row r="2400" spans="1:10">
      <c r="A2400" s="5" t="s">
        <v>766</v>
      </c>
      <c r="B2400" s="6">
        <v>44902.400529189807</v>
      </c>
      <c r="C2400" s="5" t="s">
        <v>662</v>
      </c>
      <c r="D2400" s="9">
        <v>297502001900030</v>
      </c>
      <c r="E2400" s="5" t="s">
        <v>632</v>
      </c>
      <c r="H2400" s="8">
        <v>92035.1</v>
      </c>
      <c r="I2400" s="5" t="s">
        <v>15</v>
      </c>
      <c r="J2400" s="5" t="s">
        <v>630</v>
      </c>
    </row>
    <row r="2401" spans="1:10">
      <c r="A2401" s="5" t="s">
        <v>766</v>
      </c>
      <c r="B2401" s="6">
        <v>44902.400529189807</v>
      </c>
      <c r="C2401" s="5" t="s">
        <v>662</v>
      </c>
      <c r="D2401" s="9">
        <v>297502001900030</v>
      </c>
      <c r="E2401" s="5" t="s">
        <v>649</v>
      </c>
      <c r="H2401" s="8">
        <v>3480</v>
      </c>
      <c r="I2401" s="5" t="s">
        <v>15</v>
      </c>
      <c r="J2401" s="5" t="s">
        <v>630</v>
      </c>
    </row>
    <row r="2402" spans="1:10">
      <c r="A2402" s="5" t="s">
        <v>766</v>
      </c>
      <c r="B2402" s="6">
        <v>44902.400529189807</v>
      </c>
      <c r="C2402" s="5" t="s">
        <v>662</v>
      </c>
      <c r="D2402" s="9">
        <v>295401006430031</v>
      </c>
      <c r="E2402" s="5" t="s">
        <v>632</v>
      </c>
      <c r="H2402" s="8">
        <v>48238.13</v>
      </c>
      <c r="I2402" s="5" t="s">
        <v>15</v>
      </c>
      <c r="J2402" s="10" t="s">
        <v>609</v>
      </c>
    </row>
    <row r="2403" spans="1:10">
      <c r="A2403" s="5" t="s">
        <v>766</v>
      </c>
      <c r="B2403" s="6">
        <v>44902.400529189807</v>
      </c>
      <c r="C2403" s="5" t="s">
        <v>662</v>
      </c>
      <c r="D2403" s="9">
        <v>296301007720070</v>
      </c>
      <c r="E2403" s="5" t="s">
        <v>632</v>
      </c>
      <c r="H2403" s="8">
        <v>8813.82</v>
      </c>
      <c r="I2403" s="5" t="s">
        <v>15</v>
      </c>
      <c r="J2403" s="5" t="s">
        <v>608</v>
      </c>
    </row>
    <row r="2404" spans="1:10">
      <c r="A2404" s="5" t="s">
        <v>766</v>
      </c>
      <c r="B2404" s="6">
        <v>44902.400529189807</v>
      </c>
      <c r="C2404" s="5" t="s">
        <v>662</v>
      </c>
      <c r="D2404" s="7"/>
      <c r="E2404" s="10"/>
      <c r="F2404" s="8">
        <v>14201.2</v>
      </c>
      <c r="I2404" s="11" t="s">
        <v>9</v>
      </c>
      <c r="J2404" s="10" t="s">
        <v>658</v>
      </c>
    </row>
    <row r="2405" spans="1:10">
      <c r="A2405" s="5" t="s">
        <v>766</v>
      </c>
      <c r="B2405" s="6">
        <v>44902.400529189807</v>
      </c>
      <c r="C2405" s="5" t="s">
        <v>662</v>
      </c>
      <c r="D2405" s="7"/>
      <c r="E2405" s="10"/>
      <c r="F2405" s="8">
        <v>8154</v>
      </c>
      <c r="I2405" s="11" t="s">
        <v>9</v>
      </c>
      <c r="J2405" s="5" t="s">
        <v>616</v>
      </c>
    </row>
    <row r="2406" spans="1:10">
      <c r="A2406" s="5" t="s">
        <v>766</v>
      </c>
      <c r="B2406" s="6">
        <v>44902.400529189807</v>
      </c>
      <c r="C2406" s="5" t="s">
        <v>662</v>
      </c>
      <c r="D2406" s="7"/>
      <c r="E2406" s="10"/>
      <c r="F2406" s="8">
        <v>6636.1</v>
      </c>
      <c r="I2406" s="11" t="s">
        <v>9</v>
      </c>
      <c r="J2406" s="5" t="s">
        <v>634</v>
      </c>
    </row>
    <row r="2407" spans="1:10">
      <c r="A2407" s="5" t="s">
        <v>766</v>
      </c>
      <c r="B2407" s="6">
        <v>44902.400529189807</v>
      </c>
      <c r="C2407" s="5" t="s">
        <v>662</v>
      </c>
      <c r="D2407" s="7"/>
      <c r="E2407" s="10"/>
      <c r="F2407" s="8">
        <v>6063.4</v>
      </c>
      <c r="I2407" s="11" t="s">
        <v>9</v>
      </c>
      <c r="J2407" s="10" t="s">
        <v>619</v>
      </c>
    </row>
    <row r="2408" spans="1:10">
      <c r="A2408" s="5" t="s">
        <v>766</v>
      </c>
      <c r="B2408" s="6">
        <v>44902.400529189807</v>
      </c>
      <c r="C2408" s="5" t="s">
        <v>662</v>
      </c>
      <c r="D2408" s="7"/>
      <c r="E2408" s="10"/>
      <c r="F2408" s="8">
        <v>20285</v>
      </c>
      <c r="I2408" s="11" t="s">
        <v>9</v>
      </c>
      <c r="J2408" s="10" t="s">
        <v>620</v>
      </c>
    </row>
    <row r="2409" spans="1:10">
      <c r="A2409" s="5" t="s">
        <v>766</v>
      </c>
      <c r="B2409" s="6">
        <v>44902.400529189807</v>
      </c>
      <c r="C2409" s="5" t="s">
        <v>662</v>
      </c>
      <c r="D2409" s="7"/>
      <c r="E2409" s="10"/>
      <c r="F2409" s="8">
        <v>7144.7</v>
      </c>
      <c r="I2409" s="11" t="s">
        <v>9</v>
      </c>
      <c r="J2409" s="10" t="s">
        <v>623</v>
      </c>
    </row>
    <row r="2410" spans="1:10">
      <c r="A2410" s="12" t="s">
        <v>21</v>
      </c>
      <c r="B2410" s="3"/>
      <c r="C2410" s="3"/>
      <c r="D2410" s="7"/>
      <c r="E2410" s="10"/>
      <c r="F2410" s="19">
        <f>SUM(F2372:G2409)</f>
        <v>64915.83</v>
      </c>
      <c r="H2410" s="8"/>
      <c r="I2410" s="11"/>
      <c r="J2410" s="5"/>
    </row>
    <row r="2411" spans="1:10" ht="15.75" customHeight="1">
      <c r="A2411" s="13" t="s">
        <v>22</v>
      </c>
      <c r="B2411" s="13" t="s">
        <v>23</v>
      </c>
      <c r="C2411" s="13" t="s">
        <v>24</v>
      </c>
      <c r="D2411" s="14">
        <v>112370455</v>
      </c>
      <c r="E2411" s="10"/>
      <c r="H2411" s="8"/>
      <c r="I2411" s="11"/>
      <c r="J2411" s="5"/>
    </row>
    <row r="2412" spans="1:10">
      <c r="A2412" s="5"/>
      <c r="B2412" s="6"/>
      <c r="C2412" s="5"/>
      <c r="D2412" s="7"/>
      <c r="E2412" s="10"/>
      <c r="H2412" s="8"/>
      <c r="I2412" s="11"/>
      <c r="J2412" s="5"/>
    </row>
    <row r="2413" spans="1:10">
      <c r="A2413" s="5"/>
      <c r="B2413" s="6"/>
      <c r="C2413" s="5"/>
      <c r="D2413" s="7"/>
      <c r="E2413" s="10"/>
      <c r="H2413" s="8"/>
      <c r="I2413" s="11"/>
      <c r="J2413" s="5"/>
    </row>
    <row r="2414" spans="1:10">
      <c r="A2414" s="5" t="s">
        <v>767</v>
      </c>
      <c r="B2414" s="6">
        <v>44902.431030173611</v>
      </c>
      <c r="C2414" s="5" t="s">
        <v>662</v>
      </c>
      <c r="D2414" s="7"/>
      <c r="E2414" s="10"/>
      <c r="G2414" s="8">
        <v>4289.57</v>
      </c>
      <c r="I2414" s="11" t="s">
        <v>10</v>
      </c>
      <c r="J2414" s="10" t="s">
        <v>617</v>
      </c>
    </row>
    <row r="2415" spans="1:10">
      <c r="A2415" s="5" t="s">
        <v>767</v>
      </c>
      <c r="B2415" s="6">
        <v>44902.431030173611</v>
      </c>
      <c r="C2415" s="5" t="s">
        <v>662</v>
      </c>
      <c r="D2415" s="7"/>
      <c r="E2415" s="10"/>
      <c r="G2415" s="8">
        <v>923.3</v>
      </c>
      <c r="I2415" s="11" t="s">
        <v>10</v>
      </c>
      <c r="J2415" s="10" t="s">
        <v>660</v>
      </c>
    </row>
    <row r="2416" spans="1:10">
      <c r="A2416" s="5" t="s">
        <v>768</v>
      </c>
      <c r="B2416" s="6">
        <v>44902.431030173611</v>
      </c>
      <c r="C2416" s="5" t="s">
        <v>662</v>
      </c>
      <c r="D2416" s="7">
        <v>3034977570</v>
      </c>
      <c r="E2416" s="10" t="s">
        <v>654</v>
      </c>
      <c r="H2416" s="8">
        <v>1442</v>
      </c>
      <c r="I2416" s="5" t="s">
        <v>15</v>
      </c>
      <c r="J2416" s="5" t="s">
        <v>602</v>
      </c>
    </row>
    <row r="2417" spans="1:10">
      <c r="A2417" s="5" t="s">
        <v>767</v>
      </c>
      <c r="B2417" s="6">
        <v>44902.431030173611</v>
      </c>
      <c r="C2417" s="5" t="s">
        <v>662</v>
      </c>
      <c r="D2417" s="7">
        <v>48974</v>
      </c>
      <c r="E2417" s="5" t="s">
        <v>645</v>
      </c>
      <c r="H2417" s="8">
        <v>2448.6</v>
      </c>
      <c r="I2417" s="5" t="s">
        <v>15</v>
      </c>
      <c r="J2417" s="5" t="s">
        <v>602</v>
      </c>
    </row>
    <row r="2418" spans="1:10">
      <c r="A2418" s="5" t="s">
        <v>767</v>
      </c>
      <c r="B2418" s="6">
        <v>44902.431030173611</v>
      </c>
      <c r="C2418" s="5" t="s">
        <v>662</v>
      </c>
      <c r="D2418" s="7">
        <v>292036</v>
      </c>
      <c r="E2418" s="5" t="s">
        <v>645</v>
      </c>
      <c r="H2418" s="8">
        <v>397</v>
      </c>
      <c r="I2418" s="5" t="s">
        <v>15</v>
      </c>
      <c r="J2418" s="5" t="s">
        <v>602</v>
      </c>
    </row>
    <row r="2419" spans="1:10">
      <c r="A2419" s="5" t="s">
        <v>767</v>
      </c>
      <c r="B2419" s="6">
        <v>44902.431030173611</v>
      </c>
      <c r="C2419" s="5" t="s">
        <v>662</v>
      </c>
      <c r="D2419" s="9">
        <v>45163085347</v>
      </c>
      <c r="E2419" s="5" t="s">
        <v>71</v>
      </c>
      <c r="H2419" s="8">
        <v>339.47</v>
      </c>
      <c r="I2419" s="5" t="s">
        <v>15</v>
      </c>
      <c r="J2419" s="5" t="s">
        <v>602</v>
      </c>
    </row>
    <row r="2420" spans="1:10">
      <c r="A2420" s="5" t="s">
        <v>767</v>
      </c>
      <c r="B2420" s="6">
        <v>44902.431030173611</v>
      </c>
      <c r="C2420" s="5" t="s">
        <v>662</v>
      </c>
      <c r="D2420" s="9">
        <v>45123120390</v>
      </c>
      <c r="E2420" s="5" t="s">
        <v>71</v>
      </c>
      <c r="H2420" s="8">
        <v>1375.8</v>
      </c>
      <c r="I2420" s="5" t="s">
        <v>15</v>
      </c>
      <c r="J2420" s="5" t="s">
        <v>602</v>
      </c>
    </row>
    <row r="2421" spans="1:10">
      <c r="A2421" s="5" t="s">
        <v>767</v>
      </c>
      <c r="B2421" s="6">
        <v>44902.431030173611</v>
      </c>
      <c r="C2421" s="5" t="s">
        <v>662</v>
      </c>
      <c r="D2421" s="9">
        <v>45152988274</v>
      </c>
      <c r="E2421" s="5" t="s">
        <v>71</v>
      </c>
      <c r="H2421" s="8">
        <v>262.64</v>
      </c>
      <c r="I2421" s="5" t="s">
        <v>15</v>
      </c>
      <c r="J2421" s="5" t="s">
        <v>602</v>
      </c>
    </row>
    <row r="2422" spans="1:10">
      <c r="A2422" s="5" t="s">
        <v>767</v>
      </c>
      <c r="B2422" s="6">
        <v>44902.431030173611</v>
      </c>
      <c r="C2422" s="5" t="s">
        <v>662</v>
      </c>
      <c r="D2422" s="9">
        <v>52116530713</v>
      </c>
      <c r="E2422" s="5" t="s">
        <v>71</v>
      </c>
      <c r="H2422" s="8">
        <v>3360</v>
      </c>
      <c r="I2422" s="5" t="s">
        <v>15</v>
      </c>
      <c r="J2422" s="5" t="s">
        <v>602</v>
      </c>
    </row>
    <row r="2423" spans="1:10">
      <c r="A2423" s="5" t="s">
        <v>767</v>
      </c>
      <c r="B2423" s="6">
        <v>44902.431030173611</v>
      </c>
      <c r="C2423" s="5" t="s">
        <v>662</v>
      </c>
      <c r="D2423" s="9">
        <v>45132995707</v>
      </c>
      <c r="E2423" s="5" t="s">
        <v>71</v>
      </c>
      <c r="H2423" s="8">
        <v>248</v>
      </c>
      <c r="I2423" s="5" t="s">
        <v>15</v>
      </c>
      <c r="J2423" s="5" t="s">
        <v>602</v>
      </c>
    </row>
    <row r="2424" spans="1:10">
      <c r="A2424" s="5" t="s">
        <v>767</v>
      </c>
      <c r="B2424" s="6">
        <v>44902.431030173611</v>
      </c>
      <c r="C2424" s="5" t="s">
        <v>662</v>
      </c>
      <c r="D2424" s="9">
        <v>45163087293</v>
      </c>
      <c r="E2424" s="5" t="s">
        <v>71</v>
      </c>
      <c r="H2424" s="8">
        <v>294</v>
      </c>
      <c r="I2424" s="5" t="s">
        <v>15</v>
      </c>
      <c r="J2424" s="5" t="s">
        <v>602</v>
      </c>
    </row>
    <row r="2425" spans="1:10">
      <c r="A2425" s="5" t="s">
        <v>767</v>
      </c>
      <c r="B2425" s="6">
        <v>44902.431030173611</v>
      </c>
      <c r="C2425" s="5" t="s">
        <v>662</v>
      </c>
      <c r="D2425" s="9">
        <v>45163087336</v>
      </c>
      <c r="E2425" s="5" t="s">
        <v>71</v>
      </c>
      <c r="H2425" s="8">
        <v>664.66</v>
      </c>
      <c r="I2425" s="5" t="s">
        <v>15</v>
      </c>
      <c r="J2425" s="5" t="s">
        <v>602</v>
      </c>
    </row>
    <row r="2426" spans="1:10">
      <c r="A2426" s="5" t="s">
        <v>767</v>
      </c>
      <c r="B2426" s="6">
        <v>44902.431030173611</v>
      </c>
      <c r="C2426" s="5" t="s">
        <v>662</v>
      </c>
      <c r="D2426" s="9">
        <v>45123122173</v>
      </c>
      <c r="E2426" s="5" t="s">
        <v>71</v>
      </c>
      <c r="H2426" s="8">
        <v>197.96</v>
      </c>
      <c r="I2426" s="5" t="s">
        <v>15</v>
      </c>
      <c r="J2426" s="5" t="s">
        <v>602</v>
      </c>
    </row>
    <row r="2427" spans="1:10">
      <c r="A2427" s="5" t="s">
        <v>767</v>
      </c>
      <c r="B2427" s="6">
        <v>44902.431030173611</v>
      </c>
      <c r="C2427" s="5" t="s">
        <v>662</v>
      </c>
      <c r="D2427" s="9">
        <v>45132995870</v>
      </c>
      <c r="E2427" s="5" t="s">
        <v>71</v>
      </c>
      <c r="H2427" s="8">
        <v>8845.59</v>
      </c>
      <c r="I2427" s="5" t="s">
        <v>15</v>
      </c>
      <c r="J2427" s="5" t="s">
        <v>602</v>
      </c>
    </row>
    <row r="2428" spans="1:10">
      <c r="A2428" s="5" t="s">
        <v>767</v>
      </c>
      <c r="B2428" s="6">
        <v>44902.431030173611</v>
      </c>
      <c r="C2428" s="5" t="s">
        <v>662</v>
      </c>
      <c r="D2428" s="9">
        <v>45163087395</v>
      </c>
      <c r="E2428" s="5" t="s">
        <v>71</v>
      </c>
      <c r="H2428" s="8">
        <v>2114.4</v>
      </c>
      <c r="I2428" s="5" t="s">
        <v>15</v>
      </c>
      <c r="J2428" s="5" t="s">
        <v>602</v>
      </c>
    </row>
    <row r="2429" spans="1:10">
      <c r="A2429" s="5" t="s">
        <v>767</v>
      </c>
      <c r="B2429" s="6">
        <v>44902.431030173611</v>
      </c>
      <c r="C2429" s="5" t="s">
        <v>662</v>
      </c>
      <c r="D2429" s="9">
        <v>45163087407</v>
      </c>
      <c r="E2429" s="5" t="s">
        <v>71</v>
      </c>
      <c r="H2429" s="8">
        <v>1616</v>
      </c>
      <c r="I2429" s="5" t="s">
        <v>15</v>
      </c>
      <c r="J2429" s="5" t="s">
        <v>602</v>
      </c>
    </row>
    <row r="2430" spans="1:10">
      <c r="A2430" s="5" t="s">
        <v>767</v>
      </c>
      <c r="B2430" s="6">
        <v>44902.431030173611</v>
      </c>
      <c r="C2430" s="5" t="s">
        <v>662</v>
      </c>
      <c r="D2430" s="9">
        <v>45163087473</v>
      </c>
      <c r="E2430" s="5" t="s">
        <v>71</v>
      </c>
      <c r="H2430" s="8">
        <v>1851.5</v>
      </c>
      <c r="I2430" s="5" t="s">
        <v>15</v>
      </c>
      <c r="J2430" s="5" t="s">
        <v>602</v>
      </c>
    </row>
    <row r="2431" spans="1:10">
      <c r="A2431" s="5" t="s">
        <v>767</v>
      </c>
      <c r="B2431" s="6">
        <v>44902.431030173611</v>
      </c>
      <c r="C2431" s="5" t="s">
        <v>662</v>
      </c>
      <c r="D2431" s="9">
        <v>45123122342</v>
      </c>
      <c r="E2431" s="5" t="s">
        <v>71</v>
      </c>
      <c r="H2431" s="8">
        <v>220.5</v>
      </c>
      <c r="I2431" s="5" t="s">
        <v>15</v>
      </c>
      <c r="J2431" s="5" t="s">
        <v>602</v>
      </c>
    </row>
    <row r="2432" spans="1:10">
      <c r="A2432" s="5" t="s">
        <v>767</v>
      </c>
      <c r="B2432" s="6">
        <v>44902.431030173611</v>
      </c>
      <c r="C2432" s="5" t="s">
        <v>662</v>
      </c>
      <c r="D2432" s="9">
        <v>45132996000</v>
      </c>
      <c r="E2432" s="5" t="s">
        <v>71</v>
      </c>
      <c r="H2432" s="8">
        <v>593</v>
      </c>
      <c r="I2432" s="5" t="s">
        <v>15</v>
      </c>
      <c r="J2432" s="5" t="s">
        <v>602</v>
      </c>
    </row>
    <row r="2433" spans="1:10">
      <c r="A2433" s="5" t="s">
        <v>767</v>
      </c>
      <c r="B2433" s="6">
        <v>44902.431030173611</v>
      </c>
      <c r="C2433" s="5" t="s">
        <v>662</v>
      </c>
      <c r="D2433" s="9">
        <v>45113139639</v>
      </c>
      <c r="E2433" s="5" t="s">
        <v>71</v>
      </c>
      <c r="H2433" s="8">
        <v>462.5</v>
      </c>
      <c r="I2433" s="5" t="s">
        <v>15</v>
      </c>
      <c r="J2433" s="5" t="s">
        <v>602</v>
      </c>
    </row>
    <row r="2434" spans="1:10">
      <c r="A2434" s="5" t="s">
        <v>767</v>
      </c>
      <c r="B2434" s="6">
        <v>44902.431030173611</v>
      </c>
      <c r="C2434" s="5" t="s">
        <v>662</v>
      </c>
      <c r="D2434" s="9">
        <v>45152989896</v>
      </c>
      <c r="E2434" s="5" t="s">
        <v>71</v>
      </c>
      <c r="H2434" s="8">
        <v>314.88</v>
      </c>
      <c r="I2434" s="5" t="s">
        <v>15</v>
      </c>
      <c r="J2434" s="5" t="s">
        <v>602</v>
      </c>
    </row>
    <row r="2435" spans="1:10">
      <c r="A2435" s="5" t="s">
        <v>767</v>
      </c>
      <c r="B2435" s="6">
        <v>44902.431030173611</v>
      </c>
      <c r="C2435" s="5" t="s">
        <v>662</v>
      </c>
      <c r="D2435" s="9">
        <v>52616463980</v>
      </c>
      <c r="E2435" s="5" t="s">
        <v>71</v>
      </c>
      <c r="H2435" s="8">
        <v>98.98</v>
      </c>
      <c r="I2435" s="5" t="s">
        <v>15</v>
      </c>
      <c r="J2435" s="5" t="s">
        <v>602</v>
      </c>
    </row>
    <row r="2436" spans="1:10">
      <c r="A2436" s="5" t="s">
        <v>767</v>
      </c>
      <c r="B2436" s="6">
        <v>44902.431030173611</v>
      </c>
      <c r="C2436" s="5" t="s">
        <v>662</v>
      </c>
      <c r="D2436" s="9">
        <v>45163087789</v>
      </c>
      <c r="E2436" s="5" t="s">
        <v>71</v>
      </c>
      <c r="H2436" s="8">
        <v>2415.96</v>
      </c>
      <c r="I2436" s="5" t="s">
        <v>15</v>
      </c>
      <c r="J2436" s="5" t="s">
        <v>602</v>
      </c>
    </row>
    <row r="2437" spans="1:10">
      <c r="A2437" s="5" t="s">
        <v>767</v>
      </c>
      <c r="B2437" s="6">
        <v>44902.431030173611</v>
      </c>
      <c r="C2437" s="5" t="s">
        <v>662</v>
      </c>
      <c r="D2437" s="9">
        <v>45173056560</v>
      </c>
      <c r="E2437" s="5" t="s">
        <v>71</v>
      </c>
      <c r="H2437" s="8">
        <v>262.64</v>
      </c>
      <c r="I2437" s="5" t="s">
        <v>15</v>
      </c>
      <c r="J2437" s="5" t="s">
        <v>602</v>
      </c>
    </row>
    <row r="2438" spans="1:10">
      <c r="A2438" s="5" t="s">
        <v>767</v>
      </c>
      <c r="B2438" s="6">
        <v>44902.431030173611</v>
      </c>
      <c r="C2438" s="5" t="s">
        <v>662</v>
      </c>
      <c r="D2438" s="9">
        <v>45123122756</v>
      </c>
      <c r="E2438" s="5" t="s">
        <v>71</v>
      </c>
      <c r="H2438" s="8">
        <v>439.8</v>
      </c>
      <c r="I2438" s="5" t="s">
        <v>15</v>
      </c>
      <c r="J2438" s="5" t="s">
        <v>602</v>
      </c>
    </row>
    <row r="2439" spans="1:10">
      <c r="A2439" s="5" t="s">
        <v>767</v>
      </c>
      <c r="B2439" s="6">
        <v>44902.431030173611</v>
      </c>
      <c r="C2439" s="5" t="s">
        <v>662</v>
      </c>
      <c r="D2439" s="9">
        <v>45132996395</v>
      </c>
      <c r="E2439" s="5" t="s">
        <v>71</v>
      </c>
      <c r="H2439" s="8">
        <v>1639.56</v>
      </c>
      <c r="I2439" s="5" t="s">
        <v>15</v>
      </c>
      <c r="J2439" s="5" t="s">
        <v>602</v>
      </c>
    </row>
    <row r="2440" spans="1:10">
      <c r="A2440" s="5" t="s">
        <v>767</v>
      </c>
      <c r="B2440" s="6">
        <v>44902.431030173611</v>
      </c>
      <c r="C2440" s="5" t="s">
        <v>662</v>
      </c>
      <c r="D2440" s="9">
        <v>45143366100</v>
      </c>
      <c r="E2440" s="5" t="s">
        <v>71</v>
      </c>
      <c r="H2440" s="8">
        <v>629.96</v>
      </c>
      <c r="I2440" s="5" t="s">
        <v>15</v>
      </c>
      <c r="J2440" s="5" t="s">
        <v>602</v>
      </c>
    </row>
    <row r="2441" spans="1:10">
      <c r="A2441" s="5" t="s">
        <v>767</v>
      </c>
      <c r="B2441" s="6">
        <v>44902.431030173611</v>
      </c>
      <c r="C2441" s="5" t="s">
        <v>662</v>
      </c>
      <c r="D2441" s="9">
        <v>45123122850</v>
      </c>
      <c r="E2441" s="5" t="s">
        <v>71</v>
      </c>
      <c r="H2441" s="8">
        <v>200.62</v>
      </c>
      <c r="I2441" s="5" t="s">
        <v>15</v>
      </c>
      <c r="J2441" s="5" t="s">
        <v>602</v>
      </c>
    </row>
    <row r="2442" spans="1:10">
      <c r="A2442" s="5" t="s">
        <v>767</v>
      </c>
      <c r="B2442" s="6">
        <v>44902.431030173611</v>
      </c>
      <c r="C2442" s="5" t="s">
        <v>662</v>
      </c>
      <c r="D2442" s="9">
        <v>45132996504</v>
      </c>
      <c r="E2442" s="5" t="s">
        <v>71</v>
      </c>
      <c r="H2442" s="8">
        <v>200.62</v>
      </c>
      <c r="I2442" s="5" t="s">
        <v>15</v>
      </c>
      <c r="J2442" s="5" t="s">
        <v>602</v>
      </c>
    </row>
    <row r="2443" spans="1:10">
      <c r="A2443" s="5" t="s">
        <v>767</v>
      </c>
      <c r="B2443" s="6">
        <v>44902.431030173611</v>
      </c>
      <c r="C2443" s="5" t="s">
        <v>662</v>
      </c>
      <c r="D2443" s="9">
        <v>45163088156</v>
      </c>
      <c r="E2443" s="5" t="s">
        <v>71</v>
      </c>
      <c r="H2443" s="8">
        <v>121.5</v>
      </c>
      <c r="I2443" s="5" t="s">
        <v>15</v>
      </c>
      <c r="J2443" s="5" t="s">
        <v>602</v>
      </c>
    </row>
    <row r="2444" spans="1:10">
      <c r="A2444" s="5" t="s">
        <v>767</v>
      </c>
      <c r="B2444" s="6">
        <v>44902.431030173611</v>
      </c>
      <c r="C2444" s="5" t="s">
        <v>662</v>
      </c>
      <c r="D2444" s="9">
        <v>45173057050</v>
      </c>
      <c r="E2444" s="5" t="s">
        <v>71</v>
      </c>
      <c r="H2444" s="8">
        <v>3300</v>
      </c>
      <c r="I2444" s="5" t="s">
        <v>15</v>
      </c>
      <c r="J2444" s="5" t="s">
        <v>602</v>
      </c>
    </row>
    <row r="2445" spans="1:10">
      <c r="A2445" s="5" t="s">
        <v>767</v>
      </c>
      <c r="B2445" s="6">
        <v>44902.431030173611</v>
      </c>
      <c r="C2445" s="5" t="s">
        <v>662</v>
      </c>
      <c r="D2445" s="9">
        <v>45113140430</v>
      </c>
      <c r="E2445" s="5" t="s">
        <v>71</v>
      </c>
      <c r="H2445" s="8">
        <v>274.41000000000003</v>
      </c>
      <c r="I2445" s="5" t="s">
        <v>15</v>
      </c>
      <c r="J2445" s="5" t="s">
        <v>602</v>
      </c>
    </row>
    <row r="2446" spans="1:10">
      <c r="A2446" s="5" t="s">
        <v>767</v>
      </c>
      <c r="B2446" s="6">
        <v>44902.431030173611</v>
      </c>
      <c r="C2446" s="5" t="s">
        <v>662</v>
      </c>
      <c r="D2446" s="9">
        <v>45163085583</v>
      </c>
      <c r="E2446" s="5" t="s">
        <v>71</v>
      </c>
      <c r="H2446" s="8">
        <v>126</v>
      </c>
      <c r="I2446" s="5" t="s">
        <v>15</v>
      </c>
      <c r="J2446" s="5" t="s">
        <v>602</v>
      </c>
    </row>
    <row r="2447" spans="1:10">
      <c r="A2447" s="5" t="s">
        <v>767</v>
      </c>
      <c r="B2447" s="6">
        <v>44902.431030173611</v>
      </c>
      <c r="C2447" s="5" t="s">
        <v>662</v>
      </c>
      <c r="D2447" s="9">
        <v>45113140484</v>
      </c>
      <c r="E2447" s="5" t="s">
        <v>71</v>
      </c>
      <c r="H2447" s="8">
        <v>20040</v>
      </c>
      <c r="I2447" s="5" t="s">
        <v>15</v>
      </c>
      <c r="J2447" s="5" t="s">
        <v>602</v>
      </c>
    </row>
    <row r="2448" spans="1:10">
      <c r="A2448" s="5" t="s">
        <v>767</v>
      </c>
      <c r="B2448" s="6">
        <v>44902.431030173611</v>
      </c>
      <c r="C2448" s="5" t="s">
        <v>662</v>
      </c>
      <c r="D2448" s="9">
        <v>45132996865</v>
      </c>
      <c r="E2448" s="5" t="s">
        <v>71</v>
      </c>
      <c r="H2448" s="8">
        <v>4064.26</v>
      </c>
      <c r="I2448" s="5" t="s">
        <v>15</v>
      </c>
      <c r="J2448" s="5" t="s">
        <v>602</v>
      </c>
    </row>
    <row r="2449" spans="1:10">
      <c r="A2449" s="5" t="s">
        <v>768</v>
      </c>
      <c r="B2449" s="6">
        <v>44902.431030173611</v>
      </c>
      <c r="C2449" s="5" t="s">
        <v>662</v>
      </c>
      <c r="D2449" s="7"/>
      <c r="E2449" s="10"/>
      <c r="F2449" s="8">
        <v>9388.4</v>
      </c>
      <c r="I2449" s="11" t="s">
        <v>9</v>
      </c>
      <c r="J2449" s="10" t="s">
        <v>621</v>
      </c>
    </row>
    <row r="2450" spans="1:10">
      <c r="A2450" s="5" t="s">
        <v>767</v>
      </c>
      <c r="B2450" s="6">
        <v>44902.431030173611</v>
      </c>
      <c r="C2450" s="5" t="s">
        <v>662</v>
      </c>
      <c r="D2450" s="7"/>
      <c r="E2450" s="10"/>
      <c r="F2450" s="8">
        <v>28648</v>
      </c>
      <c r="I2450" s="11" t="s">
        <v>9</v>
      </c>
      <c r="J2450" s="10" t="s">
        <v>606</v>
      </c>
    </row>
    <row r="2451" spans="1:10">
      <c r="A2451" s="5" t="s">
        <v>767</v>
      </c>
      <c r="B2451" s="6">
        <v>44902.431030173611</v>
      </c>
      <c r="C2451" s="5" t="s">
        <v>662</v>
      </c>
      <c r="D2451" s="7"/>
      <c r="E2451" s="10"/>
      <c r="F2451" s="8">
        <v>10284</v>
      </c>
      <c r="I2451" s="11" t="s">
        <v>9</v>
      </c>
      <c r="J2451" s="10" t="s">
        <v>613</v>
      </c>
    </row>
    <row r="2452" spans="1:10">
      <c r="A2452" s="5" t="s">
        <v>767</v>
      </c>
      <c r="B2452" s="6">
        <v>44902.431030173611</v>
      </c>
      <c r="C2452" s="5" t="s">
        <v>662</v>
      </c>
      <c r="D2452" s="7"/>
      <c r="E2452" s="10"/>
      <c r="F2452" s="8">
        <v>36226.699999999997</v>
      </c>
      <c r="I2452" s="11" t="s">
        <v>9</v>
      </c>
      <c r="J2452" s="5" t="s">
        <v>612</v>
      </c>
    </row>
    <row r="2453" spans="1:10">
      <c r="A2453" s="5" t="s">
        <v>767</v>
      </c>
      <c r="B2453" s="6">
        <v>44902.431030173611</v>
      </c>
      <c r="C2453" s="5" t="s">
        <v>662</v>
      </c>
      <c r="D2453" s="7"/>
      <c r="E2453" s="10"/>
      <c r="F2453" s="8">
        <v>5291.9</v>
      </c>
      <c r="I2453" s="11" t="s">
        <v>9</v>
      </c>
      <c r="J2453" s="5" t="s">
        <v>614</v>
      </c>
    </row>
    <row r="2454" spans="1:10">
      <c r="A2454" s="5" t="s">
        <v>767</v>
      </c>
      <c r="B2454" s="6">
        <v>44902.431030173611</v>
      </c>
      <c r="C2454" s="5" t="s">
        <v>662</v>
      </c>
      <c r="D2454" s="7"/>
      <c r="E2454" s="10"/>
      <c r="F2454" s="8">
        <v>10732.5</v>
      </c>
      <c r="I2454" s="11" t="s">
        <v>9</v>
      </c>
      <c r="J2454" s="10" t="s">
        <v>615</v>
      </c>
    </row>
    <row r="2455" spans="1:10">
      <c r="A2455" s="5" t="s">
        <v>767</v>
      </c>
      <c r="B2455" s="6">
        <v>44902.431030173611</v>
      </c>
      <c r="C2455" s="5" t="s">
        <v>662</v>
      </c>
      <c r="D2455" s="7"/>
      <c r="E2455" s="10"/>
      <c r="F2455" s="8">
        <v>35010.1</v>
      </c>
      <c r="I2455" s="11" t="s">
        <v>9</v>
      </c>
      <c r="J2455" s="10" t="s">
        <v>659</v>
      </c>
    </row>
    <row r="2456" spans="1:10">
      <c r="A2456" s="5" t="s">
        <v>767</v>
      </c>
      <c r="B2456" s="6">
        <v>44902.431030173611</v>
      </c>
      <c r="C2456" s="5" t="s">
        <v>662</v>
      </c>
      <c r="D2456" s="7"/>
      <c r="E2456" s="10"/>
      <c r="F2456" s="8">
        <v>17331.2</v>
      </c>
      <c r="I2456" s="11" t="s">
        <v>9</v>
      </c>
      <c r="J2456" s="10" t="s">
        <v>617</v>
      </c>
    </row>
    <row r="2457" spans="1:10">
      <c r="A2457" s="5" t="s">
        <v>767</v>
      </c>
      <c r="B2457" s="6">
        <v>44902.431030173611</v>
      </c>
      <c r="C2457" s="5" t="s">
        <v>662</v>
      </c>
      <c r="D2457" s="7"/>
      <c r="E2457" s="10"/>
      <c r="F2457" s="8">
        <v>5361.5</v>
      </c>
      <c r="I2457" s="11" t="s">
        <v>9</v>
      </c>
      <c r="J2457" s="10" t="s">
        <v>618</v>
      </c>
    </row>
    <row r="2458" spans="1:10">
      <c r="A2458" s="5" t="s">
        <v>767</v>
      </c>
      <c r="B2458" s="6">
        <v>44902.431030173611</v>
      </c>
      <c r="C2458" s="5" t="s">
        <v>662</v>
      </c>
      <c r="D2458" s="7"/>
      <c r="E2458" s="10"/>
      <c r="F2458" s="8">
        <v>77661</v>
      </c>
      <c r="I2458" s="11" t="s">
        <v>9</v>
      </c>
      <c r="J2458" s="10" t="s">
        <v>603</v>
      </c>
    </row>
    <row r="2459" spans="1:10">
      <c r="A2459" s="5" t="s">
        <v>767</v>
      </c>
      <c r="B2459" s="6">
        <v>44902.431030173611</v>
      </c>
      <c r="C2459" s="5" t="s">
        <v>662</v>
      </c>
      <c r="D2459" s="7"/>
      <c r="E2459" s="10"/>
      <c r="F2459" s="8">
        <v>13695.3</v>
      </c>
      <c r="I2459" s="11" t="s">
        <v>9</v>
      </c>
      <c r="J2459" s="10" t="s">
        <v>622</v>
      </c>
    </row>
    <row r="2460" spans="1:10">
      <c r="A2460" s="5" t="s">
        <v>767</v>
      </c>
      <c r="B2460" s="6">
        <v>44902.431030173611</v>
      </c>
      <c r="C2460" s="5" t="s">
        <v>662</v>
      </c>
      <c r="D2460" s="7"/>
      <c r="E2460" s="10"/>
      <c r="F2460" s="8">
        <v>4832.8999999999996</v>
      </c>
      <c r="I2460" s="11" t="s">
        <v>9</v>
      </c>
      <c r="J2460" s="10" t="s">
        <v>624</v>
      </c>
    </row>
    <row r="2461" spans="1:10">
      <c r="A2461" s="5" t="s">
        <v>767</v>
      </c>
      <c r="B2461" s="6">
        <v>44902.431030173611</v>
      </c>
      <c r="C2461" s="5" t="s">
        <v>662</v>
      </c>
      <c r="D2461" s="7"/>
      <c r="E2461" s="10"/>
      <c r="F2461" s="8">
        <v>15536.6</v>
      </c>
      <c r="I2461" s="11" t="s">
        <v>9</v>
      </c>
      <c r="J2461" s="10" t="s">
        <v>660</v>
      </c>
    </row>
    <row r="2462" spans="1:10">
      <c r="A2462" s="12" t="s">
        <v>21</v>
      </c>
      <c r="B2462" s="3"/>
      <c r="C2462" s="3"/>
      <c r="D2462" s="26">
        <f>254889.77+20323.2</f>
        <v>275212.96999999997</v>
      </c>
      <c r="E2462" s="10"/>
      <c r="F2462" s="19">
        <f>SUM(F2414:G2461)</f>
        <v>275212.96999999997</v>
      </c>
      <c r="H2462" s="8"/>
      <c r="I2462" s="11"/>
      <c r="J2462" s="5"/>
    </row>
    <row r="2463" spans="1:10">
      <c r="A2463" s="13" t="s">
        <v>22</v>
      </c>
      <c r="B2463" s="13" t="s">
        <v>23</v>
      </c>
      <c r="C2463" s="13" t="s">
        <v>24</v>
      </c>
      <c r="E2463" s="10"/>
      <c r="H2463" s="8"/>
      <c r="I2463" s="11"/>
      <c r="J2463" s="5"/>
    </row>
    <row r="2464" spans="1:10" ht="15.75" customHeight="1">
      <c r="A2464" s="5"/>
      <c r="B2464" s="6"/>
      <c r="C2464" s="5"/>
      <c r="D2464" s="14">
        <v>112370456</v>
      </c>
      <c r="E2464" s="10"/>
      <c r="H2464" s="8"/>
      <c r="I2464" s="11"/>
      <c r="J2464" s="5"/>
    </row>
    <row r="2465" spans="1:10" ht="15.75" customHeight="1">
      <c r="A2465" s="5"/>
      <c r="B2465" s="6"/>
      <c r="C2465" s="5"/>
      <c r="D2465" s="14">
        <v>112370616</v>
      </c>
      <c r="E2465" s="10"/>
      <c r="H2465" s="8"/>
      <c r="I2465" s="11"/>
      <c r="J2465" s="5"/>
    </row>
    <row r="2466" spans="1:10">
      <c r="A2466" s="5"/>
      <c r="B2466" s="6"/>
      <c r="C2466" s="5"/>
      <c r="D2466" s="7"/>
      <c r="E2466" s="10"/>
      <c r="H2466" s="8"/>
      <c r="I2466" s="11"/>
      <c r="J2466" s="5"/>
    </row>
    <row r="2467" spans="1:10">
      <c r="A2467" s="5" t="s">
        <v>769</v>
      </c>
      <c r="B2467" s="6">
        <v>44902.773990416666</v>
      </c>
      <c r="C2467" s="5" t="s">
        <v>662</v>
      </c>
      <c r="D2467" s="7"/>
      <c r="E2467" s="10"/>
      <c r="G2467" s="8">
        <v>1042.8</v>
      </c>
      <c r="I2467" s="11" t="s">
        <v>10</v>
      </c>
      <c r="J2467" s="5" t="s">
        <v>607</v>
      </c>
    </row>
    <row r="2468" spans="1:10">
      <c r="A2468" s="5" t="s">
        <v>770</v>
      </c>
      <c r="B2468" s="6">
        <v>44902.773990416666</v>
      </c>
      <c r="C2468" s="5" t="s">
        <v>662</v>
      </c>
      <c r="D2468" s="9">
        <v>45132996967</v>
      </c>
      <c r="E2468" s="5" t="s">
        <v>71</v>
      </c>
      <c r="H2468" s="8">
        <v>496.8</v>
      </c>
      <c r="I2468" s="5" t="s">
        <v>15</v>
      </c>
      <c r="J2468" s="10" t="s">
        <v>631</v>
      </c>
    </row>
    <row r="2469" spans="1:10">
      <c r="A2469" s="5" t="s">
        <v>770</v>
      </c>
      <c r="B2469" s="6">
        <v>44902.773990416666</v>
      </c>
      <c r="C2469" s="5" t="s">
        <v>662</v>
      </c>
      <c r="D2469" s="9">
        <v>45152992051</v>
      </c>
      <c r="E2469" s="5" t="s">
        <v>71</v>
      </c>
      <c r="H2469" s="8">
        <v>1434.12</v>
      </c>
      <c r="I2469" s="5" t="s">
        <v>15</v>
      </c>
      <c r="J2469" s="5" t="s">
        <v>602</v>
      </c>
    </row>
    <row r="2470" spans="1:10">
      <c r="A2470" s="5" t="s">
        <v>769</v>
      </c>
      <c r="B2470" s="6">
        <v>44902.773990416666</v>
      </c>
      <c r="C2470" s="5" t="s">
        <v>662</v>
      </c>
      <c r="D2470" s="9">
        <v>45173057369</v>
      </c>
      <c r="E2470" s="5" t="s">
        <v>71</v>
      </c>
      <c r="H2470" s="8">
        <v>585</v>
      </c>
      <c r="I2470" s="5" t="s">
        <v>15</v>
      </c>
      <c r="J2470" s="5" t="s">
        <v>607</v>
      </c>
    </row>
    <row r="2471" spans="1:10">
      <c r="A2471" s="5" t="s">
        <v>769</v>
      </c>
      <c r="B2471" s="6">
        <v>44902.773990416666</v>
      </c>
      <c r="C2471" s="5" t="s">
        <v>662</v>
      </c>
      <c r="D2471" s="7">
        <v>525602</v>
      </c>
      <c r="E2471" s="5" t="s">
        <v>60</v>
      </c>
      <c r="H2471" s="8">
        <v>60.28</v>
      </c>
      <c r="I2471" s="5" t="s">
        <v>15</v>
      </c>
      <c r="J2471" s="5" t="s">
        <v>602</v>
      </c>
    </row>
    <row r="2472" spans="1:10">
      <c r="A2472" s="5" t="s">
        <v>769</v>
      </c>
      <c r="B2472" s="6">
        <v>44902.773990416666</v>
      </c>
      <c r="C2472" s="5" t="s">
        <v>662</v>
      </c>
      <c r="D2472" s="7">
        <v>485477</v>
      </c>
      <c r="E2472" s="5" t="s">
        <v>60</v>
      </c>
      <c r="H2472" s="8">
        <v>268.72000000000003</v>
      </c>
      <c r="I2472" s="5" t="s">
        <v>15</v>
      </c>
      <c r="J2472" s="5" t="s">
        <v>602</v>
      </c>
    </row>
    <row r="2473" spans="1:10">
      <c r="A2473" s="5" t="s">
        <v>769</v>
      </c>
      <c r="B2473" s="6">
        <v>44902.773990416666</v>
      </c>
      <c r="C2473" s="5" t="s">
        <v>662</v>
      </c>
      <c r="D2473" s="7">
        <v>1232077</v>
      </c>
      <c r="E2473" s="5" t="s">
        <v>60</v>
      </c>
      <c r="H2473" s="8">
        <v>1405.35</v>
      </c>
      <c r="I2473" s="5" t="s">
        <v>15</v>
      </c>
      <c r="J2473" s="5" t="s">
        <v>602</v>
      </c>
    </row>
    <row r="2474" spans="1:10">
      <c r="A2474" s="5" t="s">
        <v>769</v>
      </c>
      <c r="B2474" s="6">
        <v>44902.773990416666</v>
      </c>
      <c r="C2474" s="5" t="s">
        <v>662</v>
      </c>
      <c r="D2474" s="9">
        <v>45152991722</v>
      </c>
      <c r="E2474" s="5" t="s">
        <v>71</v>
      </c>
      <c r="H2474" s="8">
        <v>364.9</v>
      </c>
      <c r="I2474" s="5" t="s">
        <v>15</v>
      </c>
      <c r="J2474" s="5" t="s">
        <v>602</v>
      </c>
    </row>
    <row r="2475" spans="1:10">
      <c r="A2475" s="5" t="s">
        <v>769</v>
      </c>
      <c r="B2475" s="6">
        <v>44902.773990416666</v>
      </c>
      <c r="C2475" s="5" t="s">
        <v>662</v>
      </c>
      <c r="D2475" s="9">
        <v>45173058038</v>
      </c>
      <c r="E2475" s="5" t="s">
        <v>71</v>
      </c>
      <c r="H2475" s="8">
        <v>393.96</v>
      </c>
      <c r="I2475" s="5" t="s">
        <v>15</v>
      </c>
      <c r="J2475" s="5" t="s">
        <v>602</v>
      </c>
    </row>
    <row r="2476" spans="1:10">
      <c r="A2476" s="5" t="s">
        <v>769</v>
      </c>
      <c r="B2476" s="6">
        <v>44902.773990416666</v>
      </c>
      <c r="C2476" s="5" t="s">
        <v>662</v>
      </c>
      <c r="D2476" s="9">
        <v>45132993127</v>
      </c>
      <c r="E2476" s="5" t="s">
        <v>71</v>
      </c>
      <c r="H2476" s="8">
        <v>3608</v>
      </c>
      <c r="I2476" s="5" t="s">
        <v>15</v>
      </c>
      <c r="J2476" s="5" t="s">
        <v>602</v>
      </c>
    </row>
    <row r="2477" spans="1:10">
      <c r="A2477" s="5" t="s">
        <v>769</v>
      </c>
      <c r="B2477" s="6">
        <v>44902.773990416666</v>
      </c>
      <c r="C2477" s="5" t="s">
        <v>662</v>
      </c>
      <c r="D2477" s="7">
        <v>248675</v>
      </c>
      <c r="E2477" s="5" t="s">
        <v>645</v>
      </c>
      <c r="H2477" s="8">
        <v>3211.6</v>
      </c>
      <c r="I2477" s="5" t="s">
        <v>15</v>
      </c>
      <c r="J2477" s="10" t="s">
        <v>609</v>
      </c>
    </row>
    <row r="2478" spans="1:10">
      <c r="A2478" s="5" t="s">
        <v>769</v>
      </c>
      <c r="B2478" s="6">
        <v>44902.773990416666</v>
      </c>
      <c r="C2478" s="5" t="s">
        <v>662</v>
      </c>
      <c r="D2478" s="9">
        <v>45113141883</v>
      </c>
      <c r="E2478" s="5" t="s">
        <v>71</v>
      </c>
      <c r="H2478" s="8">
        <v>14835</v>
      </c>
      <c r="I2478" s="5" t="s">
        <v>15</v>
      </c>
      <c r="J2478" s="5" t="s">
        <v>607</v>
      </c>
    </row>
    <row r="2479" spans="1:10">
      <c r="A2479" s="5" t="s">
        <v>769</v>
      </c>
      <c r="B2479" s="6">
        <v>44902.773990416666</v>
      </c>
      <c r="C2479" s="5" t="s">
        <v>662</v>
      </c>
      <c r="D2479" s="9">
        <v>45163090259</v>
      </c>
      <c r="E2479" s="5" t="s">
        <v>71</v>
      </c>
      <c r="H2479" s="8">
        <v>3577.3</v>
      </c>
      <c r="I2479" s="5" t="s">
        <v>15</v>
      </c>
      <c r="J2479" s="5" t="s">
        <v>607</v>
      </c>
    </row>
    <row r="2480" spans="1:10">
      <c r="A2480" s="5" t="s">
        <v>769</v>
      </c>
      <c r="B2480" s="6">
        <v>44902.773990416666</v>
      </c>
      <c r="C2480" s="5" t="s">
        <v>662</v>
      </c>
      <c r="D2480" s="9">
        <v>45143366548</v>
      </c>
      <c r="E2480" s="5" t="s">
        <v>71</v>
      </c>
      <c r="H2480" s="8">
        <v>908.94</v>
      </c>
      <c r="I2480" s="5" t="s">
        <v>15</v>
      </c>
      <c r="J2480" s="10" t="s">
        <v>631</v>
      </c>
    </row>
    <row r="2481" spans="1:10">
      <c r="A2481" s="5" t="s">
        <v>769</v>
      </c>
      <c r="B2481" s="6">
        <v>44902.773990416666</v>
      </c>
      <c r="C2481" s="5" t="s">
        <v>662</v>
      </c>
      <c r="D2481" s="9">
        <v>45143366548</v>
      </c>
      <c r="E2481" s="5" t="s">
        <v>71</v>
      </c>
      <c r="H2481" s="8">
        <v>780.66</v>
      </c>
      <c r="I2481" s="5" t="s">
        <v>15</v>
      </c>
      <c r="J2481" s="10" t="s">
        <v>631</v>
      </c>
    </row>
    <row r="2482" spans="1:10">
      <c r="A2482" s="5" t="s">
        <v>769</v>
      </c>
      <c r="B2482" s="6">
        <v>44902.773990416666</v>
      </c>
      <c r="C2482" s="5" t="s">
        <v>662</v>
      </c>
      <c r="D2482" s="9">
        <v>45132996967</v>
      </c>
      <c r="E2482" s="5" t="s">
        <v>71</v>
      </c>
      <c r="H2482" s="8">
        <v>59.2</v>
      </c>
      <c r="I2482" s="5" t="s">
        <v>15</v>
      </c>
      <c r="J2482" s="10" t="s">
        <v>631</v>
      </c>
    </row>
    <row r="2483" spans="1:10">
      <c r="A2483" s="5" t="s">
        <v>769</v>
      </c>
      <c r="B2483" s="6">
        <v>44902.773990416666</v>
      </c>
      <c r="C2483" s="5" t="s">
        <v>662</v>
      </c>
      <c r="D2483" s="9">
        <v>45132996967</v>
      </c>
      <c r="E2483" s="5" t="s">
        <v>71</v>
      </c>
      <c r="H2483" s="8">
        <v>316.8</v>
      </c>
      <c r="I2483" s="5" t="s">
        <v>15</v>
      </c>
      <c r="J2483" s="10" t="s">
        <v>631</v>
      </c>
    </row>
    <row r="2484" spans="1:10">
      <c r="A2484" s="5" t="s">
        <v>769</v>
      </c>
      <c r="B2484" s="6">
        <v>44902.773990416666</v>
      </c>
      <c r="C2484" s="5" t="s">
        <v>662</v>
      </c>
      <c r="D2484" s="9">
        <v>45132996967</v>
      </c>
      <c r="E2484" s="5" t="s">
        <v>71</v>
      </c>
      <c r="H2484" s="8">
        <v>67.2</v>
      </c>
      <c r="I2484" s="5" t="s">
        <v>15</v>
      </c>
      <c r="J2484" s="10" t="s">
        <v>631</v>
      </c>
    </row>
    <row r="2485" spans="1:10">
      <c r="A2485" s="5" t="s">
        <v>769</v>
      </c>
      <c r="B2485" s="6">
        <v>44902.773990416666</v>
      </c>
      <c r="C2485" s="5" t="s">
        <v>662</v>
      </c>
      <c r="D2485" s="9">
        <v>45132996967</v>
      </c>
      <c r="E2485" s="5" t="s">
        <v>71</v>
      </c>
      <c r="H2485" s="8">
        <v>193.83</v>
      </c>
      <c r="I2485" s="5" t="s">
        <v>15</v>
      </c>
      <c r="J2485" s="10" t="s">
        <v>631</v>
      </c>
    </row>
    <row r="2486" spans="1:10">
      <c r="A2486" s="5" t="s">
        <v>769</v>
      </c>
      <c r="B2486" s="6">
        <v>44902.773990416666</v>
      </c>
      <c r="C2486" s="5" t="s">
        <v>662</v>
      </c>
      <c r="D2486" s="9">
        <v>45173057229</v>
      </c>
      <c r="E2486" s="5" t="s">
        <v>71</v>
      </c>
      <c r="H2486" s="8">
        <v>1873.94</v>
      </c>
      <c r="I2486" s="5" t="s">
        <v>15</v>
      </c>
      <c r="J2486" s="10" t="s">
        <v>631</v>
      </c>
    </row>
    <row r="2487" spans="1:10">
      <c r="A2487" s="5" t="s">
        <v>769</v>
      </c>
      <c r="B2487" s="6">
        <v>44902.773990416666</v>
      </c>
      <c r="C2487" s="5" t="s">
        <v>662</v>
      </c>
      <c r="D2487" s="9">
        <v>45173057229</v>
      </c>
      <c r="E2487" s="5" t="s">
        <v>71</v>
      </c>
      <c r="H2487" s="8">
        <v>3676.72</v>
      </c>
      <c r="I2487" s="5" t="s">
        <v>15</v>
      </c>
      <c r="J2487" s="10" t="s">
        <v>631</v>
      </c>
    </row>
    <row r="2488" spans="1:10">
      <c r="A2488" s="5" t="s">
        <v>769</v>
      </c>
      <c r="B2488" s="6">
        <v>44902.773990416666</v>
      </c>
      <c r="C2488" s="5" t="s">
        <v>662</v>
      </c>
      <c r="D2488" s="9">
        <v>45173057229</v>
      </c>
      <c r="E2488" s="5" t="s">
        <v>71</v>
      </c>
      <c r="H2488" s="8">
        <v>1930.01</v>
      </c>
      <c r="I2488" s="5" t="s">
        <v>15</v>
      </c>
      <c r="J2488" s="10" t="s">
        <v>631</v>
      </c>
    </row>
    <row r="2489" spans="1:10">
      <c r="A2489" s="5" t="s">
        <v>769</v>
      </c>
      <c r="B2489" s="6">
        <v>44902.773990416666</v>
      </c>
      <c r="C2489" s="5" t="s">
        <v>662</v>
      </c>
      <c r="D2489" s="9">
        <v>45173057229</v>
      </c>
      <c r="E2489" s="5" t="s">
        <v>71</v>
      </c>
      <c r="H2489" s="8">
        <v>1746.71</v>
      </c>
      <c r="I2489" s="5" t="s">
        <v>15</v>
      </c>
      <c r="J2489" s="10" t="s">
        <v>631</v>
      </c>
    </row>
    <row r="2490" spans="1:10">
      <c r="A2490" s="5" t="s">
        <v>769</v>
      </c>
      <c r="B2490" s="6">
        <v>44902.773990416666</v>
      </c>
      <c r="C2490" s="5" t="s">
        <v>662</v>
      </c>
      <c r="D2490" s="9">
        <v>45173057228</v>
      </c>
      <c r="E2490" s="5" t="s">
        <v>71</v>
      </c>
      <c r="H2490" s="8">
        <v>4324.3599999999997</v>
      </c>
      <c r="I2490" s="5" t="s">
        <v>15</v>
      </c>
      <c r="J2490" s="10" t="s">
        <v>631</v>
      </c>
    </row>
    <row r="2491" spans="1:10">
      <c r="A2491" s="5" t="s">
        <v>769</v>
      </c>
      <c r="B2491" s="6">
        <v>44902.773990416666</v>
      </c>
      <c r="C2491" s="5" t="s">
        <v>662</v>
      </c>
      <c r="D2491" s="9">
        <v>45173057228</v>
      </c>
      <c r="E2491" s="5" t="s">
        <v>71</v>
      </c>
      <c r="H2491" s="8">
        <v>3196.81</v>
      </c>
      <c r="I2491" s="5" t="s">
        <v>15</v>
      </c>
      <c r="J2491" s="10" t="s">
        <v>631</v>
      </c>
    </row>
    <row r="2492" spans="1:10">
      <c r="A2492" s="5" t="s">
        <v>769</v>
      </c>
      <c r="B2492" s="6">
        <v>44902.773990416666</v>
      </c>
      <c r="C2492" s="5" t="s">
        <v>662</v>
      </c>
      <c r="D2492" s="9">
        <v>45173057228</v>
      </c>
      <c r="E2492" s="5" t="s">
        <v>71</v>
      </c>
      <c r="H2492" s="8">
        <v>2229.37</v>
      </c>
      <c r="I2492" s="5" t="s">
        <v>15</v>
      </c>
      <c r="J2492" s="10" t="s">
        <v>631</v>
      </c>
    </row>
    <row r="2493" spans="1:10">
      <c r="A2493" s="5" t="s">
        <v>769</v>
      </c>
      <c r="B2493" s="6">
        <v>44902.773990416666</v>
      </c>
      <c r="C2493" s="5" t="s">
        <v>662</v>
      </c>
      <c r="D2493" s="9">
        <v>45173057228</v>
      </c>
      <c r="E2493" s="5" t="s">
        <v>71</v>
      </c>
      <c r="H2493" s="8">
        <v>2197.9899999999998</v>
      </c>
      <c r="I2493" s="5" t="s">
        <v>15</v>
      </c>
      <c r="J2493" s="10" t="s">
        <v>631</v>
      </c>
    </row>
    <row r="2494" spans="1:10">
      <c r="A2494" s="5" t="s">
        <v>769</v>
      </c>
      <c r="B2494" s="6">
        <v>44902.773990416666</v>
      </c>
      <c r="C2494" s="5" t="s">
        <v>662</v>
      </c>
      <c r="D2494" s="9">
        <v>45173057228</v>
      </c>
      <c r="E2494" s="5" t="s">
        <v>71</v>
      </c>
      <c r="H2494" s="8">
        <v>6617.23</v>
      </c>
      <c r="I2494" s="5" t="s">
        <v>15</v>
      </c>
      <c r="J2494" s="10" t="s">
        <v>631</v>
      </c>
    </row>
    <row r="2495" spans="1:10">
      <c r="A2495" s="5" t="s">
        <v>769</v>
      </c>
      <c r="B2495" s="6">
        <v>44902.773990416666</v>
      </c>
      <c r="C2495" s="5" t="s">
        <v>662</v>
      </c>
      <c r="D2495" s="9">
        <v>45173057228</v>
      </c>
      <c r="E2495" s="5" t="s">
        <v>71</v>
      </c>
      <c r="H2495" s="8">
        <v>6302.82</v>
      </c>
      <c r="I2495" s="5" t="s">
        <v>15</v>
      </c>
      <c r="J2495" s="10" t="s">
        <v>631</v>
      </c>
    </row>
    <row r="2496" spans="1:10">
      <c r="A2496" s="5" t="s">
        <v>769</v>
      </c>
      <c r="B2496" s="6">
        <v>44902.773990416666</v>
      </c>
      <c r="C2496" s="5" t="s">
        <v>662</v>
      </c>
      <c r="D2496" s="9">
        <v>45113140603</v>
      </c>
      <c r="E2496" s="5" t="s">
        <v>71</v>
      </c>
      <c r="H2496" s="8">
        <v>13214.19</v>
      </c>
      <c r="I2496" s="5" t="s">
        <v>15</v>
      </c>
      <c r="J2496" s="10" t="s">
        <v>631</v>
      </c>
    </row>
    <row r="2497" spans="1:10">
      <c r="A2497" s="5" t="s">
        <v>769</v>
      </c>
      <c r="B2497" s="6">
        <v>44902.773990416666</v>
      </c>
      <c r="C2497" s="5" t="s">
        <v>662</v>
      </c>
      <c r="D2497" s="9">
        <v>45113140603</v>
      </c>
      <c r="E2497" s="5" t="s">
        <v>71</v>
      </c>
      <c r="H2497" s="8">
        <v>7519.88</v>
      </c>
      <c r="I2497" s="5" t="s">
        <v>15</v>
      </c>
      <c r="J2497" s="10" t="s">
        <v>631</v>
      </c>
    </row>
    <row r="2498" spans="1:10">
      <c r="A2498" s="5" t="s">
        <v>769</v>
      </c>
      <c r="B2498" s="6">
        <v>44902.773990416666</v>
      </c>
      <c r="C2498" s="5" t="s">
        <v>662</v>
      </c>
      <c r="D2498" s="9">
        <v>45113140603</v>
      </c>
      <c r="E2498" s="5" t="s">
        <v>71</v>
      </c>
      <c r="H2498" s="8">
        <v>5752.55</v>
      </c>
      <c r="I2498" s="5" t="s">
        <v>15</v>
      </c>
      <c r="J2498" s="10" t="s">
        <v>631</v>
      </c>
    </row>
    <row r="2499" spans="1:10">
      <c r="A2499" s="5" t="s">
        <v>769</v>
      </c>
      <c r="B2499" s="6">
        <v>44902.773990416666</v>
      </c>
      <c r="C2499" s="5" t="s">
        <v>662</v>
      </c>
      <c r="D2499" s="9">
        <v>45113140603</v>
      </c>
      <c r="E2499" s="5" t="s">
        <v>71</v>
      </c>
      <c r="H2499" s="8">
        <v>1120.25</v>
      </c>
      <c r="I2499" s="5" t="s">
        <v>15</v>
      </c>
      <c r="J2499" s="10" t="s">
        <v>631</v>
      </c>
    </row>
    <row r="2500" spans="1:10">
      <c r="A2500" s="5" t="s">
        <v>769</v>
      </c>
      <c r="B2500" s="6">
        <v>44902.773990416666</v>
      </c>
      <c r="C2500" s="5" t="s">
        <v>662</v>
      </c>
      <c r="D2500" s="9">
        <v>45113140603</v>
      </c>
      <c r="E2500" s="5" t="s">
        <v>71</v>
      </c>
      <c r="H2500" s="8">
        <v>675.26</v>
      </c>
      <c r="I2500" s="5" t="s">
        <v>15</v>
      </c>
      <c r="J2500" s="10" t="s">
        <v>631</v>
      </c>
    </row>
    <row r="2501" spans="1:10">
      <c r="A2501" s="5" t="s">
        <v>769</v>
      </c>
      <c r="B2501" s="6">
        <v>44902.773990416666</v>
      </c>
      <c r="C2501" s="5" t="s">
        <v>662</v>
      </c>
      <c r="D2501" s="9">
        <v>45113140603</v>
      </c>
      <c r="E2501" s="5" t="s">
        <v>71</v>
      </c>
      <c r="H2501" s="8">
        <v>13639.8</v>
      </c>
      <c r="I2501" s="5" t="s">
        <v>15</v>
      </c>
      <c r="J2501" s="10" t="s">
        <v>631</v>
      </c>
    </row>
    <row r="2502" spans="1:10">
      <c r="A2502" s="5" t="s">
        <v>769</v>
      </c>
      <c r="B2502" s="6">
        <v>44902.773990416666</v>
      </c>
      <c r="C2502" s="5" t="s">
        <v>662</v>
      </c>
      <c r="D2502" s="9">
        <v>45113140603</v>
      </c>
      <c r="E2502" s="5" t="s">
        <v>71</v>
      </c>
      <c r="H2502" s="8">
        <v>12881.73</v>
      </c>
      <c r="I2502" s="5" t="s">
        <v>15</v>
      </c>
      <c r="J2502" s="10" t="s">
        <v>631</v>
      </c>
    </row>
    <row r="2503" spans="1:10">
      <c r="A2503" s="5" t="s">
        <v>769</v>
      </c>
      <c r="B2503" s="6">
        <v>44902.773990416666</v>
      </c>
      <c r="C2503" s="5" t="s">
        <v>662</v>
      </c>
      <c r="D2503" s="9">
        <v>45113140603</v>
      </c>
      <c r="E2503" s="5" t="s">
        <v>71</v>
      </c>
      <c r="H2503" s="8">
        <v>0.01</v>
      </c>
      <c r="I2503" s="5" t="s">
        <v>15</v>
      </c>
      <c r="J2503" s="10" t="s">
        <v>631</v>
      </c>
    </row>
    <row r="2504" spans="1:10">
      <c r="A2504" s="5" t="s">
        <v>769</v>
      </c>
      <c r="B2504" s="6">
        <v>44902.773990416666</v>
      </c>
      <c r="C2504" s="5" t="s">
        <v>662</v>
      </c>
      <c r="D2504" s="9">
        <v>45113140603</v>
      </c>
      <c r="E2504" s="5" t="s">
        <v>71</v>
      </c>
      <c r="H2504" s="8">
        <v>1705.61</v>
      </c>
      <c r="I2504" s="5" t="s">
        <v>15</v>
      </c>
      <c r="J2504" s="10" t="s">
        <v>631</v>
      </c>
    </row>
    <row r="2505" spans="1:10">
      <c r="A2505" s="5" t="s">
        <v>769</v>
      </c>
      <c r="B2505" s="6">
        <v>44902.773990416666</v>
      </c>
      <c r="C2505" s="5" t="s">
        <v>662</v>
      </c>
      <c r="D2505" s="9">
        <v>45152989663</v>
      </c>
      <c r="E2505" s="5" t="s">
        <v>71</v>
      </c>
      <c r="H2505" s="8">
        <v>4.29</v>
      </c>
      <c r="I2505" s="5" t="s">
        <v>15</v>
      </c>
      <c r="J2505" s="10" t="s">
        <v>631</v>
      </c>
    </row>
    <row r="2506" spans="1:10">
      <c r="A2506" s="5" t="s">
        <v>769</v>
      </c>
      <c r="B2506" s="6">
        <v>44902.773990416666</v>
      </c>
      <c r="C2506" s="5" t="s">
        <v>662</v>
      </c>
      <c r="D2506" s="9">
        <v>45152990655</v>
      </c>
      <c r="E2506" s="5" t="s">
        <v>71</v>
      </c>
      <c r="H2506" s="8">
        <v>6</v>
      </c>
      <c r="I2506" s="5" t="s">
        <v>15</v>
      </c>
      <c r="J2506" s="10" t="s">
        <v>631</v>
      </c>
    </row>
    <row r="2507" spans="1:10">
      <c r="A2507" s="5" t="s">
        <v>769</v>
      </c>
      <c r="B2507" s="6">
        <v>44902.773990416666</v>
      </c>
      <c r="C2507" s="5" t="s">
        <v>662</v>
      </c>
      <c r="D2507" s="9">
        <v>45152990655</v>
      </c>
      <c r="E2507" s="5" t="s">
        <v>71</v>
      </c>
      <c r="H2507" s="8">
        <v>56.83</v>
      </c>
      <c r="I2507" s="5" t="s">
        <v>15</v>
      </c>
      <c r="J2507" s="10" t="s">
        <v>631</v>
      </c>
    </row>
    <row r="2508" spans="1:10">
      <c r="A2508" s="5" t="s">
        <v>769</v>
      </c>
      <c r="B2508" s="6">
        <v>44902.773990416666</v>
      </c>
      <c r="C2508" s="5" t="s">
        <v>662</v>
      </c>
      <c r="D2508" s="9">
        <v>45152990655</v>
      </c>
      <c r="E2508" s="5" t="s">
        <v>71</v>
      </c>
      <c r="H2508" s="8">
        <v>4</v>
      </c>
      <c r="I2508" s="5" t="s">
        <v>15</v>
      </c>
      <c r="J2508" s="10" t="s">
        <v>631</v>
      </c>
    </row>
    <row r="2509" spans="1:10">
      <c r="A2509" s="5" t="s">
        <v>769</v>
      </c>
      <c r="B2509" s="6">
        <v>44902.773990416666</v>
      </c>
      <c r="C2509" s="5" t="s">
        <v>662</v>
      </c>
      <c r="D2509" s="9">
        <v>45123125130</v>
      </c>
      <c r="E2509" s="5" t="s">
        <v>71</v>
      </c>
      <c r="H2509" s="8">
        <v>282.08999999999997</v>
      </c>
      <c r="I2509" s="5" t="s">
        <v>15</v>
      </c>
      <c r="J2509" s="5" t="s">
        <v>602</v>
      </c>
    </row>
    <row r="2510" spans="1:10">
      <c r="A2510" s="5" t="s">
        <v>769</v>
      </c>
      <c r="B2510" s="6">
        <v>44902.773990416666</v>
      </c>
      <c r="C2510" s="5" t="s">
        <v>662</v>
      </c>
      <c r="D2510" s="9">
        <v>45163090230</v>
      </c>
      <c r="E2510" s="5" t="s">
        <v>71</v>
      </c>
      <c r="H2510" s="8">
        <v>1394.4</v>
      </c>
      <c r="I2510" s="5" t="s">
        <v>15</v>
      </c>
      <c r="J2510" s="5" t="s">
        <v>602</v>
      </c>
    </row>
    <row r="2511" spans="1:10">
      <c r="A2511" s="5" t="s">
        <v>769</v>
      </c>
      <c r="B2511" s="6">
        <v>44902.773990416666</v>
      </c>
      <c r="C2511" s="5" t="s">
        <v>662</v>
      </c>
      <c r="D2511" s="9">
        <v>45152992837</v>
      </c>
      <c r="E2511" s="5" t="s">
        <v>71</v>
      </c>
      <c r="H2511" s="8">
        <v>195</v>
      </c>
      <c r="I2511" s="5" t="s">
        <v>15</v>
      </c>
      <c r="J2511" s="5" t="s">
        <v>602</v>
      </c>
    </row>
    <row r="2512" spans="1:10">
      <c r="A2512" s="5" t="s">
        <v>769</v>
      </c>
      <c r="B2512" s="6">
        <v>44902.773990416666</v>
      </c>
      <c r="C2512" s="5" t="s">
        <v>662</v>
      </c>
      <c r="D2512" s="9">
        <v>52216576624</v>
      </c>
      <c r="E2512" s="5" t="s">
        <v>71</v>
      </c>
      <c r="H2512" s="8">
        <v>2400</v>
      </c>
      <c r="I2512" s="5" t="s">
        <v>15</v>
      </c>
      <c r="J2512" s="5" t="s">
        <v>602</v>
      </c>
    </row>
    <row r="2513" spans="1:10">
      <c r="A2513" s="5" t="s">
        <v>769</v>
      </c>
      <c r="B2513" s="6">
        <v>44902.773990416666</v>
      </c>
      <c r="C2513" s="5" t="s">
        <v>662</v>
      </c>
      <c r="D2513" s="9">
        <v>45143368423</v>
      </c>
      <c r="E2513" s="5" t="s">
        <v>71</v>
      </c>
      <c r="H2513" s="8">
        <v>2040</v>
      </c>
      <c r="I2513" s="5" t="s">
        <v>15</v>
      </c>
      <c r="J2513" s="5" t="s">
        <v>602</v>
      </c>
    </row>
    <row r="2514" spans="1:10">
      <c r="A2514" s="5" t="s">
        <v>769</v>
      </c>
      <c r="B2514" s="6">
        <v>44902.773990416666</v>
      </c>
      <c r="C2514" s="5" t="s">
        <v>662</v>
      </c>
      <c r="D2514" s="9">
        <v>45143368416</v>
      </c>
      <c r="E2514" s="5" t="s">
        <v>71</v>
      </c>
      <c r="H2514" s="8">
        <v>893</v>
      </c>
      <c r="I2514" s="5" t="s">
        <v>15</v>
      </c>
      <c r="J2514" s="5" t="s">
        <v>602</v>
      </c>
    </row>
    <row r="2515" spans="1:10">
      <c r="A2515" s="5" t="s">
        <v>769</v>
      </c>
      <c r="B2515" s="6">
        <v>44902.773990416666</v>
      </c>
      <c r="C2515" s="5" t="s">
        <v>662</v>
      </c>
      <c r="D2515" s="9">
        <v>45113142774</v>
      </c>
      <c r="E2515" s="5" t="s">
        <v>71</v>
      </c>
      <c r="H2515" s="8">
        <v>1965.66</v>
      </c>
      <c r="I2515" s="5" t="s">
        <v>15</v>
      </c>
      <c r="J2515" s="5" t="s">
        <v>602</v>
      </c>
    </row>
    <row r="2516" spans="1:10">
      <c r="A2516" s="5" t="s">
        <v>769</v>
      </c>
      <c r="B2516" s="6">
        <v>44902.773990416666</v>
      </c>
      <c r="C2516" s="5" t="s">
        <v>662</v>
      </c>
      <c r="D2516" s="9">
        <v>45163089832</v>
      </c>
      <c r="E2516" s="5" t="s">
        <v>71</v>
      </c>
      <c r="H2516" s="8">
        <v>320.77</v>
      </c>
      <c r="I2516" s="5" t="s">
        <v>15</v>
      </c>
      <c r="J2516" s="5" t="s">
        <v>602</v>
      </c>
    </row>
    <row r="2517" spans="1:10">
      <c r="A2517" s="5" t="s">
        <v>769</v>
      </c>
      <c r="B2517" s="6">
        <v>44902.773990416666</v>
      </c>
      <c r="C2517" s="5" t="s">
        <v>662</v>
      </c>
      <c r="D2517" s="9">
        <v>45152988244</v>
      </c>
      <c r="E2517" s="5" t="s">
        <v>71</v>
      </c>
      <c r="H2517" s="8">
        <v>6287.82</v>
      </c>
      <c r="I2517" s="5" t="s">
        <v>15</v>
      </c>
      <c r="J2517" s="5" t="s">
        <v>607</v>
      </c>
    </row>
    <row r="2518" spans="1:10">
      <c r="A2518" s="5" t="s">
        <v>769</v>
      </c>
      <c r="B2518" s="6">
        <v>44902.773990416666</v>
      </c>
      <c r="C2518" s="5" t="s">
        <v>662</v>
      </c>
      <c r="D2518" s="9">
        <v>45173059041</v>
      </c>
      <c r="E2518" s="5" t="s">
        <v>71</v>
      </c>
      <c r="H2518" s="8">
        <v>3347.1</v>
      </c>
      <c r="I2518" s="5" t="s">
        <v>15</v>
      </c>
      <c r="J2518" s="5" t="s">
        <v>602</v>
      </c>
    </row>
    <row r="2519" spans="1:10">
      <c r="A2519" s="5" t="s">
        <v>769</v>
      </c>
      <c r="B2519" s="6">
        <v>44902.773990416666</v>
      </c>
      <c r="C2519" s="5" t="s">
        <v>662</v>
      </c>
      <c r="D2519" s="9">
        <v>45152992635</v>
      </c>
      <c r="E2519" s="5" t="s">
        <v>71</v>
      </c>
      <c r="H2519" s="8">
        <v>264</v>
      </c>
      <c r="I2519" s="5" t="s">
        <v>15</v>
      </c>
      <c r="J2519" s="5" t="s">
        <v>602</v>
      </c>
    </row>
    <row r="2520" spans="1:10">
      <c r="A2520" s="5" t="s">
        <v>769</v>
      </c>
      <c r="B2520" s="6">
        <v>44902.773990416666</v>
      </c>
      <c r="C2520" s="5" t="s">
        <v>662</v>
      </c>
      <c r="D2520" s="9">
        <v>52616471897</v>
      </c>
      <c r="E2520" s="5" t="s">
        <v>71</v>
      </c>
      <c r="H2520" s="8">
        <v>835.62</v>
      </c>
      <c r="I2520" s="5" t="s">
        <v>15</v>
      </c>
      <c r="J2520" s="5" t="s">
        <v>602</v>
      </c>
    </row>
    <row r="2521" spans="1:10">
      <c r="A2521" s="5" t="s">
        <v>769</v>
      </c>
      <c r="B2521" s="6">
        <v>44902.773990416666</v>
      </c>
      <c r="C2521" s="5" t="s">
        <v>662</v>
      </c>
      <c r="D2521" s="9">
        <v>52616471089</v>
      </c>
      <c r="E2521" s="5" t="s">
        <v>71</v>
      </c>
      <c r="H2521" s="8">
        <v>1168</v>
      </c>
      <c r="I2521" s="5" t="s">
        <v>15</v>
      </c>
      <c r="J2521" s="5" t="s">
        <v>602</v>
      </c>
    </row>
    <row r="2522" spans="1:10">
      <c r="A2522" s="5" t="s">
        <v>769</v>
      </c>
      <c r="B2522" s="6">
        <v>44902.773990416666</v>
      </c>
      <c r="C2522" s="5" t="s">
        <v>662</v>
      </c>
      <c r="D2522" s="9">
        <v>45163089850</v>
      </c>
      <c r="E2522" s="5" t="s">
        <v>71</v>
      </c>
      <c r="H2522" s="8">
        <v>518.03</v>
      </c>
      <c r="I2522" s="5" t="s">
        <v>15</v>
      </c>
      <c r="J2522" s="5" t="s">
        <v>602</v>
      </c>
    </row>
    <row r="2523" spans="1:10">
      <c r="A2523" s="5" t="s">
        <v>769</v>
      </c>
      <c r="B2523" s="6">
        <v>44902.773990416666</v>
      </c>
      <c r="C2523" s="5" t="s">
        <v>662</v>
      </c>
      <c r="D2523" s="7">
        <v>164422</v>
      </c>
      <c r="E2523" s="5" t="s">
        <v>60</v>
      </c>
      <c r="H2523" s="8">
        <v>13472.9</v>
      </c>
      <c r="I2523" s="5" t="s">
        <v>15</v>
      </c>
      <c r="J2523" s="5" t="s">
        <v>607</v>
      </c>
    </row>
    <row r="2524" spans="1:10">
      <c r="A2524" s="5" t="s">
        <v>769</v>
      </c>
      <c r="B2524" s="6">
        <v>44902.773990416666</v>
      </c>
      <c r="C2524" s="5" t="s">
        <v>662</v>
      </c>
      <c r="D2524" s="9">
        <v>297502001910014</v>
      </c>
      <c r="E2524" s="5" t="s">
        <v>649</v>
      </c>
      <c r="H2524" s="8">
        <v>18096</v>
      </c>
      <c r="I2524" s="5" t="s">
        <v>15</v>
      </c>
      <c r="J2524" s="5" t="s">
        <v>630</v>
      </c>
    </row>
    <row r="2525" spans="1:10">
      <c r="A2525" s="5" t="s">
        <v>769</v>
      </c>
      <c r="B2525" s="6">
        <v>44902.773990416666</v>
      </c>
      <c r="C2525" s="5" t="s">
        <v>662</v>
      </c>
      <c r="D2525" s="9">
        <v>297502001910014</v>
      </c>
      <c r="E2525" s="5" t="s">
        <v>632</v>
      </c>
      <c r="H2525" s="8">
        <v>56769.599999999999</v>
      </c>
      <c r="I2525" s="5" t="s">
        <v>15</v>
      </c>
      <c r="J2525" s="5" t="s">
        <v>630</v>
      </c>
    </row>
    <row r="2526" spans="1:10">
      <c r="A2526" s="5" t="s">
        <v>769</v>
      </c>
      <c r="B2526" s="6">
        <v>44902.773990416666</v>
      </c>
      <c r="C2526" s="5" t="s">
        <v>662</v>
      </c>
      <c r="D2526" s="7">
        <v>402191</v>
      </c>
      <c r="E2526" s="5" t="s">
        <v>645</v>
      </c>
      <c r="H2526" s="8">
        <v>69.94</v>
      </c>
      <c r="I2526" s="5" t="s">
        <v>15</v>
      </c>
      <c r="J2526" s="5" t="s">
        <v>602</v>
      </c>
    </row>
    <row r="2527" spans="1:10">
      <c r="A2527" s="5" t="s">
        <v>769</v>
      </c>
      <c r="B2527" s="6">
        <v>44902.773990416666</v>
      </c>
      <c r="C2527" s="5" t="s">
        <v>662</v>
      </c>
      <c r="D2527" s="7">
        <v>443756</v>
      </c>
      <c r="E2527" s="5" t="s">
        <v>645</v>
      </c>
      <c r="H2527" s="8">
        <v>700</v>
      </c>
      <c r="I2527" s="5" t="s">
        <v>15</v>
      </c>
      <c r="J2527" s="5" t="s">
        <v>608</v>
      </c>
    </row>
    <row r="2528" spans="1:10">
      <c r="A2528" s="5" t="s">
        <v>769</v>
      </c>
      <c r="B2528" s="6">
        <v>44902.773990416666</v>
      </c>
      <c r="C2528" s="5" t="s">
        <v>662</v>
      </c>
      <c r="D2528" s="9">
        <v>295401006440018</v>
      </c>
      <c r="E2528" s="5" t="s">
        <v>632</v>
      </c>
      <c r="H2528" s="8">
        <v>32715.89</v>
      </c>
      <c r="I2528" s="5" t="s">
        <v>15</v>
      </c>
      <c r="J2528" s="10" t="s">
        <v>609</v>
      </c>
    </row>
    <row r="2529" spans="1:10">
      <c r="A2529" s="5" t="s">
        <v>769</v>
      </c>
      <c r="B2529" s="6">
        <v>44902.773990416666</v>
      </c>
      <c r="C2529" s="5" t="s">
        <v>662</v>
      </c>
      <c r="D2529" s="9">
        <v>295401006440018</v>
      </c>
      <c r="E2529" s="5" t="s">
        <v>649</v>
      </c>
      <c r="H2529" s="8">
        <v>9048</v>
      </c>
      <c r="I2529" s="5" t="s">
        <v>15</v>
      </c>
      <c r="J2529" s="10" t="s">
        <v>609</v>
      </c>
    </row>
    <row r="2530" spans="1:10">
      <c r="A2530" s="5" t="s">
        <v>769</v>
      </c>
      <c r="B2530" s="6">
        <v>44902.773990416666</v>
      </c>
      <c r="C2530" s="5" t="s">
        <v>662</v>
      </c>
      <c r="D2530" s="9">
        <v>296301007730046</v>
      </c>
      <c r="E2530" s="5" t="s">
        <v>632</v>
      </c>
      <c r="H2530" s="8">
        <v>153798.88</v>
      </c>
      <c r="I2530" s="5" t="s">
        <v>15</v>
      </c>
      <c r="J2530" s="5" t="s">
        <v>608</v>
      </c>
    </row>
    <row r="2531" spans="1:10">
      <c r="A2531" s="5" t="s">
        <v>769</v>
      </c>
      <c r="B2531" s="6">
        <v>44902.773990416666</v>
      </c>
      <c r="C2531" s="5" t="s">
        <v>662</v>
      </c>
      <c r="D2531" s="9">
        <v>296301007730046</v>
      </c>
      <c r="E2531" s="5" t="s">
        <v>649</v>
      </c>
      <c r="H2531" s="8">
        <v>13920</v>
      </c>
      <c r="I2531" s="5" t="s">
        <v>15</v>
      </c>
      <c r="J2531" s="5" t="s">
        <v>608</v>
      </c>
    </row>
    <row r="2532" spans="1:10">
      <c r="A2532" s="12" t="s">
        <v>21</v>
      </c>
      <c r="B2532" s="3"/>
      <c r="C2532" s="3"/>
      <c r="D2532" s="7"/>
      <c r="E2532" s="10"/>
      <c r="H2532" s="8"/>
      <c r="I2532" s="11"/>
      <c r="J2532" s="5"/>
    </row>
    <row r="2533" spans="1:10">
      <c r="A2533" s="13" t="s">
        <v>22</v>
      </c>
      <c r="B2533" s="13" t="s">
        <v>23</v>
      </c>
      <c r="C2533" s="13" t="s">
        <v>24</v>
      </c>
      <c r="D2533" s="7"/>
      <c r="E2533" s="10"/>
      <c r="H2533" s="8"/>
      <c r="I2533" s="11"/>
      <c r="J2533" s="5"/>
    </row>
    <row r="2535" spans="1:10">
      <c r="A2535" s="23" t="s">
        <v>771</v>
      </c>
      <c r="B2535" s="23"/>
      <c r="C2535" s="23"/>
    </row>
    <row r="2537" spans="1:10">
      <c r="A2537" s="1" t="s">
        <v>0</v>
      </c>
      <c r="B2537" s="2"/>
      <c r="C2537" s="2"/>
      <c r="D2537" s="2"/>
      <c r="E2537" s="2"/>
      <c r="F2537" s="2"/>
      <c r="G2537" s="2"/>
      <c r="H2537" s="2"/>
      <c r="I2537" s="2"/>
      <c r="J2537" s="2"/>
    </row>
    <row r="2538" spans="1:10">
      <c r="A2538" s="3" t="s">
        <v>159</v>
      </c>
      <c r="B2538" s="2"/>
      <c r="C2538" s="2"/>
      <c r="D2538" s="2"/>
      <c r="E2538" s="2"/>
      <c r="F2538" s="2"/>
      <c r="G2538" s="2"/>
      <c r="H2538" s="2"/>
      <c r="I2538" s="2"/>
      <c r="J2538" s="2"/>
    </row>
    <row r="2539" spans="1:10">
      <c r="A2539" s="88" t="s">
        <v>0</v>
      </c>
      <c r="B2539" s="88" t="s">
        <v>2</v>
      </c>
      <c r="C2539" s="88" t="s">
        <v>3</v>
      </c>
      <c r="D2539" s="88" t="s">
        <v>4</v>
      </c>
      <c r="E2539" s="88" t="s">
        <v>5</v>
      </c>
      <c r="F2539" s="88" t="s">
        <v>6</v>
      </c>
      <c r="G2539" s="90"/>
      <c r="H2539" s="91"/>
      <c r="I2539" s="88" t="s">
        <v>7</v>
      </c>
      <c r="J2539" s="88" t="s">
        <v>8</v>
      </c>
    </row>
    <row r="2540" spans="1:10">
      <c r="A2540" s="89"/>
      <c r="B2540" s="89"/>
      <c r="C2540" s="89"/>
      <c r="D2540" s="89"/>
      <c r="E2540" s="89"/>
      <c r="F2540" s="4" t="s">
        <v>9</v>
      </c>
      <c r="G2540" s="4" t="s">
        <v>10</v>
      </c>
      <c r="H2540" s="4" t="s">
        <v>11</v>
      </c>
      <c r="I2540" s="89"/>
      <c r="J2540" s="89"/>
    </row>
    <row r="2541" spans="1:10">
      <c r="A2541" s="5" t="s">
        <v>772</v>
      </c>
      <c r="B2541" s="6">
        <v>44903.410045497687</v>
      </c>
      <c r="C2541" s="5" t="s">
        <v>662</v>
      </c>
      <c r="D2541" s="7"/>
      <c r="E2541" s="10"/>
      <c r="G2541" s="8">
        <v>1042.8</v>
      </c>
      <c r="I2541" s="11" t="s">
        <v>10</v>
      </c>
      <c r="J2541" s="5" t="s">
        <v>607</v>
      </c>
    </row>
    <row r="2542" spans="1:10">
      <c r="A2542" s="5" t="s">
        <v>773</v>
      </c>
      <c r="B2542" s="6">
        <v>44903.410045497687</v>
      </c>
      <c r="C2542" s="5" t="s">
        <v>662</v>
      </c>
      <c r="D2542" s="7">
        <v>443756</v>
      </c>
      <c r="E2542" s="5" t="s">
        <v>645</v>
      </c>
      <c r="H2542" s="8">
        <v>700</v>
      </c>
      <c r="I2542" s="5" t="s">
        <v>15</v>
      </c>
      <c r="J2542" s="5" t="s">
        <v>608</v>
      </c>
    </row>
    <row r="2543" spans="1:10">
      <c r="A2543" s="5" t="s">
        <v>772</v>
      </c>
      <c r="B2543" s="6">
        <v>44903.410045497687</v>
      </c>
      <c r="C2543" s="5" t="s">
        <v>662</v>
      </c>
      <c r="D2543" s="9">
        <v>45173057369</v>
      </c>
      <c r="E2543" s="5" t="s">
        <v>71</v>
      </c>
      <c r="H2543" s="8">
        <v>585</v>
      </c>
      <c r="I2543" s="5" t="s">
        <v>15</v>
      </c>
      <c r="J2543" s="5" t="s">
        <v>607</v>
      </c>
    </row>
    <row r="2544" spans="1:10">
      <c r="A2544" s="5" t="s">
        <v>772</v>
      </c>
      <c r="B2544" s="6">
        <v>44903.410045497687</v>
      </c>
      <c r="C2544" s="5" t="s">
        <v>662</v>
      </c>
      <c r="D2544" s="7">
        <v>248675</v>
      </c>
      <c r="E2544" s="5" t="s">
        <v>645</v>
      </c>
      <c r="H2544" s="8">
        <v>3211.6</v>
      </c>
      <c r="I2544" s="5" t="s">
        <v>15</v>
      </c>
      <c r="J2544" s="10" t="s">
        <v>609</v>
      </c>
    </row>
    <row r="2545" spans="1:10">
      <c r="A2545" s="5" t="s">
        <v>772</v>
      </c>
      <c r="B2545" s="6">
        <v>44903.410045497687</v>
      </c>
      <c r="C2545" s="5" t="s">
        <v>662</v>
      </c>
      <c r="D2545" s="9">
        <v>45113141883</v>
      </c>
      <c r="E2545" s="5" t="s">
        <v>71</v>
      </c>
      <c r="H2545" s="8">
        <v>14835</v>
      </c>
      <c r="I2545" s="5" t="s">
        <v>15</v>
      </c>
      <c r="J2545" s="5" t="s">
        <v>607</v>
      </c>
    </row>
    <row r="2546" spans="1:10">
      <c r="A2546" s="5" t="s">
        <v>772</v>
      </c>
      <c r="B2546" s="6">
        <v>44903.410045497687</v>
      </c>
      <c r="C2546" s="5" t="s">
        <v>662</v>
      </c>
      <c r="D2546" s="9">
        <v>45163090259</v>
      </c>
      <c r="E2546" s="5" t="s">
        <v>71</v>
      </c>
      <c r="H2546" s="8">
        <v>3577.3</v>
      </c>
      <c r="I2546" s="5" t="s">
        <v>15</v>
      </c>
      <c r="J2546" s="5" t="s">
        <v>607</v>
      </c>
    </row>
    <row r="2547" spans="1:10">
      <c r="A2547" s="5" t="s">
        <v>772</v>
      </c>
      <c r="B2547" s="6">
        <v>44903.410045497687</v>
      </c>
      <c r="C2547" s="5" t="s">
        <v>662</v>
      </c>
      <c r="D2547" s="9">
        <v>45143366548</v>
      </c>
      <c r="E2547" s="5" t="s">
        <v>71</v>
      </c>
      <c r="H2547" s="8">
        <v>908.94</v>
      </c>
      <c r="I2547" s="5" t="s">
        <v>15</v>
      </c>
      <c r="J2547" s="10" t="s">
        <v>631</v>
      </c>
    </row>
    <row r="2548" spans="1:10">
      <c r="A2548" s="5" t="s">
        <v>772</v>
      </c>
      <c r="B2548" s="6">
        <v>44903.410045497687</v>
      </c>
      <c r="C2548" s="5" t="s">
        <v>662</v>
      </c>
      <c r="D2548" s="9">
        <v>45143366548</v>
      </c>
      <c r="E2548" s="5" t="s">
        <v>71</v>
      </c>
      <c r="H2548" s="8">
        <v>780.66</v>
      </c>
      <c r="I2548" s="5" t="s">
        <v>15</v>
      </c>
      <c r="J2548" s="10" t="s">
        <v>631</v>
      </c>
    </row>
    <row r="2549" spans="1:10">
      <c r="A2549" s="5" t="s">
        <v>772</v>
      </c>
      <c r="B2549" s="6">
        <v>44903.410045497687</v>
      </c>
      <c r="C2549" s="5" t="s">
        <v>662</v>
      </c>
      <c r="D2549" s="9">
        <v>45132996967</v>
      </c>
      <c r="E2549" s="5" t="s">
        <v>71</v>
      </c>
      <c r="H2549" s="8">
        <v>59.2</v>
      </c>
      <c r="I2549" s="5" t="s">
        <v>15</v>
      </c>
      <c r="J2549" s="10" t="s">
        <v>631</v>
      </c>
    </row>
    <row r="2550" spans="1:10">
      <c r="A2550" s="5" t="s">
        <v>772</v>
      </c>
      <c r="B2550" s="6">
        <v>44903.410045497687</v>
      </c>
      <c r="C2550" s="5" t="s">
        <v>662</v>
      </c>
      <c r="D2550" s="9">
        <v>45132996967</v>
      </c>
      <c r="E2550" s="5" t="s">
        <v>71</v>
      </c>
      <c r="H2550" s="8">
        <v>496.8</v>
      </c>
      <c r="I2550" s="5" t="s">
        <v>15</v>
      </c>
      <c r="J2550" s="10" t="s">
        <v>631</v>
      </c>
    </row>
    <row r="2551" spans="1:10">
      <c r="A2551" s="5" t="s">
        <v>772</v>
      </c>
      <c r="B2551" s="6">
        <v>44903.410045497687</v>
      </c>
      <c r="C2551" s="5" t="s">
        <v>662</v>
      </c>
      <c r="D2551" s="9">
        <v>45132996967</v>
      </c>
      <c r="E2551" s="5" t="s">
        <v>71</v>
      </c>
      <c r="H2551" s="8">
        <v>316.8</v>
      </c>
      <c r="I2551" s="5" t="s">
        <v>15</v>
      </c>
      <c r="J2551" s="10" t="s">
        <v>631</v>
      </c>
    </row>
    <row r="2552" spans="1:10">
      <c r="A2552" s="5" t="s">
        <v>772</v>
      </c>
      <c r="B2552" s="6">
        <v>44903.410045497687</v>
      </c>
      <c r="C2552" s="5" t="s">
        <v>662</v>
      </c>
      <c r="D2552" s="9">
        <v>45132996967</v>
      </c>
      <c r="E2552" s="5" t="s">
        <v>71</v>
      </c>
      <c r="H2552" s="8">
        <v>67.2</v>
      </c>
      <c r="I2552" s="5" t="s">
        <v>15</v>
      </c>
      <c r="J2552" s="10" t="s">
        <v>631</v>
      </c>
    </row>
    <row r="2553" spans="1:10">
      <c r="A2553" s="5" t="s">
        <v>772</v>
      </c>
      <c r="B2553" s="6">
        <v>44903.410045497687</v>
      </c>
      <c r="C2553" s="5" t="s">
        <v>662</v>
      </c>
      <c r="D2553" s="9">
        <v>45132996967</v>
      </c>
      <c r="E2553" s="5" t="s">
        <v>71</v>
      </c>
      <c r="H2553" s="8">
        <v>193.83</v>
      </c>
      <c r="I2553" s="5" t="s">
        <v>15</v>
      </c>
      <c r="J2553" s="10" t="s">
        <v>631</v>
      </c>
    </row>
    <row r="2554" spans="1:10">
      <c r="A2554" s="5" t="s">
        <v>772</v>
      </c>
      <c r="B2554" s="6">
        <v>44903.410045497687</v>
      </c>
      <c r="C2554" s="5" t="s">
        <v>662</v>
      </c>
      <c r="D2554" s="9">
        <v>45173057229</v>
      </c>
      <c r="E2554" s="5" t="s">
        <v>71</v>
      </c>
      <c r="H2554" s="8">
        <v>1873.94</v>
      </c>
      <c r="I2554" s="5" t="s">
        <v>15</v>
      </c>
      <c r="J2554" s="10" t="s">
        <v>631</v>
      </c>
    </row>
    <row r="2555" spans="1:10">
      <c r="A2555" s="5" t="s">
        <v>772</v>
      </c>
      <c r="B2555" s="6">
        <v>44903.410045497687</v>
      </c>
      <c r="C2555" s="5" t="s">
        <v>662</v>
      </c>
      <c r="D2555" s="9">
        <v>45173057229</v>
      </c>
      <c r="E2555" s="5" t="s">
        <v>71</v>
      </c>
      <c r="H2555" s="8">
        <v>3676.72</v>
      </c>
      <c r="I2555" s="5" t="s">
        <v>15</v>
      </c>
      <c r="J2555" s="10" t="s">
        <v>631</v>
      </c>
    </row>
    <row r="2556" spans="1:10">
      <c r="A2556" s="5" t="s">
        <v>772</v>
      </c>
      <c r="B2556" s="6">
        <v>44903.410045497687</v>
      </c>
      <c r="C2556" s="5" t="s">
        <v>662</v>
      </c>
      <c r="D2556" s="9">
        <v>45173057229</v>
      </c>
      <c r="E2556" s="5" t="s">
        <v>71</v>
      </c>
      <c r="H2556" s="8">
        <v>1930.01</v>
      </c>
      <c r="I2556" s="5" t="s">
        <v>15</v>
      </c>
      <c r="J2556" s="10" t="s">
        <v>631</v>
      </c>
    </row>
    <row r="2557" spans="1:10">
      <c r="A2557" s="5" t="s">
        <v>772</v>
      </c>
      <c r="B2557" s="6">
        <v>44903.410045497687</v>
      </c>
      <c r="C2557" s="5" t="s">
        <v>662</v>
      </c>
      <c r="D2557" s="9">
        <v>45173057229</v>
      </c>
      <c r="E2557" s="5" t="s">
        <v>71</v>
      </c>
      <c r="H2557" s="8">
        <v>1746.71</v>
      </c>
      <c r="I2557" s="5" t="s">
        <v>15</v>
      </c>
      <c r="J2557" s="10" t="s">
        <v>631</v>
      </c>
    </row>
    <row r="2558" spans="1:10">
      <c r="A2558" s="5" t="s">
        <v>772</v>
      </c>
      <c r="B2558" s="6">
        <v>44903.410045497687</v>
      </c>
      <c r="C2558" s="5" t="s">
        <v>662</v>
      </c>
      <c r="D2558" s="9">
        <v>45173057228</v>
      </c>
      <c r="E2558" s="5" t="s">
        <v>71</v>
      </c>
      <c r="H2558" s="8">
        <v>4324.3599999999997</v>
      </c>
      <c r="I2558" s="5" t="s">
        <v>15</v>
      </c>
      <c r="J2558" s="10" t="s">
        <v>631</v>
      </c>
    </row>
    <row r="2559" spans="1:10">
      <c r="A2559" s="5" t="s">
        <v>772</v>
      </c>
      <c r="B2559" s="6">
        <v>44903.410045497687</v>
      </c>
      <c r="C2559" s="5" t="s">
        <v>662</v>
      </c>
      <c r="D2559" s="9">
        <v>45173057228</v>
      </c>
      <c r="E2559" s="5" t="s">
        <v>71</v>
      </c>
      <c r="H2559" s="8">
        <v>3196.81</v>
      </c>
      <c r="I2559" s="5" t="s">
        <v>15</v>
      </c>
      <c r="J2559" s="10" t="s">
        <v>631</v>
      </c>
    </row>
    <row r="2560" spans="1:10">
      <c r="A2560" s="5" t="s">
        <v>772</v>
      </c>
      <c r="B2560" s="6">
        <v>44903.410045497687</v>
      </c>
      <c r="C2560" s="5" t="s">
        <v>662</v>
      </c>
      <c r="D2560" s="9">
        <v>45173057228</v>
      </c>
      <c r="E2560" s="5" t="s">
        <v>71</v>
      </c>
      <c r="H2560" s="8">
        <v>2229.37</v>
      </c>
      <c r="I2560" s="5" t="s">
        <v>15</v>
      </c>
      <c r="J2560" s="10" t="s">
        <v>631</v>
      </c>
    </row>
    <row r="2561" spans="1:10">
      <c r="A2561" s="5" t="s">
        <v>772</v>
      </c>
      <c r="B2561" s="6">
        <v>44903.410045497687</v>
      </c>
      <c r="C2561" s="5" t="s">
        <v>662</v>
      </c>
      <c r="D2561" s="9">
        <v>45173057228</v>
      </c>
      <c r="E2561" s="5" t="s">
        <v>71</v>
      </c>
      <c r="H2561" s="8">
        <v>2197.9899999999998</v>
      </c>
      <c r="I2561" s="5" t="s">
        <v>15</v>
      </c>
      <c r="J2561" s="10" t="s">
        <v>631</v>
      </c>
    </row>
    <row r="2562" spans="1:10">
      <c r="A2562" s="5" t="s">
        <v>772</v>
      </c>
      <c r="B2562" s="6">
        <v>44903.410045497687</v>
      </c>
      <c r="C2562" s="5" t="s">
        <v>662</v>
      </c>
      <c r="D2562" s="9">
        <v>45173057228</v>
      </c>
      <c r="E2562" s="5" t="s">
        <v>71</v>
      </c>
      <c r="H2562" s="8">
        <v>6617.23</v>
      </c>
      <c r="I2562" s="5" t="s">
        <v>15</v>
      </c>
      <c r="J2562" s="10" t="s">
        <v>631</v>
      </c>
    </row>
    <row r="2563" spans="1:10">
      <c r="A2563" s="5" t="s">
        <v>772</v>
      </c>
      <c r="B2563" s="6">
        <v>44903.410045497687</v>
      </c>
      <c r="C2563" s="5" t="s">
        <v>662</v>
      </c>
      <c r="D2563" s="9">
        <v>45173057228</v>
      </c>
      <c r="E2563" s="5" t="s">
        <v>71</v>
      </c>
      <c r="H2563" s="8">
        <v>6302.82</v>
      </c>
      <c r="I2563" s="5" t="s">
        <v>15</v>
      </c>
      <c r="J2563" s="10" t="s">
        <v>631</v>
      </c>
    </row>
    <row r="2564" spans="1:10">
      <c r="A2564" s="5" t="s">
        <v>772</v>
      </c>
      <c r="B2564" s="6">
        <v>44903.410045497687</v>
      </c>
      <c r="C2564" s="5" t="s">
        <v>662</v>
      </c>
      <c r="D2564" s="9">
        <v>45113140603</v>
      </c>
      <c r="E2564" s="5" t="s">
        <v>71</v>
      </c>
      <c r="H2564" s="8">
        <v>13214.19</v>
      </c>
      <c r="I2564" s="5" t="s">
        <v>15</v>
      </c>
      <c r="J2564" s="10" t="s">
        <v>631</v>
      </c>
    </row>
    <row r="2565" spans="1:10">
      <c r="A2565" s="5" t="s">
        <v>772</v>
      </c>
      <c r="B2565" s="6">
        <v>44903.410045497687</v>
      </c>
      <c r="C2565" s="5" t="s">
        <v>662</v>
      </c>
      <c r="D2565" s="9">
        <v>45113140603</v>
      </c>
      <c r="E2565" s="5" t="s">
        <v>71</v>
      </c>
      <c r="H2565" s="8">
        <v>7519.88</v>
      </c>
      <c r="I2565" s="5" t="s">
        <v>15</v>
      </c>
      <c r="J2565" s="10" t="s">
        <v>631</v>
      </c>
    </row>
    <row r="2566" spans="1:10">
      <c r="A2566" s="5" t="s">
        <v>772</v>
      </c>
      <c r="B2566" s="6">
        <v>44903.410045497687</v>
      </c>
      <c r="C2566" s="5" t="s">
        <v>662</v>
      </c>
      <c r="D2566" s="9">
        <v>45113140603</v>
      </c>
      <c r="E2566" s="5" t="s">
        <v>71</v>
      </c>
      <c r="H2566" s="8">
        <v>5752.55</v>
      </c>
      <c r="I2566" s="5" t="s">
        <v>15</v>
      </c>
      <c r="J2566" s="10" t="s">
        <v>631</v>
      </c>
    </row>
    <row r="2567" spans="1:10">
      <c r="A2567" s="5" t="s">
        <v>772</v>
      </c>
      <c r="B2567" s="6">
        <v>44903.410045497687</v>
      </c>
      <c r="C2567" s="5" t="s">
        <v>662</v>
      </c>
      <c r="D2567" s="9">
        <v>45113140603</v>
      </c>
      <c r="E2567" s="5" t="s">
        <v>71</v>
      </c>
      <c r="H2567" s="8">
        <v>1120.25</v>
      </c>
      <c r="I2567" s="5" t="s">
        <v>15</v>
      </c>
      <c r="J2567" s="10" t="s">
        <v>631</v>
      </c>
    </row>
    <row r="2568" spans="1:10">
      <c r="A2568" s="5" t="s">
        <v>772</v>
      </c>
      <c r="B2568" s="6">
        <v>44903.410045497687</v>
      </c>
      <c r="C2568" s="5" t="s">
        <v>662</v>
      </c>
      <c r="D2568" s="9">
        <v>45113140603</v>
      </c>
      <c r="E2568" s="5" t="s">
        <v>71</v>
      </c>
      <c r="H2568" s="8">
        <v>675.26</v>
      </c>
      <c r="I2568" s="5" t="s">
        <v>15</v>
      </c>
      <c r="J2568" s="10" t="s">
        <v>631</v>
      </c>
    </row>
    <row r="2569" spans="1:10">
      <c r="A2569" s="5" t="s">
        <v>772</v>
      </c>
      <c r="B2569" s="6">
        <v>44903.410045497687</v>
      </c>
      <c r="C2569" s="5" t="s">
        <v>662</v>
      </c>
      <c r="D2569" s="9">
        <v>45113140603</v>
      </c>
      <c r="E2569" s="5" t="s">
        <v>71</v>
      </c>
      <c r="H2569" s="8">
        <v>13639.8</v>
      </c>
      <c r="I2569" s="5" t="s">
        <v>15</v>
      </c>
      <c r="J2569" s="10" t="s">
        <v>631</v>
      </c>
    </row>
    <row r="2570" spans="1:10">
      <c r="A2570" s="5" t="s">
        <v>772</v>
      </c>
      <c r="B2570" s="6">
        <v>44903.410045497687</v>
      </c>
      <c r="C2570" s="5" t="s">
        <v>662</v>
      </c>
      <c r="D2570" s="9">
        <v>45113140603</v>
      </c>
      <c r="E2570" s="5" t="s">
        <v>71</v>
      </c>
      <c r="H2570" s="8">
        <v>12881.73</v>
      </c>
      <c r="I2570" s="5" t="s">
        <v>15</v>
      </c>
      <c r="J2570" s="10" t="s">
        <v>631</v>
      </c>
    </row>
    <row r="2571" spans="1:10">
      <c r="A2571" s="5" t="s">
        <v>772</v>
      </c>
      <c r="B2571" s="6">
        <v>44903.410045497687</v>
      </c>
      <c r="C2571" s="5" t="s">
        <v>662</v>
      </c>
      <c r="D2571" s="9">
        <v>45113140603</v>
      </c>
      <c r="E2571" s="5" t="s">
        <v>71</v>
      </c>
      <c r="H2571" s="8">
        <v>0.01</v>
      </c>
      <c r="I2571" s="5" t="s">
        <v>15</v>
      </c>
      <c r="J2571" s="10" t="s">
        <v>631</v>
      </c>
    </row>
    <row r="2572" spans="1:10">
      <c r="A2572" s="5" t="s">
        <v>772</v>
      </c>
      <c r="B2572" s="6">
        <v>44903.410045497687</v>
      </c>
      <c r="C2572" s="5" t="s">
        <v>662</v>
      </c>
      <c r="D2572" s="9">
        <v>45113140603</v>
      </c>
      <c r="E2572" s="5" t="s">
        <v>71</v>
      </c>
      <c r="H2572" s="8">
        <v>1705.61</v>
      </c>
      <c r="I2572" s="5" t="s">
        <v>15</v>
      </c>
      <c r="J2572" s="10" t="s">
        <v>631</v>
      </c>
    </row>
    <row r="2573" spans="1:10">
      <c r="A2573" s="5" t="s">
        <v>772</v>
      </c>
      <c r="B2573" s="6">
        <v>44903.410045497687</v>
      </c>
      <c r="C2573" s="5" t="s">
        <v>662</v>
      </c>
      <c r="D2573" s="9">
        <v>45152989663</v>
      </c>
      <c r="E2573" s="5" t="s">
        <v>71</v>
      </c>
      <c r="H2573" s="8">
        <v>4.29</v>
      </c>
      <c r="I2573" s="5" t="s">
        <v>15</v>
      </c>
      <c r="J2573" s="10" t="s">
        <v>631</v>
      </c>
    </row>
    <row r="2574" spans="1:10">
      <c r="A2574" s="5" t="s">
        <v>772</v>
      </c>
      <c r="B2574" s="6">
        <v>44903.410045497687</v>
      </c>
      <c r="C2574" s="5" t="s">
        <v>662</v>
      </c>
      <c r="D2574" s="9">
        <v>45152990655</v>
      </c>
      <c r="E2574" s="5" t="s">
        <v>71</v>
      </c>
      <c r="H2574" s="8">
        <v>6</v>
      </c>
      <c r="I2574" s="5" t="s">
        <v>15</v>
      </c>
      <c r="J2574" s="10" t="s">
        <v>631</v>
      </c>
    </row>
    <row r="2575" spans="1:10">
      <c r="A2575" s="5" t="s">
        <v>772</v>
      </c>
      <c r="B2575" s="6">
        <v>44903.410045497687</v>
      </c>
      <c r="C2575" s="5" t="s">
        <v>662</v>
      </c>
      <c r="D2575" s="9">
        <v>45152990655</v>
      </c>
      <c r="E2575" s="5" t="s">
        <v>71</v>
      </c>
      <c r="H2575" s="8">
        <v>56.83</v>
      </c>
      <c r="I2575" s="5" t="s">
        <v>15</v>
      </c>
      <c r="J2575" s="10" t="s">
        <v>631</v>
      </c>
    </row>
    <row r="2576" spans="1:10">
      <c r="A2576" s="5" t="s">
        <v>772</v>
      </c>
      <c r="B2576" s="6">
        <v>44903.410045497687</v>
      </c>
      <c r="C2576" s="5" t="s">
        <v>662</v>
      </c>
      <c r="D2576" s="9">
        <v>45152990655</v>
      </c>
      <c r="E2576" s="5" t="s">
        <v>71</v>
      </c>
      <c r="H2576" s="8">
        <v>4</v>
      </c>
      <c r="I2576" s="5" t="s">
        <v>15</v>
      </c>
      <c r="J2576" s="10" t="s">
        <v>631</v>
      </c>
    </row>
    <row r="2577" spans="1:10">
      <c r="A2577" s="5" t="s">
        <v>772</v>
      </c>
      <c r="B2577" s="6">
        <v>44903.410045497687</v>
      </c>
      <c r="C2577" s="5" t="s">
        <v>662</v>
      </c>
      <c r="D2577" s="9">
        <v>45152988244</v>
      </c>
      <c r="E2577" s="5" t="s">
        <v>71</v>
      </c>
      <c r="H2577" s="8">
        <v>6287.82</v>
      </c>
      <c r="I2577" s="5" t="s">
        <v>15</v>
      </c>
      <c r="J2577" s="5" t="s">
        <v>607</v>
      </c>
    </row>
    <row r="2578" spans="1:10">
      <c r="A2578" s="5" t="s">
        <v>772</v>
      </c>
      <c r="B2578" s="6">
        <v>44903.410045497687</v>
      </c>
      <c r="C2578" s="5" t="s">
        <v>662</v>
      </c>
      <c r="D2578" s="7">
        <v>164422</v>
      </c>
      <c r="E2578" s="5" t="s">
        <v>60</v>
      </c>
      <c r="H2578" s="8">
        <v>13472.9</v>
      </c>
      <c r="I2578" s="5" t="s">
        <v>15</v>
      </c>
      <c r="J2578" s="5" t="s">
        <v>607</v>
      </c>
    </row>
    <row r="2579" spans="1:10">
      <c r="A2579" s="5" t="s">
        <v>772</v>
      </c>
      <c r="B2579" s="6">
        <v>44903.410045497687</v>
      </c>
      <c r="C2579" s="5" t="s">
        <v>662</v>
      </c>
      <c r="D2579" s="9">
        <v>297502001910014</v>
      </c>
      <c r="E2579" s="5" t="s">
        <v>649</v>
      </c>
      <c r="H2579" s="8">
        <v>18096</v>
      </c>
      <c r="I2579" s="5" t="s">
        <v>15</v>
      </c>
      <c r="J2579" s="5" t="s">
        <v>630</v>
      </c>
    </row>
    <row r="2580" spans="1:10">
      <c r="A2580" s="5" t="s">
        <v>772</v>
      </c>
      <c r="B2580" s="6">
        <v>44903.410045497687</v>
      </c>
      <c r="C2580" s="5" t="s">
        <v>662</v>
      </c>
      <c r="D2580" s="9">
        <v>297502001910014</v>
      </c>
      <c r="E2580" s="5" t="s">
        <v>632</v>
      </c>
      <c r="H2580" s="8">
        <v>56769.599999999999</v>
      </c>
      <c r="I2580" s="5" t="s">
        <v>15</v>
      </c>
      <c r="J2580" s="5" t="s">
        <v>630</v>
      </c>
    </row>
    <row r="2581" spans="1:10">
      <c r="A2581" s="5" t="s">
        <v>772</v>
      </c>
      <c r="B2581" s="6">
        <v>44903.410045497687</v>
      </c>
      <c r="C2581" s="5" t="s">
        <v>662</v>
      </c>
      <c r="D2581" s="9">
        <v>295401006440018</v>
      </c>
      <c r="E2581" s="5" t="s">
        <v>632</v>
      </c>
      <c r="H2581" s="8">
        <v>32715.89</v>
      </c>
      <c r="I2581" s="5" t="s">
        <v>15</v>
      </c>
      <c r="J2581" s="10" t="s">
        <v>609</v>
      </c>
    </row>
    <row r="2582" spans="1:10">
      <c r="A2582" s="5" t="s">
        <v>772</v>
      </c>
      <c r="B2582" s="6">
        <v>44903.410045497687</v>
      </c>
      <c r="C2582" s="5" t="s">
        <v>662</v>
      </c>
      <c r="D2582" s="9">
        <v>295401006440018</v>
      </c>
      <c r="E2582" s="5" t="s">
        <v>649</v>
      </c>
      <c r="H2582" s="8">
        <v>9048</v>
      </c>
      <c r="I2582" s="5" t="s">
        <v>15</v>
      </c>
      <c r="J2582" s="10" t="s">
        <v>609</v>
      </c>
    </row>
    <row r="2583" spans="1:10">
      <c r="A2583" s="5" t="s">
        <v>772</v>
      </c>
      <c r="B2583" s="6">
        <v>44903.410045497687</v>
      </c>
      <c r="C2583" s="5" t="s">
        <v>662</v>
      </c>
      <c r="D2583" s="9">
        <v>296301007730046</v>
      </c>
      <c r="E2583" s="5" t="s">
        <v>632</v>
      </c>
      <c r="H2583" s="8">
        <v>153798.88</v>
      </c>
      <c r="I2583" s="5" t="s">
        <v>15</v>
      </c>
      <c r="J2583" s="5" t="s">
        <v>608</v>
      </c>
    </row>
    <row r="2584" spans="1:10">
      <c r="A2584" s="5" t="s">
        <v>772</v>
      </c>
      <c r="B2584" s="6">
        <v>44903.410045497687</v>
      </c>
      <c r="C2584" s="5" t="s">
        <v>662</v>
      </c>
      <c r="D2584" s="9">
        <v>296301007730046</v>
      </c>
      <c r="E2584" s="5" t="s">
        <v>649</v>
      </c>
      <c r="H2584" s="8">
        <v>13920</v>
      </c>
      <c r="I2584" s="5" t="s">
        <v>15</v>
      </c>
      <c r="J2584" s="5" t="s">
        <v>608</v>
      </c>
    </row>
    <row r="2585" spans="1:10">
      <c r="A2585" s="12" t="s">
        <v>21</v>
      </c>
      <c r="B2585" s="3"/>
      <c r="C2585" s="3"/>
      <c r="D2585" s="7"/>
      <c r="E2585" s="10"/>
      <c r="H2585" s="8"/>
      <c r="I2585" s="11"/>
      <c r="J2585" s="10"/>
    </row>
    <row r="2586" spans="1:10" ht="15.75" customHeight="1">
      <c r="A2586" s="13" t="s">
        <v>22</v>
      </c>
      <c r="B2586" s="13" t="s">
        <v>23</v>
      </c>
      <c r="C2586" s="13" t="s">
        <v>24</v>
      </c>
      <c r="D2586" s="14">
        <v>112372319</v>
      </c>
      <c r="E2586" s="10"/>
      <c r="H2586" s="8"/>
      <c r="I2586" s="11"/>
      <c r="J2586" s="10"/>
    </row>
    <row r="2587" spans="1:10">
      <c r="A2587" s="5"/>
      <c r="B2587" s="6"/>
      <c r="C2587" s="5"/>
      <c r="D2587" s="7"/>
      <c r="E2587" s="10"/>
      <c r="H2587" s="8"/>
      <c r="I2587" s="11"/>
      <c r="J2587" s="10"/>
    </row>
    <row r="2588" spans="1:10">
      <c r="A2588" s="5"/>
      <c r="B2588" s="6"/>
      <c r="C2588" s="5"/>
      <c r="D2588" s="7"/>
      <c r="E2588" s="10"/>
      <c r="H2588" s="8"/>
      <c r="I2588" s="11"/>
      <c r="J2588" s="10"/>
    </row>
    <row r="2589" spans="1:10">
      <c r="A2589" s="5" t="s">
        <v>774</v>
      </c>
      <c r="B2589" s="6">
        <v>44903.446959351852</v>
      </c>
      <c r="C2589" s="5" t="s">
        <v>662</v>
      </c>
      <c r="D2589" s="7"/>
      <c r="E2589" s="10"/>
      <c r="G2589" s="8">
        <v>478.44</v>
      </c>
      <c r="I2589" s="11" t="s">
        <v>10</v>
      </c>
      <c r="J2589" s="10" t="s">
        <v>615</v>
      </c>
    </row>
    <row r="2590" spans="1:10">
      <c r="A2590" s="5" t="s">
        <v>774</v>
      </c>
      <c r="B2590" s="6">
        <v>44903.446959351852</v>
      </c>
      <c r="C2590" s="5" t="s">
        <v>662</v>
      </c>
      <c r="D2590" s="7">
        <v>525602</v>
      </c>
      <c r="E2590" s="5" t="s">
        <v>60</v>
      </c>
      <c r="H2590" s="8">
        <v>60.28</v>
      </c>
      <c r="I2590" s="5" t="s">
        <v>15</v>
      </c>
      <c r="J2590" s="5" t="s">
        <v>602</v>
      </c>
    </row>
    <row r="2591" spans="1:10">
      <c r="A2591" s="5" t="s">
        <v>774</v>
      </c>
      <c r="B2591" s="6">
        <v>44903.446959351852</v>
      </c>
      <c r="C2591" s="5" t="s">
        <v>662</v>
      </c>
      <c r="D2591" s="7">
        <v>485477</v>
      </c>
      <c r="E2591" s="5" t="s">
        <v>60</v>
      </c>
      <c r="H2591" s="8">
        <v>268.72000000000003</v>
      </c>
      <c r="I2591" s="5" t="s">
        <v>15</v>
      </c>
      <c r="J2591" s="5" t="s">
        <v>602</v>
      </c>
    </row>
    <row r="2592" spans="1:10">
      <c r="A2592" s="5" t="s">
        <v>774</v>
      </c>
      <c r="B2592" s="6">
        <v>44903.446959351852</v>
      </c>
      <c r="C2592" s="5" t="s">
        <v>662</v>
      </c>
      <c r="D2592" s="7">
        <v>1232077</v>
      </c>
      <c r="E2592" s="5" t="s">
        <v>60</v>
      </c>
      <c r="H2592" s="8">
        <v>1405.35</v>
      </c>
      <c r="I2592" s="5" t="s">
        <v>15</v>
      </c>
      <c r="J2592" s="5" t="s">
        <v>602</v>
      </c>
    </row>
    <row r="2593" spans="1:10">
      <c r="A2593" s="5" t="s">
        <v>774</v>
      </c>
      <c r="B2593" s="6">
        <v>44903.446959351852</v>
      </c>
      <c r="C2593" s="5" t="s">
        <v>662</v>
      </c>
      <c r="D2593" s="9">
        <v>45152991722</v>
      </c>
      <c r="E2593" s="5" t="s">
        <v>71</v>
      </c>
      <c r="H2593" s="8">
        <v>364.9</v>
      </c>
      <c r="I2593" s="5" t="s">
        <v>15</v>
      </c>
      <c r="J2593" s="5" t="s">
        <v>602</v>
      </c>
    </row>
    <row r="2594" spans="1:10">
      <c r="A2594" s="5" t="s">
        <v>774</v>
      </c>
      <c r="B2594" s="6">
        <v>44903.446959351852</v>
      </c>
      <c r="C2594" s="5" t="s">
        <v>662</v>
      </c>
      <c r="D2594" s="9">
        <v>45173058038</v>
      </c>
      <c r="E2594" s="5" t="s">
        <v>71</v>
      </c>
      <c r="H2594" s="8">
        <v>393.96</v>
      </c>
      <c r="I2594" s="5" t="s">
        <v>15</v>
      </c>
      <c r="J2594" s="5" t="s">
        <v>602</v>
      </c>
    </row>
    <row r="2595" spans="1:10">
      <c r="A2595" s="5" t="s">
        <v>774</v>
      </c>
      <c r="B2595" s="6">
        <v>44903.446959351852</v>
      </c>
      <c r="C2595" s="5" t="s">
        <v>662</v>
      </c>
      <c r="D2595" s="9">
        <v>45123125130</v>
      </c>
      <c r="E2595" s="5" t="s">
        <v>71</v>
      </c>
      <c r="H2595" s="8">
        <v>282.08999999999997</v>
      </c>
      <c r="I2595" s="5" t="s">
        <v>15</v>
      </c>
      <c r="J2595" s="5" t="s">
        <v>602</v>
      </c>
    </row>
    <row r="2596" spans="1:10">
      <c r="A2596" s="5" t="s">
        <v>774</v>
      </c>
      <c r="B2596" s="6">
        <v>44903.446959351852</v>
      </c>
      <c r="C2596" s="5" t="s">
        <v>662</v>
      </c>
      <c r="D2596" s="9">
        <v>45163090230</v>
      </c>
      <c r="E2596" s="5" t="s">
        <v>71</v>
      </c>
      <c r="H2596" s="8">
        <v>1394.4</v>
      </c>
      <c r="I2596" s="5" t="s">
        <v>15</v>
      </c>
      <c r="J2596" s="5" t="s">
        <v>602</v>
      </c>
    </row>
    <row r="2597" spans="1:10">
      <c r="A2597" s="5" t="s">
        <v>774</v>
      </c>
      <c r="B2597" s="6">
        <v>44903.446959351852</v>
      </c>
      <c r="C2597" s="5" t="s">
        <v>662</v>
      </c>
      <c r="D2597" s="9">
        <v>45152992837</v>
      </c>
      <c r="E2597" s="5" t="s">
        <v>71</v>
      </c>
      <c r="H2597" s="8">
        <v>195</v>
      </c>
      <c r="I2597" s="5" t="s">
        <v>15</v>
      </c>
      <c r="J2597" s="5" t="s">
        <v>602</v>
      </c>
    </row>
    <row r="2598" spans="1:10">
      <c r="A2598" s="5" t="s">
        <v>774</v>
      </c>
      <c r="B2598" s="6">
        <v>44903.446959351852</v>
      </c>
      <c r="C2598" s="5" t="s">
        <v>662</v>
      </c>
      <c r="D2598" s="9">
        <v>52216576624</v>
      </c>
      <c r="E2598" s="5" t="s">
        <v>71</v>
      </c>
      <c r="H2598" s="8">
        <v>2400</v>
      </c>
      <c r="I2598" s="5" t="s">
        <v>15</v>
      </c>
      <c r="J2598" s="5" t="s">
        <v>602</v>
      </c>
    </row>
    <row r="2599" spans="1:10">
      <c r="A2599" s="5" t="s">
        <v>774</v>
      </c>
      <c r="B2599" s="6">
        <v>44903.446959351852</v>
      </c>
      <c r="C2599" s="5" t="s">
        <v>662</v>
      </c>
      <c r="D2599" s="9">
        <v>45143368423</v>
      </c>
      <c r="E2599" s="5" t="s">
        <v>71</v>
      </c>
      <c r="H2599" s="8">
        <v>2040</v>
      </c>
      <c r="I2599" s="5" t="s">
        <v>15</v>
      </c>
      <c r="J2599" s="5" t="s">
        <v>602</v>
      </c>
    </row>
    <row r="2600" spans="1:10">
      <c r="A2600" s="5" t="s">
        <v>774</v>
      </c>
      <c r="B2600" s="6">
        <v>44903.446959351852</v>
      </c>
      <c r="C2600" s="5" t="s">
        <v>662</v>
      </c>
      <c r="D2600" s="9">
        <v>45143368416</v>
      </c>
      <c r="E2600" s="5" t="s">
        <v>71</v>
      </c>
      <c r="H2600" s="8">
        <v>893</v>
      </c>
      <c r="I2600" s="5" t="s">
        <v>15</v>
      </c>
      <c r="J2600" s="5" t="s">
        <v>602</v>
      </c>
    </row>
    <row r="2601" spans="1:10">
      <c r="A2601" s="5" t="s">
        <v>774</v>
      </c>
      <c r="B2601" s="6">
        <v>44903.446959351852</v>
      </c>
      <c r="C2601" s="5" t="s">
        <v>662</v>
      </c>
      <c r="D2601" s="9">
        <v>45113142774</v>
      </c>
      <c r="E2601" s="5" t="s">
        <v>71</v>
      </c>
      <c r="H2601" s="8">
        <v>1965.66</v>
      </c>
      <c r="I2601" s="5" t="s">
        <v>15</v>
      </c>
      <c r="J2601" s="5" t="s">
        <v>602</v>
      </c>
    </row>
    <row r="2602" spans="1:10">
      <c r="A2602" s="5" t="s">
        <v>774</v>
      </c>
      <c r="B2602" s="6">
        <v>44903.446959351852</v>
      </c>
      <c r="C2602" s="5" t="s">
        <v>662</v>
      </c>
      <c r="D2602" s="9">
        <v>45163089832</v>
      </c>
      <c r="E2602" s="5" t="s">
        <v>71</v>
      </c>
      <c r="H2602" s="8">
        <v>320.77</v>
      </c>
      <c r="I2602" s="5" t="s">
        <v>15</v>
      </c>
      <c r="J2602" s="5" t="s">
        <v>602</v>
      </c>
    </row>
    <row r="2603" spans="1:10">
      <c r="A2603" s="5" t="s">
        <v>774</v>
      </c>
      <c r="B2603" s="6">
        <v>44903.446959351852</v>
      </c>
      <c r="C2603" s="5" t="s">
        <v>662</v>
      </c>
      <c r="D2603" s="9">
        <v>45173059041</v>
      </c>
      <c r="E2603" s="5" t="s">
        <v>71</v>
      </c>
      <c r="H2603" s="8">
        <v>3347.1</v>
      </c>
      <c r="I2603" s="5" t="s">
        <v>15</v>
      </c>
      <c r="J2603" s="5" t="s">
        <v>602</v>
      </c>
    </row>
    <row r="2604" spans="1:10">
      <c r="A2604" s="5" t="s">
        <v>774</v>
      </c>
      <c r="B2604" s="6">
        <v>44903.446959351852</v>
      </c>
      <c r="C2604" s="5" t="s">
        <v>662</v>
      </c>
      <c r="D2604" s="9">
        <v>45152992635</v>
      </c>
      <c r="E2604" s="5" t="s">
        <v>71</v>
      </c>
      <c r="H2604" s="8">
        <v>264</v>
      </c>
      <c r="I2604" s="5" t="s">
        <v>15</v>
      </c>
      <c r="J2604" s="5" t="s">
        <v>602</v>
      </c>
    </row>
    <row r="2605" spans="1:10">
      <c r="A2605" s="5" t="s">
        <v>774</v>
      </c>
      <c r="B2605" s="6">
        <v>44903.446959351852</v>
      </c>
      <c r="C2605" s="5" t="s">
        <v>662</v>
      </c>
      <c r="D2605" s="9">
        <v>52616471897</v>
      </c>
      <c r="E2605" s="5" t="s">
        <v>71</v>
      </c>
      <c r="H2605" s="8">
        <v>835.62</v>
      </c>
      <c r="I2605" s="5" t="s">
        <v>15</v>
      </c>
      <c r="J2605" s="5" t="s">
        <v>602</v>
      </c>
    </row>
    <row r="2606" spans="1:10">
      <c r="A2606" s="5" t="s">
        <v>774</v>
      </c>
      <c r="B2606" s="6">
        <v>44903.446959351852</v>
      </c>
      <c r="C2606" s="5" t="s">
        <v>662</v>
      </c>
      <c r="D2606" s="9">
        <v>52616471089</v>
      </c>
      <c r="E2606" s="5" t="s">
        <v>71</v>
      </c>
      <c r="H2606" s="8">
        <v>1168</v>
      </c>
      <c r="I2606" s="5" t="s">
        <v>15</v>
      </c>
      <c r="J2606" s="5" t="s">
        <v>602</v>
      </c>
    </row>
    <row r="2607" spans="1:10">
      <c r="A2607" s="5" t="s">
        <v>774</v>
      </c>
      <c r="B2607" s="6">
        <v>44903.446959351852</v>
      </c>
      <c r="C2607" s="5" t="s">
        <v>662</v>
      </c>
      <c r="D2607" s="9">
        <v>45163089850</v>
      </c>
      <c r="E2607" s="5" t="s">
        <v>71</v>
      </c>
      <c r="H2607" s="8">
        <v>518.03</v>
      </c>
      <c r="I2607" s="5" t="s">
        <v>15</v>
      </c>
      <c r="J2607" s="5" t="s">
        <v>602</v>
      </c>
    </row>
    <row r="2608" spans="1:10">
      <c r="A2608" s="5" t="s">
        <v>774</v>
      </c>
      <c r="B2608" s="6">
        <v>44903.446959351852</v>
      </c>
      <c r="C2608" s="5" t="s">
        <v>662</v>
      </c>
      <c r="D2608" s="9">
        <v>45152992051</v>
      </c>
      <c r="E2608" s="5" t="s">
        <v>71</v>
      </c>
      <c r="H2608" s="8">
        <v>1434.12</v>
      </c>
      <c r="I2608" s="5" t="s">
        <v>15</v>
      </c>
      <c r="J2608" s="5" t="s">
        <v>602</v>
      </c>
    </row>
    <row r="2609" spans="1:10">
      <c r="A2609" s="5" t="s">
        <v>774</v>
      </c>
      <c r="B2609" s="6">
        <v>44903.446959351852</v>
      </c>
      <c r="C2609" s="5" t="s">
        <v>662</v>
      </c>
      <c r="D2609" s="7">
        <v>402191</v>
      </c>
      <c r="E2609" s="5" t="s">
        <v>645</v>
      </c>
      <c r="H2609" s="8">
        <v>69.94</v>
      </c>
      <c r="I2609" s="5" t="s">
        <v>15</v>
      </c>
      <c r="J2609" s="5" t="s">
        <v>602</v>
      </c>
    </row>
    <row r="2610" spans="1:10">
      <c r="A2610" s="5" t="s">
        <v>775</v>
      </c>
      <c r="B2610" s="6">
        <v>44903.446959351852</v>
      </c>
      <c r="C2610" s="5" t="s">
        <v>662</v>
      </c>
      <c r="D2610" s="7"/>
      <c r="E2610" s="10"/>
      <c r="F2610" s="8">
        <v>13839.8</v>
      </c>
      <c r="I2610" s="11" t="s">
        <v>9</v>
      </c>
      <c r="J2610" s="10" t="s">
        <v>625</v>
      </c>
    </row>
    <row r="2611" spans="1:10">
      <c r="A2611" s="5" t="s">
        <v>774</v>
      </c>
      <c r="B2611" s="6">
        <v>44903.446959351852</v>
      </c>
      <c r="C2611" s="5" t="s">
        <v>662</v>
      </c>
      <c r="D2611" s="7"/>
      <c r="E2611" s="10"/>
      <c r="F2611" s="8">
        <v>22948.7</v>
      </c>
      <c r="I2611" s="11" t="s">
        <v>9</v>
      </c>
      <c r="J2611" s="10" t="s">
        <v>613</v>
      </c>
    </row>
    <row r="2612" spans="1:10">
      <c r="A2612" s="5" t="s">
        <v>774</v>
      </c>
      <c r="B2612" s="6">
        <v>44903.446959351852</v>
      </c>
      <c r="C2612" s="5" t="s">
        <v>662</v>
      </c>
      <c r="D2612" s="7"/>
      <c r="E2612" s="10"/>
      <c r="F2612" s="8">
        <v>41050.699999999997</v>
      </c>
      <c r="I2612" s="11" t="s">
        <v>9</v>
      </c>
      <c r="J2612" s="5" t="s">
        <v>612</v>
      </c>
    </row>
    <row r="2613" spans="1:10">
      <c r="A2613" s="5" t="s">
        <v>774</v>
      </c>
      <c r="B2613" s="6">
        <v>44903.446959351852</v>
      </c>
      <c r="C2613" s="5" t="s">
        <v>662</v>
      </c>
      <c r="D2613" s="7"/>
      <c r="E2613" s="10"/>
      <c r="F2613" s="8">
        <v>12229.4</v>
      </c>
      <c r="I2613" s="11" t="s">
        <v>9</v>
      </c>
      <c r="J2613" s="10" t="s">
        <v>615</v>
      </c>
    </row>
    <row r="2614" spans="1:10">
      <c r="A2614" s="5" t="s">
        <v>774</v>
      </c>
      <c r="B2614" s="6">
        <v>44903.446959351852</v>
      </c>
      <c r="C2614" s="5" t="s">
        <v>662</v>
      </c>
      <c r="D2614" s="7"/>
      <c r="E2614" s="10"/>
      <c r="F2614" s="8">
        <v>5850</v>
      </c>
      <c r="I2614" s="11" t="s">
        <v>9</v>
      </c>
      <c r="J2614" s="5" t="s">
        <v>616</v>
      </c>
    </row>
    <row r="2615" spans="1:10">
      <c r="A2615" s="5" t="s">
        <v>774</v>
      </c>
      <c r="B2615" s="6">
        <v>44903.446959351852</v>
      </c>
      <c r="C2615" s="5" t="s">
        <v>662</v>
      </c>
      <c r="D2615" s="7"/>
      <c r="E2615" s="10"/>
      <c r="F2615" s="8">
        <v>7109.5</v>
      </c>
      <c r="I2615" s="11" t="s">
        <v>9</v>
      </c>
      <c r="J2615" s="5" t="s">
        <v>634</v>
      </c>
    </row>
    <row r="2616" spans="1:10">
      <c r="A2616" s="5" t="s">
        <v>774</v>
      </c>
      <c r="B2616" s="6">
        <v>44903.446959351852</v>
      </c>
      <c r="C2616" s="5" t="s">
        <v>662</v>
      </c>
      <c r="D2616" s="7"/>
      <c r="E2616" s="10"/>
      <c r="F2616" s="8">
        <v>65766.8</v>
      </c>
      <c r="I2616" s="11" t="s">
        <v>9</v>
      </c>
      <c r="J2616" s="10" t="s">
        <v>659</v>
      </c>
    </row>
    <row r="2617" spans="1:10">
      <c r="A2617" s="5" t="s">
        <v>774</v>
      </c>
      <c r="B2617" s="6">
        <v>44903.446959351852</v>
      </c>
      <c r="C2617" s="5" t="s">
        <v>662</v>
      </c>
      <c r="D2617" s="7"/>
      <c r="E2617" s="10"/>
      <c r="F2617" s="8">
        <v>5880</v>
      </c>
      <c r="I2617" s="11" t="s">
        <v>9</v>
      </c>
      <c r="J2617" s="10" t="s">
        <v>745</v>
      </c>
    </row>
    <row r="2618" spans="1:10">
      <c r="A2618" s="5" t="s">
        <v>774</v>
      </c>
      <c r="B2618" s="6">
        <v>44903.446959351852</v>
      </c>
      <c r="C2618" s="5" t="s">
        <v>662</v>
      </c>
      <c r="D2618" s="7"/>
      <c r="E2618" s="10"/>
      <c r="F2618" s="8">
        <v>5824.2</v>
      </c>
      <c r="I2618" s="11" t="s">
        <v>9</v>
      </c>
      <c r="J2618" s="10" t="s">
        <v>617</v>
      </c>
    </row>
    <row r="2619" spans="1:10">
      <c r="A2619" s="5" t="s">
        <v>774</v>
      </c>
      <c r="B2619" s="6">
        <v>44903.446959351852</v>
      </c>
      <c r="C2619" s="5" t="s">
        <v>662</v>
      </c>
      <c r="D2619" s="7"/>
      <c r="E2619" s="10"/>
      <c r="F2619" s="8">
        <v>8476.2000000000007</v>
      </c>
      <c r="I2619" s="11" t="s">
        <v>9</v>
      </c>
      <c r="J2619" s="10" t="s">
        <v>618</v>
      </c>
    </row>
    <row r="2620" spans="1:10">
      <c r="A2620" s="5" t="s">
        <v>774</v>
      </c>
      <c r="B2620" s="6">
        <v>44903.446959351852</v>
      </c>
      <c r="C2620" s="5" t="s">
        <v>662</v>
      </c>
      <c r="D2620" s="7"/>
      <c r="E2620" s="10"/>
      <c r="F2620" s="8">
        <v>3393</v>
      </c>
      <c r="I2620" s="11" t="s">
        <v>9</v>
      </c>
      <c r="J2620" s="10" t="s">
        <v>619</v>
      </c>
    </row>
    <row r="2621" spans="1:10">
      <c r="A2621" s="5" t="s">
        <v>774</v>
      </c>
      <c r="B2621" s="6">
        <v>44903.446959351852</v>
      </c>
      <c r="C2621" s="5" t="s">
        <v>662</v>
      </c>
      <c r="D2621" s="7"/>
      <c r="E2621" s="10"/>
      <c r="F2621" s="8">
        <v>20024.099999999999</v>
      </c>
      <c r="I2621" s="11" t="s">
        <v>9</v>
      </c>
      <c r="J2621" s="10" t="s">
        <v>620</v>
      </c>
    </row>
    <row r="2622" spans="1:10">
      <c r="A2622" s="5" t="s">
        <v>774</v>
      </c>
      <c r="B2622" s="6">
        <v>44903.446959351852</v>
      </c>
      <c r="C2622" s="5" t="s">
        <v>662</v>
      </c>
      <c r="D2622" s="7"/>
      <c r="E2622" s="10"/>
      <c r="F2622" s="8">
        <v>10662</v>
      </c>
      <c r="I2622" s="11" t="s">
        <v>9</v>
      </c>
      <c r="J2622" s="10" t="s">
        <v>621</v>
      </c>
    </row>
    <row r="2623" spans="1:10">
      <c r="A2623" s="5" t="s">
        <v>774</v>
      </c>
      <c r="B2623" s="6">
        <v>44903.446959351852</v>
      </c>
      <c r="C2623" s="5" t="s">
        <v>662</v>
      </c>
      <c r="D2623" s="7"/>
      <c r="E2623" s="10"/>
      <c r="F2623" s="8">
        <v>34946</v>
      </c>
      <c r="I2623" s="11" t="s">
        <v>9</v>
      </c>
      <c r="J2623" s="10" t="s">
        <v>603</v>
      </c>
    </row>
    <row r="2624" spans="1:10">
      <c r="A2624" s="5" t="s">
        <v>774</v>
      </c>
      <c r="B2624" s="6">
        <v>44903.446959351852</v>
      </c>
      <c r="C2624" s="5" t="s">
        <v>662</v>
      </c>
      <c r="D2624" s="7"/>
      <c r="E2624" s="10"/>
      <c r="F2624" s="8">
        <v>11665.3</v>
      </c>
      <c r="I2624" s="11" t="s">
        <v>9</v>
      </c>
      <c r="J2624" s="10" t="s">
        <v>622</v>
      </c>
    </row>
    <row r="2625" spans="1:10">
      <c r="A2625" s="5" t="s">
        <v>774</v>
      </c>
      <c r="B2625" s="6">
        <v>44903.446959351852</v>
      </c>
      <c r="C2625" s="5" t="s">
        <v>662</v>
      </c>
      <c r="D2625" s="7"/>
      <c r="E2625" s="10"/>
      <c r="F2625" s="8">
        <v>5160.3</v>
      </c>
      <c r="I2625" s="11" t="s">
        <v>9</v>
      </c>
      <c r="J2625" s="10" t="s">
        <v>624</v>
      </c>
    </row>
    <row r="2626" spans="1:10">
      <c r="A2626" s="5" t="s">
        <v>774</v>
      </c>
      <c r="B2626" s="6">
        <v>44903.446959351852</v>
      </c>
      <c r="C2626" s="5" t="s">
        <v>662</v>
      </c>
      <c r="D2626" s="7"/>
      <c r="E2626" s="10"/>
      <c r="F2626" s="8">
        <v>11412.3</v>
      </c>
      <c r="I2626" s="11" t="s">
        <v>9</v>
      </c>
      <c r="J2626" s="10" t="s">
        <v>604</v>
      </c>
    </row>
    <row r="2627" spans="1:10">
      <c r="A2627" s="5" t="s">
        <v>774</v>
      </c>
      <c r="B2627" s="6">
        <v>44903.446959351852</v>
      </c>
      <c r="C2627" s="5" t="s">
        <v>662</v>
      </c>
      <c r="D2627" s="7"/>
      <c r="E2627" s="10"/>
      <c r="F2627" s="8">
        <v>8452.6</v>
      </c>
      <c r="I2627" s="11" t="s">
        <v>9</v>
      </c>
      <c r="J2627" s="10" t="s">
        <v>626</v>
      </c>
    </row>
    <row r="2628" spans="1:10">
      <c r="A2628" s="5" t="s">
        <v>774</v>
      </c>
      <c r="B2628" s="6">
        <v>44903.446959351852</v>
      </c>
      <c r="C2628" s="5" t="s">
        <v>662</v>
      </c>
      <c r="D2628" s="7"/>
      <c r="E2628" s="10"/>
      <c r="F2628" s="8">
        <v>25305.8</v>
      </c>
      <c r="I2628" s="11" t="s">
        <v>9</v>
      </c>
      <c r="J2628" s="10" t="s">
        <v>660</v>
      </c>
    </row>
    <row r="2629" spans="1:10">
      <c r="A2629" s="5" t="s">
        <v>774</v>
      </c>
      <c r="B2629" s="6">
        <v>44903.446959351852</v>
      </c>
      <c r="C2629" s="5" t="s">
        <v>662</v>
      </c>
      <c r="D2629" s="7"/>
      <c r="E2629" s="10"/>
      <c r="F2629" s="8">
        <v>21739.200000000001</v>
      </c>
      <c r="I2629" s="11" t="s">
        <v>9</v>
      </c>
      <c r="J2629" s="10" t="s">
        <v>639</v>
      </c>
    </row>
    <row r="2630" spans="1:10">
      <c r="A2630" s="12" t="s">
        <v>21</v>
      </c>
      <c r="B2630" s="3"/>
      <c r="C2630" s="3"/>
      <c r="D2630" s="7"/>
      <c r="E2630" s="10"/>
      <c r="F2630" s="19">
        <f>SUM(F2589:G2629)</f>
        <v>342214.33999999997</v>
      </c>
      <c r="H2630" s="8"/>
      <c r="I2630" s="11"/>
      <c r="J2630" s="10"/>
    </row>
    <row r="2631" spans="1:10">
      <c r="A2631" s="13" t="s">
        <v>22</v>
      </c>
      <c r="B2631" s="13" t="s">
        <v>23</v>
      </c>
      <c r="C2631" s="13" t="s">
        <v>24</v>
      </c>
      <c r="E2631" s="10"/>
      <c r="H2631" s="8"/>
      <c r="I2631" s="11"/>
      <c r="J2631" s="10"/>
    </row>
    <row r="2632" spans="1:10" ht="15.75" customHeight="1">
      <c r="A2632" s="5"/>
      <c r="B2632" s="6"/>
      <c r="C2632" s="5"/>
      <c r="D2632" s="14">
        <v>112372334</v>
      </c>
      <c r="E2632" s="10"/>
      <c r="H2632" s="8"/>
      <c r="I2632" s="11"/>
      <c r="J2632" s="10"/>
    </row>
    <row r="2633" spans="1:10" ht="15.75" customHeight="1">
      <c r="A2633" s="5"/>
      <c r="B2633" s="6"/>
      <c r="C2633" s="5"/>
      <c r="D2633" s="14">
        <v>112376211</v>
      </c>
      <c r="E2633" s="10"/>
      <c r="H2633" s="8"/>
      <c r="I2633" s="11"/>
      <c r="J2633" s="10"/>
    </row>
    <row r="2634" spans="1:10">
      <c r="A2634" s="5"/>
      <c r="B2634" s="6"/>
      <c r="C2634" s="5"/>
      <c r="D2634" s="7"/>
      <c r="E2634" s="10"/>
      <c r="H2634" s="8"/>
      <c r="I2634" s="11"/>
      <c r="J2634" s="10"/>
    </row>
    <row r="2635" spans="1:10">
      <c r="A2635" s="5" t="s">
        <v>776</v>
      </c>
      <c r="B2635" s="6">
        <v>44903.802915231478</v>
      </c>
      <c r="C2635" s="5" t="s">
        <v>601</v>
      </c>
      <c r="D2635" s="7"/>
      <c r="E2635" s="10"/>
      <c r="G2635" s="8">
        <v>30472.61</v>
      </c>
      <c r="I2635" s="11" t="s">
        <v>10</v>
      </c>
      <c r="J2635" s="10" t="s">
        <v>631</v>
      </c>
    </row>
    <row r="2636" spans="1:10">
      <c r="A2636" s="5" t="s">
        <v>776</v>
      </c>
      <c r="B2636" s="6">
        <v>44903.802915231478</v>
      </c>
      <c r="C2636" s="5" t="s">
        <v>601</v>
      </c>
      <c r="D2636" s="7"/>
      <c r="E2636" s="10"/>
      <c r="G2636" s="8">
        <v>10523.6</v>
      </c>
      <c r="I2636" s="11" t="s">
        <v>10</v>
      </c>
      <c r="J2636" s="5" t="s">
        <v>607</v>
      </c>
    </row>
    <row r="2637" spans="1:10">
      <c r="A2637" s="5" t="s">
        <v>776</v>
      </c>
      <c r="B2637" s="6">
        <v>44903.802915231478</v>
      </c>
      <c r="C2637" s="5" t="s">
        <v>601</v>
      </c>
      <c r="D2637" s="7">
        <v>531385</v>
      </c>
      <c r="E2637" s="5" t="s">
        <v>60</v>
      </c>
      <c r="H2637" s="8">
        <v>24589.46</v>
      </c>
      <c r="I2637" s="5" t="s">
        <v>15</v>
      </c>
      <c r="J2637" s="10" t="s">
        <v>631</v>
      </c>
    </row>
    <row r="2638" spans="1:10">
      <c r="A2638" s="5" t="s">
        <v>776</v>
      </c>
      <c r="B2638" s="6">
        <v>44903.802915231478</v>
      </c>
      <c r="C2638" s="5" t="s">
        <v>601</v>
      </c>
      <c r="D2638" s="7">
        <v>531385</v>
      </c>
      <c r="E2638" s="5" t="s">
        <v>60</v>
      </c>
      <c r="H2638" s="8">
        <v>72964.62</v>
      </c>
      <c r="I2638" s="5" t="s">
        <v>15</v>
      </c>
      <c r="J2638" s="10" t="s">
        <v>631</v>
      </c>
    </row>
    <row r="2639" spans="1:10">
      <c r="A2639" s="5" t="s">
        <v>776</v>
      </c>
      <c r="B2639" s="6">
        <v>44903.802915231478</v>
      </c>
      <c r="C2639" s="5" t="s">
        <v>601</v>
      </c>
      <c r="D2639" s="9">
        <v>45163092291</v>
      </c>
      <c r="E2639" s="5" t="s">
        <v>71</v>
      </c>
      <c r="H2639" s="8">
        <v>968.31</v>
      </c>
      <c r="I2639" s="5" t="s">
        <v>15</v>
      </c>
      <c r="J2639" s="5" t="s">
        <v>607</v>
      </c>
    </row>
    <row r="2640" spans="1:10">
      <c r="A2640" s="5" t="s">
        <v>776</v>
      </c>
      <c r="B2640" s="6">
        <v>44903.802915231478</v>
      </c>
      <c r="C2640" s="5" t="s">
        <v>601</v>
      </c>
      <c r="D2640" s="9">
        <v>45133000746</v>
      </c>
      <c r="E2640" s="5" t="s">
        <v>71</v>
      </c>
      <c r="H2640" s="8">
        <v>15013.6</v>
      </c>
      <c r="I2640" s="5" t="s">
        <v>15</v>
      </c>
      <c r="J2640" s="5" t="s">
        <v>607</v>
      </c>
    </row>
    <row r="2641" spans="1:10">
      <c r="A2641" s="5" t="s">
        <v>776</v>
      </c>
      <c r="B2641" s="6">
        <v>44903.802915231478</v>
      </c>
      <c r="C2641" s="5" t="s">
        <v>601</v>
      </c>
      <c r="D2641" s="9">
        <v>45173060967</v>
      </c>
      <c r="E2641" s="5" t="s">
        <v>71</v>
      </c>
      <c r="H2641" s="8">
        <v>3600</v>
      </c>
      <c r="I2641" s="5" t="s">
        <v>15</v>
      </c>
      <c r="J2641" s="5" t="s">
        <v>607</v>
      </c>
    </row>
    <row r="2642" spans="1:10">
      <c r="A2642" s="5" t="s">
        <v>776</v>
      </c>
      <c r="B2642" s="6">
        <v>44903.802915231478</v>
      </c>
      <c r="C2642" s="5" t="s">
        <v>601</v>
      </c>
      <c r="D2642" s="9">
        <v>45173058293</v>
      </c>
      <c r="E2642" s="5" t="s">
        <v>71</v>
      </c>
      <c r="H2642" s="8">
        <v>18107.54</v>
      </c>
      <c r="I2642" s="5" t="s">
        <v>15</v>
      </c>
      <c r="J2642" s="5" t="s">
        <v>607</v>
      </c>
    </row>
    <row r="2643" spans="1:10">
      <c r="A2643" s="5" t="s">
        <v>776</v>
      </c>
      <c r="B2643" s="6">
        <v>44903.802915231478</v>
      </c>
      <c r="C2643" s="5" t="s">
        <v>601</v>
      </c>
      <c r="D2643" s="9">
        <v>45173061600</v>
      </c>
      <c r="E2643" s="5" t="s">
        <v>71</v>
      </c>
      <c r="H2643" s="8">
        <v>581.76</v>
      </c>
      <c r="I2643" s="5" t="s">
        <v>15</v>
      </c>
      <c r="J2643" s="5" t="s">
        <v>607</v>
      </c>
    </row>
    <row r="2644" spans="1:10">
      <c r="A2644" s="5" t="s">
        <v>776</v>
      </c>
      <c r="B2644" s="6">
        <v>44903.802915231478</v>
      </c>
      <c r="C2644" s="5" t="s">
        <v>601</v>
      </c>
      <c r="D2644" s="9">
        <v>45113145209</v>
      </c>
      <c r="E2644" s="5" t="s">
        <v>71</v>
      </c>
      <c r="H2644" s="8">
        <v>489.2</v>
      </c>
      <c r="I2644" s="5" t="s">
        <v>15</v>
      </c>
      <c r="J2644" s="5" t="s">
        <v>607</v>
      </c>
    </row>
    <row r="2645" spans="1:10">
      <c r="A2645" s="5" t="s">
        <v>776</v>
      </c>
      <c r="B2645" s="6">
        <v>44903.802915231478</v>
      </c>
      <c r="C2645" s="5" t="s">
        <v>601</v>
      </c>
      <c r="D2645" s="7">
        <v>63166</v>
      </c>
      <c r="E2645" s="5" t="s">
        <v>645</v>
      </c>
      <c r="H2645" s="8">
        <v>431.72</v>
      </c>
      <c r="I2645" s="5" t="s">
        <v>15</v>
      </c>
      <c r="J2645" s="5" t="s">
        <v>602</v>
      </c>
    </row>
    <row r="2646" spans="1:10">
      <c r="A2646" s="5" t="s">
        <v>776</v>
      </c>
      <c r="B2646" s="6">
        <v>44903.802915231478</v>
      </c>
      <c r="C2646" s="5" t="s">
        <v>601</v>
      </c>
      <c r="D2646" s="9">
        <v>45132993127</v>
      </c>
      <c r="E2646" s="5" t="s">
        <v>71</v>
      </c>
      <c r="H2646" s="8">
        <v>3608</v>
      </c>
      <c r="I2646" s="5" t="s">
        <v>15</v>
      </c>
      <c r="J2646" s="5" t="s">
        <v>602</v>
      </c>
    </row>
    <row r="2647" spans="1:10">
      <c r="A2647" s="5" t="s">
        <v>776</v>
      </c>
      <c r="B2647" s="6">
        <v>44903.802915231478</v>
      </c>
      <c r="C2647" s="5" t="s">
        <v>601</v>
      </c>
      <c r="D2647" s="9">
        <v>45132998881</v>
      </c>
      <c r="E2647" s="5" t="s">
        <v>71</v>
      </c>
      <c r="H2647" s="8">
        <v>960</v>
      </c>
      <c r="I2647" s="5" t="s">
        <v>15</v>
      </c>
      <c r="J2647" s="5" t="s">
        <v>602</v>
      </c>
    </row>
    <row r="2648" spans="1:10">
      <c r="A2648" s="5" t="s">
        <v>776</v>
      </c>
      <c r="B2648" s="6">
        <v>44903.802915231478</v>
      </c>
      <c r="C2648" s="5" t="s">
        <v>601</v>
      </c>
      <c r="D2648" s="9">
        <v>45132998904</v>
      </c>
      <c r="E2648" s="5" t="s">
        <v>71</v>
      </c>
      <c r="H2648" s="8">
        <v>597</v>
      </c>
      <c r="I2648" s="5" t="s">
        <v>15</v>
      </c>
      <c r="J2648" s="5" t="s">
        <v>602</v>
      </c>
    </row>
    <row r="2649" spans="1:10">
      <c r="A2649" s="5" t="s">
        <v>776</v>
      </c>
      <c r="B2649" s="6">
        <v>44903.802915231478</v>
      </c>
      <c r="C2649" s="5" t="s">
        <v>601</v>
      </c>
      <c r="D2649" s="9">
        <v>45163090526</v>
      </c>
      <c r="E2649" s="5" t="s">
        <v>71</v>
      </c>
      <c r="H2649" s="8">
        <v>306</v>
      </c>
      <c r="I2649" s="5" t="s">
        <v>15</v>
      </c>
      <c r="J2649" s="5" t="s">
        <v>602</v>
      </c>
    </row>
    <row r="2650" spans="1:10">
      <c r="A2650" s="5" t="s">
        <v>776</v>
      </c>
      <c r="B2650" s="6">
        <v>44903.802915231478</v>
      </c>
      <c r="C2650" s="5" t="s">
        <v>601</v>
      </c>
      <c r="D2650" s="9">
        <v>45143368832</v>
      </c>
      <c r="E2650" s="5" t="s">
        <v>71</v>
      </c>
      <c r="H2650" s="8">
        <v>5997.76</v>
      </c>
      <c r="I2650" s="5" t="s">
        <v>15</v>
      </c>
      <c r="J2650" s="5" t="s">
        <v>602</v>
      </c>
    </row>
    <row r="2651" spans="1:10">
      <c r="A2651" s="5" t="s">
        <v>776</v>
      </c>
      <c r="B2651" s="6">
        <v>44903.802915231478</v>
      </c>
      <c r="C2651" s="5" t="s">
        <v>601</v>
      </c>
      <c r="D2651" s="9">
        <v>45123125659</v>
      </c>
      <c r="E2651" s="5" t="s">
        <v>71</v>
      </c>
      <c r="H2651" s="8">
        <v>196.98</v>
      </c>
      <c r="I2651" s="5" t="s">
        <v>15</v>
      </c>
      <c r="J2651" s="5" t="s">
        <v>602</v>
      </c>
    </row>
    <row r="2652" spans="1:10">
      <c r="A2652" s="5" t="s">
        <v>776</v>
      </c>
      <c r="B2652" s="6">
        <v>44903.802915231478</v>
      </c>
      <c r="C2652" s="5" t="s">
        <v>601</v>
      </c>
      <c r="D2652" s="9">
        <v>45173059531</v>
      </c>
      <c r="E2652" s="5" t="s">
        <v>71</v>
      </c>
      <c r="H2652" s="8">
        <v>475.16</v>
      </c>
      <c r="I2652" s="5" t="s">
        <v>15</v>
      </c>
      <c r="J2652" s="5" t="s">
        <v>602</v>
      </c>
    </row>
    <row r="2653" spans="1:10">
      <c r="A2653" s="5" t="s">
        <v>776</v>
      </c>
      <c r="B2653" s="6">
        <v>44903.802915231478</v>
      </c>
      <c r="C2653" s="5" t="s">
        <v>601</v>
      </c>
      <c r="D2653" s="9">
        <v>51167124637</v>
      </c>
      <c r="E2653" s="5" t="s">
        <v>71</v>
      </c>
      <c r="H2653" s="8">
        <v>370.86</v>
      </c>
      <c r="I2653" s="5" t="s">
        <v>15</v>
      </c>
      <c r="J2653" s="5" t="s">
        <v>602</v>
      </c>
    </row>
    <row r="2654" spans="1:10">
      <c r="A2654" s="5" t="s">
        <v>776</v>
      </c>
      <c r="B2654" s="6">
        <v>44903.802915231478</v>
      </c>
      <c r="C2654" s="5" t="s">
        <v>601</v>
      </c>
      <c r="D2654" s="9">
        <v>45143370281</v>
      </c>
      <c r="E2654" s="5" t="s">
        <v>71</v>
      </c>
      <c r="H2654" s="8">
        <v>395.92</v>
      </c>
      <c r="I2654" s="5" t="s">
        <v>15</v>
      </c>
      <c r="J2654" s="5" t="s">
        <v>602</v>
      </c>
    </row>
    <row r="2655" spans="1:10">
      <c r="A2655" s="5" t="s">
        <v>776</v>
      </c>
      <c r="B2655" s="6">
        <v>44903.802915231478</v>
      </c>
      <c r="C2655" s="5" t="s">
        <v>601</v>
      </c>
      <c r="D2655" s="9">
        <v>45163092661</v>
      </c>
      <c r="E2655" s="5" t="s">
        <v>71</v>
      </c>
      <c r="H2655" s="8">
        <v>6221.4</v>
      </c>
      <c r="I2655" s="5" t="s">
        <v>15</v>
      </c>
      <c r="J2655" s="5" t="s">
        <v>602</v>
      </c>
    </row>
    <row r="2656" spans="1:10">
      <c r="A2656" s="5" t="s">
        <v>776</v>
      </c>
      <c r="B2656" s="6">
        <v>44903.802915231478</v>
      </c>
      <c r="C2656" s="5" t="s">
        <v>601</v>
      </c>
      <c r="D2656" s="9">
        <v>45123127641</v>
      </c>
      <c r="E2656" s="5" t="s">
        <v>71</v>
      </c>
      <c r="H2656" s="8">
        <v>99.5</v>
      </c>
      <c r="I2656" s="5" t="s">
        <v>15</v>
      </c>
      <c r="J2656" s="5" t="s">
        <v>602</v>
      </c>
    </row>
    <row r="2657" spans="1:10">
      <c r="A2657" s="5" t="s">
        <v>776</v>
      </c>
      <c r="B2657" s="6">
        <v>44903.802915231478</v>
      </c>
      <c r="C2657" s="5" t="s">
        <v>601</v>
      </c>
      <c r="D2657" s="9">
        <v>52716443628</v>
      </c>
      <c r="E2657" s="5" t="s">
        <v>71</v>
      </c>
      <c r="H2657" s="8">
        <v>3438.4</v>
      </c>
      <c r="I2657" s="5" t="s">
        <v>15</v>
      </c>
      <c r="J2657" s="5" t="s">
        <v>602</v>
      </c>
    </row>
    <row r="2658" spans="1:10">
      <c r="A2658" s="5" t="s">
        <v>776</v>
      </c>
      <c r="B2658" s="6">
        <v>44903.802915231478</v>
      </c>
      <c r="C2658" s="5" t="s">
        <v>601</v>
      </c>
      <c r="D2658" s="9">
        <v>45113145403</v>
      </c>
      <c r="E2658" s="5" t="s">
        <v>71</v>
      </c>
      <c r="H2658" s="8">
        <v>2288</v>
      </c>
      <c r="I2658" s="5" t="s">
        <v>15</v>
      </c>
      <c r="J2658" s="5" t="s">
        <v>602</v>
      </c>
    </row>
    <row r="2659" spans="1:10">
      <c r="A2659" s="5" t="s">
        <v>776</v>
      </c>
      <c r="B2659" s="6">
        <v>44903.802915231478</v>
      </c>
      <c r="C2659" s="5" t="s">
        <v>601</v>
      </c>
      <c r="D2659" s="9">
        <v>45152995416</v>
      </c>
      <c r="E2659" s="5" t="s">
        <v>71</v>
      </c>
      <c r="H2659" s="8">
        <v>360</v>
      </c>
      <c r="I2659" s="5" t="s">
        <v>15</v>
      </c>
      <c r="J2659" s="5" t="s">
        <v>602</v>
      </c>
    </row>
    <row r="2660" spans="1:10">
      <c r="A2660" s="5" t="s">
        <v>776</v>
      </c>
      <c r="B2660" s="6">
        <v>44903.802915231478</v>
      </c>
      <c r="C2660" s="5" t="s">
        <v>601</v>
      </c>
      <c r="D2660" s="9">
        <v>297502001920019</v>
      </c>
      <c r="E2660" s="5" t="s">
        <v>632</v>
      </c>
      <c r="H2660" s="8">
        <v>71293.8</v>
      </c>
      <c r="I2660" s="5" t="s">
        <v>15</v>
      </c>
      <c r="J2660" s="5" t="s">
        <v>630</v>
      </c>
    </row>
    <row r="2661" spans="1:10">
      <c r="A2661" s="5" t="s">
        <v>777</v>
      </c>
      <c r="B2661" s="6">
        <v>44903.802915231478</v>
      </c>
      <c r="C2661" s="5" t="s">
        <v>611</v>
      </c>
      <c r="D2661" s="7"/>
      <c r="E2661" s="10"/>
      <c r="F2661" s="8">
        <v>11906.2</v>
      </c>
      <c r="I2661" s="11" t="s">
        <v>9</v>
      </c>
      <c r="J2661" s="10" t="s">
        <v>622</v>
      </c>
    </row>
    <row r="2662" spans="1:10">
      <c r="A2662" s="5" t="s">
        <v>776</v>
      </c>
      <c r="B2662" s="6">
        <v>44903.802915231478</v>
      </c>
      <c r="C2662" s="5" t="s">
        <v>601</v>
      </c>
      <c r="D2662" s="7"/>
      <c r="E2662" s="10"/>
      <c r="F2662" s="8">
        <v>52740</v>
      </c>
      <c r="I2662" s="11" t="s">
        <v>9</v>
      </c>
      <c r="J2662" s="10" t="s">
        <v>609</v>
      </c>
    </row>
    <row r="2663" spans="1:10">
      <c r="A2663" s="5" t="s">
        <v>776</v>
      </c>
      <c r="B2663" s="6">
        <v>44903.802915231478</v>
      </c>
      <c r="C2663" s="5" t="s">
        <v>601</v>
      </c>
      <c r="D2663" s="7"/>
      <c r="E2663" s="10"/>
      <c r="F2663" s="8">
        <v>5516.7</v>
      </c>
      <c r="I2663" s="11" t="s">
        <v>9</v>
      </c>
      <c r="J2663" s="5" t="s">
        <v>634</v>
      </c>
    </row>
    <row r="2664" spans="1:10">
      <c r="A2664" s="5" t="s">
        <v>776</v>
      </c>
      <c r="B2664" s="6">
        <v>44903.802915231478</v>
      </c>
      <c r="C2664" s="5" t="s">
        <v>601</v>
      </c>
      <c r="D2664" s="7"/>
      <c r="E2664" s="10"/>
      <c r="F2664" s="8">
        <v>31064.6</v>
      </c>
      <c r="I2664" s="11" t="s">
        <v>9</v>
      </c>
      <c r="J2664" s="10" t="s">
        <v>659</v>
      </c>
    </row>
    <row r="2665" spans="1:10">
      <c r="A2665" s="5" t="s">
        <v>776</v>
      </c>
      <c r="B2665" s="6">
        <v>44903.802915231478</v>
      </c>
      <c r="C2665" s="5" t="s">
        <v>601</v>
      </c>
      <c r="D2665" s="7"/>
      <c r="E2665" s="10"/>
      <c r="F2665" s="8">
        <v>1485</v>
      </c>
      <c r="I2665" s="11" t="s">
        <v>9</v>
      </c>
      <c r="J2665" s="10" t="s">
        <v>745</v>
      </c>
    </row>
    <row r="2666" spans="1:10">
      <c r="A2666" s="5" t="s">
        <v>776</v>
      </c>
      <c r="B2666" s="6">
        <v>44903.802915231478</v>
      </c>
      <c r="C2666" s="5" t="s">
        <v>601</v>
      </c>
      <c r="D2666" s="7"/>
      <c r="E2666" s="10"/>
      <c r="F2666" s="8">
        <v>2539</v>
      </c>
      <c r="I2666" s="11" t="s">
        <v>9</v>
      </c>
      <c r="J2666" s="10" t="s">
        <v>617</v>
      </c>
    </row>
    <row r="2667" spans="1:10">
      <c r="A2667" s="5" t="s">
        <v>776</v>
      </c>
      <c r="B2667" s="6">
        <v>44903.802915231478</v>
      </c>
      <c r="C2667" s="5" t="s">
        <v>601</v>
      </c>
      <c r="D2667" s="7"/>
      <c r="E2667" s="10"/>
      <c r="F2667" s="8">
        <v>11708.8</v>
      </c>
      <c r="I2667" s="11" t="s">
        <v>9</v>
      </c>
      <c r="J2667" s="10" t="s">
        <v>619</v>
      </c>
    </row>
    <row r="2668" spans="1:10">
      <c r="A2668" s="5" t="s">
        <v>776</v>
      </c>
      <c r="B2668" s="6">
        <v>44903.802915231478</v>
      </c>
      <c r="C2668" s="5" t="s">
        <v>601</v>
      </c>
      <c r="D2668" s="7"/>
      <c r="E2668" s="10"/>
      <c r="F2668" s="8">
        <v>20581.099999999999</v>
      </c>
      <c r="I2668" s="11" t="s">
        <v>9</v>
      </c>
      <c r="J2668" s="10" t="s">
        <v>620</v>
      </c>
    </row>
    <row r="2669" spans="1:10">
      <c r="A2669" s="5" t="s">
        <v>776</v>
      </c>
      <c r="B2669" s="6">
        <v>44903.802915231478</v>
      </c>
      <c r="C2669" s="5" t="s">
        <v>601</v>
      </c>
      <c r="D2669" s="7"/>
      <c r="E2669" s="10"/>
      <c r="F2669" s="8">
        <v>11134.3</v>
      </c>
      <c r="I2669" s="11" t="s">
        <v>9</v>
      </c>
      <c r="J2669" s="10" t="s">
        <v>621</v>
      </c>
    </row>
    <row r="2670" spans="1:10">
      <c r="A2670" s="5" t="s">
        <v>776</v>
      </c>
      <c r="B2670" s="6">
        <v>44903.802915231478</v>
      </c>
      <c r="C2670" s="5" t="s">
        <v>601</v>
      </c>
      <c r="D2670" s="7"/>
      <c r="E2670" s="10"/>
      <c r="F2670" s="8">
        <v>203047.1</v>
      </c>
      <c r="I2670" s="11" t="s">
        <v>9</v>
      </c>
      <c r="J2670" s="5" t="s">
        <v>608</v>
      </c>
    </row>
    <row r="2671" spans="1:10">
      <c r="A2671" s="5" t="s">
        <v>776</v>
      </c>
      <c r="B2671" s="6">
        <v>44903.802915231478</v>
      </c>
      <c r="C2671" s="5" t="s">
        <v>601</v>
      </c>
      <c r="D2671" s="7"/>
      <c r="E2671" s="10"/>
      <c r="F2671" s="8">
        <v>7234.4</v>
      </c>
      <c r="I2671" s="11" t="s">
        <v>9</v>
      </c>
      <c r="J2671" s="10" t="s">
        <v>624</v>
      </c>
    </row>
    <row r="2672" spans="1:10">
      <c r="A2672" s="5" t="s">
        <v>776</v>
      </c>
      <c r="B2672" s="6">
        <v>44903.802915231478</v>
      </c>
      <c r="C2672" s="5" t="s">
        <v>601</v>
      </c>
      <c r="D2672" s="7"/>
      <c r="E2672" s="10"/>
      <c r="F2672" s="8">
        <v>10776.2</v>
      </c>
      <c r="I2672" s="11" t="s">
        <v>9</v>
      </c>
      <c r="J2672" s="10" t="s">
        <v>660</v>
      </c>
    </row>
    <row r="2673" spans="1:10">
      <c r="A2673" s="12" t="s">
        <v>21</v>
      </c>
      <c r="B2673" s="3"/>
      <c r="C2673" s="3"/>
      <c r="D2673" s="7"/>
      <c r="E2673" s="10"/>
      <c r="F2673" s="19">
        <f>SUM(F2635:G2672)</f>
        <v>410729.61000000004</v>
      </c>
      <c r="H2673" s="8"/>
      <c r="I2673" s="11"/>
      <c r="J2673" s="10"/>
    </row>
    <row r="2674" spans="1:10" ht="15.75" customHeight="1">
      <c r="A2674" s="13" t="s">
        <v>22</v>
      </c>
      <c r="B2674" s="13" t="s">
        <v>23</v>
      </c>
      <c r="C2674" s="13" t="s">
        <v>24</v>
      </c>
      <c r="D2674" s="14">
        <v>112387890</v>
      </c>
      <c r="E2674" s="10"/>
      <c r="H2674" s="8"/>
      <c r="I2674" s="11"/>
      <c r="J2674" s="10"/>
    </row>
    <row r="2677" spans="1:10">
      <c r="A2677" s="1" t="s">
        <v>0</v>
      </c>
      <c r="B2677" s="2"/>
      <c r="C2677" s="2"/>
      <c r="D2677" s="2"/>
      <c r="E2677" s="2"/>
      <c r="F2677" s="2"/>
      <c r="G2677" s="2"/>
      <c r="H2677" s="2"/>
      <c r="I2677" s="2"/>
      <c r="J2677" s="2"/>
    </row>
    <row r="2678" spans="1:10">
      <c r="A2678" s="3" t="s">
        <v>162</v>
      </c>
      <c r="B2678" s="2"/>
      <c r="C2678" s="2"/>
      <c r="D2678" s="2"/>
      <c r="E2678" s="2"/>
      <c r="F2678" s="2"/>
      <c r="G2678" s="2"/>
      <c r="H2678" s="2"/>
      <c r="I2678" s="2"/>
      <c r="J2678" s="2"/>
    </row>
    <row r="2679" spans="1:10">
      <c r="A2679" s="88" t="s">
        <v>0</v>
      </c>
      <c r="B2679" s="88" t="s">
        <v>2</v>
      </c>
      <c r="C2679" s="88" t="s">
        <v>3</v>
      </c>
      <c r="D2679" s="88" t="s">
        <v>4</v>
      </c>
      <c r="E2679" s="88" t="s">
        <v>5</v>
      </c>
      <c r="F2679" s="88" t="s">
        <v>6</v>
      </c>
      <c r="G2679" s="90"/>
      <c r="H2679" s="91"/>
      <c r="I2679" s="88" t="s">
        <v>7</v>
      </c>
      <c r="J2679" s="88" t="s">
        <v>8</v>
      </c>
    </row>
    <row r="2680" spans="1:10">
      <c r="A2680" s="89"/>
      <c r="B2680" s="89"/>
      <c r="C2680" s="89"/>
      <c r="D2680" s="89"/>
      <c r="E2680" s="89"/>
      <c r="F2680" s="4" t="s">
        <v>9</v>
      </c>
      <c r="G2680" s="4" t="s">
        <v>10</v>
      </c>
      <c r="H2680" s="4" t="s">
        <v>11</v>
      </c>
      <c r="I2680" s="89"/>
      <c r="J2680" s="89"/>
    </row>
    <row r="2681" spans="1:10">
      <c r="A2681" s="5" t="s">
        <v>778</v>
      </c>
      <c r="B2681" s="6">
        <v>44904.418143599527</v>
      </c>
      <c r="C2681" s="5" t="s">
        <v>601</v>
      </c>
      <c r="F2681" s="8">
        <v>30247.5</v>
      </c>
      <c r="I2681" s="11" t="s">
        <v>9</v>
      </c>
      <c r="J2681" s="10" t="s">
        <v>658</v>
      </c>
    </row>
    <row r="2682" spans="1:10">
      <c r="A2682" s="5" t="s">
        <v>778</v>
      </c>
      <c r="B2682" s="6">
        <v>44904.418143599527</v>
      </c>
      <c r="C2682" s="5" t="s">
        <v>601</v>
      </c>
      <c r="F2682" s="8">
        <v>27511.7</v>
      </c>
      <c r="I2682" s="11" t="s">
        <v>9</v>
      </c>
      <c r="J2682" s="10" t="s">
        <v>613</v>
      </c>
    </row>
    <row r="2683" spans="1:10">
      <c r="A2683" s="5" t="s">
        <v>778</v>
      </c>
      <c r="B2683" s="6">
        <v>44904.418143599527</v>
      </c>
      <c r="C2683" s="5" t="s">
        <v>601</v>
      </c>
      <c r="F2683" s="8">
        <v>32665.4</v>
      </c>
      <c r="I2683" s="11" t="s">
        <v>9</v>
      </c>
      <c r="J2683" s="5" t="s">
        <v>612</v>
      </c>
    </row>
    <row r="2684" spans="1:10">
      <c r="A2684" s="5" t="s">
        <v>778</v>
      </c>
      <c r="B2684" s="6">
        <v>44904.418143599527</v>
      </c>
      <c r="C2684" s="5" t="s">
        <v>601</v>
      </c>
      <c r="F2684" s="8">
        <v>55016</v>
      </c>
      <c r="I2684" s="11" t="s">
        <v>9</v>
      </c>
      <c r="J2684" s="10" t="s">
        <v>665</v>
      </c>
    </row>
    <row r="2685" spans="1:10">
      <c r="A2685" s="5" t="s">
        <v>778</v>
      </c>
      <c r="B2685" s="6">
        <v>44904.418143599527</v>
      </c>
      <c r="C2685" s="5" t="s">
        <v>601</v>
      </c>
      <c r="F2685" s="8">
        <v>4975.7</v>
      </c>
      <c r="I2685" s="11" t="s">
        <v>9</v>
      </c>
      <c r="J2685" s="5" t="s">
        <v>614</v>
      </c>
    </row>
    <row r="2686" spans="1:10">
      <c r="A2686" s="5" t="s">
        <v>778</v>
      </c>
      <c r="B2686" s="6">
        <v>44904.418143599527</v>
      </c>
      <c r="C2686" s="5" t="s">
        <v>601</v>
      </c>
      <c r="F2686" s="8">
        <v>13853.4</v>
      </c>
      <c r="I2686" s="11" t="s">
        <v>9</v>
      </c>
      <c r="J2686" s="10" t="s">
        <v>615</v>
      </c>
    </row>
    <row r="2687" spans="1:10">
      <c r="A2687" s="5" t="s">
        <v>778</v>
      </c>
      <c r="B2687" s="6">
        <v>44904.418143599527</v>
      </c>
      <c r="C2687" s="5" t="s">
        <v>601</v>
      </c>
      <c r="F2687" s="8">
        <v>3962.2</v>
      </c>
      <c r="I2687" s="11" t="s">
        <v>9</v>
      </c>
      <c r="J2687" s="5" t="s">
        <v>616</v>
      </c>
    </row>
    <row r="2688" spans="1:10">
      <c r="A2688" s="5" t="s">
        <v>778</v>
      </c>
      <c r="B2688" s="6">
        <v>44904.418143599527</v>
      </c>
      <c r="C2688" s="5" t="s">
        <v>601</v>
      </c>
      <c r="F2688" s="8">
        <v>4938.8</v>
      </c>
      <c r="I2688" s="11" t="s">
        <v>9</v>
      </c>
      <c r="J2688" s="10" t="s">
        <v>618</v>
      </c>
    </row>
    <row r="2689" spans="1:10">
      <c r="A2689" s="5" t="s">
        <v>778</v>
      </c>
      <c r="B2689" s="6">
        <v>44904.418143599527</v>
      </c>
      <c r="C2689" s="5" t="s">
        <v>601</v>
      </c>
      <c r="F2689" s="8">
        <v>17878.400000000001</v>
      </c>
      <c r="I2689" s="11" t="s">
        <v>9</v>
      </c>
      <c r="J2689" s="10" t="s">
        <v>603</v>
      </c>
    </row>
    <row r="2690" spans="1:10">
      <c r="A2690" s="5" t="s">
        <v>778</v>
      </c>
      <c r="B2690" s="6">
        <v>44904.418143599527</v>
      </c>
      <c r="C2690" s="5" t="s">
        <v>601</v>
      </c>
      <c r="F2690" s="8">
        <v>11473.9</v>
      </c>
      <c r="I2690" s="11" t="s">
        <v>9</v>
      </c>
      <c r="J2690" s="10" t="s">
        <v>623</v>
      </c>
    </row>
    <row r="2691" spans="1:10">
      <c r="A2691" s="5" t="s">
        <v>778</v>
      </c>
      <c r="B2691" s="6">
        <v>44904.418143599527</v>
      </c>
      <c r="C2691" s="5" t="s">
        <v>601</v>
      </c>
      <c r="F2691" s="8">
        <v>20493.099999999999</v>
      </c>
      <c r="I2691" s="11" t="s">
        <v>9</v>
      </c>
      <c r="J2691" s="10" t="s">
        <v>639</v>
      </c>
    </row>
    <row r="2692" spans="1:10">
      <c r="A2692" s="5" t="s">
        <v>778</v>
      </c>
      <c r="B2692" s="6">
        <v>44904.418143599527</v>
      </c>
      <c r="C2692" s="5" t="s">
        <v>601</v>
      </c>
      <c r="F2692" s="8">
        <v>63189.8</v>
      </c>
      <c r="I2692" s="11" t="s">
        <v>9</v>
      </c>
      <c r="J2692" s="10" t="s">
        <v>673</v>
      </c>
    </row>
    <row r="2693" spans="1:10">
      <c r="A2693" s="5" t="s">
        <v>778</v>
      </c>
      <c r="B2693" s="6">
        <v>44904.418143599527</v>
      </c>
      <c r="C2693" s="5" t="s">
        <v>601</v>
      </c>
      <c r="F2693" s="8">
        <v>571.25</v>
      </c>
      <c r="I2693" s="11" t="s">
        <v>10</v>
      </c>
      <c r="J2693" s="5" t="s">
        <v>616</v>
      </c>
    </row>
    <row r="2694" spans="1:10">
      <c r="A2694" s="12" t="s">
        <v>21</v>
      </c>
      <c r="B2694" s="3"/>
      <c r="C2694" s="3"/>
      <c r="F2694" s="42">
        <f>SUM(F2681:F2693)</f>
        <v>286777.15000000002</v>
      </c>
    </row>
    <row r="2695" spans="1:10">
      <c r="A2695" s="13" t="s">
        <v>22</v>
      </c>
      <c r="B2695" s="13" t="s">
        <v>23</v>
      </c>
      <c r="C2695" s="13" t="s">
        <v>24</v>
      </c>
    </row>
    <row r="2696" spans="1:10" ht="15.75" customHeight="1">
      <c r="D2696" s="14">
        <v>112387891</v>
      </c>
    </row>
    <row r="2697" spans="1:10" ht="15.75" customHeight="1">
      <c r="D2697" s="14">
        <v>112387976</v>
      </c>
    </row>
    <row r="2699" spans="1:10">
      <c r="A2699" s="5" t="s">
        <v>779</v>
      </c>
      <c r="B2699" s="6">
        <v>44904.511814201389</v>
      </c>
      <c r="C2699" s="5" t="s">
        <v>611</v>
      </c>
      <c r="D2699" s="9">
        <v>45173063800</v>
      </c>
      <c r="E2699" s="5" t="s">
        <v>71</v>
      </c>
      <c r="H2699" s="8">
        <v>244.69</v>
      </c>
      <c r="I2699" s="5" t="s">
        <v>15</v>
      </c>
      <c r="J2699" s="5" t="s">
        <v>602</v>
      </c>
    </row>
    <row r="2700" spans="1:10">
      <c r="A2700" s="5" t="s">
        <v>780</v>
      </c>
      <c r="B2700" s="6">
        <v>44904.511814201389</v>
      </c>
      <c r="C2700" s="5" t="s">
        <v>601</v>
      </c>
      <c r="D2700" s="9">
        <v>45113143396</v>
      </c>
      <c r="E2700" s="5" t="s">
        <v>71</v>
      </c>
      <c r="H2700" s="8">
        <v>594.41999999999996</v>
      </c>
      <c r="I2700" s="5" t="s">
        <v>15</v>
      </c>
      <c r="J2700" s="5" t="s">
        <v>602</v>
      </c>
    </row>
    <row r="2701" spans="1:10">
      <c r="A2701" s="5" t="s">
        <v>780</v>
      </c>
      <c r="B2701" s="6">
        <v>44904.511814201389</v>
      </c>
      <c r="C2701" s="5" t="s">
        <v>601</v>
      </c>
      <c r="D2701" s="9">
        <v>45173060988</v>
      </c>
      <c r="E2701" s="5" t="s">
        <v>71</v>
      </c>
      <c r="H2701" s="8">
        <v>407.92</v>
      </c>
      <c r="I2701" s="5" t="s">
        <v>15</v>
      </c>
      <c r="J2701" s="5" t="s">
        <v>602</v>
      </c>
    </row>
    <row r="2702" spans="1:10">
      <c r="A2702" s="5" t="s">
        <v>780</v>
      </c>
      <c r="B2702" s="6">
        <v>44904.511814201389</v>
      </c>
      <c r="C2702" s="5" t="s">
        <v>601</v>
      </c>
      <c r="D2702" s="9">
        <v>45113145348</v>
      </c>
      <c r="E2702" s="5" t="s">
        <v>71</v>
      </c>
      <c r="H2702" s="8">
        <v>726</v>
      </c>
      <c r="I2702" s="5" t="s">
        <v>15</v>
      </c>
      <c r="J2702" s="5" t="s">
        <v>602</v>
      </c>
    </row>
    <row r="2703" spans="1:10">
      <c r="A2703" s="5" t="s">
        <v>780</v>
      </c>
      <c r="B2703" s="6">
        <v>44904.511814201389</v>
      </c>
      <c r="C2703" s="5" t="s">
        <v>601</v>
      </c>
      <c r="D2703" s="9">
        <v>45152995779</v>
      </c>
      <c r="E2703" s="5" t="s">
        <v>71</v>
      </c>
      <c r="H2703" s="8">
        <v>27095</v>
      </c>
      <c r="I2703" s="5" t="s">
        <v>15</v>
      </c>
      <c r="J2703" s="5" t="s">
        <v>602</v>
      </c>
    </row>
    <row r="2704" spans="1:10">
      <c r="A2704" s="5" t="s">
        <v>780</v>
      </c>
      <c r="B2704" s="6">
        <v>44904.511814201389</v>
      </c>
      <c r="C2704" s="5" t="s">
        <v>601</v>
      </c>
      <c r="D2704" s="9">
        <v>52616482845</v>
      </c>
      <c r="E2704" s="5" t="s">
        <v>71</v>
      </c>
      <c r="H2704" s="8">
        <v>2650</v>
      </c>
      <c r="I2704" s="5" t="s">
        <v>15</v>
      </c>
      <c r="J2704" s="5" t="s">
        <v>602</v>
      </c>
    </row>
    <row r="2705" spans="1:10">
      <c r="A2705" s="5" t="s">
        <v>780</v>
      </c>
      <c r="B2705" s="6">
        <v>44904.511814201389</v>
      </c>
      <c r="C2705" s="5" t="s">
        <v>601</v>
      </c>
      <c r="D2705" s="7"/>
      <c r="E2705" s="10"/>
      <c r="F2705" s="8">
        <v>750000</v>
      </c>
      <c r="I2705" s="11" t="s">
        <v>9</v>
      </c>
      <c r="J2705" s="5" t="s">
        <v>602</v>
      </c>
    </row>
    <row r="2706" spans="1:10">
      <c r="A2706" s="12" t="s">
        <v>21</v>
      </c>
      <c r="B2706" s="3"/>
      <c r="C2706" s="3"/>
    </row>
    <row r="2707" spans="1:10">
      <c r="A2707" s="13" t="s">
        <v>22</v>
      </c>
      <c r="B2707" s="13" t="s">
        <v>23</v>
      </c>
      <c r="C2707" s="13" t="s">
        <v>24</v>
      </c>
    </row>
    <row r="2708" spans="1:10" ht="15.75" customHeight="1">
      <c r="D2708" s="14">
        <v>112387892</v>
      </c>
    </row>
    <row r="2711" spans="1:10">
      <c r="A2711" s="5" t="s">
        <v>781</v>
      </c>
      <c r="B2711" s="6">
        <v>44904.838098981483</v>
      </c>
      <c r="C2711" s="5" t="s">
        <v>611</v>
      </c>
      <c r="D2711" s="9">
        <v>45173061448</v>
      </c>
      <c r="E2711" s="5" t="s">
        <v>71</v>
      </c>
      <c r="H2711" s="8">
        <v>0.34</v>
      </c>
      <c r="I2711" s="5" t="s">
        <v>15</v>
      </c>
      <c r="J2711" s="10" t="s">
        <v>631</v>
      </c>
    </row>
    <row r="2712" spans="1:10">
      <c r="A2712" s="5" t="s">
        <v>782</v>
      </c>
      <c r="B2712" s="6">
        <v>44904.838098981483</v>
      </c>
      <c r="C2712" s="5" t="s">
        <v>601</v>
      </c>
      <c r="D2712" s="9">
        <v>45113147178</v>
      </c>
      <c r="E2712" s="5" t="s">
        <v>71</v>
      </c>
      <c r="H2712" s="8">
        <v>358.08</v>
      </c>
      <c r="I2712" s="5" t="s">
        <v>15</v>
      </c>
      <c r="J2712" s="5" t="s">
        <v>607</v>
      </c>
    </row>
    <row r="2713" spans="1:10">
      <c r="A2713" s="5" t="s">
        <v>782</v>
      </c>
      <c r="B2713" s="6">
        <v>44904.838098981483</v>
      </c>
      <c r="C2713" s="5" t="s">
        <v>601</v>
      </c>
      <c r="D2713" s="9">
        <v>45143373769</v>
      </c>
      <c r="E2713" s="5" t="s">
        <v>71</v>
      </c>
      <c r="H2713" s="8">
        <v>1000</v>
      </c>
      <c r="I2713" s="5" t="s">
        <v>15</v>
      </c>
      <c r="J2713" s="10" t="s">
        <v>609</v>
      </c>
    </row>
    <row r="2714" spans="1:10">
      <c r="A2714" s="5" t="s">
        <v>782</v>
      </c>
      <c r="B2714" s="6">
        <v>44904.838098981483</v>
      </c>
      <c r="C2714" s="5" t="s">
        <v>601</v>
      </c>
      <c r="D2714" s="9">
        <v>45113148534</v>
      </c>
      <c r="E2714" s="5" t="s">
        <v>71</v>
      </c>
      <c r="H2714" s="8">
        <v>18137.98</v>
      </c>
      <c r="I2714" s="5" t="s">
        <v>15</v>
      </c>
      <c r="J2714" s="10" t="s">
        <v>609</v>
      </c>
    </row>
    <row r="2715" spans="1:10">
      <c r="A2715" s="5" t="s">
        <v>782</v>
      </c>
      <c r="B2715" s="6">
        <v>44904.838098981483</v>
      </c>
      <c r="C2715" s="5" t="s">
        <v>601</v>
      </c>
      <c r="D2715" s="9">
        <v>45152997594</v>
      </c>
      <c r="E2715" s="5" t="s">
        <v>71</v>
      </c>
      <c r="H2715" s="8">
        <v>6422.48</v>
      </c>
      <c r="I2715" s="5" t="s">
        <v>15</v>
      </c>
      <c r="J2715" s="5" t="s">
        <v>607</v>
      </c>
    </row>
    <row r="2716" spans="1:10">
      <c r="A2716" s="5" t="s">
        <v>782</v>
      </c>
      <c r="B2716" s="6">
        <v>44904.838098981483</v>
      </c>
      <c r="C2716" s="5" t="s">
        <v>601</v>
      </c>
      <c r="D2716" s="7">
        <v>514883</v>
      </c>
      <c r="E2716" s="5" t="s">
        <v>60</v>
      </c>
      <c r="H2716" s="8">
        <v>35.840000000000003</v>
      </c>
      <c r="I2716" s="5" t="s">
        <v>15</v>
      </c>
      <c r="J2716" s="5" t="s">
        <v>607</v>
      </c>
    </row>
    <row r="2717" spans="1:10">
      <c r="A2717" s="5" t="s">
        <v>782</v>
      </c>
      <c r="B2717" s="6">
        <v>44904.838098981483</v>
      </c>
      <c r="C2717" s="5" t="s">
        <v>601</v>
      </c>
      <c r="D2717" s="9">
        <v>45163096148</v>
      </c>
      <c r="E2717" s="5" t="s">
        <v>71</v>
      </c>
      <c r="H2717" s="8">
        <v>1497.3</v>
      </c>
      <c r="I2717" s="5" t="s">
        <v>15</v>
      </c>
      <c r="J2717" s="5" t="s">
        <v>607</v>
      </c>
    </row>
    <row r="2718" spans="1:10">
      <c r="A2718" s="5" t="s">
        <v>782</v>
      </c>
      <c r="B2718" s="6">
        <v>44904.838098981483</v>
      </c>
      <c r="C2718" s="5" t="s">
        <v>601</v>
      </c>
      <c r="D2718" s="9">
        <v>45152997389</v>
      </c>
      <c r="E2718" s="5" t="s">
        <v>71</v>
      </c>
      <c r="H2718" s="8">
        <v>4246.92</v>
      </c>
      <c r="I2718" s="5" t="s">
        <v>15</v>
      </c>
      <c r="J2718" s="5" t="s">
        <v>607</v>
      </c>
    </row>
    <row r="2719" spans="1:10">
      <c r="A2719" s="5" t="s">
        <v>782</v>
      </c>
      <c r="B2719" s="6">
        <v>44904.838098981483</v>
      </c>
      <c r="C2719" s="5" t="s">
        <v>601</v>
      </c>
      <c r="D2719" s="7">
        <v>1238898</v>
      </c>
      <c r="E2719" s="5" t="s">
        <v>60</v>
      </c>
      <c r="H2719" s="8">
        <v>22150</v>
      </c>
      <c r="I2719" s="5" t="s">
        <v>15</v>
      </c>
      <c r="J2719" s="5" t="s">
        <v>607</v>
      </c>
    </row>
    <row r="2720" spans="1:10">
      <c r="A2720" s="5" t="s">
        <v>782</v>
      </c>
      <c r="B2720" s="6">
        <v>44904.838098981483</v>
      </c>
      <c r="C2720" s="5" t="s">
        <v>601</v>
      </c>
      <c r="D2720" s="9">
        <v>45173065582</v>
      </c>
      <c r="E2720" s="5" t="s">
        <v>71</v>
      </c>
      <c r="H2720" s="8">
        <v>37563.49</v>
      </c>
      <c r="I2720" s="5" t="s">
        <v>15</v>
      </c>
      <c r="J2720" s="5" t="s">
        <v>607</v>
      </c>
    </row>
    <row r="2721" spans="1:10">
      <c r="A2721" s="5" t="s">
        <v>782</v>
      </c>
      <c r="B2721" s="6">
        <v>44904.838098981483</v>
      </c>
      <c r="C2721" s="5" t="s">
        <v>601</v>
      </c>
      <c r="D2721" s="7">
        <v>413688</v>
      </c>
      <c r="E2721" s="5" t="s">
        <v>645</v>
      </c>
      <c r="H2721" s="8">
        <v>2283.8200000000002</v>
      </c>
      <c r="I2721" s="5" t="s">
        <v>15</v>
      </c>
      <c r="J2721" s="5" t="s">
        <v>608</v>
      </c>
    </row>
    <row r="2722" spans="1:10">
      <c r="A2722" s="5" t="s">
        <v>782</v>
      </c>
      <c r="B2722" s="6">
        <v>44904.838098981483</v>
      </c>
      <c r="C2722" s="5" t="s">
        <v>601</v>
      </c>
      <c r="D2722" s="9">
        <v>45173061448</v>
      </c>
      <c r="E2722" s="5" t="s">
        <v>71</v>
      </c>
      <c r="H2722" s="8">
        <v>26.25</v>
      </c>
      <c r="I2722" s="5" t="s">
        <v>15</v>
      </c>
      <c r="J2722" s="10" t="s">
        <v>631</v>
      </c>
    </row>
    <row r="2723" spans="1:10">
      <c r="A2723" s="5" t="s">
        <v>782</v>
      </c>
      <c r="B2723" s="6">
        <v>44904.838098981483</v>
      </c>
      <c r="C2723" s="5" t="s">
        <v>601</v>
      </c>
      <c r="D2723" s="9">
        <v>45173061448</v>
      </c>
      <c r="E2723" s="5" t="s">
        <v>71</v>
      </c>
      <c r="H2723" s="8">
        <v>0.18</v>
      </c>
      <c r="I2723" s="5" t="s">
        <v>15</v>
      </c>
      <c r="J2723" s="10" t="s">
        <v>631</v>
      </c>
    </row>
    <row r="2724" spans="1:10">
      <c r="A2724" s="5" t="s">
        <v>782</v>
      </c>
      <c r="B2724" s="6">
        <v>44904.838098981483</v>
      </c>
      <c r="C2724" s="5" t="s">
        <v>601</v>
      </c>
      <c r="D2724" s="7">
        <v>31080997</v>
      </c>
      <c r="E2724" s="10" t="s">
        <v>654</v>
      </c>
      <c r="H2724" s="8">
        <v>11941</v>
      </c>
      <c r="I2724" s="5" t="s">
        <v>15</v>
      </c>
      <c r="J2724" s="5" t="s">
        <v>602</v>
      </c>
    </row>
    <row r="2725" spans="1:10">
      <c r="A2725" s="5" t="s">
        <v>782</v>
      </c>
      <c r="B2725" s="6">
        <v>44904.838098981483</v>
      </c>
      <c r="C2725" s="5" t="s">
        <v>601</v>
      </c>
      <c r="D2725" s="7">
        <v>3039793969</v>
      </c>
      <c r="E2725" s="10" t="s">
        <v>654</v>
      </c>
      <c r="H2725" s="8">
        <v>38123</v>
      </c>
      <c r="I2725" s="5" t="s">
        <v>15</v>
      </c>
      <c r="J2725" s="5" t="s">
        <v>602</v>
      </c>
    </row>
    <row r="2726" spans="1:10">
      <c r="A2726" s="5" t="s">
        <v>782</v>
      </c>
      <c r="B2726" s="6">
        <v>44904.838098981483</v>
      </c>
      <c r="C2726" s="5" t="s">
        <v>601</v>
      </c>
      <c r="D2726" s="7">
        <v>401149</v>
      </c>
      <c r="E2726" s="5" t="s">
        <v>645</v>
      </c>
      <c r="H2726" s="8">
        <v>635</v>
      </c>
      <c r="I2726" s="5" t="s">
        <v>15</v>
      </c>
      <c r="J2726" s="5" t="s">
        <v>602</v>
      </c>
    </row>
    <row r="2727" spans="1:10">
      <c r="A2727" s="5" t="s">
        <v>782</v>
      </c>
      <c r="B2727" s="6">
        <v>44904.838098981483</v>
      </c>
      <c r="C2727" s="5" t="s">
        <v>601</v>
      </c>
      <c r="D2727" s="9">
        <v>45173061448</v>
      </c>
      <c r="E2727" s="5" t="s">
        <v>71</v>
      </c>
      <c r="H2727" s="8">
        <v>0.16</v>
      </c>
      <c r="I2727" s="5" t="s">
        <v>15</v>
      </c>
      <c r="J2727" s="10" t="s">
        <v>631</v>
      </c>
    </row>
    <row r="2728" spans="1:10">
      <c r="A2728" s="5" t="s">
        <v>782</v>
      </c>
      <c r="B2728" s="6">
        <v>44904.838098981483</v>
      </c>
      <c r="C2728" s="5" t="s">
        <v>601</v>
      </c>
      <c r="D2728" s="9">
        <v>52416509372</v>
      </c>
      <c r="E2728" s="5" t="s">
        <v>71</v>
      </c>
      <c r="H2728" s="8">
        <v>361.2</v>
      </c>
      <c r="I2728" s="5" t="s">
        <v>15</v>
      </c>
      <c r="J2728" s="5" t="s">
        <v>602</v>
      </c>
    </row>
    <row r="2729" spans="1:10">
      <c r="A2729" s="5" t="s">
        <v>782</v>
      </c>
      <c r="B2729" s="6">
        <v>44904.838098981483</v>
      </c>
      <c r="C2729" s="5" t="s">
        <v>601</v>
      </c>
      <c r="D2729" s="9">
        <v>45143374584</v>
      </c>
      <c r="E2729" s="5" t="s">
        <v>71</v>
      </c>
      <c r="H2729" s="8">
        <v>350</v>
      </c>
      <c r="I2729" s="5" t="s">
        <v>15</v>
      </c>
      <c r="J2729" s="5" t="s">
        <v>602</v>
      </c>
    </row>
    <row r="2730" spans="1:10">
      <c r="A2730" s="5" t="s">
        <v>782</v>
      </c>
      <c r="B2730" s="6">
        <v>44904.838098981483</v>
      </c>
      <c r="C2730" s="5" t="s">
        <v>601</v>
      </c>
      <c r="D2730" s="9">
        <v>295401006460017</v>
      </c>
      <c r="E2730" s="5" t="s">
        <v>632</v>
      </c>
      <c r="H2730" s="8">
        <v>15067.46</v>
      </c>
      <c r="I2730" s="5" t="s">
        <v>15</v>
      </c>
      <c r="J2730" s="10" t="s">
        <v>609</v>
      </c>
    </row>
    <row r="2731" spans="1:10">
      <c r="A2731" s="5" t="s">
        <v>782</v>
      </c>
      <c r="B2731" s="6">
        <v>44904.838098981483</v>
      </c>
      <c r="C2731" s="5" t="s">
        <v>601</v>
      </c>
      <c r="D2731" s="9">
        <v>295401006460017</v>
      </c>
      <c r="E2731" s="5" t="s">
        <v>649</v>
      </c>
      <c r="H2731" s="8">
        <v>1531.2</v>
      </c>
      <c r="I2731" s="5" t="s">
        <v>15</v>
      </c>
      <c r="J2731" s="10" t="s">
        <v>609</v>
      </c>
    </row>
    <row r="2732" spans="1:10">
      <c r="A2732" s="5" t="s">
        <v>782</v>
      </c>
      <c r="B2732" s="6">
        <v>44904.838098981483</v>
      </c>
      <c r="C2732" s="5" t="s">
        <v>601</v>
      </c>
      <c r="D2732" s="9">
        <v>297502001940020</v>
      </c>
      <c r="E2732" s="5" t="s">
        <v>632</v>
      </c>
      <c r="H2732" s="8">
        <v>81855.199999999997</v>
      </c>
      <c r="I2732" s="5" t="s">
        <v>15</v>
      </c>
      <c r="J2732" s="5" t="s">
        <v>630</v>
      </c>
    </row>
    <row r="2733" spans="1:10">
      <c r="A2733" s="5" t="s">
        <v>782</v>
      </c>
      <c r="B2733" s="6">
        <v>44904.838098981483</v>
      </c>
      <c r="C2733" s="5" t="s">
        <v>601</v>
      </c>
      <c r="D2733" s="9">
        <v>297502001940020</v>
      </c>
      <c r="E2733" s="5" t="s">
        <v>649</v>
      </c>
      <c r="H2733" s="8">
        <v>2784</v>
      </c>
      <c r="I2733" s="5" t="s">
        <v>15</v>
      </c>
      <c r="J2733" s="5" t="s">
        <v>630</v>
      </c>
    </row>
    <row r="2734" spans="1:10">
      <c r="A2734" s="5" t="s">
        <v>782</v>
      </c>
      <c r="B2734" s="6">
        <v>44904.838098981483</v>
      </c>
      <c r="C2734" s="5" t="s">
        <v>601</v>
      </c>
      <c r="D2734" s="9">
        <v>45113146696</v>
      </c>
      <c r="E2734" s="5" t="s">
        <v>71</v>
      </c>
      <c r="H2734" s="8">
        <v>12586</v>
      </c>
      <c r="I2734" s="5" t="s">
        <v>15</v>
      </c>
      <c r="J2734" s="5" t="s">
        <v>608</v>
      </c>
    </row>
    <row r="2735" spans="1:10">
      <c r="A2735" s="5" t="s">
        <v>782</v>
      </c>
      <c r="B2735" s="6">
        <v>44904.838098981483</v>
      </c>
      <c r="C2735" s="5" t="s">
        <v>601</v>
      </c>
      <c r="D2735" s="9">
        <v>296301007750036</v>
      </c>
      <c r="E2735" s="5" t="s">
        <v>632</v>
      </c>
      <c r="H2735" s="8">
        <v>45797.48</v>
      </c>
      <c r="I2735" s="5" t="s">
        <v>15</v>
      </c>
      <c r="J2735" s="5" t="s">
        <v>608</v>
      </c>
    </row>
    <row r="2736" spans="1:10">
      <c r="A2736" s="5" t="s">
        <v>782</v>
      </c>
      <c r="B2736" s="6">
        <v>44904.838098981483</v>
      </c>
      <c r="C2736" s="5" t="s">
        <v>601</v>
      </c>
      <c r="D2736" s="9">
        <v>45152999439</v>
      </c>
      <c r="E2736" s="5" t="s">
        <v>71</v>
      </c>
      <c r="H2736" s="8">
        <v>1074.8599999999999</v>
      </c>
      <c r="I2736" s="5" t="s">
        <v>15</v>
      </c>
      <c r="J2736" s="5" t="s">
        <v>602</v>
      </c>
    </row>
    <row r="2737" spans="1:10">
      <c r="A2737" s="5" t="s">
        <v>782</v>
      </c>
      <c r="B2737" s="6">
        <v>44904.838098981483</v>
      </c>
      <c r="C2737" s="5" t="s">
        <v>601</v>
      </c>
      <c r="D2737" s="9">
        <v>45152999881</v>
      </c>
      <c r="E2737" s="5" t="s">
        <v>71</v>
      </c>
      <c r="H2737" s="8">
        <v>290.57</v>
      </c>
      <c r="I2737" s="5" t="s">
        <v>15</v>
      </c>
      <c r="J2737" s="5" t="s">
        <v>602</v>
      </c>
    </row>
    <row r="2738" spans="1:10">
      <c r="A2738" s="5" t="s">
        <v>782</v>
      </c>
      <c r="B2738" s="6">
        <v>44904.838098981483</v>
      </c>
      <c r="C2738" s="5" t="s">
        <v>601</v>
      </c>
      <c r="D2738" s="9">
        <v>52516470359</v>
      </c>
      <c r="E2738" s="5" t="s">
        <v>71</v>
      </c>
      <c r="H2738" s="8">
        <v>98.98</v>
      </c>
      <c r="I2738" s="5" t="s">
        <v>15</v>
      </c>
      <c r="J2738" s="5" t="s">
        <v>602</v>
      </c>
    </row>
    <row r="2739" spans="1:10">
      <c r="A2739" s="5" t="s">
        <v>782</v>
      </c>
      <c r="B2739" s="6">
        <v>44904.838098981483</v>
      </c>
      <c r="C2739" s="5" t="s">
        <v>601</v>
      </c>
      <c r="D2739" s="9">
        <v>45173066153</v>
      </c>
      <c r="E2739" s="5" t="s">
        <v>71</v>
      </c>
      <c r="H2739" s="8">
        <v>413.5</v>
      </c>
      <c r="I2739" s="5" t="s">
        <v>15</v>
      </c>
      <c r="J2739" s="5" t="s">
        <v>602</v>
      </c>
    </row>
    <row r="2740" spans="1:10">
      <c r="A2740" s="5" t="s">
        <v>782</v>
      </c>
      <c r="B2740" s="6">
        <v>44904.838098981483</v>
      </c>
      <c r="C2740" s="5" t="s">
        <v>601</v>
      </c>
      <c r="D2740" s="9">
        <v>45163098314</v>
      </c>
      <c r="E2740" s="5" t="s">
        <v>71</v>
      </c>
      <c r="H2740" s="8">
        <v>1836</v>
      </c>
      <c r="I2740" s="5" t="s">
        <v>15</v>
      </c>
      <c r="J2740" s="5" t="s">
        <v>602</v>
      </c>
    </row>
    <row r="2741" spans="1:10">
      <c r="A2741" s="5" t="s">
        <v>782</v>
      </c>
      <c r="B2741" s="6">
        <v>44904.838098981483</v>
      </c>
      <c r="C2741" s="5" t="s">
        <v>601</v>
      </c>
      <c r="D2741" s="7"/>
      <c r="E2741" s="10"/>
      <c r="F2741" s="8">
        <v>38933.699999999997</v>
      </c>
      <c r="I2741" s="11" t="s">
        <v>9</v>
      </c>
      <c r="J2741" s="10" t="s">
        <v>628</v>
      </c>
    </row>
    <row r="2742" spans="1:10">
      <c r="A2742" s="5" t="s">
        <v>782</v>
      </c>
      <c r="B2742" s="6">
        <v>44904.838098981483</v>
      </c>
      <c r="C2742" s="5" t="s">
        <v>601</v>
      </c>
      <c r="D2742" s="7"/>
      <c r="E2742" s="10"/>
      <c r="F2742" s="8">
        <v>18142</v>
      </c>
      <c r="I2742" s="11" t="s">
        <v>9</v>
      </c>
      <c r="J2742" s="5" t="s">
        <v>612</v>
      </c>
    </row>
    <row r="2743" spans="1:10">
      <c r="A2743" s="5" t="s">
        <v>782</v>
      </c>
      <c r="B2743" s="6">
        <v>44904.838098981483</v>
      </c>
      <c r="C2743" s="5" t="s">
        <v>601</v>
      </c>
      <c r="D2743" s="7"/>
      <c r="E2743" s="10"/>
      <c r="F2743" s="8">
        <v>13499.4</v>
      </c>
      <c r="I2743" s="11" t="s">
        <v>9</v>
      </c>
      <c r="J2743" s="10" t="s">
        <v>615</v>
      </c>
    </row>
    <row r="2744" spans="1:10">
      <c r="A2744" s="5" t="s">
        <v>782</v>
      </c>
      <c r="B2744" s="6">
        <v>44904.838098981483</v>
      </c>
      <c r="C2744" s="5" t="s">
        <v>601</v>
      </c>
      <c r="D2744" s="7"/>
      <c r="E2744" s="10"/>
      <c r="F2744" s="8">
        <v>7377.6</v>
      </c>
      <c r="I2744" s="11" t="s">
        <v>9</v>
      </c>
      <c r="J2744" s="5" t="s">
        <v>607</v>
      </c>
    </row>
    <row r="2745" spans="1:10">
      <c r="A2745" s="5" t="s">
        <v>782</v>
      </c>
      <c r="B2745" s="6">
        <v>44904.838098981483</v>
      </c>
      <c r="C2745" s="5" t="s">
        <v>601</v>
      </c>
      <c r="D2745" s="7"/>
      <c r="E2745" s="10"/>
      <c r="F2745" s="8">
        <v>7820.1</v>
      </c>
      <c r="I2745" s="11" t="s">
        <v>9</v>
      </c>
      <c r="J2745" s="10" t="s">
        <v>618</v>
      </c>
    </row>
    <row r="2746" spans="1:10">
      <c r="A2746" s="5" t="s">
        <v>782</v>
      </c>
      <c r="B2746" s="6">
        <v>44904.838098981483</v>
      </c>
      <c r="C2746" s="5" t="s">
        <v>601</v>
      </c>
      <c r="D2746" s="7"/>
      <c r="E2746" s="10"/>
      <c r="F2746" s="8">
        <v>6587.8</v>
      </c>
      <c r="I2746" s="11" t="s">
        <v>9</v>
      </c>
      <c r="J2746" s="10" t="s">
        <v>619</v>
      </c>
    </row>
    <row r="2747" spans="1:10">
      <c r="A2747" s="5" t="s">
        <v>782</v>
      </c>
      <c r="B2747" s="6">
        <v>44904.838098981483</v>
      </c>
      <c r="C2747" s="5" t="s">
        <v>601</v>
      </c>
      <c r="D2747" s="7"/>
      <c r="E2747" s="10"/>
      <c r="F2747" s="8">
        <v>30310</v>
      </c>
      <c r="I2747" s="11" t="s">
        <v>9</v>
      </c>
      <c r="J2747" s="10" t="s">
        <v>620</v>
      </c>
    </row>
    <row r="2748" spans="1:10">
      <c r="A2748" s="5" t="s">
        <v>782</v>
      </c>
      <c r="B2748" s="6">
        <v>44904.838098981483</v>
      </c>
      <c r="C2748" s="5" t="s">
        <v>601</v>
      </c>
      <c r="D2748" s="7"/>
      <c r="E2748" s="10"/>
      <c r="F2748" s="8">
        <v>10779.3</v>
      </c>
      <c r="I2748" s="11" t="s">
        <v>9</v>
      </c>
      <c r="J2748" s="10" t="s">
        <v>621</v>
      </c>
    </row>
    <row r="2749" spans="1:10">
      <c r="A2749" s="5" t="s">
        <v>782</v>
      </c>
      <c r="B2749" s="6">
        <v>44904.838098981483</v>
      </c>
      <c r="C2749" s="5" t="s">
        <v>601</v>
      </c>
      <c r="D2749" s="7"/>
      <c r="E2749" s="10"/>
      <c r="F2749" s="8">
        <v>9911.1</v>
      </c>
      <c r="I2749" s="11" t="s">
        <v>9</v>
      </c>
      <c r="J2749" s="10" t="s">
        <v>624</v>
      </c>
    </row>
    <row r="2750" spans="1:10">
      <c r="A2750" s="5" t="s">
        <v>782</v>
      </c>
      <c r="B2750" s="6">
        <v>44904.838098981483</v>
      </c>
      <c r="C2750" s="5" t="s">
        <v>601</v>
      </c>
      <c r="D2750" s="7"/>
      <c r="E2750" s="10"/>
      <c r="F2750" s="8">
        <v>3260.9</v>
      </c>
      <c r="I2750" s="11" t="s">
        <v>9</v>
      </c>
      <c r="J2750" s="10" t="s">
        <v>626</v>
      </c>
    </row>
    <row r="2751" spans="1:10">
      <c r="A2751" s="5" t="s">
        <v>782</v>
      </c>
      <c r="B2751" s="6">
        <v>44904.838098981483</v>
      </c>
      <c r="C2751" s="5" t="s">
        <v>601</v>
      </c>
      <c r="D2751" s="7"/>
      <c r="E2751" s="10"/>
      <c r="G2751" s="8">
        <v>3696</v>
      </c>
      <c r="I2751" s="11" t="s">
        <v>10</v>
      </c>
      <c r="J2751" s="10" t="s">
        <v>620</v>
      </c>
    </row>
    <row r="2752" spans="1:10">
      <c r="A2752" s="12" t="s">
        <v>21</v>
      </c>
      <c r="B2752" s="3"/>
      <c r="C2752" s="3"/>
      <c r="F2752" s="42">
        <f>SUM(F2741:G2751)</f>
        <v>150317.9</v>
      </c>
    </row>
    <row r="2753" spans="1:10">
      <c r="A2753" s="13" t="s">
        <v>22</v>
      </c>
      <c r="B2753" s="13" t="s">
        <v>23</v>
      </c>
      <c r="C2753" s="13" t="s">
        <v>24</v>
      </c>
    </row>
    <row r="2754" spans="1:10" ht="15.75" customHeight="1">
      <c r="D2754" s="14">
        <v>112399583</v>
      </c>
    </row>
    <row r="2755" spans="1:10" ht="15.75" customHeight="1">
      <c r="D2755" s="14">
        <v>112399691</v>
      </c>
    </row>
    <row r="2757" spans="1:10">
      <c r="A2757" s="5" t="s">
        <v>783</v>
      </c>
      <c r="B2757" s="6">
        <v>44905.434366388887</v>
      </c>
      <c r="C2757" s="5" t="s">
        <v>601</v>
      </c>
      <c r="F2757" s="8">
        <v>7831.5</v>
      </c>
      <c r="I2757" s="11" t="s">
        <v>9</v>
      </c>
      <c r="J2757" s="10" t="s">
        <v>658</v>
      </c>
    </row>
    <row r="2758" spans="1:10">
      <c r="A2758" s="5" t="s">
        <v>783</v>
      </c>
      <c r="B2758" s="6">
        <v>44905.434366388887</v>
      </c>
      <c r="C2758" s="5" t="s">
        <v>601</v>
      </c>
      <c r="F2758" s="8">
        <v>18206.7</v>
      </c>
      <c r="I2758" s="11" t="s">
        <v>9</v>
      </c>
      <c r="J2758" s="10" t="s">
        <v>606</v>
      </c>
    </row>
    <row r="2759" spans="1:10">
      <c r="A2759" s="5" t="s">
        <v>783</v>
      </c>
      <c r="B2759" s="6">
        <v>44905.434366388887</v>
      </c>
      <c r="C2759" s="5" t="s">
        <v>601</v>
      </c>
      <c r="F2759" s="8">
        <v>6491.2</v>
      </c>
      <c r="I2759" s="11" t="s">
        <v>9</v>
      </c>
      <c r="J2759" s="10" t="s">
        <v>613</v>
      </c>
    </row>
    <row r="2760" spans="1:10">
      <c r="A2760" s="5" t="s">
        <v>783</v>
      </c>
      <c r="B2760" s="6">
        <v>44905.434366388887</v>
      </c>
      <c r="C2760" s="5" t="s">
        <v>601</v>
      </c>
      <c r="F2760" s="8">
        <v>6513.5</v>
      </c>
      <c r="I2760" s="11" t="s">
        <v>9</v>
      </c>
      <c r="J2760" s="5" t="s">
        <v>614</v>
      </c>
    </row>
    <row r="2761" spans="1:10">
      <c r="A2761" s="5" t="s">
        <v>783</v>
      </c>
      <c r="B2761" s="6">
        <v>44905.434366388887</v>
      </c>
      <c r="C2761" s="5" t="s">
        <v>601</v>
      </c>
      <c r="F2761" s="8">
        <v>3702.8</v>
      </c>
      <c r="I2761" s="11" t="s">
        <v>9</v>
      </c>
      <c r="J2761" s="5" t="s">
        <v>616</v>
      </c>
    </row>
    <row r="2762" spans="1:10">
      <c r="A2762" s="5" t="s">
        <v>783</v>
      </c>
      <c r="B2762" s="6">
        <v>44905.434366388887</v>
      </c>
      <c r="C2762" s="5" t="s">
        <v>601</v>
      </c>
      <c r="F2762" s="8">
        <v>9273.2999999999993</v>
      </c>
      <c r="I2762" s="11" t="s">
        <v>9</v>
      </c>
      <c r="J2762" s="5" t="s">
        <v>634</v>
      </c>
    </row>
    <row r="2763" spans="1:10">
      <c r="A2763" s="5" t="s">
        <v>783</v>
      </c>
      <c r="B2763" s="6">
        <v>44905.434366388887</v>
      </c>
      <c r="C2763" s="5" t="s">
        <v>601</v>
      </c>
      <c r="F2763" s="8">
        <v>44041.4</v>
      </c>
      <c r="I2763" s="11" t="s">
        <v>9</v>
      </c>
      <c r="J2763" s="10" t="s">
        <v>659</v>
      </c>
    </row>
    <row r="2764" spans="1:10">
      <c r="A2764" s="5" t="s">
        <v>783</v>
      </c>
      <c r="B2764" s="6">
        <v>44905.434366388887</v>
      </c>
      <c r="C2764" s="5" t="s">
        <v>601</v>
      </c>
      <c r="F2764" s="8">
        <v>120</v>
      </c>
      <c r="I2764" s="11" t="s">
        <v>9</v>
      </c>
      <c r="J2764" s="10" t="s">
        <v>745</v>
      </c>
    </row>
    <row r="2765" spans="1:10">
      <c r="A2765" s="5" t="s">
        <v>783</v>
      </c>
      <c r="B2765" s="6">
        <v>44905.434366388887</v>
      </c>
      <c r="C2765" s="5" t="s">
        <v>601</v>
      </c>
      <c r="F2765" s="8">
        <v>789.5</v>
      </c>
      <c r="I2765" s="11" t="s">
        <v>9</v>
      </c>
      <c r="J2765" s="10" t="s">
        <v>617</v>
      </c>
    </row>
    <row r="2766" spans="1:10">
      <c r="A2766" s="5" t="s">
        <v>783</v>
      </c>
      <c r="B2766" s="6">
        <v>44905.434366388887</v>
      </c>
      <c r="C2766" s="5" t="s">
        <v>601</v>
      </c>
      <c r="F2766" s="8">
        <v>39555.4</v>
      </c>
      <c r="I2766" s="11" t="s">
        <v>9</v>
      </c>
      <c r="J2766" s="10" t="s">
        <v>603</v>
      </c>
    </row>
    <row r="2767" spans="1:10">
      <c r="A2767" s="5" t="s">
        <v>783</v>
      </c>
      <c r="B2767" s="6">
        <v>44905.434366388887</v>
      </c>
      <c r="C2767" s="5" t="s">
        <v>601</v>
      </c>
      <c r="F2767" s="8">
        <v>12903.2</v>
      </c>
      <c r="I2767" s="11" t="s">
        <v>9</v>
      </c>
      <c r="J2767" s="10" t="s">
        <v>622</v>
      </c>
    </row>
    <row r="2768" spans="1:10">
      <c r="A2768" s="5" t="s">
        <v>783</v>
      </c>
      <c r="B2768" s="6">
        <v>44905.434366388887</v>
      </c>
      <c r="C2768" s="5" t="s">
        <v>601</v>
      </c>
      <c r="F2768" s="8">
        <v>8186.7</v>
      </c>
      <c r="I2768" s="11" t="s">
        <v>9</v>
      </c>
      <c r="J2768" s="10" t="s">
        <v>623</v>
      </c>
    </row>
    <row r="2769" spans="1:10">
      <c r="A2769" s="5" t="s">
        <v>783</v>
      </c>
      <c r="B2769" s="6">
        <v>44905.434366388887</v>
      </c>
      <c r="C2769" s="5" t="s">
        <v>601</v>
      </c>
      <c r="F2769" s="8">
        <v>17826.3</v>
      </c>
      <c r="I2769" s="11" t="s">
        <v>9</v>
      </c>
      <c r="J2769" s="10" t="s">
        <v>660</v>
      </c>
    </row>
    <row r="2770" spans="1:10">
      <c r="A2770" s="5" t="s">
        <v>783</v>
      </c>
      <c r="B2770" s="6">
        <v>44905.434366388887</v>
      </c>
      <c r="C2770" s="5" t="s">
        <v>601</v>
      </c>
      <c r="G2770" s="8">
        <v>726.27</v>
      </c>
      <c r="I2770" s="11" t="s">
        <v>10</v>
      </c>
      <c r="J2770" s="10" t="s">
        <v>613</v>
      </c>
    </row>
    <row r="2771" spans="1:10">
      <c r="A2771" s="12" t="s">
        <v>21</v>
      </c>
      <c r="B2771" s="3"/>
      <c r="C2771" s="3"/>
      <c r="F2771" s="42">
        <f>SUM(F2757:G2770)</f>
        <v>176167.77</v>
      </c>
    </row>
    <row r="2772" spans="1:10">
      <c r="A2772" s="13" t="s">
        <v>22</v>
      </c>
      <c r="B2772" s="13" t="s">
        <v>23</v>
      </c>
      <c r="C2772" s="13" t="s">
        <v>24</v>
      </c>
    </row>
    <row r="2773" spans="1:10" ht="15.75" customHeight="1">
      <c r="D2773" s="14">
        <v>112399584</v>
      </c>
    </row>
    <row r="2774" spans="1:10" ht="15.75" customHeight="1">
      <c r="D2774" s="14">
        <v>112399692</v>
      </c>
    </row>
    <row r="2776" spans="1:10">
      <c r="A2776" s="5" t="s">
        <v>784</v>
      </c>
      <c r="B2776" s="6">
        <v>44905.583785219897</v>
      </c>
      <c r="C2776" s="5" t="s">
        <v>601</v>
      </c>
      <c r="D2776" s="9">
        <v>45133006115</v>
      </c>
      <c r="E2776" s="5" t="s">
        <v>71</v>
      </c>
      <c r="H2776" s="8">
        <v>20925</v>
      </c>
      <c r="I2776" s="5" t="s">
        <v>15</v>
      </c>
      <c r="J2776" s="5" t="s">
        <v>607</v>
      </c>
    </row>
    <row r="2777" spans="1:10">
      <c r="A2777" s="5" t="s">
        <v>784</v>
      </c>
      <c r="B2777" s="6">
        <v>44905.583785219897</v>
      </c>
      <c r="C2777" s="5" t="s">
        <v>601</v>
      </c>
      <c r="D2777" s="9">
        <v>45153001501</v>
      </c>
      <c r="E2777" s="5" t="s">
        <v>71</v>
      </c>
      <c r="H2777" s="8">
        <v>975</v>
      </c>
      <c r="I2777" s="5" t="s">
        <v>15</v>
      </c>
      <c r="J2777" s="5" t="s">
        <v>607</v>
      </c>
    </row>
    <row r="2778" spans="1:10">
      <c r="A2778" s="5" t="s">
        <v>784</v>
      </c>
      <c r="B2778" s="6">
        <v>44905.583785219897</v>
      </c>
      <c r="C2778" s="5" t="s">
        <v>601</v>
      </c>
      <c r="D2778" s="9">
        <v>52416511490</v>
      </c>
      <c r="E2778" s="5" t="s">
        <v>71</v>
      </c>
      <c r="H2778" s="8">
        <v>514.41</v>
      </c>
      <c r="I2778" s="5" t="s">
        <v>15</v>
      </c>
      <c r="J2778" s="5" t="s">
        <v>607</v>
      </c>
    </row>
    <row r="2779" spans="1:10">
      <c r="A2779" s="5" t="s">
        <v>784</v>
      </c>
      <c r="B2779" s="6">
        <v>44905.583785219897</v>
      </c>
      <c r="C2779" s="5" t="s">
        <v>601</v>
      </c>
      <c r="D2779" s="9">
        <v>52416511490</v>
      </c>
      <c r="E2779" s="5" t="s">
        <v>71</v>
      </c>
      <c r="H2779" s="8">
        <v>605.66999999999996</v>
      </c>
      <c r="I2779" s="5" t="s">
        <v>15</v>
      </c>
      <c r="J2779" s="5" t="s">
        <v>607</v>
      </c>
    </row>
    <row r="2780" spans="1:10">
      <c r="A2780" s="5" t="s">
        <v>784</v>
      </c>
      <c r="B2780" s="6">
        <v>44905.583785219897</v>
      </c>
      <c r="C2780" s="5" t="s">
        <v>601</v>
      </c>
      <c r="D2780" s="7">
        <v>411404</v>
      </c>
      <c r="E2780" s="5" t="s">
        <v>71</v>
      </c>
      <c r="H2780" s="8">
        <v>4381.8</v>
      </c>
      <c r="I2780" s="5" t="s">
        <v>15</v>
      </c>
      <c r="J2780" s="5" t="s">
        <v>630</v>
      </c>
    </row>
    <row r="2781" spans="1:10">
      <c r="A2781" s="5" t="s">
        <v>784</v>
      </c>
      <c r="B2781" s="6">
        <v>44905.583785219897</v>
      </c>
      <c r="C2781" s="5" t="s">
        <v>601</v>
      </c>
      <c r="D2781" s="7">
        <v>477426</v>
      </c>
      <c r="E2781" s="5" t="s">
        <v>71</v>
      </c>
      <c r="H2781" s="8">
        <v>36015</v>
      </c>
      <c r="I2781" s="5" t="s">
        <v>15</v>
      </c>
      <c r="J2781" s="10" t="s">
        <v>609</v>
      </c>
    </row>
    <row r="2782" spans="1:10">
      <c r="A2782" s="5" t="s">
        <v>784</v>
      </c>
      <c r="B2782" s="6">
        <v>44905.583785219897</v>
      </c>
      <c r="C2782" s="5" t="s">
        <v>601</v>
      </c>
      <c r="D2782" s="9">
        <v>296301007760041</v>
      </c>
      <c r="E2782" s="5" t="s">
        <v>632</v>
      </c>
      <c r="H2782" s="8">
        <v>99627.49</v>
      </c>
      <c r="I2782" s="5" t="s">
        <v>15</v>
      </c>
      <c r="J2782" s="5" t="s">
        <v>608</v>
      </c>
    </row>
    <row r="2783" spans="1:10">
      <c r="A2783" s="5" t="s">
        <v>784</v>
      </c>
      <c r="B2783" s="6">
        <v>44905.583785219897</v>
      </c>
      <c r="C2783" s="5" t="s">
        <v>601</v>
      </c>
      <c r="F2783" s="8">
        <v>55591</v>
      </c>
      <c r="I2783" s="11" t="s">
        <v>9</v>
      </c>
      <c r="J2783" s="5" t="s">
        <v>607</v>
      </c>
    </row>
    <row r="2784" spans="1:10">
      <c r="A2784" s="5" t="s">
        <v>784</v>
      </c>
      <c r="B2784" s="6">
        <v>44905.583785219897</v>
      </c>
      <c r="C2784" s="5" t="s">
        <v>601</v>
      </c>
      <c r="G2784" s="8">
        <v>5507.6</v>
      </c>
      <c r="I2784" s="11" t="s">
        <v>10</v>
      </c>
      <c r="J2784" s="5" t="s">
        <v>607</v>
      </c>
    </row>
    <row r="2785" spans="1:10">
      <c r="A2785" s="12" t="s">
        <v>21</v>
      </c>
      <c r="B2785" s="3"/>
      <c r="C2785" s="3"/>
      <c r="F2785" s="42">
        <f>SUM(F2783:G2784)</f>
        <v>61098.6</v>
      </c>
    </row>
    <row r="2786" spans="1:10" ht="15.75" customHeight="1">
      <c r="A2786" s="13" t="s">
        <v>22</v>
      </c>
      <c r="B2786" s="13" t="s">
        <v>23</v>
      </c>
      <c r="C2786" s="13" t="s">
        <v>24</v>
      </c>
      <c r="D2786" s="14">
        <v>112399585</v>
      </c>
    </row>
    <row r="2789" spans="1:10">
      <c r="A2789" s="1" t="s">
        <v>0</v>
      </c>
      <c r="B2789" s="2"/>
      <c r="C2789" s="2"/>
      <c r="D2789" s="2"/>
      <c r="E2789" s="2"/>
      <c r="F2789" s="2"/>
      <c r="G2789" s="2"/>
      <c r="H2789" s="2"/>
      <c r="I2789" s="2"/>
      <c r="J2789" s="2"/>
    </row>
    <row r="2790" spans="1:10">
      <c r="A2790" s="3" t="s">
        <v>167</v>
      </c>
      <c r="B2790" s="2"/>
      <c r="C2790" s="2"/>
      <c r="D2790" s="2"/>
      <c r="E2790" s="2"/>
      <c r="F2790" s="2"/>
      <c r="G2790" s="2"/>
      <c r="H2790" s="2"/>
      <c r="I2790" s="2"/>
      <c r="J2790" s="2"/>
    </row>
    <row r="2791" spans="1:10">
      <c r="A2791" s="88" t="s">
        <v>0</v>
      </c>
      <c r="B2791" s="88" t="s">
        <v>2</v>
      </c>
      <c r="C2791" s="88" t="s">
        <v>3</v>
      </c>
      <c r="D2791" s="88" t="s">
        <v>4</v>
      </c>
      <c r="E2791" s="88" t="s">
        <v>5</v>
      </c>
      <c r="F2791" s="88" t="s">
        <v>6</v>
      </c>
      <c r="G2791" s="90"/>
      <c r="H2791" s="91"/>
      <c r="I2791" s="88" t="s">
        <v>7</v>
      </c>
      <c r="J2791" s="88" t="s">
        <v>8</v>
      </c>
    </row>
    <row r="2792" spans="1:10">
      <c r="A2792" s="89"/>
      <c r="B2792" s="89"/>
      <c r="C2792" s="89"/>
      <c r="D2792" s="89"/>
      <c r="E2792" s="89"/>
      <c r="F2792" s="4" t="s">
        <v>9</v>
      </c>
      <c r="G2792" s="4" t="s">
        <v>10</v>
      </c>
      <c r="H2792" s="4" t="s">
        <v>11</v>
      </c>
      <c r="I2792" s="89"/>
      <c r="J2792" s="89"/>
    </row>
    <row r="2793" spans="1:10">
      <c r="A2793" s="5" t="s">
        <v>785</v>
      </c>
      <c r="B2793" s="6">
        <v>44907.486647986108</v>
      </c>
      <c r="C2793" s="5" t="s">
        <v>601</v>
      </c>
      <c r="G2793" s="8">
        <v>1500.74</v>
      </c>
      <c r="I2793" s="11" t="s">
        <v>10</v>
      </c>
      <c r="J2793" s="10" t="s">
        <v>660</v>
      </c>
    </row>
    <row r="2794" spans="1:10">
      <c r="A2794" s="5" t="s">
        <v>785</v>
      </c>
      <c r="B2794" s="6">
        <v>44907.486647986108</v>
      </c>
      <c r="C2794" s="5" t="s">
        <v>601</v>
      </c>
      <c r="F2794" s="8">
        <v>68468.2</v>
      </c>
      <c r="I2794" s="11" t="s">
        <v>9</v>
      </c>
      <c r="J2794" s="10" t="s">
        <v>628</v>
      </c>
    </row>
    <row r="2795" spans="1:10">
      <c r="A2795" s="5" t="s">
        <v>785</v>
      </c>
      <c r="B2795" s="6">
        <v>44907.486647986108</v>
      </c>
      <c r="C2795" s="5" t="s">
        <v>601</v>
      </c>
      <c r="F2795" s="8">
        <v>3685.8</v>
      </c>
      <c r="I2795" s="11" t="s">
        <v>9</v>
      </c>
      <c r="J2795" s="10" t="s">
        <v>658</v>
      </c>
    </row>
    <row r="2796" spans="1:10">
      <c r="A2796" s="5" t="s">
        <v>785</v>
      </c>
      <c r="B2796" s="6">
        <v>44907.486647986108</v>
      </c>
      <c r="C2796" s="5" t="s">
        <v>601</v>
      </c>
      <c r="F2796" s="8">
        <v>12741.9</v>
      </c>
      <c r="I2796" s="11" t="s">
        <v>9</v>
      </c>
      <c r="J2796" s="10" t="s">
        <v>606</v>
      </c>
    </row>
    <row r="2797" spans="1:10">
      <c r="A2797" s="5" t="s">
        <v>785</v>
      </c>
      <c r="B2797" s="6">
        <v>44907.486647986108</v>
      </c>
      <c r="C2797" s="5" t="s">
        <v>601</v>
      </c>
      <c r="F2797" s="8">
        <v>8167.5</v>
      </c>
      <c r="I2797" s="11" t="s">
        <v>9</v>
      </c>
      <c r="J2797" s="10" t="s">
        <v>613</v>
      </c>
    </row>
    <row r="2798" spans="1:10">
      <c r="A2798" s="5" t="s">
        <v>785</v>
      </c>
      <c r="B2798" s="6">
        <v>44907.486647986108</v>
      </c>
      <c r="C2798" s="5" t="s">
        <v>601</v>
      </c>
      <c r="F2798" s="8">
        <v>18887</v>
      </c>
      <c r="I2798" s="11" t="s">
        <v>9</v>
      </c>
      <c r="J2798" s="5" t="s">
        <v>612</v>
      </c>
    </row>
    <row r="2799" spans="1:10">
      <c r="A2799" s="5" t="s">
        <v>785</v>
      </c>
      <c r="B2799" s="6">
        <v>44907.486647986108</v>
      </c>
      <c r="C2799" s="5" t="s">
        <v>601</v>
      </c>
      <c r="F2799" s="8">
        <v>70061.7</v>
      </c>
      <c r="I2799" s="11" t="s">
        <v>9</v>
      </c>
      <c r="J2799" s="10" t="s">
        <v>665</v>
      </c>
    </row>
    <row r="2800" spans="1:10">
      <c r="A2800" s="5" t="s">
        <v>785</v>
      </c>
      <c r="B2800" s="6">
        <v>44907.486647986108</v>
      </c>
      <c r="C2800" s="5" t="s">
        <v>601</v>
      </c>
      <c r="F2800" s="8">
        <v>6009.4</v>
      </c>
      <c r="I2800" s="11" t="s">
        <v>9</v>
      </c>
      <c r="J2800" s="5" t="s">
        <v>614</v>
      </c>
    </row>
    <row r="2801" spans="1:10">
      <c r="A2801" s="5" t="s">
        <v>785</v>
      </c>
      <c r="B2801" s="6">
        <v>44907.486647986108</v>
      </c>
      <c r="C2801" s="5" t="s">
        <v>601</v>
      </c>
      <c r="F2801" s="8">
        <v>11507.4</v>
      </c>
      <c r="I2801" s="11" t="s">
        <v>9</v>
      </c>
      <c r="J2801" s="10" t="s">
        <v>615</v>
      </c>
    </row>
    <row r="2802" spans="1:10">
      <c r="A2802" s="5" t="s">
        <v>785</v>
      </c>
      <c r="B2802" s="6">
        <v>44907.486647986108</v>
      </c>
      <c r="C2802" s="5" t="s">
        <v>601</v>
      </c>
      <c r="F2802" s="8">
        <v>5229.3999999999996</v>
      </c>
      <c r="I2802" s="11" t="s">
        <v>9</v>
      </c>
      <c r="J2802" s="5" t="s">
        <v>616</v>
      </c>
    </row>
    <row r="2803" spans="1:10">
      <c r="A2803" s="5" t="s">
        <v>785</v>
      </c>
      <c r="B2803" s="6">
        <v>44907.486647986108</v>
      </c>
      <c r="C2803" s="5" t="s">
        <v>601</v>
      </c>
      <c r="F2803" s="8">
        <v>8372.7000000000007</v>
      </c>
      <c r="I2803" s="11" t="s">
        <v>9</v>
      </c>
      <c r="J2803" s="5" t="s">
        <v>634</v>
      </c>
    </row>
    <row r="2804" spans="1:10">
      <c r="A2804" s="5" t="s">
        <v>785</v>
      </c>
      <c r="B2804" s="6">
        <v>44907.486647986108</v>
      </c>
      <c r="C2804" s="5" t="s">
        <v>601</v>
      </c>
      <c r="F2804" s="8">
        <v>480</v>
      </c>
      <c r="I2804" s="11" t="s">
        <v>9</v>
      </c>
      <c r="J2804" s="10" t="s">
        <v>745</v>
      </c>
    </row>
    <row r="2805" spans="1:10">
      <c r="A2805" s="5" t="s">
        <v>785</v>
      </c>
      <c r="B2805" s="6">
        <v>44907.486647986108</v>
      </c>
      <c r="C2805" s="5" t="s">
        <v>601</v>
      </c>
      <c r="F2805" s="8">
        <v>397</v>
      </c>
      <c r="I2805" s="11" t="s">
        <v>9</v>
      </c>
      <c r="J2805" s="10" t="s">
        <v>617</v>
      </c>
    </row>
    <row r="2806" spans="1:10">
      <c r="A2806" s="5" t="s">
        <v>785</v>
      </c>
      <c r="B2806" s="6">
        <v>44907.486647986108</v>
      </c>
      <c r="C2806" s="5" t="s">
        <v>601</v>
      </c>
      <c r="F2806" s="8">
        <v>2545</v>
      </c>
      <c r="I2806" s="11" t="s">
        <v>9</v>
      </c>
      <c r="J2806" s="10" t="s">
        <v>619</v>
      </c>
    </row>
    <row r="2807" spans="1:10">
      <c r="A2807" s="5" t="s">
        <v>785</v>
      </c>
      <c r="B2807" s="6">
        <v>44907.486647986108</v>
      </c>
      <c r="C2807" s="5" t="s">
        <v>601</v>
      </c>
      <c r="F2807" s="8">
        <v>10118</v>
      </c>
      <c r="I2807" s="11" t="s">
        <v>9</v>
      </c>
      <c r="J2807" s="10" t="s">
        <v>620</v>
      </c>
    </row>
    <row r="2808" spans="1:10">
      <c r="A2808" s="5" t="s">
        <v>785</v>
      </c>
      <c r="B2808" s="6">
        <v>44907.486647986108</v>
      </c>
      <c r="C2808" s="5" t="s">
        <v>601</v>
      </c>
      <c r="F2808" s="8">
        <v>11458.9</v>
      </c>
      <c r="I2808" s="11" t="s">
        <v>9</v>
      </c>
      <c r="J2808" s="10" t="s">
        <v>621</v>
      </c>
    </row>
    <row r="2809" spans="1:10">
      <c r="A2809" s="5" t="s">
        <v>785</v>
      </c>
      <c r="B2809" s="6">
        <v>44907.486647986108</v>
      </c>
      <c r="C2809" s="5" t="s">
        <v>601</v>
      </c>
      <c r="F2809" s="8">
        <v>37924.5</v>
      </c>
      <c r="I2809" s="11" t="s">
        <v>9</v>
      </c>
      <c r="J2809" s="10" t="s">
        <v>603</v>
      </c>
    </row>
    <row r="2810" spans="1:10">
      <c r="A2810" s="5" t="s">
        <v>785</v>
      </c>
      <c r="B2810" s="6">
        <v>44907.486647986108</v>
      </c>
      <c r="C2810" s="5" t="s">
        <v>601</v>
      </c>
      <c r="F2810" s="8">
        <v>5667.7</v>
      </c>
      <c r="I2810" s="11" t="s">
        <v>9</v>
      </c>
      <c r="J2810" s="10" t="s">
        <v>622</v>
      </c>
    </row>
    <row r="2811" spans="1:10">
      <c r="A2811" s="5" t="s">
        <v>785</v>
      </c>
      <c r="B2811" s="6">
        <v>44907.486647986108</v>
      </c>
      <c r="C2811" s="5" t="s">
        <v>601</v>
      </c>
      <c r="F2811" s="8">
        <v>7221</v>
      </c>
      <c r="I2811" s="11" t="s">
        <v>9</v>
      </c>
      <c r="J2811" s="10" t="s">
        <v>623</v>
      </c>
    </row>
    <row r="2812" spans="1:10">
      <c r="A2812" s="5" t="s">
        <v>785</v>
      </c>
      <c r="B2812" s="6">
        <v>44907.486647986108</v>
      </c>
      <c r="C2812" s="5" t="s">
        <v>601</v>
      </c>
      <c r="F2812" s="8">
        <v>7165</v>
      </c>
      <c r="I2812" s="11" t="s">
        <v>9</v>
      </c>
      <c r="J2812" s="10" t="s">
        <v>624</v>
      </c>
    </row>
    <row r="2813" spans="1:10">
      <c r="A2813" s="5" t="s">
        <v>785</v>
      </c>
      <c r="B2813" s="6">
        <v>44907.486647986108</v>
      </c>
      <c r="C2813" s="5" t="s">
        <v>601</v>
      </c>
      <c r="F2813" s="8">
        <v>6239</v>
      </c>
      <c r="I2813" s="11" t="s">
        <v>9</v>
      </c>
      <c r="J2813" s="10" t="s">
        <v>625</v>
      </c>
    </row>
    <row r="2814" spans="1:10">
      <c r="A2814" s="5" t="s">
        <v>785</v>
      </c>
      <c r="B2814" s="6">
        <v>44907.486647986108</v>
      </c>
      <c r="C2814" s="5" t="s">
        <v>601</v>
      </c>
      <c r="F2814" s="8">
        <v>17395.5</v>
      </c>
      <c r="I2814" s="11" t="s">
        <v>9</v>
      </c>
      <c r="J2814" s="10" t="s">
        <v>660</v>
      </c>
    </row>
    <row r="2815" spans="1:10">
      <c r="A2815" s="5" t="s">
        <v>785</v>
      </c>
      <c r="B2815" s="6">
        <v>44907.486647986108</v>
      </c>
      <c r="C2815" s="5" t="s">
        <v>601</v>
      </c>
      <c r="F2815" s="8">
        <v>29975.599999999999</v>
      </c>
      <c r="I2815" s="11" t="s">
        <v>9</v>
      </c>
      <c r="J2815" s="10" t="s">
        <v>639</v>
      </c>
    </row>
    <row r="2816" spans="1:10">
      <c r="A2816" s="12" t="s">
        <v>21</v>
      </c>
      <c r="B2816" s="3"/>
      <c r="C2816" s="3"/>
      <c r="F2816" s="23">
        <f>SUM(F2793:G2815)</f>
        <v>351218.94</v>
      </c>
    </row>
    <row r="2817" spans="1:10">
      <c r="A2817" s="13" t="s">
        <v>22</v>
      </c>
      <c r="B2817" s="13" t="s">
        <v>23</v>
      </c>
      <c r="C2817" s="13" t="s">
        <v>24</v>
      </c>
    </row>
    <row r="2818" spans="1:10" ht="15.75" customHeight="1">
      <c r="D2818" s="14">
        <v>112399586</v>
      </c>
    </row>
    <row r="2819" spans="1:10" ht="15.75" customHeight="1">
      <c r="D2819" s="14">
        <v>112399693</v>
      </c>
    </row>
    <row r="2821" spans="1:10">
      <c r="A2821" s="5" t="s">
        <v>786</v>
      </c>
      <c r="B2821" s="6">
        <v>44907.833598506943</v>
      </c>
      <c r="C2821" s="5" t="s">
        <v>611</v>
      </c>
      <c r="D2821" s="7">
        <v>3040946567</v>
      </c>
      <c r="E2821" s="10" t="s">
        <v>654</v>
      </c>
      <c r="H2821" s="8">
        <v>44740</v>
      </c>
      <c r="I2821" s="5" t="s">
        <v>15</v>
      </c>
      <c r="J2821" s="5" t="s">
        <v>630</v>
      </c>
    </row>
    <row r="2822" spans="1:10">
      <c r="A2822" s="5" t="s">
        <v>786</v>
      </c>
      <c r="B2822" s="6">
        <v>44907.833598506943</v>
      </c>
      <c r="C2822" s="5" t="s">
        <v>611</v>
      </c>
      <c r="D2822" s="9">
        <v>45163109069</v>
      </c>
      <c r="E2822" s="5" t="s">
        <v>71</v>
      </c>
      <c r="H2822" s="8">
        <v>465.43</v>
      </c>
      <c r="I2822" s="5" t="s">
        <v>15</v>
      </c>
      <c r="J2822" s="5" t="s">
        <v>602</v>
      </c>
    </row>
    <row r="2823" spans="1:10">
      <c r="A2823" s="5" t="s">
        <v>787</v>
      </c>
      <c r="B2823" s="6">
        <v>44907.833598506943</v>
      </c>
      <c r="C2823" s="5" t="s">
        <v>601</v>
      </c>
      <c r="D2823" s="9">
        <v>45123141434</v>
      </c>
      <c r="E2823" s="5" t="s">
        <v>71</v>
      </c>
      <c r="H2823" s="8">
        <v>18869.52</v>
      </c>
      <c r="I2823" s="5" t="s">
        <v>15</v>
      </c>
      <c r="J2823" s="5" t="s">
        <v>607</v>
      </c>
    </row>
    <row r="2824" spans="1:10">
      <c r="A2824" s="5" t="s">
        <v>787</v>
      </c>
      <c r="B2824" s="6">
        <v>44907.833598506943</v>
      </c>
      <c r="C2824" s="5" t="s">
        <v>601</v>
      </c>
      <c r="D2824" s="7">
        <v>202671</v>
      </c>
      <c r="E2824" s="5" t="s">
        <v>60</v>
      </c>
      <c r="H2824" s="8">
        <v>7597.68</v>
      </c>
      <c r="I2824" s="5" t="s">
        <v>15</v>
      </c>
      <c r="J2824" s="5" t="s">
        <v>607</v>
      </c>
    </row>
    <row r="2825" spans="1:10">
      <c r="A2825" s="5" t="s">
        <v>787</v>
      </c>
      <c r="B2825" s="6">
        <v>44907.833598506943</v>
      </c>
      <c r="C2825" s="5" t="s">
        <v>601</v>
      </c>
      <c r="D2825" s="7">
        <v>202671</v>
      </c>
      <c r="E2825" s="5" t="s">
        <v>60</v>
      </c>
      <c r="H2825" s="8">
        <v>22603.67</v>
      </c>
      <c r="I2825" s="5" t="s">
        <v>15</v>
      </c>
      <c r="J2825" s="5" t="s">
        <v>607</v>
      </c>
    </row>
    <row r="2826" spans="1:10">
      <c r="A2826" s="5" t="s">
        <v>787</v>
      </c>
      <c r="B2826" s="6">
        <v>44907.833598506943</v>
      </c>
      <c r="C2826" s="5" t="s">
        <v>601</v>
      </c>
      <c r="D2826" s="9">
        <v>45133008979</v>
      </c>
      <c r="E2826" s="5" t="s">
        <v>71</v>
      </c>
      <c r="H2826" s="8">
        <v>1207.9000000000001</v>
      </c>
      <c r="I2826" s="5" t="s">
        <v>15</v>
      </c>
      <c r="J2826" s="5" t="s">
        <v>607</v>
      </c>
    </row>
    <row r="2827" spans="1:10">
      <c r="A2827" s="5" t="s">
        <v>787</v>
      </c>
      <c r="B2827" s="6">
        <v>44907.833598506943</v>
      </c>
      <c r="C2827" s="5" t="s">
        <v>601</v>
      </c>
      <c r="D2827" s="9">
        <v>45123135829</v>
      </c>
      <c r="E2827" s="5" t="s">
        <v>71</v>
      </c>
      <c r="H2827" s="8">
        <v>59640</v>
      </c>
      <c r="I2827" s="5" t="s">
        <v>15</v>
      </c>
      <c r="J2827" s="5" t="s">
        <v>607</v>
      </c>
    </row>
    <row r="2828" spans="1:10">
      <c r="A2828" s="5" t="s">
        <v>787</v>
      </c>
      <c r="B2828" s="6">
        <v>44907.833598506943</v>
      </c>
      <c r="C2828" s="5" t="s">
        <v>601</v>
      </c>
      <c r="D2828" s="9">
        <v>45143380841</v>
      </c>
      <c r="E2828" s="5" t="s">
        <v>71</v>
      </c>
      <c r="H2828" s="8">
        <v>742</v>
      </c>
      <c r="I2828" s="5" t="s">
        <v>15</v>
      </c>
      <c r="J2828" s="5" t="s">
        <v>607</v>
      </c>
    </row>
    <row r="2829" spans="1:10">
      <c r="A2829" s="5" t="s">
        <v>787</v>
      </c>
      <c r="B2829" s="6">
        <v>44907.833598506943</v>
      </c>
      <c r="C2829" s="5" t="s">
        <v>601</v>
      </c>
      <c r="D2829" s="9">
        <v>45153008386</v>
      </c>
      <c r="E2829" s="5" t="s">
        <v>71</v>
      </c>
      <c r="H2829" s="8">
        <v>548.4</v>
      </c>
      <c r="I2829" s="5" t="s">
        <v>15</v>
      </c>
      <c r="J2829" s="5" t="s">
        <v>607</v>
      </c>
    </row>
    <row r="2830" spans="1:10">
      <c r="A2830" s="5" t="s">
        <v>787</v>
      </c>
      <c r="B2830" s="6">
        <v>44907.833598506943</v>
      </c>
      <c r="C2830" s="5" t="s">
        <v>601</v>
      </c>
      <c r="D2830" s="9">
        <v>45133015416</v>
      </c>
      <c r="E2830" s="5" t="s">
        <v>71</v>
      </c>
      <c r="H2830" s="8">
        <v>1755</v>
      </c>
      <c r="I2830" s="5" t="s">
        <v>15</v>
      </c>
      <c r="J2830" s="5" t="s">
        <v>607</v>
      </c>
    </row>
    <row r="2831" spans="1:10">
      <c r="A2831" s="5" t="s">
        <v>787</v>
      </c>
      <c r="B2831" s="6">
        <v>44907.833598506943</v>
      </c>
      <c r="C2831" s="5" t="s">
        <v>601</v>
      </c>
      <c r="D2831" s="9">
        <v>45143385175</v>
      </c>
      <c r="E2831" s="5" t="s">
        <v>71</v>
      </c>
      <c r="H2831" s="8">
        <v>20305.599999999999</v>
      </c>
      <c r="I2831" s="5" t="s">
        <v>15</v>
      </c>
      <c r="J2831" s="5" t="s">
        <v>607</v>
      </c>
    </row>
    <row r="2832" spans="1:10">
      <c r="A2832" s="5" t="s">
        <v>787</v>
      </c>
      <c r="B2832" s="6">
        <v>44907.833598506943</v>
      </c>
      <c r="C2832" s="5" t="s">
        <v>601</v>
      </c>
      <c r="D2832" s="9">
        <v>45143385176</v>
      </c>
      <c r="E2832" s="5" t="s">
        <v>71</v>
      </c>
      <c r="H2832" s="8">
        <v>3765.15</v>
      </c>
      <c r="I2832" s="5" t="s">
        <v>15</v>
      </c>
      <c r="J2832" s="5" t="s">
        <v>607</v>
      </c>
    </row>
    <row r="2833" spans="1:10">
      <c r="A2833" s="5" t="s">
        <v>787</v>
      </c>
      <c r="B2833" s="6">
        <v>44907.833598506943</v>
      </c>
      <c r="C2833" s="5" t="s">
        <v>601</v>
      </c>
      <c r="D2833" s="7">
        <v>144108</v>
      </c>
      <c r="E2833" s="5" t="s">
        <v>645</v>
      </c>
      <c r="H2833" s="8">
        <v>20000</v>
      </c>
      <c r="I2833" s="5" t="s">
        <v>15</v>
      </c>
      <c r="J2833" s="5" t="s">
        <v>630</v>
      </c>
    </row>
    <row r="2834" spans="1:10">
      <c r="A2834" s="5" t="s">
        <v>787</v>
      </c>
      <c r="B2834" s="6">
        <v>44907.833598506943</v>
      </c>
      <c r="C2834" s="5" t="s">
        <v>601</v>
      </c>
      <c r="D2834" s="7">
        <v>530332</v>
      </c>
      <c r="E2834" s="5" t="s">
        <v>736</v>
      </c>
      <c r="H2834" s="8">
        <v>2624.1</v>
      </c>
      <c r="I2834" s="5" t="s">
        <v>15</v>
      </c>
      <c r="J2834" s="5" t="s">
        <v>602</v>
      </c>
    </row>
    <row r="2835" spans="1:10">
      <c r="A2835" s="5" t="s">
        <v>787</v>
      </c>
      <c r="B2835" s="6">
        <v>44907.833598506943</v>
      </c>
      <c r="C2835" s="5" t="s">
        <v>601</v>
      </c>
      <c r="D2835" s="7">
        <v>395596</v>
      </c>
      <c r="E2835" s="5" t="s">
        <v>645</v>
      </c>
      <c r="H2835" s="8">
        <v>1494</v>
      </c>
      <c r="I2835" s="5" t="s">
        <v>15</v>
      </c>
      <c r="J2835" s="5" t="s">
        <v>602</v>
      </c>
    </row>
    <row r="2836" spans="1:10">
      <c r="A2836" s="5" t="s">
        <v>787</v>
      </c>
      <c r="B2836" s="6">
        <v>44907.833598506943</v>
      </c>
      <c r="C2836" s="5" t="s">
        <v>601</v>
      </c>
      <c r="D2836" s="9">
        <v>45143373879</v>
      </c>
      <c r="E2836" s="5" t="s">
        <v>71</v>
      </c>
      <c r="H2836" s="8">
        <v>720</v>
      </c>
      <c r="I2836" s="5" t="s">
        <v>15</v>
      </c>
      <c r="J2836" s="5" t="s">
        <v>602</v>
      </c>
    </row>
    <row r="2837" spans="1:10">
      <c r="A2837" s="5" t="s">
        <v>787</v>
      </c>
      <c r="B2837" s="6">
        <v>44907.833598506943</v>
      </c>
      <c r="C2837" s="5" t="s">
        <v>601</v>
      </c>
      <c r="D2837" s="9">
        <v>53612170201</v>
      </c>
      <c r="E2837" s="5" t="s">
        <v>71</v>
      </c>
      <c r="H2837" s="8">
        <v>1538.64</v>
      </c>
      <c r="I2837" s="5" t="s">
        <v>15</v>
      </c>
      <c r="J2837" s="5" t="s">
        <v>602</v>
      </c>
    </row>
    <row r="2838" spans="1:10">
      <c r="A2838" s="5" t="s">
        <v>787</v>
      </c>
      <c r="B2838" s="6">
        <v>44907.833598506943</v>
      </c>
      <c r="C2838" s="5" t="s">
        <v>601</v>
      </c>
      <c r="D2838" s="9">
        <v>45133006154</v>
      </c>
      <c r="E2838" s="5" t="s">
        <v>71</v>
      </c>
      <c r="H2838" s="8">
        <v>372</v>
      </c>
      <c r="I2838" s="5" t="s">
        <v>15</v>
      </c>
      <c r="J2838" s="5" t="s">
        <v>602</v>
      </c>
    </row>
    <row r="2839" spans="1:10">
      <c r="A2839" s="5" t="s">
        <v>787</v>
      </c>
      <c r="B2839" s="6">
        <v>44907.833598506943</v>
      </c>
      <c r="C2839" s="5" t="s">
        <v>601</v>
      </c>
      <c r="D2839" s="9">
        <v>45173068200</v>
      </c>
      <c r="E2839" s="5" t="s">
        <v>71</v>
      </c>
      <c r="H2839" s="8">
        <v>614.84</v>
      </c>
      <c r="I2839" s="5" t="s">
        <v>15</v>
      </c>
      <c r="J2839" s="5" t="s">
        <v>602</v>
      </c>
    </row>
    <row r="2840" spans="1:10">
      <c r="A2840" s="5" t="s">
        <v>787</v>
      </c>
      <c r="B2840" s="6">
        <v>44907.833598506943</v>
      </c>
      <c r="C2840" s="5" t="s">
        <v>601</v>
      </c>
      <c r="D2840" s="9">
        <v>52616489657</v>
      </c>
      <c r="E2840" s="5" t="s">
        <v>71</v>
      </c>
      <c r="H2840" s="8">
        <v>1560</v>
      </c>
      <c r="I2840" s="5" t="s">
        <v>15</v>
      </c>
      <c r="J2840" s="5" t="s">
        <v>602</v>
      </c>
    </row>
    <row r="2841" spans="1:10">
      <c r="A2841" s="5" t="s">
        <v>787</v>
      </c>
      <c r="B2841" s="6">
        <v>44907.833598506943</v>
      </c>
      <c r="C2841" s="5" t="s">
        <v>601</v>
      </c>
      <c r="D2841" s="9">
        <v>45173069877</v>
      </c>
      <c r="E2841" s="5" t="s">
        <v>71</v>
      </c>
      <c r="H2841" s="8">
        <v>229.93</v>
      </c>
      <c r="I2841" s="5" t="s">
        <v>15</v>
      </c>
      <c r="J2841" s="5" t="s">
        <v>602</v>
      </c>
    </row>
    <row r="2842" spans="1:10">
      <c r="A2842" s="5" t="s">
        <v>787</v>
      </c>
      <c r="B2842" s="6">
        <v>44907.833598506943</v>
      </c>
      <c r="C2842" s="5" t="s">
        <v>601</v>
      </c>
      <c r="D2842" s="9">
        <v>45163101533</v>
      </c>
      <c r="E2842" s="5" t="s">
        <v>71</v>
      </c>
      <c r="H2842" s="8">
        <v>1024.8</v>
      </c>
      <c r="I2842" s="5" t="s">
        <v>15</v>
      </c>
      <c r="J2842" s="5" t="s">
        <v>602</v>
      </c>
    </row>
    <row r="2843" spans="1:10">
      <c r="A2843" s="5" t="s">
        <v>787</v>
      </c>
      <c r="B2843" s="6">
        <v>44907.833598506943</v>
      </c>
      <c r="C2843" s="5" t="s">
        <v>601</v>
      </c>
      <c r="D2843" s="9">
        <v>45123136710</v>
      </c>
      <c r="E2843" s="5" t="s">
        <v>71</v>
      </c>
      <c r="H2843" s="8">
        <v>888</v>
      </c>
      <c r="I2843" s="5" t="s">
        <v>15</v>
      </c>
      <c r="J2843" s="5" t="s">
        <v>602</v>
      </c>
    </row>
    <row r="2844" spans="1:10">
      <c r="A2844" s="5" t="s">
        <v>787</v>
      </c>
      <c r="B2844" s="6">
        <v>44907.833598506943</v>
      </c>
      <c r="C2844" s="5" t="s">
        <v>601</v>
      </c>
      <c r="D2844" s="9">
        <v>45163101766</v>
      </c>
      <c r="E2844" s="5" t="s">
        <v>71</v>
      </c>
      <c r="H2844" s="8">
        <v>480</v>
      </c>
      <c r="I2844" s="5" t="s">
        <v>15</v>
      </c>
      <c r="J2844" s="5" t="s">
        <v>602</v>
      </c>
    </row>
    <row r="2845" spans="1:10">
      <c r="A2845" s="5" t="s">
        <v>787</v>
      </c>
      <c r="B2845" s="6">
        <v>44907.833598506943</v>
      </c>
      <c r="C2845" s="5" t="s">
        <v>601</v>
      </c>
      <c r="D2845" s="9">
        <v>45163102158</v>
      </c>
      <c r="E2845" s="5" t="s">
        <v>71</v>
      </c>
      <c r="H2845" s="8">
        <v>262.64</v>
      </c>
      <c r="I2845" s="5" t="s">
        <v>15</v>
      </c>
      <c r="J2845" s="5" t="s">
        <v>602</v>
      </c>
    </row>
    <row r="2846" spans="1:10">
      <c r="A2846" s="5" t="s">
        <v>787</v>
      </c>
      <c r="B2846" s="6">
        <v>44907.833598506943</v>
      </c>
      <c r="C2846" s="5" t="s">
        <v>601</v>
      </c>
      <c r="D2846" s="9">
        <v>45163102165</v>
      </c>
      <c r="E2846" s="5" t="s">
        <v>71</v>
      </c>
      <c r="H2846" s="8">
        <v>328.3</v>
      </c>
      <c r="I2846" s="5" t="s">
        <v>15</v>
      </c>
      <c r="J2846" s="5" t="s">
        <v>602</v>
      </c>
    </row>
    <row r="2847" spans="1:10">
      <c r="A2847" s="5" t="s">
        <v>787</v>
      </c>
      <c r="B2847" s="6">
        <v>44907.833598506943</v>
      </c>
      <c r="C2847" s="5" t="s">
        <v>601</v>
      </c>
      <c r="D2847" s="9">
        <v>45163102175</v>
      </c>
      <c r="E2847" s="5" t="s">
        <v>71</v>
      </c>
      <c r="H2847" s="8">
        <v>1349.5</v>
      </c>
      <c r="I2847" s="5" t="s">
        <v>15</v>
      </c>
      <c r="J2847" s="5" t="s">
        <v>602</v>
      </c>
    </row>
    <row r="2848" spans="1:10">
      <c r="A2848" s="5" t="s">
        <v>787</v>
      </c>
      <c r="B2848" s="6">
        <v>44907.833598506943</v>
      </c>
      <c r="C2848" s="5" t="s">
        <v>601</v>
      </c>
      <c r="D2848" s="9">
        <v>45173070763</v>
      </c>
      <c r="E2848" s="5" t="s">
        <v>71</v>
      </c>
      <c r="H2848" s="8">
        <v>3501.6</v>
      </c>
      <c r="I2848" s="5" t="s">
        <v>15</v>
      </c>
      <c r="J2848" s="5" t="s">
        <v>602</v>
      </c>
    </row>
    <row r="2849" spans="1:10">
      <c r="A2849" s="5" t="s">
        <v>787</v>
      </c>
      <c r="B2849" s="6">
        <v>44907.833598506943</v>
      </c>
      <c r="C2849" s="5" t="s">
        <v>601</v>
      </c>
      <c r="D2849" s="9">
        <v>45123137807</v>
      </c>
      <c r="E2849" s="5" t="s">
        <v>71</v>
      </c>
      <c r="H2849" s="8">
        <v>93.7</v>
      </c>
      <c r="I2849" s="5" t="s">
        <v>15</v>
      </c>
      <c r="J2849" s="5" t="s">
        <v>602</v>
      </c>
    </row>
    <row r="2850" spans="1:10">
      <c r="A2850" s="5" t="s">
        <v>787</v>
      </c>
      <c r="B2850" s="6">
        <v>44907.833598506943</v>
      </c>
      <c r="C2850" s="5" t="s">
        <v>601</v>
      </c>
      <c r="D2850" s="9">
        <v>45153005523</v>
      </c>
      <c r="E2850" s="5" t="s">
        <v>71</v>
      </c>
      <c r="H2850" s="8">
        <v>2110.52</v>
      </c>
      <c r="I2850" s="5" t="s">
        <v>15</v>
      </c>
      <c r="J2850" s="5" t="s">
        <v>602</v>
      </c>
    </row>
    <row r="2851" spans="1:10">
      <c r="A2851" s="5" t="s">
        <v>787</v>
      </c>
      <c r="B2851" s="6">
        <v>44907.833598506943</v>
      </c>
      <c r="C2851" s="5" t="s">
        <v>601</v>
      </c>
      <c r="D2851" s="9">
        <v>45133011475</v>
      </c>
      <c r="E2851" s="5" t="s">
        <v>71</v>
      </c>
      <c r="H2851" s="8">
        <v>211.3</v>
      </c>
      <c r="I2851" s="5" t="s">
        <v>15</v>
      </c>
      <c r="J2851" s="5" t="s">
        <v>602</v>
      </c>
    </row>
    <row r="2852" spans="1:10">
      <c r="A2852" s="5" t="s">
        <v>787</v>
      </c>
      <c r="B2852" s="6">
        <v>44907.833598506943</v>
      </c>
      <c r="C2852" s="5" t="s">
        <v>601</v>
      </c>
      <c r="D2852" s="9">
        <v>45133012065</v>
      </c>
      <c r="E2852" s="5" t="s">
        <v>71</v>
      </c>
      <c r="H2852" s="8">
        <v>1808</v>
      </c>
      <c r="I2852" s="5" t="s">
        <v>15</v>
      </c>
      <c r="J2852" s="5" t="s">
        <v>602</v>
      </c>
    </row>
    <row r="2853" spans="1:10">
      <c r="A2853" s="5" t="s">
        <v>787</v>
      </c>
      <c r="B2853" s="6">
        <v>44907.833598506943</v>
      </c>
      <c r="C2853" s="5" t="s">
        <v>601</v>
      </c>
      <c r="D2853" s="9">
        <v>52116565097</v>
      </c>
      <c r="E2853" s="5" t="s">
        <v>71</v>
      </c>
      <c r="H2853" s="8">
        <v>100</v>
      </c>
      <c r="I2853" s="5" t="s">
        <v>15</v>
      </c>
      <c r="J2853" s="5" t="s">
        <v>602</v>
      </c>
    </row>
    <row r="2854" spans="1:10">
      <c r="A2854" s="5" t="s">
        <v>787</v>
      </c>
      <c r="B2854" s="6">
        <v>44907.833598506943</v>
      </c>
      <c r="C2854" s="5" t="s">
        <v>601</v>
      </c>
      <c r="D2854" s="9">
        <v>45163106977</v>
      </c>
      <c r="E2854" s="5" t="s">
        <v>71</v>
      </c>
      <c r="H2854" s="8">
        <v>507.6</v>
      </c>
      <c r="I2854" s="5" t="s">
        <v>15</v>
      </c>
      <c r="J2854" s="5" t="s">
        <v>602</v>
      </c>
    </row>
    <row r="2855" spans="1:10">
      <c r="A2855" s="5" t="s">
        <v>787</v>
      </c>
      <c r="B2855" s="6">
        <v>44907.833598506943</v>
      </c>
      <c r="C2855" s="5" t="s">
        <v>601</v>
      </c>
      <c r="D2855" s="9">
        <v>45163107255</v>
      </c>
      <c r="E2855" s="5" t="s">
        <v>71</v>
      </c>
      <c r="H2855" s="8">
        <v>1800</v>
      </c>
      <c r="I2855" s="5" t="s">
        <v>15</v>
      </c>
      <c r="J2855" s="5" t="s">
        <v>602</v>
      </c>
    </row>
    <row r="2856" spans="1:10">
      <c r="A2856" s="5" t="s">
        <v>787</v>
      </c>
      <c r="B2856" s="6">
        <v>44907.833598506943</v>
      </c>
      <c r="C2856" s="5" t="s">
        <v>601</v>
      </c>
      <c r="D2856" s="9">
        <v>45143386252</v>
      </c>
      <c r="E2856" s="5" t="s">
        <v>71</v>
      </c>
      <c r="H2856" s="8">
        <v>400</v>
      </c>
      <c r="I2856" s="5" t="s">
        <v>15</v>
      </c>
      <c r="J2856" s="10" t="s">
        <v>609</v>
      </c>
    </row>
    <row r="2857" spans="1:10">
      <c r="A2857" s="5" t="s">
        <v>787</v>
      </c>
      <c r="B2857" s="6">
        <v>44907.833598506943</v>
      </c>
      <c r="C2857" s="5" t="s">
        <v>601</v>
      </c>
      <c r="D2857" s="9">
        <v>51217286460</v>
      </c>
      <c r="E2857" s="5" t="s">
        <v>71</v>
      </c>
      <c r="H2857" s="8">
        <v>11017.01</v>
      </c>
      <c r="I2857" s="5" t="s">
        <v>15</v>
      </c>
      <c r="J2857" s="5" t="s">
        <v>607</v>
      </c>
    </row>
    <row r="2858" spans="1:10">
      <c r="A2858" s="5" t="s">
        <v>787</v>
      </c>
      <c r="B2858" s="6">
        <v>44907.833598506943</v>
      </c>
      <c r="C2858" s="5" t="s">
        <v>601</v>
      </c>
      <c r="D2858" s="9">
        <v>45123143932</v>
      </c>
      <c r="E2858" s="5" t="s">
        <v>71</v>
      </c>
      <c r="H2858" s="8">
        <v>767.79</v>
      </c>
      <c r="I2858" s="5" t="s">
        <v>15</v>
      </c>
      <c r="J2858" s="10" t="s">
        <v>609</v>
      </c>
    </row>
    <row r="2859" spans="1:10">
      <c r="A2859" s="5" t="s">
        <v>787</v>
      </c>
      <c r="B2859" s="6">
        <v>44907.833598506943</v>
      </c>
      <c r="C2859" s="5" t="s">
        <v>601</v>
      </c>
      <c r="D2859" s="7">
        <v>183423</v>
      </c>
      <c r="E2859" s="5" t="s">
        <v>645</v>
      </c>
      <c r="H2859" s="8">
        <v>1000</v>
      </c>
      <c r="I2859" s="5" t="s">
        <v>15</v>
      </c>
      <c r="J2859" s="10" t="s">
        <v>609</v>
      </c>
    </row>
    <row r="2860" spans="1:10">
      <c r="A2860" s="5" t="s">
        <v>787</v>
      </c>
      <c r="B2860" s="6">
        <v>44907.833598506943</v>
      </c>
      <c r="C2860" s="5" t="s">
        <v>601</v>
      </c>
      <c r="D2860" s="7">
        <v>530010</v>
      </c>
      <c r="E2860" s="5" t="s">
        <v>60</v>
      </c>
      <c r="H2860" s="8">
        <v>18550</v>
      </c>
      <c r="I2860" s="5" t="s">
        <v>15</v>
      </c>
      <c r="J2860" s="5" t="s">
        <v>607</v>
      </c>
    </row>
    <row r="2861" spans="1:10">
      <c r="A2861" s="5" t="s">
        <v>787</v>
      </c>
      <c r="B2861" s="6">
        <v>44907.833598506943</v>
      </c>
      <c r="C2861" s="5" t="s">
        <v>601</v>
      </c>
      <c r="D2861" s="7">
        <v>3042957702</v>
      </c>
      <c r="E2861" s="10" t="s">
        <v>654</v>
      </c>
      <c r="H2861" s="8">
        <v>20000</v>
      </c>
      <c r="I2861" s="5" t="s">
        <v>15</v>
      </c>
      <c r="J2861" s="5" t="s">
        <v>630</v>
      </c>
    </row>
    <row r="2862" spans="1:10">
      <c r="A2862" s="5" t="s">
        <v>787</v>
      </c>
      <c r="B2862" s="6">
        <v>44907.833598506943</v>
      </c>
      <c r="C2862" s="5" t="s">
        <v>601</v>
      </c>
      <c r="D2862" s="9">
        <v>45163107027</v>
      </c>
      <c r="E2862" s="5" t="s">
        <v>71</v>
      </c>
      <c r="H2862" s="8">
        <v>180.3</v>
      </c>
      <c r="I2862" s="5" t="s">
        <v>15</v>
      </c>
      <c r="J2862" s="5" t="s">
        <v>602</v>
      </c>
    </row>
    <row r="2863" spans="1:10">
      <c r="A2863" s="5" t="s">
        <v>787</v>
      </c>
      <c r="B2863" s="6">
        <v>44907.833598506943</v>
      </c>
      <c r="C2863" s="5" t="s">
        <v>601</v>
      </c>
      <c r="D2863" s="9">
        <v>295401006480013</v>
      </c>
      <c r="E2863" s="5" t="s">
        <v>632</v>
      </c>
      <c r="H2863" s="8">
        <v>29145.24</v>
      </c>
      <c r="I2863" s="5" t="s">
        <v>15</v>
      </c>
      <c r="J2863" s="10" t="s">
        <v>609</v>
      </c>
    </row>
    <row r="2864" spans="1:10">
      <c r="A2864" s="5" t="s">
        <v>787</v>
      </c>
      <c r="B2864" s="6">
        <v>44907.833598506943</v>
      </c>
      <c r="C2864" s="5" t="s">
        <v>601</v>
      </c>
      <c r="D2864" s="9">
        <v>296301007770041</v>
      </c>
      <c r="E2864" s="5" t="s">
        <v>632</v>
      </c>
      <c r="H2864" s="8">
        <v>281257.53999999998</v>
      </c>
      <c r="I2864" s="5" t="s">
        <v>15</v>
      </c>
      <c r="J2864" s="5" t="s">
        <v>608</v>
      </c>
    </row>
    <row r="2865" spans="1:10">
      <c r="A2865" s="5" t="s">
        <v>787</v>
      </c>
      <c r="B2865" s="6">
        <v>44907.833598506943</v>
      </c>
      <c r="C2865" s="5" t="s">
        <v>601</v>
      </c>
      <c r="D2865" s="7">
        <v>455425</v>
      </c>
      <c r="E2865" s="5" t="s">
        <v>645</v>
      </c>
      <c r="H2865" s="8">
        <v>3260</v>
      </c>
      <c r="I2865" s="5" t="s">
        <v>15</v>
      </c>
      <c r="J2865" s="5" t="s">
        <v>602</v>
      </c>
    </row>
    <row r="2866" spans="1:10">
      <c r="A2866" s="5" t="s">
        <v>787</v>
      </c>
      <c r="B2866" s="6">
        <v>44907.833598506943</v>
      </c>
      <c r="C2866" s="5" t="s">
        <v>601</v>
      </c>
      <c r="D2866" s="9">
        <v>45153010032</v>
      </c>
      <c r="E2866" s="5" t="s">
        <v>71</v>
      </c>
      <c r="H2866" s="8">
        <v>647</v>
      </c>
      <c r="I2866" s="5" t="s">
        <v>15</v>
      </c>
      <c r="J2866" s="5" t="s">
        <v>602</v>
      </c>
    </row>
    <row r="2867" spans="1:10">
      <c r="A2867" s="5" t="s">
        <v>787</v>
      </c>
      <c r="B2867" s="6">
        <v>44907.833598506943</v>
      </c>
      <c r="C2867" s="5" t="s">
        <v>601</v>
      </c>
      <c r="D2867" s="9">
        <v>45163108052</v>
      </c>
      <c r="E2867" s="5" t="s">
        <v>71</v>
      </c>
      <c r="H2867" s="8">
        <v>360</v>
      </c>
      <c r="I2867" s="5" t="s">
        <v>15</v>
      </c>
      <c r="J2867" s="5" t="s">
        <v>602</v>
      </c>
    </row>
    <row r="2868" spans="1:10">
      <c r="A2868" s="5" t="s">
        <v>787</v>
      </c>
      <c r="B2868" s="6">
        <v>44907.833598506943</v>
      </c>
      <c r="C2868" s="5" t="s">
        <v>601</v>
      </c>
      <c r="D2868" s="9">
        <v>45123143252</v>
      </c>
      <c r="E2868" s="5" t="s">
        <v>71</v>
      </c>
      <c r="H2868" s="8">
        <v>105</v>
      </c>
      <c r="I2868" s="5" t="s">
        <v>15</v>
      </c>
      <c r="J2868" s="5" t="s">
        <v>602</v>
      </c>
    </row>
    <row r="2869" spans="1:10">
      <c r="A2869" s="5" t="s">
        <v>787</v>
      </c>
      <c r="B2869" s="6">
        <v>44907.833598506943</v>
      </c>
      <c r="C2869" s="5" t="s">
        <v>601</v>
      </c>
      <c r="D2869" s="9">
        <v>45113160692</v>
      </c>
      <c r="E2869" s="5" t="s">
        <v>71</v>
      </c>
      <c r="H2869" s="8">
        <v>335.82</v>
      </c>
      <c r="I2869" s="5" t="s">
        <v>15</v>
      </c>
      <c r="J2869" s="5" t="s">
        <v>602</v>
      </c>
    </row>
    <row r="2870" spans="1:10">
      <c r="A2870" s="5" t="s">
        <v>787</v>
      </c>
      <c r="B2870" s="6">
        <v>44907.833598506943</v>
      </c>
      <c r="C2870" s="5" t="s">
        <v>601</v>
      </c>
      <c r="D2870" s="9">
        <v>45163108431</v>
      </c>
      <c r="E2870" s="5" t="s">
        <v>71</v>
      </c>
      <c r="H2870" s="8">
        <v>1347</v>
      </c>
      <c r="I2870" s="5" t="s">
        <v>15</v>
      </c>
      <c r="J2870" s="5" t="s">
        <v>602</v>
      </c>
    </row>
    <row r="2871" spans="1:10">
      <c r="A2871" s="5" t="s">
        <v>787</v>
      </c>
      <c r="B2871" s="6">
        <v>44907.833598506943</v>
      </c>
      <c r="C2871" s="5" t="s">
        <v>601</v>
      </c>
      <c r="D2871" s="9">
        <v>45123143727</v>
      </c>
      <c r="E2871" s="5" t="s">
        <v>71</v>
      </c>
      <c r="H2871" s="8">
        <v>960</v>
      </c>
      <c r="I2871" s="5" t="s">
        <v>15</v>
      </c>
      <c r="J2871" s="5" t="s">
        <v>602</v>
      </c>
    </row>
    <row r="2872" spans="1:10">
      <c r="A2872" s="5" t="s">
        <v>787</v>
      </c>
      <c r="B2872" s="6">
        <v>44907.833598506943</v>
      </c>
      <c r="C2872" s="5" t="s">
        <v>601</v>
      </c>
      <c r="D2872" s="9">
        <v>45173077009</v>
      </c>
      <c r="E2872" s="5" t="s">
        <v>71</v>
      </c>
      <c r="H2872" s="8">
        <v>1739.59</v>
      </c>
      <c r="I2872" s="5" t="s">
        <v>15</v>
      </c>
      <c r="J2872" s="5" t="s">
        <v>602</v>
      </c>
    </row>
    <row r="2873" spans="1:10">
      <c r="A2873" s="5" t="s">
        <v>787</v>
      </c>
      <c r="B2873" s="6">
        <v>44907.833598506943</v>
      </c>
      <c r="C2873" s="5" t="s">
        <v>601</v>
      </c>
      <c r="D2873" s="9">
        <v>45173077010</v>
      </c>
      <c r="E2873" s="5" t="s">
        <v>71</v>
      </c>
      <c r="H2873" s="8">
        <v>792.5</v>
      </c>
      <c r="I2873" s="5" t="s">
        <v>15</v>
      </c>
      <c r="J2873" s="5" t="s">
        <v>602</v>
      </c>
    </row>
    <row r="2874" spans="1:10">
      <c r="A2874" s="5" t="s">
        <v>787</v>
      </c>
      <c r="B2874" s="6">
        <v>44907.833598506943</v>
      </c>
      <c r="C2874" s="5" t="s">
        <v>601</v>
      </c>
      <c r="D2874" s="9">
        <v>45133017353</v>
      </c>
      <c r="E2874" s="5" t="s">
        <v>71</v>
      </c>
      <c r="H2874" s="8">
        <v>244.8</v>
      </c>
      <c r="I2874" s="5" t="s">
        <v>15</v>
      </c>
      <c r="J2874" s="5" t="s">
        <v>602</v>
      </c>
    </row>
    <row r="2875" spans="1:10">
      <c r="A2875" s="5" t="s">
        <v>787</v>
      </c>
      <c r="B2875" s="6">
        <v>44907.833598506943</v>
      </c>
      <c r="C2875" s="5" t="s">
        <v>601</v>
      </c>
      <c r="D2875" s="9">
        <v>297502001960043</v>
      </c>
      <c r="E2875" s="5" t="s">
        <v>632</v>
      </c>
      <c r="H2875" s="8">
        <v>288127.90000000002</v>
      </c>
      <c r="I2875" s="5" t="s">
        <v>15</v>
      </c>
      <c r="J2875" s="5" t="s">
        <v>630</v>
      </c>
    </row>
    <row r="2876" spans="1:10">
      <c r="A2876" s="5" t="s">
        <v>787</v>
      </c>
      <c r="B2876" s="6">
        <v>44907.833598506943</v>
      </c>
      <c r="C2876" s="5" t="s">
        <v>601</v>
      </c>
      <c r="D2876" s="9">
        <v>45173078243</v>
      </c>
      <c r="E2876" s="5" t="s">
        <v>71</v>
      </c>
      <c r="H2876" s="8">
        <v>818.92</v>
      </c>
      <c r="I2876" s="5" t="s">
        <v>15</v>
      </c>
      <c r="J2876" s="5" t="s">
        <v>602</v>
      </c>
    </row>
    <row r="2877" spans="1:10">
      <c r="A2877" s="5" t="s">
        <v>787</v>
      </c>
      <c r="B2877" s="6">
        <v>44907.833598506943</v>
      </c>
      <c r="C2877" s="5" t="s">
        <v>601</v>
      </c>
      <c r="D2877" s="7"/>
      <c r="E2877" s="10"/>
      <c r="F2877" s="8">
        <v>1255.5999999999999</v>
      </c>
      <c r="I2877" s="11" t="s">
        <v>9</v>
      </c>
      <c r="J2877" s="10" t="s">
        <v>658</v>
      </c>
    </row>
    <row r="2878" spans="1:10">
      <c r="A2878" s="5" t="s">
        <v>787</v>
      </c>
      <c r="B2878" s="6">
        <v>44907.833598506943</v>
      </c>
      <c r="C2878" s="5" t="s">
        <v>601</v>
      </c>
      <c r="D2878" s="7"/>
      <c r="E2878" s="10"/>
      <c r="F2878" s="8">
        <v>22025</v>
      </c>
      <c r="I2878" s="11" t="s">
        <v>9</v>
      </c>
      <c r="J2878" s="10" t="s">
        <v>613</v>
      </c>
    </row>
    <row r="2879" spans="1:10">
      <c r="A2879" s="5" t="s">
        <v>787</v>
      </c>
      <c r="B2879" s="6">
        <v>44907.833598506943</v>
      </c>
      <c r="C2879" s="5" t="s">
        <v>601</v>
      </c>
      <c r="D2879" s="7"/>
      <c r="E2879" s="10"/>
      <c r="F2879" s="8">
        <v>6433.4</v>
      </c>
      <c r="I2879" s="11" t="s">
        <v>9</v>
      </c>
      <c r="J2879" s="5" t="s">
        <v>614</v>
      </c>
    </row>
    <row r="2880" spans="1:10">
      <c r="A2880" s="5" t="s">
        <v>787</v>
      </c>
      <c r="B2880" s="6">
        <v>44907.833598506943</v>
      </c>
      <c r="C2880" s="5" t="s">
        <v>601</v>
      </c>
      <c r="F2880" s="8">
        <v>5549.5</v>
      </c>
      <c r="I2880" s="11" t="s">
        <v>9</v>
      </c>
      <c r="J2880" s="10" t="s">
        <v>615</v>
      </c>
    </row>
    <row r="2881" spans="1:10">
      <c r="A2881" s="5" t="s">
        <v>787</v>
      </c>
      <c r="B2881" s="6">
        <v>44907.833598506943</v>
      </c>
      <c r="C2881" s="5" t="s">
        <v>601</v>
      </c>
      <c r="F2881" s="8">
        <v>11096.3</v>
      </c>
      <c r="I2881" s="11" t="s">
        <v>9</v>
      </c>
      <c r="J2881" s="5" t="s">
        <v>634</v>
      </c>
    </row>
    <row r="2882" spans="1:10">
      <c r="A2882" s="5" t="s">
        <v>787</v>
      </c>
      <c r="B2882" s="6">
        <v>44907.833598506943</v>
      </c>
      <c r="C2882" s="5" t="s">
        <v>601</v>
      </c>
      <c r="F2882" s="8">
        <v>6363</v>
      </c>
      <c r="I2882" s="11" t="s">
        <v>9</v>
      </c>
      <c r="J2882" s="5" t="s">
        <v>607</v>
      </c>
    </row>
    <row r="2883" spans="1:10">
      <c r="A2883" s="5" t="s">
        <v>787</v>
      </c>
      <c r="B2883" s="6">
        <v>44907.833598506943</v>
      </c>
      <c r="C2883" s="5" t="s">
        <v>601</v>
      </c>
      <c r="F2883" s="8">
        <v>5454.2</v>
      </c>
      <c r="I2883" s="11" t="s">
        <v>9</v>
      </c>
      <c r="J2883" s="10" t="s">
        <v>618</v>
      </c>
    </row>
    <row r="2884" spans="1:10">
      <c r="A2884" s="5" t="s">
        <v>787</v>
      </c>
      <c r="B2884" s="6">
        <v>44907.833598506943</v>
      </c>
      <c r="C2884" s="5" t="s">
        <v>601</v>
      </c>
      <c r="F2884" s="8">
        <v>5296.4</v>
      </c>
      <c r="I2884" s="11" t="s">
        <v>9</v>
      </c>
      <c r="J2884" s="10" t="s">
        <v>619</v>
      </c>
    </row>
    <row r="2885" spans="1:10">
      <c r="A2885" s="5" t="s">
        <v>787</v>
      </c>
      <c r="B2885" s="6">
        <v>44907.833598506943</v>
      </c>
      <c r="C2885" s="5" t="s">
        <v>601</v>
      </c>
      <c r="F2885" s="8">
        <v>2684.5</v>
      </c>
      <c r="I2885" s="11" t="s">
        <v>9</v>
      </c>
      <c r="J2885" s="10" t="s">
        <v>620</v>
      </c>
    </row>
    <row r="2886" spans="1:10">
      <c r="A2886" s="5" t="s">
        <v>787</v>
      </c>
      <c r="B2886" s="6">
        <v>44907.833598506943</v>
      </c>
      <c r="C2886" s="5" t="s">
        <v>601</v>
      </c>
      <c r="F2886" s="8">
        <v>9055.6</v>
      </c>
      <c r="I2886" s="11" t="s">
        <v>9</v>
      </c>
      <c r="J2886" s="10" t="s">
        <v>621</v>
      </c>
    </row>
    <row r="2887" spans="1:10">
      <c r="A2887" s="5" t="s">
        <v>787</v>
      </c>
      <c r="B2887" s="6">
        <v>44907.833598506943</v>
      </c>
      <c r="C2887" s="5" t="s">
        <v>601</v>
      </c>
      <c r="F2887" s="8">
        <v>14727</v>
      </c>
      <c r="I2887" s="11" t="s">
        <v>9</v>
      </c>
      <c r="J2887" s="10" t="s">
        <v>603</v>
      </c>
    </row>
    <row r="2888" spans="1:10">
      <c r="A2888" s="5" t="s">
        <v>787</v>
      </c>
      <c r="B2888" s="6">
        <v>44907.833598506943</v>
      </c>
      <c r="C2888" s="5" t="s">
        <v>601</v>
      </c>
      <c r="F2888" s="8">
        <v>5975.6</v>
      </c>
      <c r="I2888" s="11" t="s">
        <v>9</v>
      </c>
      <c r="J2888" s="10" t="s">
        <v>623</v>
      </c>
    </row>
    <row r="2889" spans="1:10">
      <c r="A2889" s="5" t="s">
        <v>787</v>
      </c>
      <c r="B2889" s="6">
        <v>44907.833598506943</v>
      </c>
      <c r="C2889" s="5" t="s">
        <v>601</v>
      </c>
      <c r="F2889" s="8">
        <v>5184.1000000000004</v>
      </c>
      <c r="I2889" s="11" t="s">
        <v>9</v>
      </c>
      <c r="J2889" s="10" t="s">
        <v>624</v>
      </c>
    </row>
    <row r="2890" spans="1:10">
      <c r="A2890" s="5" t="s">
        <v>787</v>
      </c>
      <c r="B2890" s="6">
        <v>44907.833598506943</v>
      </c>
      <c r="C2890" s="5" t="s">
        <v>601</v>
      </c>
      <c r="F2890" s="8">
        <v>10068.799999999999</v>
      </c>
      <c r="I2890" s="11" t="s">
        <v>9</v>
      </c>
      <c r="J2890" s="10" t="s">
        <v>625</v>
      </c>
    </row>
    <row r="2891" spans="1:10">
      <c r="A2891" s="5" t="s">
        <v>787</v>
      </c>
      <c r="B2891" s="6">
        <v>44907.833598506943</v>
      </c>
      <c r="C2891" s="5" t="s">
        <v>601</v>
      </c>
      <c r="F2891" s="8">
        <v>5811.4</v>
      </c>
      <c r="I2891" s="11" t="s">
        <v>9</v>
      </c>
      <c r="J2891" s="10" t="s">
        <v>660</v>
      </c>
    </row>
    <row r="2892" spans="1:10">
      <c r="A2892" s="5" t="s">
        <v>787</v>
      </c>
      <c r="B2892" s="6">
        <v>44907.833598506943</v>
      </c>
      <c r="C2892" s="5" t="s">
        <v>601</v>
      </c>
      <c r="F2892" s="8">
        <v>18304.7</v>
      </c>
      <c r="I2892" s="11" t="s">
        <v>9</v>
      </c>
      <c r="J2892" s="10" t="s">
        <v>639</v>
      </c>
    </row>
    <row r="2893" spans="1:10">
      <c r="A2893" s="12" t="s">
        <v>21</v>
      </c>
      <c r="B2893" s="3"/>
      <c r="C2893" s="3"/>
      <c r="F2893" s="42">
        <f>SUM(F2877:F2892)</f>
        <v>135285.1</v>
      </c>
    </row>
    <row r="2894" spans="1:10" ht="15.75" customHeight="1">
      <c r="A2894" s="13" t="s">
        <v>22</v>
      </c>
      <c r="B2894" s="13" t="s">
        <v>23</v>
      </c>
      <c r="C2894" s="13" t="s">
        <v>24</v>
      </c>
      <c r="D2894" s="14">
        <v>112405668</v>
      </c>
    </row>
    <row r="2897" spans="1:10">
      <c r="A2897" s="1" t="s">
        <v>0</v>
      </c>
      <c r="B2897" s="2"/>
      <c r="C2897" s="2"/>
      <c r="D2897" s="2"/>
      <c r="E2897" s="2"/>
      <c r="F2897" s="2"/>
      <c r="G2897" s="2"/>
      <c r="H2897" s="2"/>
      <c r="I2897" s="2"/>
      <c r="J2897" s="2"/>
    </row>
    <row r="2898" spans="1:10">
      <c r="A2898" s="3" t="s">
        <v>171</v>
      </c>
      <c r="B2898" s="2"/>
      <c r="C2898" s="2"/>
      <c r="D2898" s="2"/>
      <c r="E2898" s="2"/>
      <c r="F2898" s="2"/>
      <c r="G2898" s="2"/>
      <c r="H2898" s="2"/>
      <c r="I2898" s="2"/>
      <c r="J2898" s="2"/>
    </row>
    <row r="2899" spans="1:10">
      <c r="A2899" s="88" t="s">
        <v>0</v>
      </c>
      <c r="B2899" s="88" t="s">
        <v>2</v>
      </c>
      <c r="C2899" s="88" t="s">
        <v>3</v>
      </c>
      <c r="D2899" s="88" t="s">
        <v>4</v>
      </c>
      <c r="E2899" s="88" t="s">
        <v>5</v>
      </c>
      <c r="F2899" s="88" t="s">
        <v>6</v>
      </c>
      <c r="G2899" s="90"/>
      <c r="H2899" s="91"/>
      <c r="I2899" s="88" t="s">
        <v>7</v>
      </c>
      <c r="J2899" s="88" t="s">
        <v>8</v>
      </c>
    </row>
    <row r="2900" spans="1:10">
      <c r="A2900" s="89"/>
      <c r="B2900" s="89"/>
      <c r="C2900" s="89"/>
      <c r="D2900" s="89"/>
      <c r="E2900" s="89"/>
      <c r="F2900" s="4" t="s">
        <v>9</v>
      </c>
      <c r="G2900" s="4" t="s">
        <v>10</v>
      </c>
      <c r="H2900" s="4" t="s">
        <v>11</v>
      </c>
      <c r="I2900" s="89"/>
      <c r="J2900" s="89"/>
    </row>
    <row r="2901" spans="1:10">
      <c r="A2901" s="5" t="s">
        <v>788</v>
      </c>
      <c r="B2901" s="6">
        <v>44908.429952743063</v>
      </c>
      <c r="C2901" s="5" t="s">
        <v>601</v>
      </c>
      <c r="G2901" s="8">
        <v>329.5</v>
      </c>
      <c r="I2901" s="11" t="s">
        <v>10</v>
      </c>
      <c r="J2901" s="10" t="s">
        <v>617</v>
      </c>
    </row>
    <row r="2902" spans="1:10">
      <c r="A2902" s="5" t="s">
        <v>788</v>
      </c>
      <c r="B2902" s="6">
        <v>44908.429952743063</v>
      </c>
      <c r="C2902" s="5" t="s">
        <v>601</v>
      </c>
      <c r="F2902" s="8">
        <v>173.5</v>
      </c>
      <c r="I2902" s="11" t="s">
        <v>9</v>
      </c>
      <c r="J2902" s="10" t="s">
        <v>613</v>
      </c>
    </row>
    <row r="2903" spans="1:10">
      <c r="A2903" s="5" t="s">
        <v>788</v>
      </c>
      <c r="B2903" s="6">
        <v>44908.429952743063</v>
      </c>
      <c r="C2903" s="5" t="s">
        <v>601</v>
      </c>
      <c r="F2903" s="8">
        <v>30188.5</v>
      </c>
      <c r="I2903" s="11" t="s">
        <v>9</v>
      </c>
      <c r="J2903" s="5" t="s">
        <v>612</v>
      </c>
    </row>
    <row r="2904" spans="1:10">
      <c r="A2904" s="5" t="s">
        <v>788</v>
      </c>
      <c r="B2904" s="6">
        <v>44908.429952743063</v>
      </c>
      <c r="C2904" s="5" t="s">
        <v>601</v>
      </c>
      <c r="F2904" s="8">
        <v>56831.8</v>
      </c>
      <c r="I2904" s="11" t="s">
        <v>9</v>
      </c>
      <c r="J2904" s="10" t="s">
        <v>665</v>
      </c>
    </row>
    <row r="2905" spans="1:10">
      <c r="A2905" s="5" t="s">
        <v>788</v>
      </c>
      <c r="B2905" s="6">
        <v>44908.429952743063</v>
      </c>
      <c r="C2905" s="5" t="s">
        <v>601</v>
      </c>
      <c r="F2905" s="8">
        <v>4076.9</v>
      </c>
      <c r="I2905" s="11" t="s">
        <v>9</v>
      </c>
      <c r="J2905" s="5" t="s">
        <v>616</v>
      </c>
    </row>
    <row r="2906" spans="1:10">
      <c r="A2906" s="5" t="s">
        <v>788</v>
      </c>
      <c r="B2906" s="6">
        <v>44908.429952743063</v>
      </c>
      <c r="C2906" s="5" t="s">
        <v>601</v>
      </c>
      <c r="F2906" s="8">
        <v>63723.7</v>
      </c>
      <c r="I2906" s="11" t="s">
        <v>9</v>
      </c>
      <c r="J2906" s="10" t="s">
        <v>659</v>
      </c>
    </row>
    <row r="2907" spans="1:10">
      <c r="A2907" s="5" t="s">
        <v>788</v>
      </c>
      <c r="B2907" s="6">
        <v>44908.429952743063</v>
      </c>
      <c r="C2907" s="5" t="s">
        <v>601</v>
      </c>
      <c r="F2907" s="8">
        <v>5763.4</v>
      </c>
      <c r="I2907" s="11" t="s">
        <v>9</v>
      </c>
      <c r="J2907" s="10" t="s">
        <v>622</v>
      </c>
    </row>
    <row r="2908" spans="1:10">
      <c r="A2908" s="5" t="s">
        <v>788</v>
      </c>
      <c r="B2908" s="6">
        <v>44908.429952743063</v>
      </c>
      <c r="C2908" s="5" t="s">
        <v>601</v>
      </c>
      <c r="F2908" s="8">
        <v>60434.400000000001</v>
      </c>
      <c r="I2908" s="11" t="s">
        <v>9</v>
      </c>
      <c r="J2908" s="10" t="s">
        <v>673</v>
      </c>
    </row>
    <row r="2909" spans="1:10">
      <c r="A2909" s="12" t="s">
        <v>21</v>
      </c>
      <c r="B2909" s="3"/>
      <c r="C2909" s="3"/>
      <c r="F2909" s="23">
        <f>SUM(F2901:G2908)</f>
        <v>221521.69999999998</v>
      </c>
    </row>
    <row r="2910" spans="1:10">
      <c r="A2910" s="13" t="s">
        <v>22</v>
      </c>
      <c r="B2910" s="13" t="s">
        <v>23</v>
      </c>
      <c r="C2910" s="13" t="s">
        <v>24</v>
      </c>
    </row>
    <row r="2911" spans="1:10" ht="15.75" customHeight="1">
      <c r="D2911" s="14">
        <v>112405669</v>
      </c>
    </row>
    <row r="2912" spans="1:10" ht="15.75" customHeight="1">
      <c r="D2912" s="14">
        <v>112413048</v>
      </c>
    </row>
    <row r="2915" spans="1:10">
      <c r="A2915" s="5" t="s">
        <v>789</v>
      </c>
      <c r="B2915" s="6">
        <v>44908.842438506937</v>
      </c>
      <c r="C2915" s="5" t="s">
        <v>601</v>
      </c>
      <c r="D2915" s="7"/>
      <c r="E2915" s="10"/>
      <c r="G2915" s="8">
        <v>1233</v>
      </c>
      <c r="I2915" s="11" t="s">
        <v>10</v>
      </c>
      <c r="J2915" s="10" t="s">
        <v>617</v>
      </c>
    </row>
    <row r="2916" spans="1:10">
      <c r="A2916" s="5" t="s">
        <v>790</v>
      </c>
      <c r="B2916" s="6">
        <v>44908.842438506937</v>
      </c>
      <c r="C2916" s="5" t="s">
        <v>611</v>
      </c>
      <c r="D2916" s="9">
        <v>45153009827</v>
      </c>
      <c r="E2916" s="5" t="s">
        <v>71</v>
      </c>
      <c r="H2916" s="8">
        <v>723.24</v>
      </c>
      <c r="I2916" s="5" t="s">
        <v>15</v>
      </c>
      <c r="J2916" s="5" t="s">
        <v>602</v>
      </c>
    </row>
    <row r="2917" spans="1:10">
      <c r="A2917" s="5" t="s">
        <v>789</v>
      </c>
      <c r="B2917" s="6">
        <v>44908.842438506937</v>
      </c>
      <c r="C2917" s="5" t="s">
        <v>601</v>
      </c>
      <c r="D2917" s="9">
        <v>45153012677</v>
      </c>
      <c r="E2917" s="5" t="s">
        <v>71</v>
      </c>
      <c r="H2917" s="8">
        <v>36982.980000000003</v>
      </c>
      <c r="I2917" s="5" t="s">
        <v>15</v>
      </c>
      <c r="J2917" s="5" t="s">
        <v>607</v>
      </c>
    </row>
    <row r="2918" spans="1:10">
      <c r="A2918" s="5" t="s">
        <v>789</v>
      </c>
      <c r="B2918" s="6">
        <v>44908.842438506937</v>
      </c>
      <c r="C2918" s="5" t="s">
        <v>601</v>
      </c>
      <c r="D2918" s="9">
        <v>45123145701</v>
      </c>
      <c r="E2918" s="5" t="s">
        <v>71</v>
      </c>
      <c r="H2918" s="8">
        <v>1546.12</v>
      </c>
      <c r="I2918" s="5" t="s">
        <v>15</v>
      </c>
      <c r="J2918" s="5" t="s">
        <v>607</v>
      </c>
    </row>
    <row r="2919" spans="1:10">
      <c r="A2919" s="5" t="s">
        <v>789</v>
      </c>
      <c r="B2919" s="6">
        <v>44908.842438506937</v>
      </c>
      <c r="C2919" s="5" t="s">
        <v>601</v>
      </c>
      <c r="D2919" s="9">
        <v>45163112439</v>
      </c>
      <c r="E2919" s="5" t="s">
        <v>71</v>
      </c>
      <c r="H2919" s="8">
        <v>809.6</v>
      </c>
      <c r="I2919" s="5" t="s">
        <v>15</v>
      </c>
      <c r="J2919" s="5" t="s">
        <v>607</v>
      </c>
    </row>
    <row r="2920" spans="1:10">
      <c r="A2920" s="5" t="s">
        <v>789</v>
      </c>
      <c r="B2920" s="6">
        <v>44908.842438506937</v>
      </c>
      <c r="C2920" s="5" t="s">
        <v>601</v>
      </c>
      <c r="D2920" s="9">
        <v>45123147870</v>
      </c>
      <c r="E2920" s="5" t="s">
        <v>71</v>
      </c>
      <c r="H2920" s="8">
        <v>590.16</v>
      </c>
      <c r="I2920" s="5" t="s">
        <v>15</v>
      </c>
      <c r="J2920" s="5" t="s">
        <v>607</v>
      </c>
    </row>
    <row r="2921" spans="1:10">
      <c r="A2921" s="5" t="s">
        <v>789</v>
      </c>
      <c r="B2921" s="6">
        <v>44908.842438506937</v>
      </c>
      <c r="C2921" s="5" t="s">
        <v>601</v>
      </c>
      <c r="D2921" s="7">
        <v>3043318231</v>
      </c>
      <c r="E2921" s="10" t="s">
        <v>654</v>
      </c>
      <c r="H2921" s="8">
        <v>6740</v>
      </c>
      <c r="I2921" s="5" t="s">
        <v>15</v>
      </c>
      <c r="J2921" s="5" t="s">
        <v>630</v>
      </c>
    </row>
    <row r="2922" spans="1:10">
      <c r="A2922" s="5" t="s">
        <v>789</v>
      </c>
      <c r="B2922" s="6">
        <v>44908.842438506937</v>
      </c>
      <c r="C2922" s="5" t="s">
        <v>601</v>
      </c>
      <c r="D2922" s="9">
        <v>45163113502</v>
      </c>
      <c r="E2922" s="5" t="s">
        <v>71</v>
      </c>
      <c r="H2922" s="8">
        <v>1853.67</v>
      </c>
      <c r="I2922" s="5" t="s">
        <v>15</v>
      </c>
      <c r="J2922" s="5" t="s">
        <v>607</v>
      </c>
    </row>
    <row r="2923" spans="1:10">
      <c r="A2923" s="5" t="s">
        <v>789</v>
      </c>
      <c r="B2923" s="6">
        <v>44908.842438506937</v>
      </c>
      <c r="C2923" s="5" t="s">
        <v>601</v>
      </c>
      <c r="D2923" s="9">
        <v>45173078303</v>
      </c>
      <c r="E2923" s="5" t="s">
        <v>71</v>
      </c>
      <c r="H2923" s="8">
        <v>2730.51</v>
      </c>
      <c r="I2923" s="5" t="s">
        <v>15</v>
      </c>
      <c r="J2923" s="5" t="s">
        <v>607</v>
      </c>
    </row>
    <row r="2924" spans="1:10">
      <c r="A2924" s="5" t="s">
        <v>789</v>
      </c>
      <c r="B2924" s="6">
        <v>44908.842438506937</v>
      </c>
      <c r="C2924" s="5" t="s">
        <v>601</v>
      </c>
      <c r="D2924" s="7">
        <v>424279</v>
      </c>
      <c r="E2924" s="5" t="s">
        <v>645</v>
      </c>
      <c r="H2924" s="8">
        <v>2000</v>
      </c>
      <c r="I2924" s="5" t="s">
        <v>15</v>
      </c>
      <c r="J2924" s="5" t="s">
        <v>630</v>
      </c>
    </row>
    <row r="2925" spans="1:10">
      <c r="A2925" s="5" t="s">
        <v>789</v>
      </c>
      <c r="B2925" s="6">
        <v>44908.842438506937</v>
      </c>
      <c r="C2925" s="5" t="s">
        <v>601</v>
      </c>
      <c r="D2925" s="7">
        <v>31471201</v>
      </c>
      <c r="E2925" s="10" t="s">
        <v>654</v>
      </c>
      <c r="H2925" s="8">
        <v>8801.61</v>
      </c>
      <c r="I2925" s="5" t="s">
        <v>15</v>
      </c>
      <c r="J2925" s="5" t="s">
        <v>602</v>
      </c>
    </row>
    <row r="2926" spans="1:10">
      <c r="A2926" s="5" t="s">
        <v>789</v>
      </c>
      <c r="B2926" s="6">
        <v>44908.842438506937</v>
      </c>
      <c r="C2926" s="5" t="s">
        <v>601</v>
      </c>
      <c r="D2926" s="7">
        <v>506966</v>
      </c>
      <c r="E2926" s="5" t="s">
        <v>60</v>
      </c>
      <c r="H2926" s="8">
        <v>786</v>
      </c>
      <c r="I2926" s="5" t="s">
        <v>15</v>
      </c>
      <c r="J2926" s="5" t="s">
        <v>602</v>
      </c>
    </row>
    <row r="2927" spans="1:10">
      <c r="A2927" s="5" t="s">
        <v>789</v>
      </c>
      <c r="B2927" s="6">
        <v>44908.842438506937</v>
      </c>
      <c r="C2927" s="5" t="s">
        <v>601</v>
      </c>
      <c r="D2927" s="7">
        <v>29618</v>
      </c>
      <c r="E2927" s="5" t="s">
        <v>645</v>
      </c>
      <c r="H2927" s="8">
        <v>2039</v>
      </c>
      <c r="I2927" s="5" t="s">
        <v>15</v>
      </c>
      <c r="J2927" s="5" t="s">
        <v>602</v>
      </c>
    </row>
    <row r="2928" spans="1:10">
      <c r="A2928" s="5" t="s">
        <v>789</v>
      </c>
      <c r="B2928" s="6">
        <v>44908.842438506937</v>
      </c>
      <c r="C2928" s="5" t="s">
        <v>601</v>
      </c>
      <c r="D2928" s="7">
        <v>170387</v>
      </c>
      <c r="E2928" s="5" t="s">
        <v>645</v>
      </c>
      <c r="H2928" s="8">
        <v>2688.39</v>
      </c>
      <c r="I2928" s="5" t="s">
        <v>15</v>
      </c>
      <c r="J2928" s="5" t="s">
        <v>602</v>
      </c>
    </row>
    <row r="2929" spans="1:10">
      <c r="A2929" s="5" t="s">
        <v>789</v>
      </c>
      <c r="B2929" s="6">
        <v>44908.842438506937</v>
      </c>
      <c r="C2929" s="5" t="s">
        <v>601</v>
      </c>
      <c r="D2929" s="9">
        <v>45133015847</v>
      </c>
      <c r="E2929" s="5" t="s">
        <v>71</v>
      </c>
      <c r="H2929" s="8">
        <v>669.32</v>
      </c>
      <c r="I2929" s="5" t="s">
        <v>15</v>
      </c>
      <c r="J2929" s="5" t="s">
        <v>602</v>
      </c>
    </row>
    <row r="2930" spans="1:10">
      <c r="A2930" s="5" t="s">
        <v>789</v>
      </c>
      <c r="B2930" s="6">
        <v>44908.842438506937</v>
      </c>
      <c r="C2930" s="5" t="s">
        <v>601</v>
      </c>
      <c r="D2930" s="9">
        <v>45123143293</v>
      </c>
      <c r="E2930" s="5" t="s">
        <v>71</v>
      </c>
      <c r="H2930" s="8">
        <v>247.55</v>
      </c>
      <c r="I2930" s="5" t="s">
        <v>15</v>
      </c>
      <c r="J2930" s="5" t="s">
        <v>602</v>
      </c>
    </row>
    <row r="2931" spans="1:10">
      <c r="A2931" s="5" t="s">
        <v>789</v>
      </c>
      <c r="B2931" s="6">
        <v>44908.842438506937</v>
      </c>
      <c r="C2931" s="5" t="s">
        <v>601</v>
      </c>
      <c r="D2931" s="9">
        <v>45153012714</v>
      </c>
      <c r="E2931" s="5" t="s">
        <v>71</v>
      </c>
      <c r="H2931" s="8">
        <v>445.5</v>
      </c>
      <c r="I2931" s="5" t="s">
        <v>15</v>
      </c>
      <c r="J2931" s="5" t="s">
        <v>602</v>
      </c>
    </row>
    <row r="2932" spans="1:10">
      <c r="A2932" s="5" t="s">
        <v>789</v>
      </c>
      <c r="B2932" s="6">
        <v>44908.842438506937</v>
      </c>
      <c r="C2932" s="5" t="s">
        <v>601</v>
      </c>
      <c r="D2932" s="9">
        <v>45173079918</v>
      </c>
      <c r="E2932" s="5" t="s">
        <v>71</v>
      </c>
      <c r="H2932" s="8">
        <v>560</v>
      </c>
      <c r="I2932" s="5" t="s">
        <v>15</v>
      </c>
      <c r="J2932" s="5" t="s">
        <v>602</v>
      </c>
    </row>
    <row r="2933" spans="1:10">
      <c r="A2933" s="5" t="s">
        <v>789</v>
      </c>
      <c r="B2933" s="6">
        <v>44908.842438506937</v>
      </c>
      <c r="C2933" s="5" t="s">
        <v>601</v>
      </c>
      <c r="D2933" s="9">
        <v>45113164956</v>
      </c>
      <c r="E2933" s="5" t="s">
        <v>71</v>
      </c>
      <c r="H2933" s="8">
        <v>555.59</v>
      </c>
      <c r="I2933" s="5" t="s">
        <v>15</v>
      </c>
      <c r="J2933" s="5" t="s">
        <v>602</v>
      </c>
    </row>
    <row r="2934" spans="1:10">
      <c r="A2934" s="5" t="s">
        <v>789</v>
      </c>
      <c r="B2934" s="6">
        <v>44908.842438506937</v>
      </c>
      <c r="C2934" s="5" t="s">
        <v>601</v>
      </c>
      <c r="D2934" s="9">
        <v>45163112623</v>
      </c>
      <c r="E2934" s="5" t="s">
        <v>71</v>
      </c>
      <c r="H2934" s="8">
        <v>101.4</v>
      </c>
      <c r="I2934" s="5" t="s">
        <v>15</v>
      </c>
      <c r="J2934" s="5" t="s">
        <v>602</v>
      </c>
    </row>
    <row r="2935" spans="1:10">
      <c r="A2935" s="5" t="s">
        <v>789</v>
      </c>
      <c r="B2935" s="6">
        <v>44908.842438506937</v>
      </c>
      <c r="C2935" s="5" t="s">
        <v>601</v>
      </c>
      <c r="D2935" s="9">
        <v>45173081309</v>
      </c>
      <c r="E2935" s="5" t="s">
        <v>71</v>
      </c>
      <c r="H2935" s="8">
        <v>929.4</v>
      </c>
      <c r="I2935" s="5" t="s">
        <v>15</v>
      </c>
      <c r="J2935" s="5" t="s">
        <v>602</v>
      </c>
    </row>
    <row r="2936" spans="1:10">
      <c r="A2936" s="5" t="s">
        <v>789</v>
      </c>
      <c r="B2936" s="6">
        <v>44908.842438506937</v>
      </c>
      <c r="C2936" s="5" t="s">
        <v>601</v>
      </c>
      <c r="D2936" s="9">
        <v>45123148485</v>
      </c>
      <c r="E2936" s="5" t="s">
        <v>71</v>
      </c>
      <c r="H2936" s="8">
        <v>978</v>
      </c>
      <c r="I2936" s="5" t="s">
        <v>15</v>
      </c>
      <c r="J2936" s="5" t="s">
        <v>602</v>
      </c>
    </row>
    <row r="2937" spans="1:10">
      <c r="A2937" s="5" t="s">
        <v>789</v>
      </c>
      <c r="B2937" s="6">
        <v>44908.842438506937</v>
      </c>
      <c r="C2937" s="5" t="s">
        <v>601</v>
      </c>
      <c r="D2937" s="9">
        <v>45123148506</v>
      </c>
      <c r="E2937" s="5" t="s">
        <v>71</v>
      </c>
      <c r="H2937" s="8">
        <v>73.459999999999994</v>
      </c>
      <c r="I2937" s="5" t="s">
        <v>15</v>
      </c>
      <c r="J2937" s="5" t="s">
        <v>602</v>
      </c>
    </row>
    <row r="2938" spans="1:10">
      <c r="A2938" s="5" t="s">
        <v>789</v>
      </c>
      <c r="B2938" s="6">
        <v>44908.842438506937</v>
      </c>
      <c r="C2938" s="5" t="s">
        <v>601</v>
      </c>
      <c r="D2938" s="9">
        <v>45143391020</v>
      </c>
      <c r="E2938" s="5" t="s">
        <v>71</v>
      </c>
      <c r="H2938" s="8">
        <v>515.52</v>
      </c>
      <c r="I2938" s="5" t="s">
        <v>15</v>
      </c>
      <c r="J2938" s="5" t="s">
        <v>602</v>
      </c>
    </row>
    <row r="2939" spans="1:10">
      <c r="A2939" s="5" t="s">
        <v>789</v>
      </c>
      <c r="B2939" s="6">
        <v>44908.842438506937</v>
      </c>
      <c r="C2939" s="5" t="s">
        <v>601</v>
      </c>
      <c r="D2939" s="9">
        <v>45173081493</v>
      </c>
      <c r="E2939" s="5" t="s">
        <v>71</v>
      </c>
      <c r="H2939" s="8">
        <v>1201.5999999999999</v>
      </c>
      <c r="I2939" s="5" t="s">
        <v>15</v>
      </c>
      <c r="J2939" s="5" t="s">
        <v>602</v>
      </c>
    </row>
    <row r="2940" spans="1:10">
      <c r="A2940" s="5" t="s">
        <v>789</v>
      </c>
      <c r="B2940" s="6">
        <v>44908.842438506937</v>
      </c>
      <c r="C2940" s="5" t="s">
        <v>601</v>
      </c>
      <c r="D2940" s="9">
        <v>45153015153</v>
      </c>
      <c r="E2940" s="5" t="s">
        <v>71</v>
      </c>
      <c r="H2940" s="8">
        <v>329.81</v>
      </c>
      <c r="I2940" s="5" t="s">
        <v>15</v>
      </c>
      <c r="J2940" s="5" t="s">
        <v>602</v>
      </c>
    </row>
    <row r="2941" spans="1:10">
      <c r="A2941" s="5" t="s">
        <v>789</v>
      </c>
      <c r="B2941" s="6">
        <v>44908.842438506937</v>
      </c>
      <c r="C2941" s="5" t="s">
        <v>601</v>
      </c>
      <c r="D2941" s="9">
        <v>53312164454</v>
      </c>
      <c r="E2941" s="5" t="s">
        <v>71</v>
      </c>
      <c r="H2941" s="8">
        <v>912.48</v>
      </c>
      <c r="I2941" s="5" t="s">
        <v>15</v>
      </c>
      <c r="J2941" s="5" t="s">
        <v>602</v>
      </c>
    </row>
    <row r="2942" spans="1:10">
      <c r="A2942" s="5" t="s">
        <v>789</v>
      </c>
      <c r="B2942" s="6">
        <v>44908.842438506937</v>
      </c>
      <c r="C2942" s="5" t="s">
        <v>601</v>
      </c>
      <c r="D2942" s="9">
        <v>45133021583</v>
      </c>
      <c r="E2942" s="5" t="s">
        <v>71</v>
      </c>
      <c r="H2942" s="8">
        <v>27</v>
      </c>
      <c r="I2942" s="5" t="s">
        <v>15</v>
      </c>
      <c r="J2942" s="5" t="s">
        <v>602</v>
      </c>
    </row>
    <row r="2943" spans="1:10">
      <c r="A2943" s="5" t="s">
        <v>789</v>
      </c>
      <c r="B2943" s="6">
        <v>44908.842438506937</v>
      </c>
      <c r="C2943" s="5" t="s">
        <v>601</v>
      </c>
      <c r="D2943" s="9">
        <v>45123149261</v>
      </c>
      <c r="E2943" s="5" t="s">
        <v>71</v>
      </c>
      <c r="H2943" s="8">
        <v>453.96</v>
      </c>
      <c r="I2943" s="5" t="s">
        <v>15</v>
      </c>
      <c r="J2943" s="5" t="s">
        <v>602</v>
      </c>
    </row>
    <row r="2944" spans="1:10">
      <c r="A2944" s="5" t="s">
        <v>789</v>
      </c>
      <c r="B2944" s="6">
        <v>44908.842438506937</v>
      </c>
      <c r="C2944" s="5" t="s">
        <v>601</v>
      </c>
      <c r="D2944" s="7">
        <v>408195</v>
      </c>
      <c r="E2944" s="5" t="s">
        <v>645</v>
      </c>
      <c r="H2944" s="8">
        <v>4000</v>
      </c>
      <c r="I2944" s="5" t="s">
        <v>15</v>
      </c>
      <c r="J2944" s="10" t="s">
        <v>609</v>
      </c>
    </row>
    <row r="2945" spans="1:10">
      <c r="A2945" s="5" t="s">
        <v>789</v>
      </c>
      <c r="B2945" s="6">
        <v>44908.842438506937</v>
      </c>
      <c r="C2945" s="5" t="s">
        <v>601</v>
      </c>
      <c r="D2945" s="9">
        <v>45143391032</v>
      </c>
      <c r="E2945" s="5" t="s">
        <v>71</v>
      </c>
      <c r="H2945" s="8">
        <v>278.47000000000003</v>
      </c>
      <c r="I2945" s="5" t="s">
        <v>15</v>
      </c>
      <c r="J2945" s="5" t="s">
        <v>602</v>
      </c>
    </row>
    <row r="2946" spans="1:10">
      <c r="A2946" s="5" t="s">
        <v>789</v>
      </c>
      <c r="B2946" s="6">
        <v>44908.842438506937</v>
      </c>
      <c r="C2946" s="5" t="s">
        <v>601</v>
      </c>
      <c r="D2946" s="9">
        <v>45123149491</v>
      </c>
      <c r="E2946" s="5" t="s">
        <v>71</v>
      </c>
      <c r="H2946" s="8">
        <v>137.16</v>
      </c>
      <c r="I2946" s="5" t="s">
        <v>15</v>
      </c>
      <c r="J2946" s="5" t="s">
        <v>602</v>
      </c>
    </row>
    <row r="2947" spans="1:10">
      <c r="A2947" s="5" t="s">
        <v>789</v>
      </c>
      <c r="B2947" s="6">
        <v>44908.842438506937</v>
      </c>
      <c r="C2947" s="5" t="s">
        <v>601</v>
      </c>
      <c r="D2947" s="9">
        <v>296301007780045</v>
      </c>
      <c r="E2947" s="5" t="s">
        <v>632</v>
      </c>
      <c r="H2947" s="8">
        <v>22345.13</v>
      </c>
      <c r="I2947" s="5" t="s">
        <v>15</v>
      </c>
      <c r="J2947" s="5" t="s">
        <v>608</v>
      </c>
    </row>
    <row r="2948" spans="1:10">
      <c r="A2948" s="5" t="s">
        <v>789</v>
      </c>
      <c r="B2948" s="6">
        <v>44908.842438506937</v>
      </c>
      <c r="C2948" s="5" t="s">
        <v>601</v>
      </c>
      <c r="D2948" s="9">
        <v>45163114411</v>
      </c>
      <c r="E2948" s="5" t="s">
        <v>71</v>
      </c>
      <c r="H2948" s="8">
        <v>98.98</v>
      </c>
      <c r="I2948" s="5" t="s">
        <v>15</v>
      </c>
      <c r="J2948" s="5" t="s">
        <v>602</v>
      </c>
    </row>
    <row r="2949" spans="1:10">
      <c r="A2949" s="5" t="s">
        <v>789</v>
      </c>
      <c r="B2949" s="6">
        <v>44908.842438506937</v>
      </c>
      <c r="C2949" s="5" t="s">
        <v>601</v>
      </c>
      <c r="D2949" s="9">
        <v>45113167348</v>
      </c>
      <c r="E2949" s="5" t="s">
        <v>71</v>
      </c>
      <c r="H2949" s="8">
        <v>710.66</v>
      </c>
      <c r="I2949" s="5" t="s">
        <v>15</v>
      </c>
      <c r="J2949" s="5" t="s">
        <v>602</v>
      </c>
    </row>
    <row r="2950" spans="1:10">
      <c r="A2950" s="5" t="s">
        <v>789</v>
      </c>
      <c r="B2950" s="6">
        <v>44908.842438506937</v>
      </c>
      <c r="C2950" s="5" t="s">
        <v>601</v>
      </c>
      <c r="D2950" s="9">
        <v>45173082842</v>
      </c>
      <c r="E2950" s="5" t="s">
        <v>71</v>
      </c>
      <c r="H2950" s="8">
        <v>1300</v>
      </c>
      <c r="I2950" s="5" t="s">
        <v>15</v>
      </c>
      <c r="J2950" s="5" t="s">
        <v>602</v>
      </c>
    </row>
    <row r="2951" spans="1:10">
      <c r="A2951" s="5" t="s">
        <v>789</v>
      </c>
      <c r="B2951" s="6">
        <v>44908.842438506937</v>
      </c>
      <c r="C2951" s="5" t="s">
        <v>601</v>
      </c>
      <c r="D2951" s="9">
        <v>45133022646</v>
      </c>
      <c r="E2951" s="5" t="s">
        <v>71</v>
      </c>
      <c r="H2951" s="8">
        <v>148.47</v>
      </c>
      <c r="I2951" s="5" t="s">
        <v>15</v>
      </c>
      <c r="J2951" s="5" t="s">
        <v>602</v>
      </c>
    </row>
    <row r="2952" spans="1:10">
      <c r="A2952" s="5" t="s">
        <v>789</v>
      </c>
      <c r="B2952" s="6">
        <v>44908.842438506937</v>
      </c>
      <c r="C2952" s="5" t="s">
        <v>601</v>
      </c>
      <c r="D2952" s="9">
        <v>45143392627</v>
      </c>
      <c r="E2952" s="5" t="s">
        <v>71</v>
      </c>
      <c r="H2952" s="8">
        <v>197.96</v>
      </c>
      <c r="I2952" s="5" t="s">
        <v>15</v>
      </c>
      <c r="J2952" s="5" t="s">
        <v>602</v>
      </c>
    </row>
    <row r="2953" spans="1:10">
      <c r="A2953" s="5" t="s">
        <v>789</v>
      </c>
      <c r="B2953" s="6">
        <v>44908.842438506937</v>
      </c>
      <c r="C2953" s="5" t="s">
        <v>601</v>
      </c>
      <c r="D2953" s="9">
        <v>52416530428</v>
      </c>
      <c r="E2953" s="5" t="s">
        <v>71</v>
      </c>
      <c r="H2953" s="8">
        <v>252.64</v>
      </c>
      <c r="I2953" s="5" t="s">
        <v>15</v>
      </c>
      <c r="J2953" s="5" t="s">
        <v>602</v>
      </c>
    </row>
    <row r="2954" spans="1:10">
      <c r="A2954" s="5" t="s">
        <v>789</v>
      </c>
      <c r="B2954" s="6">
        <v>44908.842438506937</v>
      </c>
      <c r="C2954" s="5" t="s">
        <v>601</v>
      </c>
      <c r="D2954" s="9">
        <v>45153017003</v>
      </c>
      <c r="E2954" s="5" t="s">
        <v>71</v>
      </c>
      <c r="H2954" s="8">
        <v>240</v>
      </c>
      <c r="I2954" s="5" t="s">
        <v>15</v>
      </c>
      <c r="J2954" s="5" t="s">
        <v>602</v>
      </c>
    </row>
    <row r="2955" spans="1:10">
      <c r="A2955" s="5" t="s">
        <v>789</v>
      </c>
      <c r="B2955" s="6">
        <v>44908.842438506937</v>
      </c>
      <c r="C2955" s="5" t="s">
        <v>601</v>
      </c>
      <c r="D2955" s="9">
        <v>45173083900</v>
      </c>
      <c r="E2955" s="5" t="s">
        <v>71</v>
      </c>
      <c r="H2955" s="8">
        <v>390</v>
      </c>
      <c r="I2955" s="5" t="s">
        <v>15</v>
      </c>
      <c r="J2955" s="5" t="s">
        <v>602</v>
      </c>
    </row>
    <row r="2956" spans="1:10">
      <c r="A2956" s="5" t="s">
        <v>789</v>
      </c>
      <c r="B2956" s="6">
        <v>44908.842438506937</v>
      </c>
      <c r="C2956" s="5" t="s">
        <v>601</v>
      </c>
      <c r="D2956" s="9">
        <v>45153017682</v>
      </c>
      <c r="E2956" s="5" t="s">
        <v>71</v>
      </c>
      <c r="H2956" s="8">
        <v>11168.64</v>
      </c>
      <c r="I2956" s="5" t="s">
        <v>15</v>
      </c>
      <c r="J2956" s="5" t="s">
        <v>602</v>
      </c>
    </row>
    <row r="2957" spans="1:10">
      <c r="A2957" s="5" t="s">
        <v>789</v>
      </c>
      <c r="B2957" s="6">
        <v>44908.842438506937</v>
      </c>
      <c r="C2957" s="5" t="s">
        <v>601</v>
      </c>
      <c r="D2957" s="9">
        <v>45163115973</v>
      </c>
      <c r="E2957" s="5" t="s">
        <v>71</v>
      </c>
      <c r="H2957" s="8">
        <v>596.41</v>
      </c>
      <c r="I2957" s="5" t="s">
        <v>15</v>
      </c>
      <c r="J2957" s="5" t="s">
        <v>602</v>
      </c>
    </row>
    <row r="2958" spans="1:10">
      <c r="A2958" s="5" t="s">
        <v>789</v>
      </c>
      <c r="B2958" s="6">
        <v>44908.842438506937</v>
      </c>
      <c r="C2958" s="5" t="s">
        <v>601</v>
      </c>
      <c r="D2958" s="9">
        <v>45123151661</v>
      </c>
      <c r="E2958" s="5" t="s">
        <v>71</v>
      </c>
      <c r="H2958" s="8">
        <v>678.94</v>
      </c>
      <c r="I2958" s="5" t="s">
        <v>15</v>
      </c>
      <c r="J2958" s="5" t="s">
        <v>602</v>
      </c>
    </row>
    <row r="2959" spans="1:10">
      <c r="A2959" s="5" t="s">
        <v>789</v>
      </c>
      <c r="B2959" s="6">
        <v>44908.842438506937</v>
      </c>
      <c r="C2959" s="5" t="s">
        <v>601</v>
      </c>
      <c r="D2959" s="7">
        <v>411919</v>
      </c>
      <c r="E2959" s="5" t="s">
        <v>71</v>
      </c>
      <c r="H2959" s="8">
        <v>2992.52</v>
      </c>
      <c r="I2959" s="5" t="s">
        <v>15</v>
      </c>
      <c r="J2959" s="5" t="s">
        <v>607</v>
      </c>
    </row>
    <row r="2960" spans="1:10">
      <c r="A2960" s="5" t="s">
        <v>789</v>
      </c>
      <c r="B2960" s="6">
        <v>44908.842438506937</v>
      </c>
      <c r="C2960" s="5" t="s">
        <v>601</v>
      </c>
      <c r="D2960" s="7">
        <v>411918</v>
      </c>
      <c r="E2960" s="5" t="s">
        <v>71</v>
      </c>
      <c r="H2960" s="8">
        <v>1614.17</v>
      </c>
      <c r="I2960" s="5" t="s">
        <v>15</v>
      </c>
      <c r="J2960" s="5" t="s">
        <v>607</v>
      </c>
    </row>
    <row r="2961" spans="1:10">
      <c r="A2961" s="5" t="s">
        <v>789</v>
      </c>
      <c r="B2961" s="6">
        <v>44908.842438506937</v>
      </c>
      <c r="C2961" s="5" t="s">
        <v>601</v>
      </c>
      <c r="D2961" s="9">
        <v>297502001970026</v>
      </c>
      <c r="E2961" s="5" t="s">
        <v>632</v>
      </c>
      <c r="H2961" s="8">
        <v>173183.8</v>
      </c>
      <c r="I2961" s="5" t="s">
        <v>15</v>
      </c>
      <c r="J2961" s="5" t="s">
        <v>630</v>
      </c>
    </row>
    <row r="2962" spans="1:10">
      <c r="A2962" s="5" t="s">
        <v>789</v>
      </c>
      <c r="B2962" s="6">
        <v>44908.842438506937</v>
      </c>
      <c r="C2962" s="5" t="s">
        <v>601</v>
      </c>
      <c r="D2962" s="9">
        <v>295401006490015</v>
      </c>
      <c r="E2962" s="5" t="s">
        <v>632</v>
      </c>
      <c r="H2962" s="8">
        <v>61477.47</v>
      </c>
      <c r="I2962" s="5" t="s">
        <v>15</v>
      </c>
      <c r="J2962" s="10" t="s">
        <v>609</v>
      </c>
    </row>
    <row r="2963" spans="1:10">
      <c r="A2963" s="5" t="s">
        <v>789</v>
      </c>
      <c r="B2963" s="6">
        <v>44908.842438506937</v>
      </c>
      <c r="C2963" s="5" t="s">
        <v>601</v>
      </c>
      <c r="D2963" s="7"/>
      <c r="E2963" s="10"/>
      <c r="F2963" s="8">
        <v>9340.1</v>
      </c>
      <c r="I2963" s="11" t="s">
        <v>9</v>
      </c>
      <c r="J2963" s="10" t="s">
        <v>658</v>
      </c>
    </row>
    <row r="2964" spans="1:10">
      <c r="A2964" s="5" t="s">
        <v>789</v>
      </c>
      <c r="B2964" s="6">
        <v>44908.842438506937</v>
      </c>
      <c r="C2964" s="5" t="s">
        <v>601</v>
      </c>
      <c r="D2964" s="7"/>
      <c r="E2964" s="10"/>
      <c r="F2964" s="8">
        <v>11364.7</v>
      </c>
      <c r="I2964" s="11" t="s">
        <v>9</v>
      </c>
      <c r="J2964" s="10" t="s">
        <v>613</v>
      </c>
    </row>
    <row r="2965" spans="1:10">
      <c r="A2965" s="5" t="s">
        <v>789</v>
      </c>
      <c r="B2965" s="6">
        <v>44908.842438506937</v>
      </c>
      <c r="C2965" s="5" t="s">
        <v>601</v>
      </c>
      <c r="F2965" s="8">
        <v>6978.2</v>
      </c>
      <c r="I2965" s="11" t="s">
        <v>9</v>
      </c>
      <c r="J2965" s="5" t="s">
        <v>614</v>
      </c>
    </row>
    <row r="2966" spans="1:10">
      <c r="A2966" s="5" t="s">
        <v>789</v>
      </c>
      <c r="B2966" s="6">
        <v>44908.842438506937</v>
      </c>
      <c r="C2966" s="5" t="s">
        <v>601</v>
      </c>
      <c r="F2966" s="8">
        <v>10783.2</v>
      </c>
      <c r="I2966" s="11" t="s">
        <v>9</v>
      </c>
      <c r="J2966" s="10" t="s">
        <v>615</v>
      </c>
    </row>
    <row r="2967" spans="1:10">
      <c r="A2967" s="5" t="s">
        <v>789</v>
      </c>
      <c r="B2967" s="6">
        <v>44908.842438506937</v>
      </c>
      <c r="C2967" s="5" t="s">
        <v>601</v>
      </c>
      <c r="F2967" s="8">
        <v>10247.6</v>
      </c>
      <c r="I2967" s="11" t="s">
        <v>9</v>
      </c>
      <c r="J2967" s="5" t="s">
        <v>616</v>
      </c>
    </row>
    <row r="2968" spans="1:10">
      <c r="A2968" s="5" t="s">
        <v>789</v>
      </c>
      <c r="B2968" s="6">
        <v>44908.842438506937</v>
      </c>
      <c r="C2968" s="5" t="s">
        <v>601</v>
      </c>
      <c r="F2968" s="8">
        <v>7066</v>
      </c>
      <c r="I2968" s="11" t="s">
        <v>9</v>
      </c>
      <c r="J2968" s="5" t="s">
        <v>634</v>
      </c>
    </row>
    <row r="2969" spans="1:10">
      <c r="A2969" s="5" t="s">
        <v>789</v>
      </c>
      <c r="B2969" s="6">
        <v>44908.842438506937</v>
      </c>
      <c r="C2969" s="5" t="s">
        <v>601</v>
      </c>
      <c r="F2969" s="8">
        <v>3600.7</v>
      </c>
      <c r="I2969" s="11" t="s">
        <v>9</v>
      </c>
      <c r="J2969" s="10" t="s">
        <v>617</v>
      </c>
    </row>
    <row r="2970" spans="1:10">
      <c r="A2970" s="5" t="s">
        <v>789</v>
      </c>
      <c r="B2970" s="6">
        <v>44908.842438506937</v>
      </c>
      <c r="C2970" s="5" t="s">
        <v>601</v>
      </c>
      <c r="F2970" s="8">
        <v>3703.5</v>
      </c>
      <c r="I2970" s="11" t="s">
        <v>9</v>
      </c>
      <c r="J2970" s="10" t="s">
        <v>619</v>
      </c>
    </row>
    <row r="2971" spans="1:10">
      <c r="A2971" s="5" t="s">
        <v>789</v>
      </c>
      <c r="B2971" s="6">
        <v>44908.842438506937</v>
      </c>
      <c r="C2971" s="5" t="s">
        <v>601</v>
      </c>
      <c r="F2971" s="8">
        <v>14758.6</v>
      </c>
      <c r="I2971" s="11" t="s">
        <v>9</v>
      </c>
      <c r="J2971" s="10" t="s">
        <v>620</v>
      </c>
    </row>
    <row r="2972" spans="1:10">
      <c r="A2972" s="5" t="s">
        <v>789</v>
      </c>
      <c r="B2972" s="6">
        <v>44908.842438506937</v>
      </c>
      <c r="C2972" s="5" t="s">
        <v>601</v>
      </c>
      <c r="F2972" s="8">
        <v>10288.4</v>
      </c>
      <c r="I2972" s="11" t="s">
        <v>9</v>
      </c>
      <c r="J2972" s="10" t="s">
        <v>621</v>
      </c>
    </row>
    <row r="2973" spans="1:10">
      <c r="A2973" s="5" t="s">
        <v>789</v>
      </c>
      <c r="B2973" s="6">
        <v>44908.842438506937</v>
      </c>
      <c r="C2973" s="5" t="s">
        <v>601</v>
      </c>
      <c r="F2973" s="8">
        <v>10967.7</v>
      </c>
      <c r="I2973" s="11" t="s">
        <v>9</v>
      </c>
      <c r="J2973" s="10" t="s">
        <v>622</v>
      </c>
    </row>
    <row r="2974" spans="1:10">
      <c r="A2974" s="5" t="s">
        <v>789</v>
      </c>
      <c r="B2974" s="6">
        <v>44908.842438506937</v>
      </c>
      <c r="C2974" s="5" t="s">
        <v>601</v>
      </c>
      <c r="F2974" s="8">
        <v>4726.5</v>
      </c>
      <c r="I2974" s="11" t="s">
        <v>9</v>
      </c>
      <c r="J2974" s="10" t="s">
        <v>623</v>
      </c>
    </row>
    <row r="2975" spans="1:10">
      <c r="A2975" s="5" t="s">
        <v>789</v>
      </c>
      <c r="B2975" s="6">
        <v>44908.842438506937</v>
      </c>
      <c r="C2975" s="5" t="s">
        <v>601</v>
      </c>
      <c r="F2975" s="8">
        <v>5226.1000000000004</v>
      </c>
      <c r="I2975" s="11" t="s">
        <v>9</v>
      </c>
      <c r="J2975" s="10" t="s">
        <v>624</v>
      </c>
    </row>
    <row r="2976" spans="1:10">
      <c r="A2976" s="5" t="s">
        <v>789</v>
      </c>
      <c r="B2976" s="6">
        <v>44908.842438506937</v>
      </c>
      <c r="C2976" s="5" t="s">
        <v>601</v>
      </c>
      <c r="F2976" s="8">
        <v>898.6</v>
      </c>
      <c r="I2976" s="11" t="s">
        <v>9</v>
      </c>
      <c r="J2976" s="10" t="s">
        <v>626</v>
      </c>
    </row>
    <row r="2977" spans="1:10">
      <c r="A2977" s="5" t="s">
        <v>790</v>
      </c>
      <c r="B2977" s="6">
        <v>44908.842438506937</v>
      </c>
      <c r="C2977" s="5" t="s">
        <v>611</v>
      </c>
      <c r="D2977" s="7"/>
      <c r="E2977" s="10"/>
      <c r="F2977" s="8">
        <v>5285.4</v>
      </c>
      <c r="I2977" s="11" t="s">
        <v>9</v>
      </c>
      <c r="J2977" s="10" t="s">
        <v>618</v>
      </c>
    </row>
    <row r="2978" spans="1:10">
      <c r="A2978" s="12" t="s">
        <v>21</v>
      </c>
      <c r="B2978" s="3"/>
      <c r="C2978" s="3"/>
      <c r="F2978" s="42">
        <f>SUM(F2915:G2977)</f>
        <v>116468.3</v>
      </c>
    </row>
    <row r="2979" spans="1:10" ht="15.75" customHeight="1">
      <c r="A2979" s="13" t="s">
        <v>22</v>
      </c>
      <c r="B2979" s="13" t="s">
        <v>23</v>
      </c>
      <c r="C2979" s="13" t="s">
        <v>24</v>
      </c>
      <c r="D2979" s="14">
        <v>112413080</v>
      </c>
    </row>
    <row r="2982" spans="1:10">
      <c r="A2982" s="1" t="s">
        <v>0</v>
      </c>
      <c r="B2982" s="2"/>
      <c r="C2982" s="2"/>
      <c r="D2982" s="2"/>
      <c r="E2982" s="2"/>
      <c r="F2982" s="2"/>
      <c r="G2982" s="2"/>
      <c r="H2982" s="2"/>
      <c r="I2982" s="2"/>
      <c r="J2982" s="2"/>
    </row>
    <row r="2983" spans="1:10">
      <c r="A2983" s="3" t="s">
        <v>174</v>
      </c>
      <c r="B2983" s="2"/>
      <c r="C2983" s="2"/>
      <c r="D2983" s="2"/>
      <c r="E2983" s="2"/>
      <c r="F2983" s="2"/>
      <c r="G2983" s="2"/>
      <c r="H2983" s="2"/>
      <c r="I2983" s="2"/>
      <c r="J2983" s="2"/>
    </row>
    <row r="2984" spans="1:10">
      <c r="A2984" s="88" t="s">
        <v>0</v>
      </c>
      <c r="B2984" s="88" t="s">
        <v>2</v>
      </c>
      <c r="C2984" s="88" t="s">
        <v>3</v>
      </c>
      <c r="D2984" s="88" t="s">
        <v>4</v>
      </c>
      <c r="E2984" s="88" t="s">
        <v>5</v>
      </c>
      <c r="F2984" s="88" t="s">
        <v>6</v>
      </c>
      <c r="G2984" s="90"/>
      <c r="H2984" s="91"/>
      <c r="I2984" s="88" t="s">
        <v>7</v>
      </c>
      <c r="J2984" s="88" t="s">
        <v>8</v>
      </c>
    </row>
    <row r="2985" spans="1:10">
      <c r="A2985" s="89"/>
      <c r="B2985" s="89"/>
      <c r="C2985" s="89"/>
      <c r="D2985" s="89"/>
      <c r="E2985" s="89"/>
      <c r="F2985" s="4" t="s">
        <v>9</v>
      </c>
      <c r="G2985" s="4" t="s">
        <v>10</v>
      </c>
      <c r="H2985" s="4" t="s">
        <v>11</v>
      </c>
      <c r="I2985" s="89"/>
      <c r="J2985" s="89"/>
    </row>
    <row r="2986" spans="1:10">
      <c r="A2986" s="5" t="s">
        <v>791</v>
      </c>
      <c r="B2986" s="6">
        <v>44909.412969583333</v>
      </c>
      <c r="C2986" s="5" t="s">
        <v>601</v>
      </c>
      <c r="D2986" s="11"/>
      <c r="E2986" s="10"/>
      <c r="G2986" s="8">
        <v>629.98</v>
      </c>
      <c r="I2986" s="11" t="s">
        <v>10</v>
      </c>
      <c r="J2986" s="10" t="s">
        <v>660</v>
      </c>
    </row>
    <row r="2987" spans="1:10">
      <c r="A2987" s="5" t="s">
        <v>791</v>
      </c>
      <c r="B2987" s="6">
        <v>44909.412969583333</v>
      </c>
      <c r="C2987" s="5" t="s">
        <v>601</v>
      </c>
      <c r="D2987" s="11"/>
      <c r="E2987" s="10"/>
      <c r="F2987" s="8">
        <v>35109</v>
      </c>
      <c r="I2987" s="11" t="s">
        <v>9</v>
      </c>
      <c r="J2987" s="10" t="s">
        <v>606</v>
      </c>
    </row>
    <row r="2988" spans="1:10">
      <c r="A2988" s="5" t="s">
        <v>791</v>
      </c>
      <c r="B2988" s="6">
        <v>44909.412969583333</v>
      </c>
      <c r="C2988" s="5" t="s">
        <v>601</v>
      </c>
      <c r="D2988" s="11"/>
      <c r="E2988" s="10"/>
      <c r="F2988" s="8">
        <v>35613.5</v>
      </c>
      <c r="I2988" s="11" t="s">
        <v>9</v>
      </c>
      <c r="J2988" s="5" t="s">
        <v>612</v>
      </c>
    </row>
    <row r="2989" spans="1:10">
      <c r="A2989" s="5" t="s">
        <v>791</v>
      </c>
      <c r="B2989" s="6">
        <v>44909.412969583333</v>
      </c>
      <c r="C2989" s="5" t="s">
        <v>601</v>
      </c>
      <c r="D2989" s="11"/>
      <c r="E2989" s="10"/>
      <c r="F2989" s="8">
        <v>55539.7</v>
      </c>
      <c r="I2989" s="11" t="s">
        <v>9</v>
      </c>
      <c r="J2989" s="10" t="s">
        <v>659</v>
      </c>
    </row>
    <row r="2990" spans="1:10">
      <c r="A2990" s="5" t="s">
        <v>791</v>
      </c>
      <c r="B2990" s="6">
        <v>44909.412969583333</v>
      </c>
      <c r="C2990" s="5" t="s">
        <v>601</v>
      </c>
      <c r="D2990" s="11"/>
      <c r="E2990" s="10"/>
      <c r="F2990" s="8">
        <v>1324</v>
      </c>
      <c r="I2990" s="11" t="s">
        <v>9</v>
      </c>
      <c r="J2990" s="10" t="s">
        <v>745</v>
      </c>
    </row>
    <row r="2991" spans="1:10">
      <c r="A2991" s="5" t="s">
        <v>791</v>
      </c>
      <c r="B2991" s="6">
        <v>44909.412969583333</v>
      </c>
      <c r="C2991" s="5" t="s">
        <v>601</v>
      </c>
      <c r="D2991" s="11"/>
      <c r="E2991" s="10"/>
      <c r="F2991" s="8">
        <v>24712.400000000001</v>
      </c>
      <c r="I2991" s="11" t="s">
        <v>9</v>
      </c>
      <c r="J2991" s="10" t="s">
        <v>603</v>
      </c>
    </row>
    <row r="2992" spans="1:10">
      <c r="A2992" s="5" t="s">
        <v>791</v>
      </c>
      <c r="B2992" s="6">
        <v>44909.412969583333</v>
      </c>
      <c r="C2992" s="5" t="s">
        <v>601</v>
      </c>
      <c r="D2992" s="11"/>
      <c r="E2992" s="10"/>
      <c r="F2992" s="8">
        <v>7220</v>
      </c>
      <c r="I2992" s="11" t="s">
        <v>9</v>
      </c>
      <c r="J2992" s="10" t="s">
        <v>625</v>
      </c>
    </row>
    <row r="2993" spans="1:10">
      <c r="A2993" s="5" t="s">
        <v>791</v>
      </c>
      <c r="B2993" s="6">
        <v>44909.412969583333</v>
      </c>
      <c r="C2993" s="5" t="s">
        <v>601</v>
      </c>
      <c r="D2993" s="11"/>
      <c r="E2993" s="10"/>
      <c r="F2993" s="8">
        <v>14856.2</v>
      </c>
      <c r="I2993" s="11" t="s">
        <v>9</v>
      </c>
      <c r="J2993" s="10" t="s">
        <v>660</v>
      </c>
    </row>
    <row r="2994" spans="1:10">
      <c r="A2994" s="12" t="s">
        <v>21</v>
      </c>
      <c r="B2994" s="3"/>
      <c r="C2994" s="3"/>
      <c r="D2994" s="7"/>
      <c r="E2994" s="10"/>
      <c r="F2994" s="19">
        <f>SUM(F2986:G2993)</f>
        <v>175004.78000000003</v>
      </c>
      <c r="H2994" s="8"/>
      <c r="I2994" s="11"/>
      <c r="J2994" s="5"/>
    </row>
    <row r="2995" spans="1:10" ht="15.75" customHeight="1">
      <c r="A2995" s="13" t="s">
        <v>22</v>
      </c>
      <c r="B2995" s="13" t="s">
        <v>23</v>
      </c>
      <c r="C2995" s="13" t="s">
        <v>24</v>
      </c>
      <c r="D2995" s="14">
        <v>112413082</v>
      </c>
      <c r="E2995" s="10"/>
      <c r="H2995" s="8"/>
      <c r="I2995" s="11"/>
      <c r="J2995" s="5"/>
    </row>
    <row r="2996" spans="1:10">
      <c r="A2996" s="5"/>
      <c r="B2996" s="6"/>
      <c r="C2996" s="5"/>
      <c r="D2996" s="7"/>
      <c r="E2996" s="10"/>
      <c r="H2996" s="8"/>
      <c r="I2996" s="11"/>
      <c r="J2996" s="5"/>
    </row>
    <row r="2997" spans="1:10">
      <c r="A2997" s="5"/>
      <c r="B2997" s="6"/>
      <c r="C2997" s="5"/>
      <c r="D2997" s="7"/>
      <c r="E2997" s="10"/>
      <c r="H2997" s="8"/>
      <c r="I2997" s="11"/>
      <c r="J2997" s="5"/>
    </row>
    <row r="2998" spans="1:10">
      <c r="A2998" s="5" t="s">
        <v>792</v>
      </c>
      <c r="B2998" s="6">
        <v>44909.85210265046</v>
      </c>
      <c r="C2998" s="5" t="s">
        <v>601</v>
      </c>
      <c r="D2998" s="7"/>
      <c r="E2998" s="10"/>
      <c r="G2998" s="8">
        <v>2996.6</v>
      </c>
      <c r="I2998" s="11" t="s">
        <v>10</v>
      </c>
      <c r="J2998" s="5" t="s">
        <v>607</v>
      </c>
    </row>
    <row r="2999" spans="1:10">
      <c r="A2999" s="5" t="s">
        <v>793</v>
      </c>
      <c r="B2999" s="6">
        <v>44909.85210265046</v>
      </c>
      <c r="C2999" s="5" t="s">
        <v>611</v>
      </c>
      <c r="D2999" s="9">
        <v>45123154690</v>
      </c>
      <c r="E2999" s="5" t="s">
        <v>71</v>
      </c>
      <c r="H2999" s="8">
        <v>6155</v>
      </c>
      <c r="I2999" s="5" t="s">
        <v>15</v>
      </c>
      <c r="J2999" s="5" t="s">
        <v>607</v>
      </c>
    </row>
    <row r="3000" spans="1:10">
      <c r="A3000" s="5" t="s">
        <v>792</v>
      </c>
      <c r="B3000" s="6">
        <v>44909.85210265046</v>
      </c>
      <c r="C3000" s="5" t="s">
        <v>601</v>
      </c>
      <c r="D3000" s="9">
        <v>45133026320</v>
      </c>
      <c r="E3000" s="5" t="s">
        <v>71</v>
      </c>
      <c r="H3000" s="8">
        <v>10000</v>
      </c>
      <c r="I3000" s="5" t="s">
        <v>15</v>
      </c>
      <c r="J3000" s="5" t="s">
        <v>608</v>
      </c>
    </row>
    <row r="3001" spans="1:10">
      <c r="A3001" s="5" t="s">
        <v>792</v>
      </c>
      <c r="B3001" s="6">
        <v>44909.85210265046</v>
      </c>
      <c r="C3001" s="5" t="s">
        <v>601</v>
      </c>
      <c r="D3001" s="7">
        <v>533150</v>
      </c>
      <c r="E3001" s="5" t="s">
        <v>645</v>
      </c>
      <c r="H3001" s="8">
        <v>236</v>
      </c>
      <c r="I3001" s="5" t="s">
        <v>15</v>
      </c>
      <c r="J3001" s="5" t="s">
        <v>602</v>
      </c>
    </row>
    <row r="3002" spans="1:10">
      <c r="A3002" s="5" t="s">
        <v>792</v>
      </c>
      <c r="B3002" s="6">
        <v>44909.85210265046</v>
      </c>
      <c r="C3002" s="5" t="s">
        <v>601</v>
      </c>
      <c r="D3002" s="7">
        <v>31579210</v>
      </c>
      <c r="E3002" s="10" t="s">
        <v>654</v>
      </c>
      <c r="H3002" s="8">
        <v>2772.64</v>
      </c>
      <c r="I3002" s="5" t="s">
        <v>15</v>
      </c>
      <c r="J3002" s="5" t="s">
        <v>602</v>
      </c>
    </row>
    <row r="3003" spans="1:10">
      <c r="A3003" s="5" t="s">
        <v>792</v>
      </c>
      <c r="B3003" s="6">
        <v>44909.85210265046</v>
      </c>
      <c r="C3003" s="5" t="s">
        <v>601</v>
      </c>
      <c r="D3003" s="9">
        <v>45123150037</v>
      </c>
      <c r="E3003" s="5" t="s">
        <v>71</v>
      </c>
      <c r="H3003" s="8">
        <v>381.89</v>
      </c>
      <c r="I3003" s="5" t="s">
        <v>15</v>
      </c>
      <c r="J3003" s="5" t="s">
        <v>602</v>
      </c>
    </row>
    <row r="3004" spans="1:10">
      <c r="A3004" s="5" t="s">
        <v>792</v>
      </c>
      <c r="B3004" s="6">
        <v>44909.85210265046</v>
      </c>
      <c r="C3004" s="5" t="s">
        <v>601</v>
      </c>
      <c r="D3004" s="9">
        <v>45123151932</v>
      </c>
      <c r="E3004" s="5" t="s">
        <v>71</v>
      </c>
      <c r="H3004" s="8">
        <v>293.61</v>
      </c>
      <c r="I3004" s="5" t="s">
        <v>15</v>
      </c>
      <c r="J3004" s="5" t="s">
        <v>602</v>
      </c>
    </row>
    <row r="3005" spans="1:10">
      <c r="A3005" s="5" t="s">
        <v>792</v>
      </c>
      <c r="B3005" s="6">
        <v>44909.85210265046</v>
      </c>
      <c r="C3005" s="5" t="s">
        <v>601</v>
      </c>
      <c r="D3005" s="9">
        <v>45163116508</v>
      </c>
      <c r="E3005" s="5" t="s">
        <v>71</v>
      </c>
      <c r="H3005" s="8">
        <v>1216.3699999999999</v>
      </c>
      <c r="I3005" s="5" t="s">
        <v>15</v>
      </c>
      <c r="J3005" s="5" t="s">
        <v>602</v>
      </c>
    </row>
    <row r="3006" spans="1:10">
      <c r="A3006" s="5" t="s">
        <v>792</v>
      </c>
      <c r="B3006" s="6">
        <v>44909.85210265046</v>
      </c>
      <c r="C3006" s="5" t="s">
        <v>601</v>
      </c>
      <c r="D3006" s="9">
        <v>45153018753</v>
      </c>
      <c r="E3006" s="5" t="s">
        <v>71</v>
      </c>
      <c r="H3006" s="8">
        <v>3973.26</v>
      </c>
      <c r="I3006" s="5" t="s">
        <v>15</v>
      </c>
      <c r="J3006" s="5" t="s">
        <v>602</v>
      </c>
    </row>
    <row r="3007" spans="1:10">
      <c r="A3007" s="5" t="s">
        <v>792</v>
      </c>
      <c r="B3007" s="6">
        <v>44909.85210265046</v>
      </c>
      <c r="C3007" s="5" t="s">
        <v>601</v>
      </c>
      <c r="D3007" s="9">
        <v>45173085309</v>
      </c>
      <c r="E3007" s="5" t="s">
        <v>71</v>
      </c>
      <c r="H3007" s="8">
        <v>348</v>
      </c>
      <c r="I3007" s="5" t="s">
        <v>15</v>
      </c>
      <c r="J3007" s="5" t="s">
        <v>602</v>
      </c>
    </row>
    <row r="3008" spans="1:10">
      <c r="A3008" s="5" t="s">
        <v>792</v>
      </c>
      <c r="B3008" s="6">
        <v>44909.85210265046</v>
      </c>
      <c r="C3008" s="5" t="s">
        <v>601</v>
      </c>
      <c r="D3008" s="9">
        <v>45153020267</v>
      </c>
      <c r="E3008" s="5" t="s">
        <v>71</v>
      </c>
      <c r="H3008" s="8">
        <v>715.48</v>
      </c>
      <c r="I3008" s="5" t="s">
        <v>15</v>
      </c>
      <c r="J3008" s="5" t="s">
        <v>602</v>
      </c>
    </row>
    <row r="3009" spans="1:10">
      <c r="A3009" s="5" t="s">
        <v>792</v>
      </c>
      <c r="B3009" s="6">
        <v>44909.85210265046</v>
      </c>
      <c r="C3009" s="5" t="s">
        <v>601</v>
      </c>
      <c r="D3009" s="9">
        <v>45153020657</v>
      </c>
      <c r="E3009" s="5" t="s">
        <v>71</v>
      </c>
      <c r="H3009" s="8">
        <v>1060.3</v>
      </c>
      <c r="I3009" s="5" t="s">
        <v>15</v>
      </c>
      <c r="J3009" s="5" t="s">
        <v>602</v>
      </c>
    </row>
    <row r="3010" spans="1:10">
      <c r="A3010" s="5" t="s">
        <v>792</v>
      </c>
      <c r="B3010" s="6">
        <v>44909.85210265046</v>
      </c>
      <c r="C3010" s="5" t="s">
        <v>601</v>
      </c>
      <c r="D3010" s="9">
        <v>45163120068</v>
      </c>
      <c r="E3010" s="5" t="s">
        <v>71</v>
      </c>
      <c r="H3010" s="8">
        <v>1864</v>
      </c>
      <c r="I3010" s="5" t="s">
        <v>15</v>
      </c>
      <c r="J3010" s="5" t="s">
        <v>602</v>
      </c>
    </row>
    <row r="3011" spans="1:10">
      <c r="A3011" s="5" t="s">
        <v>792</v>
      </c>
      <c r="B3011" s="6">
        <v>44909.85210265046</v>
      </c>
      <c r="C3011" s="5" t="s">
        <v>601</v>
      </c>
      <c r="D3011" s="9">
        <v>45173088564</v>
      </c>
      <c r="E3011" s="5" t="s">
        <v>71</v>
      </c>
      <c r="H3011" s="8">
        <v>1100</v>
      </c>
      <c r="I3011" s="5" t="s">
        <v>15</v>
      </c>
      <c r="J3011" s="5" t="s">
        <v>602</v>
      </c>
    </row>
    <row r="3012" spans="1:10">
      <c r="A3012" s="5" t="s">
        <v>792</v>
      </c>
      <c r="B3012" s="6">
        <v>44909.85210265046</v>
      </c>
      <c r="C3012" s="5" t="s">
        <v>601</v>
      </c>
      <c r="D3012" s="9">
        <v>45113173584</v>
      </c>
      <c r="E3012" s="5" t="s">
        <v>71</v>
      </c>
      <c r="H3012" s="8">
        <v>3120.8</v>
      </c>
      <c r="I3012" s="5" t="s">
        <v>15</v>
      </c>
      <c r="J3012" s="5" t="s">
        <v>602</v>
      </c>
    </row>
    <row r="3013" spans="1:10">
      <c r="A3013" s="5" t="s">
        <v>792</v>
      </c>
      <c r="B3013" s="6">
        <v>44909.85210265046</v>
      </c>
      <c r="C3013" s="5" t="s">
        <v>601</v>
      </c>
      <c r="D3013" s="9">
        <v>45113172723</v>
      </c>
      <c r="E3013" s="5" t="s">
        <v>71</v>
      </c>
      <c r="H3013" s="8">
        <v>30000</v>
      </c>
      <c r="I3013" s="5" t="s">
        <v>15</v>
      </c>
      <c r="J3013" s="5" t="s">
        <v>630</v>
      </c>
    </row>
    <row r="3014" spans="1:10">
      <c r="A3014" s="5" t="s">
        <v>792</v>
      </c>
      <c r="B3014" s="6">
        <v>44909.85210265046</v>
      </c>
      <c r="C3014" s="5" t="s">
        <v>601</v>
      </c>
      <c r="D3014" s="9">
        <v>45113173555</v>
      </c>
      <c r="E3014" s="5" t="s">
        <v>71</v>
      </c>
      <c r="H3014" s="8">
        <v>26750</v>
      </c>
      <c r="I3014" s="5" t="s">
        <v>15</v>
      </c>
      <c r="J3014" s="5" t="s">
        <v>607</v>
      </c>
    </row>
    <row r="3015" spans="1:10">
      <c r="A3015" s="5" t="s">
        <v>792</v>
      </c>
      <c r="B3015" s="6">
        <v>44909.85210265046</v>
      </c>
      <c r="C3015" s="5" t="s">
        <v>601</v>
      </c>
      <c r="D3015" s="9">
        <v>45133024757</v>
      </c>
      <c r="E3015" s="5" t="s">
        <v>71</v>
      </c>
      <c r="H3015" s="8">
        <v>2800</v>
      </c>
      <c r="I3015" s="5" t="s">
        <v>15</v>
      </c>
      <c r="J3015" s="5" t="s">
        <v>607</v>
      </c>
    </row>
    <row r="3016" spans="1:10">
      <c r="A3016" s="5" t="s">
        <v>792</v>
      </c>
      <c r="B3016" s="6">
        <v>44909.85210265046</v>
      </c>
      <c r="C3016" s="5" t="s">
        <v>601</v>
      </c>
      <c r="D3016" s="9">
        <v>45133024757</v>
      </c>
      <c r="E3016" s="5" t="s">
        <v>71</v>
      </c>
      <c r="H3016" s="8">
        <v>31514.880000000001</v>
      </c>
      <c r="I3016" s="5" t="s">
        <v>15</v>
      </c>
      <c r="J3016" s="5" t="s">
        <v>607</v>
      </c>
    </row>
    <row r="3017" spans="1:10">
      <c r="A3017" s="5" t="s">
        <v>792</v>
      </c>
      <c r="B3017" s="6">
        <v>44909.85210265046</v>
      </c>
      <c r="C3017" s="5" t="s">
        <v>601</v>
      </c>
      <c r="D3017" s="9">
        <v>45143393838</v>
      </c>
      <c r="E3017" s="5" t="s">
        <v>71</v>
      </c>
      <c r="H3017" s="8">
        <v>49409.5</v>
      </c>
      <c r="I3017" s="5" t="s">
        <v>15</v>
      </c>
      <c r="J3017" s="5" t="s">
        <v>607</v>
      </c>
    </row>
    <row r="3018" spans="1:10">
      <c r="A3018" s="5" t="s">
        <v>792</v>
      </c>
      <c r="B3018" s="6">
        <v>44909.85210265046</v>
      </c>
      <c r="C3018" s="5" t="s">
        <v>601</v>
      </c>
      <c r="D3018" s="9">
        <v>45173090117</v>
      </c>
      <c r="E3018" s="5" t="s">
        <v>71</v>
      </c>
      <c r="H3018" s="8">
        <v>1856.8</v>
      </c>
      <c r="I3018" s="5" t="s">
        <v>15</v>
      </c>
      <c r="J3018" s="5" t="s">
        <v>607</v>
      </c>
    </row>
    <row r="3019" spans="1:10">
      <c r="A3019" s="5" t="s">
        <v>792</v>
      </c>
      <c r="B3019" s="6">
        <v>44909.85210265046</v>
      </c>
      <c r="C3019" s="5" t="s">
        <v>601</v>
      </c>
      <c r="D3019" s="7">
        <v>561115</v>
      </c>
      <c r="E3019" s="5" t="s">
        <v>60</v>
      </c>
      <c r="H3019" s="8">
        <v>2190.35</v>
      </c>
      <c r="I3019" s="5" t="s">
        <v>15</v>
      </c>
      <c r="J3019" s="5" t="s">
        <v>607</v>
      </c>
    </row>
    <row r="3020" spans="1:10">
      <c r="A3020" s="5" t="s">
        <v>792</v>
      </c>
      <c r="B3020" s="6">
        <v>44909.85210265046</v>
      </c>
      <c r="C3020" s="5" t="s">
        <v>601</v>
      </c>
      <c r="D3020" s="9">
        <v>295401006500022</v>
      </c>
      <c r="E3020" s="5" t="s">
        <v>632</v>
      </c>
      <c r="H3020" s="8">
        <v>33730.74</v>
      </c>
      <c r="I3020" s="5" t="s">
        <v>15</v>
      </c>
      <c r="J3020" s="10" t="s">
        <v>609</v>
      </c>
    </row>
    <row r="3021" spans="1:10">
      <c r="A3021" s="5" t="s">
        <v>792</v>
      </c>
      <c r="B3021" s="6">
        <v>44909.85210265046</v>
      </c>
      <c r="C3021" s="5" t="s">
        <v>601</v>
      </c>
      <c r="D3021" s="9">
        <v>295401006500022</v>
      </c>
      <c r="E3021" s="5" t="s">
        <v>649</v>
      </c>
      <c r="H3021" s="8">
        <v>696</v>
      </c>
      <c r="I3021" s="5" t="s">
        <v>15</v>
      </c>
      <c r="J3021" s="10" t="s">
        <v>609</v>
      </c>
    </row>
    <row r="3022" spans="1:10">
      <c r="A3022" s="5" t="s">
        <v>792</v>
      </c>
      <c r="B3022" s="6">
        <v>44909.85210265046</v>
      </c>
      <c r="C3022" s="5" t="s">
        <v>601</v>
      </c>
      <c r="D3022" s="9">
        <v>296301007790037</v>
      </c>
      <c r="E3022" s="5" t="s">
        <v>632</v>
      </c>
      <c r="H3022" s="8">
        <v>20685.79</v>
      </c>
      <c r="I3022" s="5" t="s">
        <v>15</v>
      </c>
      <c r="J3022" s="5" t="s">
        <v>608</v>
      </c>
    </row>
    <row r="3023" spans="1:10">
      <c r="A3023" s="5" t="s">
        <v>792</v>
      </c>
      <c r="B3023" s="6">
        <v>44909.85210265046</v>
      </c>
      <c r="C3023" s="5" t="s">
        <v>601</v>
      </c>
      <c r="D3023" s="9">
        <v>297502001980034</v>
      </c>
      <c r="E3023" s="5" t="s">
        <v>632</v>
      </c>
      <c r="H3023" s="8">
        <v>80549.8</v>
      </c>
      <c r="I3023" s="5" t="s">
        <v>15</v>
      </c>
      <c r="J3023" s="5" t="s">
        <v>630</v>
      </c>
    </row>
    <row r="3024" spans="1:10">
      <c r="A3024" s="5" t="s">
        <v>792</v>
      </c>
      <c r="B3024" s="6">
        <v>44909.85210265046</v>
      </c>
      <c r="C3024" s="5" t="s">
        <v>601</v>
      </c>
      <c r="D3024" s="9">
        <v>45123155291</v>
      </c>
      <c r="E3024" s="5" t="s">
        <v>71</v>
      </c>
      <c r="H3024" s="8">
        <v>576.5</v>
      </c>
      <c r="I3024" s="5" t="s">
        <v>15</v>
      </c>
      <c r="J3024" s="5" t="s">
        <v>602</v>
      </c>
    </row>
    <row r="3025" spans="1:10">
      <c r="A3025" s="5" t="s">
        <v>792</v>
      </c>
      <c r="B3025" s="6">
        <v>44909.85210265046</v>
      </c>
      <c r="C3025" s="5" t="s">
        <v>601</v>
      </c>
      <c r="D3025" s="9">
        <v>45153023045</v>
      </c>
      <c r="E3025" s="5" t="s">
        <v>71</v>
      </c>
      <c r="H3025" s="8">
        <v>960</v>
      </c>
      <c r="I3025" s="5" t="s">
        <v>15</v>
      </c>
      <c r="J3025" s="5" t="s">
        <v>602</v>
      </c>
    </row>
    <row r="3026" spans="1:10">
      <c r="A3026" s="5" t="s">
        <v>792</v>
      </c>
      <c r="B3026" s="6">
        <v>44909.85210265046</v>
      </c>
      <c r="C3026" s="5" t="s">
        <v>601</v>
      </c>
      <c r="D3026" s="9">
        <v>45133029637</v>
      </c>
      <c r="E3026" s="5" t="s">
        <v>71</v>
      </c>
      <c r="H3026" s="8">
        <v>395.92</v>
      </c>
      <c r="I3026" s="5" t="s">
        <v>15</v>
      </c>
      <c r="J3026" s="5" t="s">
        <v>602</v>
      </c>
    </row>
    <row r="3027" spans="1:10">
      <c r="A3027" s="5" t="s">
        <v>792</v>
      </c>
      <c r="B3027" s="6">
        <v>44909.85210265046</v>
      </c>
      <c r="C3027" s="5" t="s">
        <v>601</v>
      </c>
      <c r="D3027" s="9">
        <v>19340472438</v>
      </c>
      <c r="E3027" s="5" t="s">
        <v>71</v>
      </c>
      <c r="H3027" s="8">
        <v>24748.5</v>
      </c>
      <c r="I3027" s="5" t="s">
        <v>15</v>
      </c>
      <c r="J3027" s="5" t="s">
        <v>602</v>
      </c>
    </row>
    <row r="3028" spans="1:10">
      <c r="A3028" s="5" t="s">
        <v>792</v>
      </c>
      <c r="B3028" s="6">
        <v>44909.85210265046</v>
      </c>
      <c r="C3028" s="5" t="s">
        <v>601</v>
      </c>
      <c r="D3028" s="9">
        <v>45163121506</v>
      </c>
      <c r="E3028" s="5" t="s">
        <v>71</v>
      </c>
      <c r="H3028" s="8">
        <v>395.92</v>
      </c>
      <c r="I3028" s="5" t="s">
        <v>15</v>
      </c>
      <c r="J3028" s="5" t="s">
        <v>602</v>
      </c>
    </row>
    <row r="3029" spans="1:10">
      <c r="A3029" s="5" t="s">
        <v>792</v>
      </c>
      <c r="B3029" s="6">
        <v>44909.85210265046</v>
      </c>
      <c r="C3029" s="5" t="s">
        <v>601</v>
      </c>
      <c r="D3029" s="9">
        <v>45163121539</v>
      </c>
      <c r="E3029" s="5" t="s">
        <v>71</v>
      </c>
      <c r="H3029" s="8">
        <v>240</v>
      </c>
      <c r="I3029" s="5" t="s">
        <v>15</v>
      </c>
      <c r="J3029" s="5" t="s">
        <v>602</v>
      </c>
    </row>
    <row r="3030" spans="1:10">
      <c r="A3030" s="5" t="s">
        <v>792</v>
      </c>
      <c r="B3030" s="6">
        <v>44909.85210265046</v>
      </c>
      <c r="C3030" s="5" t="s">
        <v>601</v>
      </c>
      <c r="D3030" s="9">
        <v>45163121549</v>
      </c>
      <c r="E3030" s="5" t="s">
        <v>71</v>
      </c>
      <c r="H3030" s="8">
        <v>573.04</v>
      </c>
      <c r="I3030" s="5" t="s">
        <v>15</v>
      </c>
      <c r="J3030" s="5" t="s">
        <v>602</v>
      </c>
    </row>
    <row r="3031" spans="1:10">
      <c r="A3031" s="5" t="s">
        <v>792</v>
      </c>
      <c r="B3031" s="6">
        <v>44909.85210265046</v>
      </c>
      <c r="C3031" s="5" t="s">
        <v>601</v>
      </c>
      <c r="D3031" s="9">
        <v>45133030197</v>
      </c>
      <c r="E3031" s="5" t="s">
        <v>71</v>
      </c>
      <c r="H3031" s="8">
        <v>587.20000000000005</v>
      </c>
      <c r="I3031" s="5" t="s">
        <v>15</v>
      </c>
      <c r="J3031" s="5" t="s">
        <v>602</v>
      </c>
    </row>
    <row r="3032" spans="1:10">
      <c r="A3032" s="5" t="s">
        <v>792</v>
      </c>
      <c r="B3032" s="6">
        <v>44909.85210265046</v>
      </c>
      <c r="C3032" s="5" t="s">
        <v>601</v>
      </c>
      <c r="D3032" s="9">
        <v>45143401233</v>
      </c>
      <c r="E3032" s="5" t="s">
        <v>71</v>
      </c>
      <c r="H3032" s="8">
        <v>225</v>
      </c>
      <c r="I3032" s="5" t="s">
        <v>15</v>
      </c>
      <c r="J3032" s="5" t="s">
        <v>602</v>
      </c>
    </row>
    <row r="3033" spans="1:10">
      <c r="A3033" s="5" t="s">
        <v>792</v>
      </c>
      <c r="B3033" s="6">
        <v>44909.85210265046</v>
      </c>
      <c r="C3033" s="5" t="s">
        <v>601</v>
      </c>
      <c r="D3033" s="9">
        <v>45153023612</v>
      </c>
      <c r="E3033" s="5" t="s">
        <v>71</v>
      </c>
      <c r="H3033" s="8">
        <v>760.86</v>
      </c>
      <c r="I3033" s="5" t="s">
        <v>15</v>
      </c>
      <c r="J3033" s="5" t="s">
        <v>602</v>
      </c>
    </row>
    <row r="3034" spans="1:10">
      <c r="A3034" s="5" t="s">
        <v>793</v>
      </c>
      <c r="B3034" s="6">
        <v>44909.85210265046</v>
      </c>
      <c r="C3034" s="5" t="s">
        <v>611</v>
      </c>
      <c r="D3034" s="7"/>
      <c r="E3034" s="10"/>
      <c r="F3034" s="8">
        <v>17180.099999999999</v>
      </c>
      <c r="I3034" s="11" t="s">
        <v>9</v>
      </c>
      <c r="J3034" s="10" t="s">
        <v>620</v>
      </c>
    </row>
    <row r="3035" spans="1:10">
      <c r="A3035" s="5" t="s">
        <v>792</v>
      </c>
      <c r="B3035" s="6">
        <v>44909.85210265046</v>
      </c>
      <c r="C3035" s="5" t="s">
        <v>601</v>
      </c>
      <c r="D3035" s="7"/>
      <c r="E3035" s="10"/>
      <c r="F3035" s="8">
        <v>7859.5</v>
      </c>
      <c r="I3035" s="11" t="s">
        <v>9</v>
      </c>
      <c r="J3035" s="5" t="s">
        <v>614</v>
      </c>
    </row>
    <row r="3036" spans="1:10">
      <c r="A3036" s="5" t="s">
        <v>792</v>
      </c>
      <c r="B3036" s="6">
        <v>44909.85210265046</v>
      </c>
      <c r="C3036" s="5" t="s">
        <v>601</v>
      </c>
      <c r="D3036" s="7"/>
      <c r="E3036" s="10"/>
      <c r="F3036" s="8">
        <v>12853.9</v>
      </c>
      <c r="I3036" s="11" t="s">
        <v>9</v>
      </c>
      <c r="J3036" s="10" t="s">
        <v>615</v>
      </c>
    </row>
    <row r="3037" spans="1:10">
      <c r="A3037" s="5" t="s">
        <v>792</v>
      </c>
      <c r="B3037" s="6">
        <v>44909.85210265046</v>
      </c>
      <c r="C3037" s="5" t="s">
        <v>601</v>
      </c>
      <c r="D3037" s="7"/>
      <c r="E3037" s="10"/>
      <c r="F3037" s="8">
        <v>7314.9</v>
      </c>
      <c r="I3037" s="11" t="s">
        <v>9</v>
      </c>
      <c r="J3037" s="5" t="s">
        <v>616</v>
      </c>
    </row>
    <row r="3038" spans="1:10">
      <c r="A3038" s="5" t="s">
        <v>792</v>
      </c>
      <c r="B3038" s="6">
        <v>44909.85210265046</v>
      </c>
      <c r="C3038" s="5" t="s">
        <v>601</v>
      </c>
      <c r="D3038" s="7"/>
      <c r="E3038" s="10"/>
      <c r="F3038" s="8">
        <v>5395</v>
      </c>
      <c r="I3038" s="11" t="s">
        <v>9</v>
      </c>
      <c r="J3038" s="5" t="s">
        <v>634</v>
      </c>
    </row>
    <row r="3039" spans="1:10">
      <c r="A3039" s="5" t="s">
        <v>792</v>
      </c>
      <c r="B3039" s="6">
        <v>44909.85210265046</v>
      </c>
      <c r="C3039" s="5" t="s">
        <v>601</v>
      </c>
      <c r="D3039" s="7"/>
      <c r="E3039" s="10"/>
      <c r="F3039" s="8">
        <v>9479.7999999999993</v>
      </c>
      <c r="I3039" s="11" t="s">
        <v>9</v>
      </c>
      <c r="J3039" s="10" t="s">
        <v>618</v>
      </c>
    </row>
    <row r="3040" spans="1:10">
      <c r="A3040" s="5" t="s">
        <v>792</v>
      </c>
      <c r="B3040" s="6">
        <v>44909.85210265046</v>
      </c>
      <c r="C3040" s="5" t="s">
        <v>601</v>
      </c>
      <c r="D3040" s="7"/>
      <c r="E3040" s="10"/>
      <c r="F3040" s="8">
        <v>6673</v>
      </c>
      <c r="I3040" s="11" t="s">
        <v>9</v>
      </c>
      <c r="J3040" s="10" t="s">
        <v>619</v>
      </c>
    </row>
    <row r="3041" spans="1:10">
      <c r="A3041" s="5" t="s">
        <v>792</v>
      </c>
      <c r="B3041" s="6">
        <v>44909.85210265046</v>
      </c>
      <c r="C3041" s="5" t="s">
        <v>601</v>
      </c>
      <c r="D3041" s="7"/>
      <c r="E3041" s="10"/>
      <c r="F3041" s="8">
        <v>12259.4</v>
      </c>
      <c r="I3041" s="11" t="s">
        <v>9</v>
      </c>
      <c r="J3041" s="10" t="s">
        <v>621</v>
      </c>
    </row>
    <row r="3042" spans="1:10">
      <c r="A3042" s="5" t="s">
        <v>792</v>
      </c>
      <c r="B3042" s="6">
        <v>44909.85210265046</v>
      </c>
      <c r="C3042" s="5" t="s">
        <v>601</v>
      </c>
      <c r="D3042" s="7"/>
      <c r="E3042" s="10"/>
      <c r="F3042" s="8">
        <v>319</v>
      </c>
      <c r="I3042" s="11" t="s">
        <v>9</v>
      </c>
      <c r="J3042" s="10" t="s">
        <v>794</v>
      </c>
    </row>
    <row r="3043" spans="1:10">
      <c r="A3043" s="5" t="s">
        <v>792</v>
      </c>
      <c r="B3043" s="6">
        <v>44909.85210265046</v>
      </c>
      <c r="C3043" s="5" t="s">
        <v>601</v>
      </c>
      <c r="D3043" s="7"/>
      <c r="E3043" s="10"/>
      <c r="F3043" s="8">
        <v>7182</v>
      </c>
      <c r="I3043" s="11" t="s">
        <v>9</v>
      </c>
      <c r="J3043" s="10" t="s">
        <v>622</v>
      </c>
    </row>
    <row r="3044" spans="1:10">
      <c r="A3044" s="5" t="s">
        <v>792</v>
      </c>
      <c r="B3044" s="6">
        <v>44909.85210265046</v>
      </c>
      <c r="C3044" s="5" t="s">
        <v>601</v>
      </c>
      <c r="D3044" s="7"/>
      <c r="E3044" s="10"/>
      <c r="F3044" s="8">
        <v>9696</v>
      </c>
      <c r="I3044" s="11" t="s">
        <v>9</v>
      </c>
      <c r="J3044" s="10" t="s">
        <v>623</v>
      </c>
    </row>
    <row r="3045" spans="1:10">
      <c r="A3045" s="5" t="s">
        <v>792</v>
      </c>
      <c r="B3045" s="6">
        <v>44909.85210265046</v>
      </c>
      <c r="C3045" s="5" t="s">
        <v>601</v>
      </c>
      <c r="D3045" s="7"/>
      <c r="E3045" s="10"/>
      <c r="F3045" s="8">
        <v>7750.6</v>
      </c>
      <c r="I3045" s="11" t="s">
        <v>9</v>
      </c>
      <c r="J3045" s="10" t="s">
        <v>624</v>
      </c>
    </row>
    <row r="3046" spans="1:10">
      <c r="A3046" s="5" t="s">
        <v>792</v>
      </c>
      <c r="B3046" s="6">
        <v>44909.85210265046</v>
      </c>
      <c r="C3046" s="5" t="s">
        <v>601</v>
      </c>
      <c r="D3046" s="7"/>
      <c r="E3046" s="10"/>
      <c r="F3046" s="8">
        <v>2933.1</v>
      </c>
      <c r="I3046" s="11" t="s">
        <v>9</v>
      </c>
      <c r="J3046" s="10" t="s">
        <v>625</v>
      </c>
    </row>
    <row r="3047" spans="1:10">
      <c r="A3047" s="5" t="s">
        <v>792</v>
      </c>
      <c r="B3047" s="6">
        <v>44909.85210265046</v>
      </c>
      <c r="C3047" s="5" t="s">
        <v>601</v>
      </c>
      <c r="D3047" s="7"/>
      <c r="E3047" s="10"/>
      <c r="F3047" s="8">
        <v>6888.2</v>
      </c>
      <c r="I3047" s="11" t="s">
        <v>9</v>
      </c>
      <c r="J3047" s="10" t="s">
        <v>604</v>
      </c>
    </row>
    <row r="3048" spans="1:10">
      <c r="A3048" s="12" t="s">
        <v>21</v>
      </c>
      <c r="B3048" s="3"/>
      <c r="C3048" s="3"/>
      <c r="D3048" s="7"/>
      <c r="E3048" s="10"/>
      <c r="F3048" s="19">
        <f>SUM(F2998:G3047)</f>
        <v>116781.1</v>
      </c>
      <c r="H3048" s="8"/>
      <c r="I3048" s="11"/>
      <c r="J3048" s="5"/>
    </row>
    <row r="3049" spans="1:10" ht="15.75" customHeight="1">
      <c r="A3049" s="13" t="s">
        <v>22</v>
      </c>
      <c r="B3049" s="13" t="s">
        <v>23</v>
      </c>
      <c r="C3049" s="13" t="s">
        <v>24</v>
      </c>
      <c r="D3049" s="14">
        <v>112414951</v>
      </c>
      <c r="E3049" s="10"/>
      <c r="H3049" s="8"/>
      <c r="I3049" s="11"/>
      <c r="J3049" s="5"/>
    </row>
    <row r="3052" spans="1:10">
      <c r="A3052" s="1" t="s">
        <v>0</v>
      </c>
      <c r="B3052" s="2"/>
      <c r="C3052" s="2"/>
      <c r="D3052" s="2"/>
      <c r="E3052" s="2"/>
      <c r="F3052" s="2"/>
      <c r="G3052" s="2"/>
      <c r="H3052" s="2"/>
      <c r="I3052" s="2"/>
      <c r="J3052" s="2"/>
    </row>
    <row r="3053" spans="1:10">
      <c r="A3053" s="3" t="s">
        <v>178</v>
      </c>
      <c r="B3053" s="2"/>
      <c r="C3053" s="2"/>
      <c r="D3053" s="2"/>
      <c r="E3053" s="2"/>
      <c r="F3053" s="2"/>
      <c r="G3053" s="2"/>
      <c r="H3053" s="2"/>
      <c r="I3053" s="2"/>
      <c r="J3053" s="2"/>
    </row>
    <row r="3054" spans="1:10">
      <c r="A3054" s="88" t="s">
        <v>0</v>
      </c>
      <c r="B3054" s="88" t="s">
        <v>2</v>
      </c>
      <c r="C3054" s="88" t="s">
        <v>3</v>
      </c>
      <c r="D3054" s="88" t="s">
        <v>4</v>
      </c>
      <c r="E3054" s="88" t="s">
        <v>5</v>
      </c>
      <c r="F3054" s="88" t="s">
        <v>6</v>
      </c>
      <c r="G3054" s="90"/>
      <c r="H3054" s="91"/>
      <c r="I3054" s="88" t="s">
        <v>7</v>
      </c>
      <c r="J3054" s="88" t="s">
        <v>8</v>
      </c>
    </row>
    <row r="3055" spans="1:10">
      <c r="A3055" s="89"/>
      <c r="B3055" s="89"/>
      <c r="C3055" s="89"/>
      <c r="D3055" s="89"/>
      <c r="E3055" s="89"/>
      <c r="F3055" s="4" t="s">
        <v>9</v>
      </c>
      <c r="G3055" s="4" t="s">
        <v>10</v>
      </c>
      <c r="H3055" s="4" t="s">
        <v>11</v>
      </c>
      <c r="I3055" s="89"/>
      <c r="J3055" s="89"/>
    </row>
    <row r="3056" spans="1:10">
      <c r="A3056" s="5" t="s">
        <v>795</v>
      </c>
      <c r="B3056" s="6">
        <v>44910.445210497688</v>
      </c>
      <c r="C3056" s="5" t="s">
        <v>601</v>
      </c>
      <c r="D3056" s="11"/>
      <c r="E3056" s="10"/>
      <c r="G3056" s="8">
        <v>883.85</v>
      </c>
      <c r="I3056" s="11" t="s">
        <v>10</v>
      </c>
      <c r="J3056" s="10" t="s">
        <v>613</v>
      </c>
    </row>
    <row r="3057" spans="1:10">
      <c r="A3057" s="5" t="s">
        <v>795</v>
      </c>
      <c r="B3057" s="6">
        <v>44910.445210497688</v>
      </c>
      <c r="C3057" s="5" t="s">
        <v>601</v>
      </c>
      <c r="D3057" s="11"/>
      <c r="E3057" s="10"/>
      <c r="F3057" s="8">
        <v>12485.1</v>
      </c>
      <c r="I3057" s="11" t="s">
        <v>9</v>
      </c>
      <c r="J3057" s="10" t="s">
        <v>658</v>
      </c>
    </row>
    <row r="3058" spans="1:10">
      <c r="A3058" s="5" t="s">
        <v>795</v>
      </c>
      <c r="B3058" s="6">
        <v>44910.445210497688</v>
      </c>
      <c r="C3058" s="5" t="s">
        <v>601</v>
      </c>
      <c r="D3058" s="11"/>
      <c r="E3058" s="10"/>
      <c r="F3058" s="8">
        <v>31184</v>
      </c>
      <c r="I3058" s="11" t="s">
        <v>9</v>
      </c>
      <c r="J3058" s="10" t="s">
        <v>613</v>
      </c>
    </row>
    <row r="3059" spans="1:10">
      <c r="A3059" s="5" t="s">
        <v>795</v>
      </c>
      <c r="B3059" s="6">
        <v>44910.445210497688</v>
      </c>
      <c r="C3059" s="5" t="s">
        <v>601</v>
      </c>
      <c r="D3059" s="11"/>
      <c r="E3059" s="10"/>
      <c r="F3059" s="8">
        <v>21027.7</v>
      </c>
      <c r="I3059" s="11" t="s">
        <v>9</v>
      </c>
      <c r="J3059" s="5" t="s">
        <v>612</v>
      </c>
    </row>
    <row r="3060" spans="1:10">
      <c r="A3060" s="5" t="s">
        <v>795</v>
      </c>
      <c r="B3060" s="6">
        <v>44910.445210497688</v>
      </c>
      <c r="C3060" s="5" t="s">
        <v>601</v>
      </c>
      <c r="D3060" s="11"/>
      <c r="E3060" s="10"/>
      <c r="F3060" s="8">
        <v>44955</v>
      </c>
      <c r="I3060" s="11" t="s">
        <v>9</v>
      </c>
      <c r="J3060" s="10" t="s">
        <v>659</v>
      </c>
    </row>
    <row r="3061" spans="1:10">
      <c r="A3061" s="5" t="s">
        <v>795</v>
      </c>
      <c r="B3061" s="6">
        <v>44910.445210497688</v>
      </c>
      <c r="C3061" s="5" t="s">
        <v>601</v>
      </c>
      <c r="D3061" s="11"/>
      <c r="E3061" s="10"/>
      <c r="F3061" s="8">
        <v>600</v>
      </c>
      <c r="I3061" s="11" t="s">
        <v>9</v>
      </c>
      <c r="J3061" s="10" t="s">
        <v>745</v>
      </c>
    </row>
    <row r="3062" spans="1:10">
      <c r="A3062" s="5" t="s">
        <v>795</v>
      </c>
      <c r="B3062" s="6">
        <v>44910.445210497688</v>
      </c>
      <c r="C3062" s="5" t="s">
        <v>601</v>
      </c>
      <c r="D3062" s="11"/>
      <c r="E3062" s="10"/>
      <c r="F3062" s="8">
        <v>16592.3</v>
      </c>
      <c r="I3062" s="11" t="s">
        <v>9</v>
      </c>
      <c r="J3062" s="10" t="s">
        <v>617</v>
      </c>
    </row>
    <row r="3063" spans="1:10">
      <c r="A3063" s="5" t="s">
        <v>795</v>
      </c>
      <c r="B3063" s="6">
        <v>44910.445210497688</v>
      </c>
      <c r="C3063" s="5" t="s">
        <v>601</v>
      </c>
      <c r="D3063" s="11"/>
      <c r="E3063" s="10"/>
      <c r="F3063" s="8">
        <v>20828.8</v>
      </c>
      <c r="I3063" s="11" t="s">
        <v>9</v>
      </c>
      <c r="J3063" s="10" t="s">
        <v>603</v>
      </c>
    </row>
    <row r="3064" spans="1:10">
      <c r="A3064" s="5" t="s">
        <v>795</v>
      </c>
      <c r="B3064" s="6">
        <v>44910.445210497688</v>
      </c>
      <c r="C3064" s="5" t="s">
        <v>601</v>
      </c>
      <c r="D3064" s="11"/>
      <c r="E3064" s="10"/>
      <c r="F3064" s="8">
        <v>34558.199999999997</v>
      </c>
      <c r="I3064" s="11" t="s">
        <v>9</v>
      </c>
      <c r="J3064" s="10" t="s">
        <v>660</v>
      </c>
    </row>
    <row r="3065" spans="1:10">
      <c r="A3065" s="5" t="s">
        <v>795</v>
      </c>
      <c r="B3065" s="6">
        <v>44910.445210497688</v>
      </c>
      <c r="C3065" s="5" t="s">
        <v>601</v>
      </c>
      <c r="D3065" s="11"/>
      <c r="E3065" s="10"/>
      <c r="F3065" s="8">
        <v>25657.4</v>
      </c>
      <c r="I3065" s="11" t="s">
        <v>9</v>
      </c>
      <c r="J3065" s="10" t="s">
        <v>639</v>
      </c>
    </row>
    <row r="3066" spans="1:10">
      <c r="A3066" s="12" t="s">
        <v>21</v>
      </c>
      <c r="B3066" s="3"/>
      <c r="C3066" s="3"/>
      <c r="D3066" s="7"/>
      <c r="E3066" s="10"/>
      <c r="F3066" s="19">
        <f>SUM(F3056:G3065)</f>
        <v>208772.35</v>
      </c>
      <c r="H3066" s="8"/>
      <c r="I3066" s="11"/>
      <c r="J3066" s="10"/>
    </row>
    <row r="3067" spans="1:10">
      <c r="A3067" s="13" t="s">
        <v>22</v>
      </c>
      <c r="B3067" s="13" t="s">
        <v>23</v>
      </c>
      <c r="C3067" s="13" t="s">
        <v>24</v>
      </c>
      <c r="D3067" s="7"/>
      <c r="E3067" s="10"/>
      <c r="H3067" s="8"/>
      <c r="I3067" s="11"/>
      <c r="J3067" s="10"/>
    </row>
    <row r="3068" spans="1:10" ht="15.75" customHeight="1">
      <c r="A3068" s="5"/>
      <c r="B3068" s="6"/>
      <c r="C3068" s="5"/>
      <c r="D3068" s="14">
        <v>112414952</v>
      </c>
      <c r="E3068" s="10"/>
      <c r="H3068" s="8"/>
      <c r="I3068" s="11"/>
      <c r="J3068" s="10"/>
    </row>
    <row r="3069" spans="1:10" ht="15.75" customHeight="1">
      <c r="A3069" s="5"/>
      <c r="B3069" s="6"/>
      <c r="C3069" s="5"/>
      <c r="D3069" s="14">
        <v>112415007</v>
      </c>
      <c r="E3069" s="10"/>
      <c r="H3069" s="8"/>
      <c r="I3069" s="11"/>
      <c r="J3069" s="10"/>
    </row>
    <row r="3070" spans="1:10">
      <c r="A3070" s="5"/>
      <c r="B3070" s="6"/>
      <c r="C3070" s="5"/>
      <c r="D3070" s="7"/>
      <c r="E3070" s="10"/>
      <c r="H3070" s="8"/>
      <c r="I3070" s="11"/>
      <c r="J3070" s="10"/>
    </row>
    <row r="3071" spans="1:10">
      <c r="A3071" s="5" t="s">
        <v>796</v>
      </c>
      <c r="B3071" s="6">
        <v>44910.877934340278</v>
      </c>
      <c r="C3071" s="5" t="s">
        <v>611</v>
      </c>
      <c r="D3071" s="9">
        <v>45153027618</v>
      </c>
      <c r="E3071" s="5" t="s">
        <v>71</v>
      </c>
      <c r="H3071" s="8">
        <v>91.66</v>
      </c>
      <c r="I3071" s="5" t="s">
        <v>15</v>
      </c>
      <c r="J3071" s="5" t="s">
        <v>602</v>
      </c>
    </row>
    <row r="3072" spans="1:10">
      <c r="A3072" s="5" t="s">
        <v>797</v>
      </c>
      <c r="B3072" s="6">
        <v>44910.877934340278</v>
      </c>
      <c r="C3072" s="5" t="s">
        <v>601</v>
      </c>
      <c r="D3072" s="9">
        <v>45133028619</v>
      </c>
      <c r="E3072" s="5" t="s">
        <v>71</v>
      </c>
      <c r="H3072" s="8">
        <v>9450.77</v>
      </c>
      <c r="I3072" s="5" t="s">
        <v>15</v>
      </c>
      <c r="J3072" s="10" t="s">
        <v>631</v>
      </c>
    </row>
    <row r="3073" spans="1:10">
      <c r="A3073" s="5" t="s">
        <v>797</v>
      </c>
      <c r="B3073" s="6">
        <v>44910.877934340278</v>
      </c>
      <c r="C3073" s="5" t="s">
        <v>601</v>
      </c>
      <c r="D3073" s="9">
        <v>45133028619</v>
      </c>
      <c r="E3073" s="5" t="s">
        <v>71</v>
      </c>
      <c r="H3073" s="8">
        <v>2833.51</v>
      </c>
      <c r="I3073" s="5" t="s">
        <v>15</v>
      </c>
      <c r="J3073" s="10" t="s">
        <v>631</v>
      </c>
    </row>
    <row r="3074" spans="1:10">
      <c r="A3074" s="5" t="s">
        <v>797</v>
      </c>
      <c r="B3074" s="6">
        <v>44910.877934340278</v>
      </c>
      <c r="C3074" s="5" t="s">
        <v>601</v>
      </c>
      <c r="D3074" s="9">
        <v>45133028619</v>
      </c>
      <c r="E3074" s="5" t="s">
        <v>71</v>
      </c>
      <c r="H3074" s="8">
        <v>12444.44</v>
      </c>
      <c r="I3074" s="5" t="s">
        <v>15</v>
      </c>
      <c r="J3074" s="10" t="s">
        <v>631</v>
      </c>
    </row>
    <row r="3075" spans="1:10">
      <c r="A3075" s="5" t="s">
        <v>797</v>
      </c>
      <c r="B3075" s="6">
        <v>44910.877934340278</v>
      </c>
      <c r="C3075" s="5" t="s">
        <v>601</v>
      </c>
      <c r="D3075" s="9">
        <v>45133028619</v>
      </c>
      <c r="E3075" s="5" t="s">
        <v>71</v>
      </c>
      <c r="H3075" s="8">
        <v>11164.89</v>
      </c>
      <c r="I3075" s="5" t="s">
        <v>15</v>
      </c>
      <c r="J3075" s="10" t="s">
        <v>631</v>
      </c>
    </row>
    <row r="3076" spans="1:10">
      <c r="A3076" s="5" t="s">
        <v>797</v>
      </c>
      <c r="B3076" s="6">
        <v>44910.877934340278</v>
      </c>
      <c r="C3076" s="5" t="s">
        <v>601</v>
      </c>
      <c r="D3076" s="9">
        <v>45133028619</v>
      </c>
      <c r="E3076" s="5" t="s">
        <v>71</v>
      </c>
      <c r="H3076" s="8">
        <v>9539.59</v>
      </c>
      <c r="I3076" s="5" t="s">
        <v>15</v>
      </c>
      <c r="J3076" s="10" t="s">
        <v>631</v>
      </c>
    </row>
    <row r="3077" spans="1:10">
      <c r="A3077" s="5" t="s">
        <v>797</v>
      </c>
      <c r="B3077" s="6">
        <v>44910.877934340278</v>
      </c>
      <c r="C3077" s="5" t="s">
        <v>601</v>
      </c>
      <c r="D3077" s="9">
        <v>45163120598</v>
      </c>
      <c r="E3077" s="5" t="s">
        <v>71</v>
      </c>
      <c r="H3077" s="8">
        <v>2899.6</v>
      </c>
      <c r="I3077" s="5" t="s">
        <v>15</v>
      </c>
      <c r="J3077" s="10" t="s">
        <v>631</v>
      </c>
    </row>
    <row r="3078" spans="1:10">
      <c r="A3078" s="5" t="s">
        <v>797</v>
      </c>
      <c r="B3078" s="6">
        <v>44910.877934340278</v>
      </c>
      <c r="C3078" s="5" t="s">
        <v>601</v>
      </c>
      <c r="D3078" s="9">
        <v>45163120598</v>
      </c>
      <c r="E3078" s="5" t="s">
        <v>71</v>
      </c>
      <c r="H3078" s="8">
        <v>1245.6099999999999</v>
      </c>
      <c r="I3078" s="5" t="s">
        <v>15</v>
      </c>
      <c r="J3078" s="10" t="s">
        <v>631</v>
      </c>
    </row>
    <row r="3079" spans="1:10">
      <c r="A3079" s="5" t="s">
        <v>797</v>
      </c>
      <c r="B3079" s="6">
        <v>44910.877934340278</v>
      </c>
      <c r="C3079" s="5" t="s">
        <v>601</v>
      </c>
      <c r="D3079" s="9">
        <v>45163120598</v>
      </c>
      <c r="E3079" s="5" t="s">
        <v>71</v>
      </c>
      <c r="H3079" s="8">
        <v>348</v>
      </c>
      <c r="I3079" s="5" t="s">
        <v>15</v>
      </c>
      <c r="J3079" s="10" t="s">
        <v>631</v>
      </c>
    </row>
    <row r="3080" spans="1:10">
      <c r="A3080" s="5" t="s">
        <v>797</v>
      </c>
      <c r="B3080" s="6">
        <v>44910.877934340278</v>
      </c>
      <c r="C3080" s="5" t="s">
        <v>601</v>
      </c>
      <c r="D3080" s="9">
        <v>45163120598</v>
      </c>
      <c r="E3080" s="5" t="s">
        <v>71</v>
      </c>
      <c r="H3080" s="8">
        <v>859.2</v>
      </c>
      <c r="I3080" s="5" t="s">
        <v>15</v>
      </c>
      <c r="J3080" s="10" t="s">
        <v>631</v>
      </c>
    </row>
    <row r="3081" spans="1:10">
      <c r="A3081" s="5" t="s">
        <v>797</v>
      </c>
      <c r="B3081" s="6">
        <v>44910.877934340278</v>
      </c>
      <c r="C3081" s="5" t="s">
        <v>601</v>
      </c>
      <c r="D3081" s="9">
        <v>45163120599</v>
      </c>
      <c r="E3081" s="5" t="s">
        <v>71</v>
      </c>
      <c r="H3081" s="8">
        <v>2393.62</v>
      </c>
      <c r="I3081" s="5" t="s">
        <v>15</v>
      </c>
      <c r="J3081" s="10" t="s">
        <v>631</v>
      </c>
    </row>
    <row r="3082" spans="1:10">
      <c r="A3082" s="5" t="s">
        <v>797</v>
      </c>
      <c r="B3082" s="6">
        <v>44910.877934340278</v>
      </c>
      <c r="C3082" s="5" t="s">
        <v>601</v>
      </c>
      <c r="D3082" s="9">
        <v>45163120599</v>
      </c>
      <c r="E3082" s="5" t="s">
        <v>71</v>
      </c>
      <c r="H3082" s="8">
        <v>845.32</v>
      </c>
      <c r="I3082" s="5" t="s">
        <v>15</v>
      </c>
      <c r="J3082" s="10" t="s">
        <v>631</v>
      </c>
    </row>
    <row r="3083" spans="1:10">
      <c r="A3083" s="5" t="s">
        <v>797</v>
      </c>
      <c r="B3083" s="6">
        <v>44910.877934340278</v>
      </c>
      <c r="C3083" s="5" t="s">
        <v>601</v>
      </c>
      <c r="D3083" s="9">
        <v>45163120599</v>
      </c>
      <c r="E3083" s="5" t="s">
        <v>71</v>
      </c>
      <c r="H3083" s="8">
        <v>366.6</v>
      </c>
      <c r="I3083" s="5" t="s">
        <v>15</v>
      </c>
      <c r="J3083" s="10" t="s">
        <v>631</v>
      </c>
    </row>
    <row r="3084" spans="1:10">
      <c r="A3084" s="5" t="s">
        <v>797</v>
      </c>
      <c r="B3084" s="6">
        <v>44910.877934340278</v>
      </c>
      <c r="C3084" s="5" t="s">
        <v>601</v>
      </c>
      <c r="D3084" s="9">
        <v>45163120599</v>
      </c>
      <c r="E3084" s="5" t="s">
        <v>71</v>
      </c>
      <c r="H3084" s="8">
        <v>2113.31</v>
      </c>
      <c r="I3084" s="5" t="s">
        <v>15</v>
      </c>
      <c r="J3084" s="10" t="s">
        <v>631</v>
      </c>
    </row>
    <row r="3085" spans="1:10">
      <c r="A3085" s="5" t="s">
        <v>797</v>
      </c>
      <c r="B3085" s="6">
        <v>44910.877934340278</v>
      </c>
      <c r="C3085" s="5" t="s">
        <v>601</v>
      </c>
      <c r="D3085" s="9">
        <v>45123156019</v>
      </c>
      <c r="E3085" s="5" t="s">
        <v>71</v>
      </c>
      <c r="H3085" s="8">
        <v>478.61</v>
      </c>
      <c r="I3085" s="5" t="s">
        <v>15</v>
      </c>
      <c r="J3085" s="10" t="s">
        <v>631</v>
      </c>
    </row>
    <row r="3086" spans="1:10">
      <c r="A3086" s="5" t="s">
        <v>797</v>
      </c>
      <c r="B3086" s="6">
        <v>44910.877934340278</v>
      </c>
      <c r="C3086" s="5" t="s">
        <v>601</v>
      </c>
      <c r="D3086" s="9">
        <v>45143402546</v>
      </c>
      <c r="E3086" s="5" t="s">
        <v>71</v>
      </c>
      <c r="H3086" s="8">
        <v>1740</v>
      </c>
      <c r="I3086" s="5" t="s">
        <v>15</v>
      </c>
      <c r="J3086" s="10" t="s">
        <v>631</v>
      </c>
    </row>
    <row r="3087" spans="1:10">
      <c r="A3087" s="5" t="s">
        <v>797</v>
      </c>
      <c r="B3087" s="6">
        <v>44910.877934340278</v>
      </c>
      <c r="C3087" s="5" t="s">
        <v>601</v>
      </c>
      <c r="D3087" s="9">
        <v>52116585516</v>
      </c>
      <c r="E3087" s="5" t="s">
        <v>71</v>
      </c>
      <c r="H3087" s="8">
        <v>303</v>
      </c>
      <c r="I3087" s="5" t="s">
        <v>15</v>
      </c>
      <c r="J3087" s="5" t="s">
        <v>607</v>
      </c>
    </row>
    <row r="3088" spans="1:10">
      <c r="A3088" s="5" t="s">
        <v>797</v>
      </c>
      <c r="B3088" s="6">
        <v>44910.877934340278</v>
      </c>
      <c r="C3088" s="5" t="s">
        <v>601</v>
      </c>
      <c r="D3088" s="9">
        <v>52116585514</v>
      </c>
      <c r="E3088" s="5" t="s">
        <v>71</v>
      </c>
      <c r="H3088" s="8">
        <v>847.25</v>
      </c>
      <c r="I3088" s="5" t="s">
        <v>15</v>
      </c>
      <c r="J3088" s="5" t="s">
        <v>607</v>
      </c>
    </row>
    <row r="3089" spans="1:10">
      <c r="A3089" s="5" t="s">
        <v>797</v>
      </c>
      <c r="B3089" s="6">
        <v>44910.877934340278</v>
      </c>
      <c r="C3089" s="5" t="s">
        <v>601</v>
      </c>
      <c r="D3089" s="9">
        <v>52116585520</v>
      </c>
      <c r="E3089" s="5" t="s">
        <v>71</v>
      </c>
      <c r="H3089" s="8">
        <v>677.8</v>
      </c>
      <c r="I3089" s="5" t="s">
        <v>15</v>
      </c>
      <c r="J3089" s="5" t="s">
        <v>607</v>
      </c>
    </row>
    <row r="3090" spans="1:10">
      <c r="A3090" s="5" t="s">
        <v>797</v>
      </c>
      <c r="B3090" s="6">
        <v>44910.877934340278</v>
      </c>
      <c r="C3090" s="5" t="s">
        <v>601</v>
      </c>
      <c r="D3090" s="9">
        <v>52116585518</v>
      </c>
      <c r="E3090" s="5" t="s">
        <v>71</v>
      </c>
      <c r="H3090" s="8">
        <v>940</v>
      </c>
      <c r="I3090" s="5" t="s">
        <v>15</v>
      </c>
      <c r="J3090" s="5" t="s">
        <v>607</v>
      </c>
    </row>
    <row r="3091" spans="1:10">
      <c r="A3091" s="5" t="s">
        <v>797</v>
      </c>
      <c r="B3091" s="6">
        <v>44910.877934340278</v>
      </c>
      <c r="C3091" s="5" t="s">
        <v>601</v>
      </c>
      <c r="D3091" s="9">
        <v>52316510805</v>
      </c>
      <c r="E3091" s="5" t="s">
        <v>71</v>
      </c>
      <c r="H3091" s="8">
        <v>362.6</v>
      </c>
      <c r="I3091" s="5" t="s">
        <v>15</v>
      </c>
      <c r="J3091" s="5" t="s">
        <v>607</v>
      </c>
    </row>
    <row r="3092" spans="1:10">
      <c r="A3092" s="5" t="s">
        <v>797</v>
      </c>
      <c r="B3092" s="6">
        <v>44910.877934340278</v>
      </c>
      <c r="C3092" s="5" t="s">
        <v>601</v>
      </c>
      <c r="D3092" s="9">
        <v>45113178149</v>
      </c>
      <c r="E3092" s="5" t="s">
        <v>71</v>
      </c>
      <c r="H3092" s="8">
        <v>20000</v>
      </c>
      <c r="I3092" s="5" t="s">
        <v>15</v>
      </c>
      <c r="J3092" s="5" t="s">
        <v>608</v>
      </c>
    </row>
    <row r="3093" spans="1:10">
      <c r="A3093" s="5" t="s">
        <v>797</v>
      </c>
      <c r="B3093" s="6">
        <v>44910.877934340278</v>
      </c>
      <c r="C3093" s="5" t="s">
        <v>601</v>
      </c>
      <c r="D3093" s="9">
        <v>52316510805</v>
      </c>
      <c r="E3093" s="5" t="s">
        <v>71</v>
      </c>
      <c r="H3093" s="8">
        <v>476.77</v>
      </c>
      <c r="I3093" s="5" t="s">
        <v>15</v>
      </c>
      <c r="J3093" s="5" t="s">
        <v>607</v>
      </c>
    </row>
    <row r="3094" spans="1:10">
      <c r="A3094" s="5" t="s">
        <v>797</v>
      </c>
      <c r="B3094" s="6">
        <v>44910.877934340278</v>
      </c>
      <c r="C3094" s="5" t="s">
        <v>601</v>
      </c>
      <c r="D3094" s="9">
        <v>45143392152</v>
      </c>
      <c r="E3094" s="10" t="s">
        <v>17</v>
      </c>
      <c r="H3094" s="8">
        <v>495</v>
      </c>
      <c r="I3094" s="5" t="s">
        <v>15</v>
      </c>
      <c r="J3094" s="5" t="s">
        <v>607</v>
      </c>
    </row>
    <row r="3095" spans="1:10">
      <c r="A3095" s="5" t="s">
        <v>797</v>
      </c>
      <c r="B3095" s="6">
        <v>44910.877934340278</v>
      </c>
      <c r="C3095" s="5" t="s">
        <v>601</v>
      </c>
      <c r="D3095" s="9">
        <v>45113178329</v>
      </c>
      <c r="E3095" s="5" t="s">
        <v>71</v>
      </c>
      <c r="H3095" s="8">
        <v>4057.04</v>
      </c>
      <c r="I3095" s="5" t="s">
        <v>15</v>
      </c>
      <c r="J3095" s="5" t="s">
        <v>607</v>
      </c>
    </row>
    <row r="3096" spans="1:10">
      <c r="A3096" s="5" t="s">
        <v>797</v>
      </c>
      <c r="B3096" s="6">
        <v>44910.877934340278</v>
      </c>
      <c r="C3096" s="5" t="s">
        <v>601</v>
      </c>
      <c r="D3096" s="9">
        <v>45133033086</v>
      </c>
      <c r="E3096" s="5" t="s">
        <v>71</v>
      </c>
      <c r="H3096" s="8">
        <v>520.08000000000004</v>
      </c>
      <c r="I3096" s="5" t="s">
        <v>15</v>
      </c>
      <c r="J3096" s="5" t="s">
        <v>607</v>
      </c>
    </row>
    <row r="3097" spans="1:10">
      <c r="A3097" s="5" t="s">
        <v>797</v>
      </c>
      <c r="B3097" s="6">
        <v>44910.877934340278</v>
      </c>
      <c r="C3097" s="5" t="s">
        <v>601</v>
      </c>
      <c r="D3097" s="9">
        <v>45143405201</v>
      </c>
      <c r="E3097" s="5" t="s">
        <v>71</v>
      </c>
      <c r="H3097" s="8">
        <v>678.48</v>
      </c>
      <c r="I3097" s="5" t="s">
        <v>15</v>
      </c>
      <c r="J3097" s="5" t="s">
        <v>608</v>
      </c>
    </row>
    <row r="3098" spans="1:10">
      <c r="A3098" s="5" t="s">
        <v>797</v>
      </c>
      <c r="B3098" s="6">
        <v>44910.877934340278</v>
      </c>
      <c r="C3098" s="5" t="s">
        <v>601</v>
      </c>
      <c r="D3098" s="7">
        <v>308858</v>
      </c>
      <c r="E3098" s="5" t="s">
        <v>645</v>
      </c>
      <c r="H3098" s="8">
        <v>854</v>
      </c>
      <c r="I3098" s="5" t="s">
        <v>15</v>
      </c>
      <c r="J3098" s="10" t="s">
        <v>609</v>
      </c>
    </row>
    <row r="3099" spans="1:10">
      <c r="A3099" s="5" t="s">
        <v>797</v>
      </c>
      <c r="B3099" s="6">
        <v>44910.877934340278</v>
      </c>
      <c r="C3099" s="5" t="s">
        <v>601</v>
      </c>
      <c r="D3099" s="9">
        <v>45173095571</v>
      </c>
      <c r="E3099" s="5" t="s">
        <v>71</v>
      </c>
      <c r="H3099" s="8">
        <v>1279</v>
      </c>
      <c r="I3099" s="5" t="s">
        <v>15</v>
      </c>
      <c r="J3099" s="5" t="s">
        <v>607</v>
      </c>
    </row>
    <row r="3100" spans="1:10">
      <c r="A3100" s="5" t="s">
        <v>797</v>
      </c>
      <c r="B3100" s="6">
        <v>44910.877934340278</v>
      </c>
      <c r="C3100" s="5" t="s">
        <v>601</v>
      </c>
      <c r="D3100" s="9">
        <v>45133035365</v>
      </c>
      <c r="E3100" s="5" t="s">
        <v>71</v>
      </c>
      <c r="H3100" s="8">
        <v>1932.86</v>
      </c>
      <c r="I3100" s="5" t="s">
        <v>15</v>
      </c>
      <c r="J3100" s="5" t="s">
        <v>607</v>
      </c>
    </row>
    <row r="3101" spans="1:10">
      <c r="A3101" s="5" t="s">
        <v>797</v>
      </c>
      <c r="B3101" s="6">
        <v>44910.877934340278</v>
      </c>
      <c r="C3101" s="5" t="s">
        <v>601</v>
      </c>
      <c r="D3101" s="9">
        <v>45153028835</v>
      </c>
      <c r="E3101" s="5" t="s">
        <v>71</v>
      </c>
      <c r="H3101" s="8">
        <v>11127.96</v>
      </c>
      <c r="I3101" s="5" t="s">
        <v>15</v>
      </c>
      <c r="J3101" s="5" t="s">
        <v>607</v>
      </c>
    </row>
    <row r="3102" spans="1:10">
      <c r="A3102" s="5" t="s">
        <v>797</v>
      </c>
      <c r="B3102" s="6">
        <v>44910.877934340278</v>
      </c>
      <c r="C3102" s="5" t="s">
        <v>601</v>
      </c>
      <c r="D3102" s="9">
        <v>45163126658</v>
      </c>
      <c r="E3102" s="5" t="s">
        <v>71</v>
      </c>
      <c r="H3102" s="8">
        <v>2801.64</v>
      </c>
      <c r="I3102" s="5" t="s">
        <v>15</v>
      </c>
      <c r="J3102" s="5" t="s">
        <v>607</v>
      </c>
    </row>
    <row r="3103" spans="1:10">
      <c r="A3103" s="5" t="s">
        <v>797</v>
      </c>
      <c r="B3103" s="6">
        <v>44910.877934340278</v>
      </c>
      <c r="C3103" s="5" t="s">
        <v>601</v>
      </c>
      <c r="D3103" s="9">
        <v>45113179988</v>
      </c>
      <c r="E3103" s="5" t="s">
        <v>71</v>
      </c>
      <c r="H3103" s="8">
        <v>164.82</v>
      </c>
      <c r="I3103" s="5" t="s">
        <v>15</v>
      </c>
      <c r="J3103" s="5" t="s">
        <v>602</v>
      </c>
    </row>
    <row r="3104" spans="1:10">
      <c r="A3104" s="5" t="s">
        <v>797</v>
      </c>
      <c r="B3104" s="6">
        <v>44910.877934340278</v>
      </c>
      <c r="C3104" s="5" t="s">
        <v>601</v>
      </c>
      <c r="D3104" s="7">
        <v>110044</v>
      </c>
      <c r="E3104" s="5" t="s">
        <v>60</v>
      </c>
      <c r="H3104" s="8">
        <v>20014</v>
      </c>
      <c r="I3104" s="5" t="s">
        <v>15</v>
      </c>
      <c r="J3104" s="5" t="s">
        <v>607</v>
      </c>
    </row>
    <row r="3105" spans="1:10">
      <c r="A3105" s="5" t="s">
        <v>797</v>
      </c>
      <c r="B3105" s="6">
        <v>44910.877934340278</v>
      </c>
      <c r="C3105" s="5" t="s">
        <v>601</v>
      </c>
      <c r="D3105" s="9">
        <v>45113180216</v>
      </c>
      <c r="E3105" s="5" t="s">
        <v>71</v>
      </c>
      <c r="H3105" s="8">
        <v>450.92</v>
      </c>
      <c r="I3105" s="5" t="s">
        <v>15</v>
      </c>
      <c r="J3105" s="5" t="s">
        <v>602</v>
      </c>
    </row>
    <row r="3106" spans="1:10">
      <c r="A3106" s="5" t="s">
        <v>797</v>
      </c>
      <c r="B3106" s="6">
        <v>44910.877934340278</v>
      </c>
      <c r="C3106" s="5" t="s">
        <v>601</v>
      </c>
      <c r="D3106" s="7">
        <v>1546780</v>
      </c>
      <c r="E3106" s="5" t="s">
        <v>60</v>
      </c>
      <c r="H3106" s="8">
        <v>150</v>
      </c>
      <c r="I3106" s="5" t="s">
        <v>15</v>
      </c>
      <c r="J3106" s="5" t="s">
        <v>602</v>
      </c>
    </row>
    <row r="3107" spans="1:10">
      <c r="A3107" s="5" t="s">
        <v>797</v>
      </c>
      <c r="B3107" s="6">
        <v>44910.877934340278</v>
      </c>
      <c r="C3107" s="5" t="s">
        <v>601</v>
      </c>
      <c r="D3107" s="9">
        <v>52216629932</v>
      </c>
      <c r="E3107" s="5" t="s">
        <v>71</v>
      </c>
      <c r="H3107" s="8">
        <v>2400</v>
      </c>
      <c r="I3107" s="5" t="s">
        <v>15</v>
      </c>
      <c r="J3107" s="5" t="s">
        <v>602</v>
      </c>
    </row>
    <row r="3108" spans="1:10">
      <c r="A3108" s="5" t="s">
        <v>797</v>
      </c>
      <c r="B3108" s="6">
        <v>44910.877934340278</v>
      </c>
      <c r="C3108" s="5" t="s">
        <v>601</v>
      </c>
      <c r="D3108" s="9">
        <v>52216629794</v>
      </c>
      <c r="E3108" s="5" t="s">
        <v>71</v>
      </c>
      <c r="H3108" s="8">
        <v>2925</v>
      </c>
      <c r="I3108" s="5" t="s">
        <v>15</v>
      </c>
      <c r="J3108" s="5" t="s">
        <v>602</v>
      </c>
    </row>
    <row r="3109" spans="1:10">
      <c r="A3109" s="5" t="s">
        <v>797</v>
      </c>
      <c r="B3109" s="6">
        <v>44910.877934340278</v>
      </c>
      <c r="C3109" s="5" t="s">
        <v>601</v>
      </c>
      <c r="D3109" s="7">
        <v>414336</v>
      </c>
      <c r="E3109" s="5" t="s">
        <v>645</v>
      </c>
      <c r="H3109" s="8">
        <v>976</v>
      </c>
      <c r="I3109" s="5" t="s">
        <v>15</v>
      </c>
      <c r="J3109" s="10" t="s">
        <v>609</v>
      </c>
    </row>
    <row r="3110" spans="1:10">
      <c r="A3110" s="5" t="s">
        <v>797</v>
      </c>
      <c r="B3110" s="6">
        <v>44910.877934340278</v>
      </c>
      <c r="C3110" s="5" t="s">
        <v>601</v>
      </c>
      <c r="D3110" s="9">
        <v>45123163577</v>
      </c>
      <c r="E3110" s="5" t="s">
        <v>71</v>
      </c>
      <c r="H3110" s="8">
        <v>40111.519999999997</v>
      </c>
      <c r="I3110" s="5" t="s">
        <v>15</v>
      </c>
      <c r="J3110" s="5" t="s">
        <v>602</v>
      </c>
    </row>
    <row r="3111" spans="1:10">
      <c r="A3111" s="5" t="s">
        <v>797</v>
      </c>
      <c r="B3111" s="6">
        <v>44910.877934340278</v>
      </c>
      <c r="C3111" s="5" t="s">
        <v>601</v>
      </c>
      <c r="D3111" s="9">
        <v>296301007800040</v>
      </c>
      <c r="E3111" s="5" t="s">
        <v>632</v>
      </c>
      <c r="H3111" s="8">
        <v>110254.78</v>
      </c>
      <c r="I3111" s="5" t="s">
        <v>15</v>
      </c>
      <c r="J3111" s="5" t="s">
        <v>608</v>
      </c>
    </row>
    <row r="3112" spans="1:10">
      <c r="A3112" s="5" t="s">
        <v>797</v>
      </c>
      <c r="B3112" s="6">
        <v>44910.877934340278</v>
      </c>
      <c r="C3112" s="5" t="s">
        <v>601</v>
      </c>
      <c r="D3112" s="9">
        <v>297502001990019</v>
      </c>
      <c r="E3112" s="5" t="s">
        <v>632</v>
      </c>
      <c r="H3112" s="8">
        <v>105255.7</v>
      </c>
      <c r="I3112" s="5" t="s">
        <v>15</v>
      </c>
      <c r="J3112" s="5" t="s">
        <v>630</v>
      </c>
    </row>
    <row r="3113" spans="1:10">
      <c r="A3113" s="5" t="s">
        <v>797</v>
      </c>
      <c r="B3113" s="6">
        <v>44910.877934340278</v>
      </c>
      <c r="C3113" s="5" t="s">
        <v>601</v>
      </c>
      <c r="D3113" s="9">
        <v>297502001990019</v>
      </c>
      <c r="E3113" s="5" t="s">
        <v>649</v>
      </c>
      <c r="H3113" s="8">
        <v>6960</v>
      </c>
      <c r="I3113" s="5" t="s">
        <v>15</v>
      </c>
      <c r="J3113" s="5" t="s">
        <v>630</v>
      </c>
    </row>
    <row r="3114" spans="1:10">
      <c r="A3114" s="5" t="s">
        <v>797</v>
      </c>
      <c r="B3114" s="6">
        <v>44910.877934340278</v>
      </c>
      <c r="C3114" s="5" t="s">
        <v>601</v>
      </c>
      <c r="D3114" s="9">
        <v>45123163329</v>
      </c>
      <c r="E3114" s="5" t="s">
        <v>71</v>
      </c>
      <c r="H3114" s="8">
        <v>1526.03</v>
      </c>
      <c r="I3114" s="5" t="s">
        <v>15</v>
      </c>
      <c r="J3114" s="5" t="s">
        <v>602</v>
      </c>
    </row>
    <row r="3115" spans="1:10">
      <c r="A3115" s="5" t="s">
        <v>797</v>
      </c>
      <c r="B3115" s="6">
        <v>44910.877934340278</v>
      </c>
      <c r="C3115" s="5" t="s">
        <v>601</v>
      </c>
      <c r="D3115" s="9">
        <v>295401006510014</v>
      </c>
      <c r="E3115" s="5" t="s">
        <v>632</v>
      </c>
      <c r="H3115" s="8">
        <v>65575.48</v>
      </c>
      <c r="I3115" s="5" t="s">
        <v>15</v>
      </c>
      <c r="J3115" s="10" t="s">
        <v>609</v>
      </c>
    </row>
    <row r="3116" spans="1:10">
      <c r="A3116" s="5" t="s">
        <v>797</v>
      </c>
      <c r="B3116" s="6">
        <v>44910.877934340278</v>
      </c>
      <c r="C3116" s="5" t="s">
        <v>601</v>
      </c>
      <c r="D3116" s="9">
        <v>295401006510014</v>
      </c>
      <c r="E3116" s="5" t="s">
        <v>649</v>
      </c>
      <c r="H3116" s="8">
        <v>9048</v>
      </c>
      <c r="I3116" s="5" t="s">
        <v>15</v>
      </c>
      <c r="J3116" s="10" t="s">
        <v>609</v>
      </c>
    </row>
    <row r="3117" spans="1:10">
      <c r="A3117" s="5" t="s">
        <v>797</v>
      </c>
      <c r="B3117" s="6">
        <v>44910.877934340278</v>
      </c>
      <c r="C3117" s="5" t="s">
        <v>601</v>
      </c>
      <c r="D3117" s="7">
        <v>235143</v>
      </c>
      <c r="E3117" s="5" t="s">
        <v>645</v>
      </c>
      <c r="H3117" s="8">
        <v>824.52</v>
      </c>
      <c r="I3117" s="5" t="s">
        <v>15</v>
      </c>
      <c r="J3117" s="5" t="s">
        <v>602</v>
      </c>
    </row>
    <row r="3118" spans="1:10">
      <c r="A3118" s="5" t="s">
        <v>797</v>
      </c>
      <c r="B3118" s="6">
        <v>44910.877934340278</v>
      </c>
      <c r="C3118" s="5" t="s">
        <v>601</v>
      </c>
      <c r="D3118" s="9">
        <v>45143403268</v>
      </c>
      <c r="E3118" s="5" t="s">
        <v>71</v>
      </c>
      <c r="H3118" s="8">
        <v>4583.3900000000003</v>
      </c>
      <c r="I3118" s="5" t="s">
        <v>15</v>
      </c>
      <c r="J3118" s="5" t="s">
        <v>602</v>
      </c>
    </row>
    <row r="3119" spans="1:10">
      <c r="A3119" s="5" t="s">
        <v>797</v>
      </c>
      <c r="B3119" s="6">
        <v>44910.877934340278</v>
      </c>
      <c r="C3119" s="5" t="s">
        <v>601</v>
      </c>
      <c r="D3119" s="9">
        <v>52116590380</v>
      </c>
      <c r="E3119" s="5" t="s">
        <v>71</v>
      </c>
      <c r="H3119" s="8">
        <v>305.85000000000002</v>
      </c>
      <c r="I3119" s="5" t="s">
        <v>15</v>
      </c>
      <c r="J3119" s="5" t="s">
        <v>602</v>
      </c>
    </row>
    <row r="3120" spans="1:10">
      <c r="A3120" s="5" t="s">
        <v>797</v>
      </c>
      <c r="B3120" s="6">
        <v>44910.877934340278</v>
      </c>
      <c r="C3120" s="5" t="s">
        <v>601</v>
      </c>
      <c r="D3120" s="7">
        <v>234458</v>
      </c>
      <c r="E3120" s="5" t="s">
        <v>645</v>
      </c>
      <c r="H3120" s="8">
        <v>1177</v>
      </c>
      <c r="I3120" s="5" t="s">
        <v>15</v>
      </c>
      <c r="J3120" s="5" t="s">
        <v>602</v>
      </c>
    </row>
    <row r="3121" spans="1:10">
      <c r="A3121" s="5" t="s">
        <v>797</v>
      </c>
      <c r="B3121" s="6">
        <v>44910.877934340278</v>
      </c>
      <c r="C3121" s="5" t="s">
        <v>601</v>
      </c>
      <c r="D3121" s="9">
        <v>45143402650</v>
      </c>
      <c r="E3121" s="5" t="s">
        <v>71</v>
      </c>
      <c r="H3121" s="8">
        <v>2910.24</v>
      </c>
      <c r="I3121" s="5" t="s">
        <v>15</v>
      </c>
      <c r="J3121" s="5" t="s">
        <v>602</v>
      </c>
    </row>
    <row r="3122" spans="1:10">
      <c r="A3122" s="5" t="s">
        <v>797</v>
      </c>
      <c r="B3122" s="6">
        <v>44910.877934340278</v>
      </c>
      <c r="C3122" s="5" t="s">
        <v>601</v>
      </c>
      <c r="D3122" s="7"/>
      <c r="E3122" s="10"/>
      <c r="F3122" s="8">
        <v>20827.2</v>
      </c>
      <c r="I3122" s="11" t="s">
        <v>9</v>
      </c>
      <c r="J3122" s="10" t="s">
        <v>658</v>
      </c>
    </row>
    <row r="3123" spans="1:10">
      <c r="A3123" s="5" t="s">
        <v>797</v>
      </c>
      <c r="B3123" s="6">
        <v>44910.877934340278</v>
      </c>
      <c r="C3123" s="5" t="s">
        <v>601</v>
      </c>
      <c r="D3123" s="7"/>
      <c r="E3123" s="10"/>
      <c r="F3123" s="8">
        <v>4478.2</v>
      </c>
      <c r="I3123" s="11" t="s">
        <v>9</v>
      </c>
      <c r="J3123" s="5" t="s">
        <v>614</v>
      </c>
    </row>
    <row r="3124" spans="1:10">
      <c r="A3124" s="5" t="s">
        <v>797</v>
      </c>
      <c r="B3124" s="6">
        <v>44910.877934340278</v>
      </c>
      <c r="C3124" s="5" t="s">
        <v>601</v>
      </c>
      <c r="D3124" s="7"/>
      <c r="E3124" s="10"/>
      <c r="F3124" s="8">
        <v>4763.3999999999996</v>
      </c>
      <c r="I3124" s="11" t="s">
        <v>9</v>
      </c>
      <c r="J3124" s="10" t="s">
        <v>745</v>
      </c>
    </row>
    <row r="3125" spans="1:10">
      <c r="A3125" s="5" t="s">
        <v>797</v>
      </c>
      <c r="B3125" s="6">
        <v>44910.877934340278</v>
      </c>
      <c r="C3125" s="5" t="s">
        <v>601</v>
      </c>
      <c r="D3125" s="7"/>
      <c r="E3125" s="10"/>
      <c r="F3125" s="8">
        <v>14963.5</v>
      </c>
      <c r="I3125" s="11" t="s">
        <v>9</v>
      </c>
      <c r="J3125" s="10" t="s">
        <v>617</v>
      </c>
    </row>
    <row r="3126" spans="1:10">
      <c r="A3126" s="5" t="s">
        <v>797</v>
      </c>
      <c r="B3126" s="6">
        <v>44910.877934340278</v>
      </c>
      <c r="C3126" s="5" t="s">
        <v>601</v>
      </c>
      <c r="D3126" s="7"/>
      <c r="E3126" s="10"/>
      <c r="F3126" s="8">
        <v>4116</v>
      </c>
      <c r="I3126" s="11" t="s">
        <v>9</v>
      </c>
      <c r="J3126" s="10" t="s">
        <v>619</v>
      </c>
    </row>
    <row r="3127" spans="1:10">
      <c r="A3127" s="5" t="s">
        <v>797</v>
      </c>
      <c r="B3127" s="6">
        <v>44910.877934340278</v>
      </c>
      <c r="C3127" s="5" t="s">
        <v>601</v>
      </c>
      <c r="D3127" s="7"/>
      <c r="E3127" s="10"/>
      <c r="F3127" s="8">
        <v>13792</v>
      </c>
      <c r="I3127" s="11" t="s">
        <v>9</v>
      </c>
      <c r="J3127" s="10" t="s">
        <v>620</v>
      </c>
    </row>
    <row r="3128" spans="1:10">
      <c r="A3128" s="5" t="s">
        <v>797</v>
      </c>
      <c r="B3128" s="6">
        <v>44910.877934340278</v>
      </c>
      <c r="C3128" s="5" t="s">
        <v>601</v>
      </c>
      <c r="D3128" s="7"/>
      <c r="E3128" s="10"/>
      <c r="F3128" s="8">
        <v>14801.4</v>
      </c>
      <c r="I3128" s="11" t="s">
        <v>9</v>
      </c>
      <c r="J3128" s="10" t="s">
        <v>621</v>
      </c>
    </row>
    <row r="3129" spans="1:10">
      <c r="A3129" s="5" t="s">
        <v>797</v>
      </c>
      <c r="B3129" s="6">
        <v>44910.877934340278</v>
      </c>
      <c r="C3129" s="5" t="s">
        <v>601</v>
      </c>
      <c r="D3129" s="7"/>
      <c r="E3129" s="10"/>
      <c r="F3129" s="8">
        <v>6710.8</v>
      </c>
      <c r="I3129" s="11" t="s">
        <v>9</v>
      </c>
      <c r="J3129" s="10" t="s">
        <v>623</v>
      </c>
    </row>
    <row r="3130" spans="1:10">
      <c r="A3130" s="5" t="s">
        <v>797</v>
      </c>
      <c r="B3130" s="6">
        <v>44910.877934340278</v>
      </c>
      <c r="C3130" s="5" t="s">
        <v>601</v>
      </c>
      <c r="D3130" s="7"/>
      <c r="E3130" s="10"/>
      <c r="F3130" s="8">
        <v>8818</v>
      </c>
      <c r="I3130" s="11" t="s">
        <v>9</v>
      </c>
      <c r="J3130" s="10" t="s">
        <v>624</v>
      </c>
    </row>
    <row r="3131" spans="1:10">
      <c r="A3131" s="5" t="s">
        <v>797</v>
      </c>
      <c r="B3131" s="6">
        <v>44910.877934340278</v>
      </c>
      <c r="C3131" s="5" t="s">
        <v>601</v>
      </c>
      <c r="D3131" s="7"/>
      <c r="E3131" s="10"/>
      <c r="F3131" s="8">
        <v>11232.9</v>
      </c>
      <c r="I3131" s="11" t="s">
        <v>9</v>
      </c>
      <c r="J3131" s="10" t="s">
        <v>625</v>
      </c>
    </row>
    <row r="3132" spans="1:10">
      <c r="A3132" s="5" t="s">
        <v>797</v>
      </c>
      <c r="B3132" s="6">
        <v>44910.877934340278</v>
      </c>
      <c r="C3132" s="5" t="s">
        <v>601</v>
      </c>
      <c r="D3132" s="7"/>
      <c r="E3132" s="10"/>
      <c r="F3132" s="8">
        <v>3638.5</v>
      </c>
      <c r="I3132" s="11" t="s">
        <v>9</v>
      </c>
      <c r="J3132" s="10" t="s">
        <v>604</v>
      </c>
    </row>
    <row r="3133" spans="1:10">
      <c r="A3133" s="5" t="s">
        <v>797</v>
      </c>
      <c r="B3133" s="6">
        <v>44910.877934340278</v>
      </c>
      <c r="C3133" s="5" t="s">
        <v>601</v>
      </c>
      <c r="D3133" s="7"/>
      <c r="E3133" s="10"/>
      <c r="F3133" s="8">
        <v>10768.5</v>
      </c>
      <c r="I3133" s="11" t="s">
        <v>9</v>
      </c>
      <c r="J3133" s="10" t="s">
        <v>639</v>
      </c>
    </row>
    <row r="3134" spans="1:10">
      <c r="A3134" s="5" t="s">
        <v>797</v>
      </c>
      <c r="B3134" s="6">
        <v>44910.877934340278</v>
      </c>
      <c r="C3134" s="5" t="s">
        <v>601</v>
      </c>
      <c r="D3134" s="7"/>
      <c r="E3134" s="10"/>
      <c r="F3134" s="8">
        <v>42497.9</v>
      </c>
      <c r="I3134" s="11" t="s">
        <v>9</v>
      </c>
      <c r="J3134" s="10" t="s">
        <v>675</v>
      </c>
    </row>
    <row r="3135" spans="1:10">
      <c r="A3135" s="5" t="s">
        <v>797</v>
      </c>
      <c r="B3135" s="6">
        <v>44910.877934340278</v>
      </c>
      <c r="C3135" s="5" t="s">
        <v>601</v>
      </c>
      <c r="D3135" s="7"/>
      <c r="E3135" s="10"/>
      <c r="F3135" s="8">
        <v>21318.6</v>
      </c>
      <c r="I3135" s="11" t="s">
        <v>9</v>
      </c>
      <c r="J3135" s="10" t="s">
        <v>673</v>
      </c>
    </row>
    <row r="3136" spans="1:10">
      <c r="A3136" s="12" t="s">
        <v>21</v>
      </c>
      <c r="B3136" s="3"/>
      <c r="C3136" s="3"/>
      <c r="D3136" s="26">
        <f>145142.9+37584</f>
        <v>182726.9</v>
      </c>
      <c r="E3136" s="10"/>
      <c r="F3136" s="19">
        <f>SUM(F3071:G3135)</f>
        <v>182726.9</v>
      </c>
      <c r="H3136" s="8"/>
      <c r="I3136" s="11"/>
      <c r="J3136" s="10"/>
    </row>
    <row r="3137" spans="1:10">
      <c r="A3137" s="13" t="s">
        <v>22</v>
      </c>
      <c r="B3137" s="13" t="s">
        <v>23</v>
      </c>
      <c r="C3137" s="13" t="s">
        <v>24</v>
      </c>
      <c r="D3137" s="7"/>
      <c r="E3137" s="10"/>
      <c r="H3137" s="8"/>
      <c r="I3137" s="11"/>
      <c r="J3137" s="10"/>
    </row>
    <row r="3138" spans="1:10" ht="15.75" customHeight="1">
      <c r="D3138" s="14">
        <v>112433256</v>
      </c>
    </row>
    <row r="3139" spans="1:10" ht="15.75" customHeight="1">
      <c r="D3139" s="14">
        <v>112433389</v>
      </c>
    </row>
    <row r="3141" spans="1:10">
      <c r="A3141" s="1" t="s">
        <v>0</v>
      </c>
      <c r="B3141" s="2"/>
      <c r="C3141" s="2"/>
      <c r="D3141" s="2"/>
      <c r="E3141" s="2"/>
      <c r="F3141" s="2"/>
      <c r="G3141" s="2"/>
      <c r="H3141" s="2"/>
      <c r="I3141" s="2"/>
      <c r="J3141" s="2"/>
    </row>
    <row r="3142" spans="1:10">
      <c r="A3142" s="3" t="s">
        <v>181</v>
      </c>
      <c r="B3142" s="2"/>
      <c r="C3142" s="2"/>
      <c r="D3142" s="2"/>
      <c r="E3142" s="2"/>
      <c r="F3142" s="2"/>
      <c r="G3142" s="2"/>
      <c r="H3142" s="2"/>
      <c r="I3142" s="2"/>
      <c r="J3142" s="2"/>
    </row>
    <row r="3143" spans="1:10">
      <c r="A3143" s="88" t="s">
        <v>0</v>
      </c>
      <c r="B3143" s="88" t="s">
        <v>2</v>
      </c>
      <c r="C3143" s="88" t="s">
        <v>3</v>
      </c>
      <c r="D3143" s="88" t="s">
        <v>4</v>
      </c>
      <c r="E3143" s="88" t="s">
        <v>5</v>
      </c>
      <c r="F3143" s="88" t="s">
        <v>6</v>
      </c>
      <c r="G3143" s="90"/>
      <c r="H3143" s="91"/>
      <c r="I3143" s="88" t="s">
        <v>7</v>
      </c>
      <c r="J3143" s="88" t="s">
        <v>8</v>
      </c>
    </row>
    <row r="3144" spans="1:10">
      <c r="A3144" s="89"/>
      <c r="B3144" s="89"/>
      <c r="C3144" s="89"/>
      <c r="D3144" s="89"/>
      <c r="E3144" s="89"/>
      <c r="F3144" s="4" t="s">
        <v>9</v>
      </c>
      <c r="G3144" s="4" t="s">
        <v>10</v>
      </c>
      <c r="H3144" s="4" t="s">
        <v>11</v>
      </c>
      <c r="I3144" s="89"/>
      <c r="J3144" s="89"/>
    </row>
    <row r="3145" spans="1:10">
      <c r="A3145" s="5" t="s">
        <v>798</v>
      </c>
      <c r="B3145" s="6">
        <v>44911.511263425928</v>
      </c>
      <c r="C3145" s="5" t="s">
        <v>611</v>
      </c>
      <c r="D3145" s="11"/>
      <c r="E3145" s="10"/>
      <c r="F3145" s="8">
        <v>18138.7</v>
      </c>
      <c r="I3145" s="11" t="s">
        <v>9</v>
      </c>
      <c r="J3145" s="10" t="s">
        <v>660</v>
      </c>
    </row>
    <row r="3146" spans="1:10">
      <c r="A3146" s="5" t="s">
        <v>799</v>
      </c>
      <c r="B3146" s="6">
        <v>44911.511263425928</v>
      </c>
      <c r="C3146" s="5" t="s">
        <v>601</v>
      </c>
      <c r="D3146" s="11"/>
      <c r="E3146" s="10"/>
      <c r="F3146" s="8">
        <v>141744.1</v>
      </c>
      <c r="I3146" s="11" t="s">
        <v>9</v>
      </c>
      <c r="J3146" s="10" t="s">
        <v>628</v>
      </c>
    </row>
    <row r="3147" spans="1:10">
      <c r="A3147" s="5" t="s">
        <v>799</v>
      </c>
      <c r="B3147" s="6">
        <v>44911.511263425928</v>
      </c>
      <c r="C3147" s="5" t="s">
        <v>601</v>
      </c>
      <c r="D3147" s="11"/>
      <c r="E3147" s="10"/>
      <c r="F3147" s="8">
        <v>400000</v>
      </c>
      <c r="I3147" s="11" t="s">
        <v>9</v>
      </c>
      <c r="J3147" s="5" t="s">
        <v>602</v>
      </c>
    </row>
    <row r="3148" spans="1:10">
      <c r="A3148" s="5" t="s">
        <v>799</v>
      </c>
      <c r="B3148" s="6">
        <v>44911.511263425928</v>
      </c>
      <c r="C3148" s="5" t="s">
        <v>601</v>
      </c>
      <c r="D3148" s="11"/>
      <c r="E3148" s="10"/>
      <c r="F3148" s="8">
        <v>13062.7</v>
      </c>
      <c r="I3148" s="11" t="s">
        <v>9</v>
      </c>
      <c r="J3148" s="10" t="s">
        <v>613</v>
      </c>
    </row>
    <row r="3149" spans="1:10">
      <c r="A3149" s="5" t="s">
        <v>799</v>
      </c>
      <c r="B3149" s="6">
        <v>44911.511263425928</v>
      </c>
      <c r="C3149" s="5" t="s">
        <v>601</v>
      </c>
      <c r="D3149" s="11"/>
      <c r="E3149" s="10"/>
      <c r="F3149" s="8">
        <v>32979</v>
      </c>
      <c r="I3149" s="11" t="s">
        <v>9</v>
      </c>
      <c r="J3149" s="5" t="s">
        <v>612</v>
      </c>
    </row>
    <row r="3150" spans="1:10">
      <c r="A3150" s="5" t="s">
        <v>799</v>
      </c>
      <c r="B3150" s="6">
        <v>44911.511263425928</v>
      </c>
      <c r="C3150" s="5" t="s">
        <v>601</v>
      </c>
      <c r="D3150" s="11"/>
      <c r="E3150" s="10"/>
      <c r="F3150" s="8">
        <v>22757</v>
      </c>
      <c r="I3150" s="11" t="s">
        <v>9</v>
      </c>
      <c r="J3150" s="10" t="s">
        <v>615</v>
      </c>
    </row>
    <row r="3151" spans="1:10">
      <c r="A3151" s="5" t="s">
        <v>799</v>
      </c>
      <c r="B3151" s="6">
        <v>44911.511263425928</v>
      </c>
      <c r="C3151" s="5" t="s">
        <v>601</v>
      </c>
      <c r="D3151" s="11"/>
      <c r="E3151" s="10"/>
      <c r="F3151" s="8">
        <v>5893.4</v>
      </c>
      <c r="I3151" s="11" t="s">
        <v>9</v>
      </c>
      <c r="J3151" s="5" t="s">
        <v>616</v>
      </c>
    </row>
    <row r="3152" spans="1:10">
      <c r="A3152" s="5" t="s">
        <v>799</v>
      </c>
      <c r="B3152" s="6">
        <v>44911.511263425928</v>
      </c>
      <c r="C3152" s="5" t="s">
        <v>601</v>
      </c>
      <c r="D3152" s="11"/>
      <c r="E3152" s="10"/>
      <c r="F3152" s="8">
        <v>58406.7</v>
      </c>
      <c r="I3152" s="11" t="s">
        <v>9</v>
      </c>
      <c r="J3152" s="10" t="s">
        <v>659</v>
      </c>
    </row>
    <row r="3153" spans="1:10">
      <c r="A3153" s="5" t="s">
        <v>799</v>
      </c>
      <c r="B3153" s="6">
        <v>44911.511263425928</v>
      </c>
      <c r="C3153" s="5" t="s">
        <v>601</v>
      </c>
      <c r="D3153" s="11"/>
      <c r="E3153" s="10"/>
      <c r="F3153" s="8">
        <v>7650</v>
      </c>
      <c r="I3153" s="11" t="s">
        <v>9</v>
      </c>
      <c r="J3153" s="10" t="s">
        <v>618</v>
      </c>
    </row>
    <row r="3154" spans="1:10">
      <c r="A3154" s="5" t="s">
        <v>799</v>
      </c>
      <c r="B3154" s="6">
        <v>44911.511263425928</v>
      </c>
      <c r="C3154" s="5" t="s">
        <v>601</v>
      </c>
      <c r="D3154" s="11"/>
      <c r="E3154" s="10"/>
      <c r="F3154" s="8">
        <v>21372.7</v>
      </c>
      <c r="I3154" s="11" t="s">
        <v>9</v>
      </c>
      <c r="J3154" s="10" t="s">
        <v>603</v>
      </c>
    </row>
    <row r="3155" spans="1:10">
      <c r="A3155" s="5" t="s">
        <v>799</v>
      </c>
      <c r="B3155" s="6">
        <v>44911.511263425928</v>
      </c>
      <c r="C3155" s="5" t="s">
        <v>601</v>
      </c>
      <c r="D3155" s="11"/>
      <c r="E3155" s="10"/>
      <c r="F3155" s="8">
        <v>4280.6000000000004</v>
      </c>
      <c r="I3155" s="11" t="s">
        <v>9</v>
      </c>
      <c r="J3155" s="10" t="s">
        <v>622</v>
      </c>
    </row>
    <row r="3156" spans="1:10">
      <c r="A3156" s="5" t="s">
        <v>799</v>
      </c>
      <c r="B3156" s="6">
        <v>44911.511263425928</v>
      </c>
      <c r="C3156" s="5" t="s">
        <v>601</v>
      </c>
      <c r="D3156" s="11"/>
      <c r="E3156" s="10"/>
      <c r="F3156" s="8">
        <v>2133.4</v>
      </c>
      <c r="I3156" s="11" t="s">
        <v>9</v>
      </c>
      <c r="J3156" s="10" t="s">
        <v>800</v>
      </c>
    </row>
    <row r="3157" spans="1:10">
      <c r="A3157" s="5" t="s">
        <v>799</v>
      </c>
      <c r="B3157" s="6">
        <v>44911.511263425928</v>
      </c>
      <c r="C3157" s="5" t="s">
        <v>601</v>
      </c>
      <c r="D3157" s="11"/>
      <c r="E3157" s="10"/>
      <c r="F3157" s="8">
        <v>13283.9</v>
      </c>
      <c r="I3157" s="11" t="s">
        <v>9</v>
      </c>
      <c r="J3157" s="10" t="s">
        <v>674</v>
      </c>
    </row>
    <row r="3158" spans="1:10">
      <c r="A3158" s="12" t="s">
        <v>21</v>
      </c>
      <c r="B3158" s="3"/>
      <c r="C3158" s="3"/>
      <c r="D3158" s="26">
        <f>669457.4+72244.8</f>
        <v>741702.20000000007</v>
      </c>
      <c r="E3158" s="10"/>
      <c r="F3158" s="20">
        <f>SUM(F3145:G3157)</f>
        <v>741702.2</v>
      </c>
      <c r="H3158" s="8"/>
      <c r="I3158" s="11"/>
      <c r="J3158" s="5"/>
    </row>
    <row r="3159" spans="1:10">
      <c r="A3159" s="13" t="s">
        <v>22</v>
      </c>
      <c r="B3159" s="13" t="s">
        <v>23</v>
      </c>
      <c r="C3159" s="13" t="s">
        <v>24</v>
      </c>
      <c r="D3159" s="7"/>
      <c r="E3159" s="10"/>
      <c r="H3159" s="8"/>
      <c r="I3159" s="11"/>
      <c r="J3159" s="5"/>
    </row>
    <row r="3160" spans="1:10" ht="15.75" customHeight="1">
      <c r="A3160" s="5"/>
      <c r="B3160" s="6"/>
      <c r="C3160" s="5"/>
      <c r="D3160" s="14">
        <v>112433258</v>
      </c>
      <c r="E3160" s="10"/>
      <c r="H3160" s="8"/>
      <c r="I3160" s="11"/>
      <c r="J3160" s="5"/>
    </row>
    <row r="3161" spans="1:10" ht="15.75" customHeight="1">
      <c r="A3161" s="5"/>
      <c r="B3161" s="6"/>
      <c r="C3161" s="5"/>
      <c r="D3161" s="14">
        <v>112433390</v>
      </c>
      <c r="E3161" s="10"/>
      <c r="H3161" s="8"/>
      <c r="I3161" s="11"/>
      <c r="J3161" s="5"/>
    </row>
    <row r="3162" spans="1:10">
      <c r="A3162" s="5"/>
      <c r="B3162" s="6"/>
      <c r="C3162" s="5"/>
      <c r="D3162" s="7"/>
      <c r="E3162" s="10"/>
      <c r="H3162" s="8"/>
      <c r="I3162" s="11"/>
      <c r="J3162" s="5"/>
    </row>
    <row r="3163" spans="1:10">
      <c r="A3163" s="5" t="s">
        <v>801</v>
      </c>
      <c r="B3163" s="6">
        <v>44911.865157592591</v>
      </c>
      <c r="C3163" s="5" t="s">
        <v>601</v>
      </c>
      <c r="D3163" s="7"/>
      <c r="E3163" s="10"/>
      <c r="G3163" s="8">
        <v>2067.15</v>
      </c>
      <c r="I3163" s="11" t="s">
        <v>10</v>
      </c>
      <c r="J3163" s="5" t="s">
        <v>607</v>
      </c>
    </row>
    <row r="3164" spans="1:10">
      <c r="A3164" s="5" t="s">
        <v>802</v>
      </c>
      <c r="B3164" s="6">
        <v>44911.865157592591</v>
      </c>
      <c r="C3164" s="5" t="s">
        <v>611</v>
      </c>
      <c r="D3164" s="9">
        <v>45123163787</v>
      </c>
      <c r="E3164" s="5" t="s">
        <v>71</v>
      </c>
      <c r="H3164" s="8">
        <v>11480</v>
      </c>
      <c r="I3164" s="5" t="s">
        <v>15</v>
      </c>
      <c r="J3164" s="5" t="s">
        <v>602</v>
      </c>
    </row>
    <row r="3165" spans="1:10">
      <c r="A3165" s="5" t="s">
        <v>801</v>
      </c>
      <c r="B3165" s="6">
        <v>44911.865157592591</v>
      </c>
      <c r="C3165" s="5" t="s">
        <v>601</v>
      </c>
      <c r="D3165" s="9">
        <v>45143408775</v>
      </c>
      <c r="E3165" s="5" t="s">
        <v>71</v>
      </c>
      <c r="H3165" s="8">
        <v>682</v>
      </c>
      <c r="I3165" s="5" t="s">
        <v>15</v>
      </c>
      <c r="J3165" s="5" t="s">
        <v>608</v>
      </c>
    </row>
    <row r="3166" spans="1:10">
      <c r="A3166" s="5" t="s">
        <v>801</v>
      </c>
      <c r="B3166" s="6">
        <v>44911.865157592591</v>
      </c>
      <c r="C3166" s="5" t="s">
        <v>601</v>
      </c>
      <c r="D3166" s="9">
        <v>45153033373</v>
      </c>
      <c r="E3166" s="5" t="s">
        <v>71</v>
      </c>
      <c r="H3166" s="8">
        <v>17700</v>
      </c>
      <c r="I3166" s="5" t="s">
        <v>15</v>
      </c>
      <c r="J3166" s="5" t="s">
        <v>630</v>
      </c>
    </row>
    <row r="3167" spans="1:10">
      <c r="A3167" s="5" t="s">
        <v>801</v>
      </c>
      <c r="B3167" s="6">
        <v>44911.865157592591</v>
      </c>
      <c r="C3167" s="5" t="s">
        <v>601</v>
      </c>
      <c r="D3167" s="9">
        <v>45163131146</v>
      </c>
      <c r="E3167" s="5" t="s">
        <v>71</v>
      </c>
      <c r="H3167" s="8">
        <v>23023.11</v>
      </c>
      <c r="I3167" s="5" t="s">
        <v>15</v>
      </c>
      <c r="J3167" s="5" t="s">
        <v>630</v>
      </c>
    </row>
    <row r="3168" spans="1:10">
      <c r="A3168" s="5" t="s">
        <v>801</v>
      </c>
      <c r="B3168" s="6">
        <v>44911.865157592591</v>
      </c>
      <c r="C3168" s="5" t="s">
        <v>601</v>
      </c>
      <c r="D3168" s="9">
        <v>45163131146</v>
      </c>
      <c r="E3168" s="5" t="s">
        <v>71</v>
      </c>
      <c r="H3168" s="8">
        <v>6976.89</v>
      </c>
      <c r="I3168" s="5" t="s">
        <v>15</v>
      </c>
      <c r="J3168" s="5" t="s">
        <v>630</v>
      </c>
    </row>
    <row r="3169" spans="1:10">
      <c r="A3169" s="5" t="s">
        <v>801</v>
      </c>
      <c r="B3169" s="6">
        <v>44911.865157592591</v>
      </c>
      <c r="C3169" s="5" t="s">
        <v>601</v>
      </c>
      <c r="D3169" s="9">
        <v>45133039272</v>
      </c>
      <c r="E3169" s="5" t="s">
        <v>71</v>
      </c>
      <c r="H3169" s="8">
        <v>18525</v>
      </c>
      <c r="I3169" s="5" t="s">
        <v>15</v>
      </c>
      <c r="J3169" s="5" t="s">
        <v>607</v>
      </c>
    </row>
    <row r="3170" spans="1:10">
      <c r="A3170" s="5" t="s">
        <v>801</v>
      </c>
      <c r="B3170" s="6">
        <v>44911.865157592591</v>
      </c>
      <c r="C3170" s="5" t="s">
        <v>601</v>
      </c>
      <c r="D3170" s="9">
        <v>45123130750</v>
      </c>
      <c r="E3170" s="5" t="s">
        <v>71</v>
      </c>
      <c r="H3170" s="8">
        <v>328.17</v>
      </c>
      <c r="I3170" s="5" t="s">
        <v>15</v>
      </c>
      <c r="J3170" s="10" t="s">
        <v>631</v>
      </c>
    </row>
    <row r="3171" spans="1:10">
      <c r="A3171" s="5" t="s">
        <v>801</v>
      </c>
      <c r="B3171" s="6">
        <v>44911.865157592591</v>
      </c>
      <c r="C3171" s="5" t="s">
        <v>601</v>
      </c>
      <c r="D3171" s="7">
        <v>412445</v>
      </c>
      <c r="E3171" s="10" t="s">
        <v>130</v>
      </c>
      <c r="H3171" s="8">
        <v>23825.959200000001</v>
      </c>
      <c r="I3171" s="5" t="s">
        <v>15</v>
      </c>
      <c r="J3171" s="5" t="s">
        <v>630</v>
      </c>
    </row>
    <row r="3172" spans="1:10">
      <c r="A3172" s="5" t="s">
        <v>801</v>
      </c>
      <c r="B3172" s="6">
        <v>44911.865157592591</v>
      </c>
      <c r="C3172" s="5" t="s">
        <v>601</v>
      </c>
      <c r="D3172" s="9">
        <v>297502002000024</v>
      </c>
      <c r="E3172" s="5" t="s">
        <v>632</v>
      </c>
      <c r="H3172" s="8">
        <v>48107.4</v>
      </c>
      <c r="I3172" s="5" t="s">
        <v>15</v>
      </c>
      <c r="J3172" s="5" t="s">
        <v>630</v>
      </c>
    </row>
    <row r="3173" spans="1:10">
      <c r="A3173" s="5" t="s">
        <v>801</v>
      </c>
      <c r="B3173" s="6">
        <v>44911.865157592591</v>
      </c>
      <c r="C3173" s="5" t="s">
        <v>601</v>
      </c>
      <c r="D3173" s="9">
        <v>297502002000024</v>
      </c>
      <c r="E3173" s="5" t="s">
        <v>649</v>
      </c>
      <c r="H3173" s="8">
        <v>696</v>
      </c>
      <c r="I3173" s="5" t="s">
        <v>15</v>
      </c>
      <c r="J3173" s="5" t="s">
        <v>630</v>
      </c>
    </row>
    <row r="3174" spans="1:10">
      <c r="A3174" s="5" t="s">
        <v>801</v>
      </c>
      <c r="B3174" s="6">
        <v>44911.865157592591</v>
      </c>
      <c r="C3174" s="5" t="s">
        <v>601</v>
      </c>
      <c r="D3174" s="9">
        <v>45123130750</v>
      </c>
      <c r="E3174" s="5" t="s">
        <v>71</v>
      </c>
      <c r="H3174" s="8">
        <v>3014.12</v>
      </c>
      <c r="I3174" s="5" t="s">
        <v>15</v>
      </c>
      <c r="J3174" s="10" t="s">
        <v>631</v>
      </c>
    </row>
    <row r="3175" spans="1:10">
      <c r="A3175" s="5" t="s">
        <v>801</v>
      </c>
      <c r="B3175" s="6">
        <v>44911.865157592591</v>
      </c>
      <c r="C3175" s="5" t="s">
        <v>601</v>
      </c>
      <c r="D3175" s="9">
        <v>45123130750</v>
      </c>
      <c r="E3175" s="5" t="s">
        <v>71</v>
      </c>
      <c r="H3175" s="8">
        <v>598.19000000000005</v>
      </c>
      <c r="I3175" s="5" t="s">
        <v>15</v>
      </c>
      <c r="J3175" s="10" t="s">
        <v>631</v>
      </c>
    </row>
    <row r="3176" spans="1:10">
      <c r="A3176" s="5" t="s">
        <v>801</v>
      </c>
      <c r="B3176" s="6">
        <v>44911.865157592591</v>
      </c>
      <c r="C3176" s="5" t="s">
        <v>601</v>
      </c>
      <c r="D3176" s="9">
        <v>295401006520002</v>
      </c>
      <c r="E3176" s="5" t="s">
        <v>632</v>
      </c>
      <c r="H3176" s="8">
        <v>18806.91</v>
      </c>
      <c r="I3176" s="5" t="s">
        <v>15</v>
      </c>
      <c r="J3176" s="10" t="s">
        <v>609</v>
      </c>
    </row>
    <row r="3177" spans="1:10">
      <c r="A3177" s="5" t="s">
        <v>801</v>
      </c>
      <c r="B3177" s="6">
        <v>44911.865157592591</v>
      </c>
      <c r="C3177" s="5" t="s">
        <v>601</v>
      </c>
      <c r="D3177" s="9">
        <v>45123130750</v>
      </c>
      <c r="E3177" s="5" t="s">
        <v>71</v>
      </c>
      <c r="H3177" s="8">
        <v>1914.38</v>
      </c>
      <c r="I3177" s="5" t="s">
        <v>15</v>
      </c>
      <c r="J3177" s="10" t="s">
        <v>631</v>
      </c>
    </row>
    <row r="3178" spans="1:10">
      <c r="A3178" s="5" t="s">
        <v>801</v>
      </c>
      <c r="B3178" s="6">
        <v>44911.865157592591</v>
      </c>
      <c r="C3178" s="5" t="s">
        <v>601</v>
      </c>
      <c r="D3178" s="9">
        <v>45123130750</v>
      </c>
      <c r="E3178" s="5" t="s">
        <v>71</v>
      </c>
      <c r="H3178" s="8">
        <v>834.67</v>
      </c>
      <c r="I3178" s="5" t="s">
        <v>15</v>
      </c>
      <c r="J3178" s="10" t="s">
        <v>631</v>
      </c>
    </row>
    <row r="3179" spans="1:10">
      <c r="A3179" s="5" t="s">
        <v>801</v>
      </c>
      <c r="B3179" s="6">
        <v>44911.865157592591</v>
      </c>
      <c r="C3179" s="5" t="s">
        <v>601</v>
      </c>
      <c r="D3179" s="9">
        <v>45123130750</v>
      </c>
      <c r="E3179" s="5" t="s">
        <v>71</v>
      </c>
      <c r="H3179" s="8">
        <v>1136.81</v>
      </c>
      <c r="I3179" s="5" t="s">
        <v>15</v>
      </c>
      <c r="J3179" s="10" t="s">
        <v>631</v>
      </c>
    </row>
    <row r="3180" spans="1:10">
      <c r="A3180" s="5" t="s">
        <v>801</v>
      </c>
      <c r="B3180" s="6">
        <v>44911.865157592591</v>
      </c>
      <c r="C3180" s="5" t="s">
        <v>601</v>
      </c>
      <c r="D3180" s="9">
        <v>45123130750</v>
      </c>
      <c r="E3180" s="5" t="s">
        <v>71</v>
      </c>
      <c r="H3180" s="8">
        <v>356.69</v>
      </c>
      <c r="I3180" s="5" t="s">
        <v>15</v>
      </c>
      <c r="J3180" s="10" t="s">
        <v>631</v>
      </c>
    </row>
    <row r="3181" spans="1:10">
      <c r="A3181" s="5" t="s">
        <v>801</v>
      </c>
      <c r="B3181" s="6">
        <v>44911.865157592591</v>
      </c>
      <c r="C3181" s="5" t="s">
        <v>601</v>
      </c>
      <c r="D3181" s="9">
        <v>45123130750</v>
      </c>
      <c r="E3181" s="5" t="s">
        <v>71</v>
      </c>
      <c r="H3181" s="8">
        <v>139.69999999999999</v>
      </c>
      <c r="I3181" s="5" t="s">
        <v>15</v>
      </c>
      <c r="J3181" s="10" t="s">
        <v>631</v>
      </c>
    </row>
    <row r="3182" spans="1:10">
      <c r="A3182" s="5" t="s">
        <v>801</v>
      </c>
      <c r="B3182" s="6">
        <v>44911.865157592591</v>
      </c>
      <c r="C3182" s="5" t="s">
        <v>601</v>
      </c>
      <c r="D3182" s="9">
        <v>45113184893</v>
      </c>
      <c r="E3182" s="5" t="s">
        <v>71</v>
      </c>
      <c r="H3182" s="8">
        <v>47834.16</v>
      </c>
      <c r="I3182" s="5" t="s">
        <v>15</v>
      </c>
      <c r="J3182" s="5" t="s">
        <v>607</v>
      </c>
    </row>
    <row r="3183" spans="1:10">
      <c r="A3183" s="5" t="s">
        <v>801</v>
      </c>
      <c r="B3183" s="6">
        <v>44911.865157592591</v>
      </c>
      <c r="C3183" s="5" t="s">
        <v>601</v>
      </c>
      <c r="D3183" s="9">
        <v>45123130750</v>
      </c>
      <c r="E3183" s="5" t="s">
        <v>71</v>
      </c>
      <c r="H3183" s="8">
        <v>109.37</v>
      </c>
      <c r="I3183" s="5" t="s">
        <v>15</v>
      </c>
      <c r="J3183" s="10" t="s">
        <v>631</v>
      </c>
    </row>
    <row r="3184" spans="1:10">
      <c r="A3184" s="5" t="s">
        <v>801</v>
      </c>
      <c r="B3184" s="6">
        <v>44911.865157592591</v>
      </c>
      <c r="C3184" s="5" t="s">
        <v>601</v>
      </c>
      <c r="D3184" s="9">
        <v>45113184864</v>
      </c>
      <c r="E3184" s="5" t="s">
        <v>71</v>
      </c>
      <c r="H3184" s="8">
        <v>470.65</v>
      </c>
      <c r="I3184" s="5" t="s">
        <v>15</v>
      </c>
      <c r="J3184" s="5" t="s">
        <v>607</v>
      </c>
    </row>
    <row r="3185" spans="1:10">
      <c r="A3185" s="5" t="s">
        <v>801</v>
      </c>
      <c r="B3185" s="6">
        <v>44911.865157592591</v>
      </c>
      <c r="C3185" s="5" t="s">
        <v>601</v>
      </c>
      <c r="D3185" s="9">
        <v>45123130750</v>
      </c>
      <c r="E3185" s="5" t="s">
        <v>71</v>
      </c>
      <c r="H3185" s="8">
        <v>632.04</v>
      </c>
      <c r="I3185" s="5" t="s">
        <v>15</v>
      </c>
      <c r="J3185" s="10" t="s">
        <v>631</v>
      </c>
    </row>
    <row r="3186" spans="1:10">
      <c r="A3186" s="5" t="s">
        <v>801</v>
      </c>
      <c r="B3186" s="6">
        <v>44911.865157592591</v>
      </c>
      <c r="C3186" s="5" t="s">
        <v>601</v>
      </c>
      <c r="D3186" s="9">
        <v>45123130750</v>
      </c>
      <c r="E3186" s="5" t="s">
        <v>71</v>
      </c>
      <c r="H3186" s="8">
        <v>110.88</v>
      </c>
      <c r="I3186" s="5" t="s">
        <v>15</v>
      </c>
      <c r="J3186" s="10" t="s">
        <v>631</v>
      </c>
    </row>
    <row r="3187" spans="1:10">
      <c r="A3187" s="5" t="s">
        <v>801</v>
      </c>
      <c r="B3187" s="6">
        <v>44911.865157592591</v>
      </c>
      <c r="C3187" s="5" t="s">
        <v>601</v>
      </c>
      <c r="D3187" s="9">
        <v>45123130750</v>
      </c>
      <c r="E3187" s="5" t="s">
        <v>71</v>
      </c>
      <c r="H3187" s="8">
        <v>128.28</v>
      </c>
      <c r="I3187" s="5" t="s">
        <v>15</v>
      </c>
      <c r="J3187" s="10" t="s">
        <v>631</v>
      </c>
    </row>
    <row r="3188" spans="1:10">
      <c r="A3188" s="5" t="s">
        <v>801</v>
      </c>
      <c r="B3188" s="6">
        <v>44911.865157592591</v>
      </c>
      <c r="C3188" s="5" t="s">
        <v>601</v>
      </c>
      <c r="D3188" s="9">
        <v>45113184892</v>
      </c>
      <c r="E3188" s="5" t="s">
        <v>71</v>
      </c>
      <c r="H3188" s="8">
        <v>5826.65</v>
      </c>
      <c r="I3188" s="5" t="s">
        <v>15</v>
      </c>
      <c r="J3188" s="5" t="s">
        <v>607</v>
      </c>
    </row>
    <row r="3189" spans="1:10">
      <c r="A3189" s="5" t="s">
        <v>801</v>
      </c>
      <c r="B3189" s="6">
        <v>44911.865157592591</v>
      </c>
      <c r="C3189" s="5" t="s">
        <v>601</v>
      </c>
      <c r="D3189" s="9">
        <v>45123130750</v>
      </c>
      <c r="E3189" s="5" t="s">
        <v>71</v>
      </c>
      <c r="H3189" s="8">
        <v>83.71</v>
      </c>
      <c r="I3189" s="5" t="s">
        <v>15</v>
      </c>
      <c r="J3189" s="10" t="s">
        <v>631</v>
      </c>
    </row>
    <row r="3190" spans="1:10">
      <c r="A3190" s="5" t="s">
        <v>801</v>
      </c>
      <c r="B3190" s="6">
        <v>44911.865157592591</v>
      </c>
      <c r="C3190" s="5" t="s">
        <v>601</v>
      </c>
      <c r="D3190" s="9">
        <v>45123130750</v>
      </c>
      <c r="E3190" s="5" t="s">
        <v>71</v>
      </c>
      <c r="H3190" s="8">
        <v>651.4</v>
      </c>
      <c r="I3190" s="5" t="s">
        <v>15</v>
      </c>
      <c r="J3190" s="10" t="s">
        <v>631</v>
      </c>
    </row>
    <row r="3191" spans="1:10">
      <c r="A3191" s="5" t="s">
        <v>801</v>
      </c>
      <c r="B3191" s="6">
        <v>44911.865157592591</v>
      </c>
      <c r="C3191" s="5" t="s">
        <v>601</v>
      </c>
      <c r="D3191" s="9">
        <v>45123130750</v>
      </c>
      <c r="E3191" s="5" t="s">
        <v>71</v>
      </c>
      <c r="H3191" s="8">
        <v>62.79</v>
      </c>
      <c r="I3191" s="5" t="s">
        <v>15</v>
      </c>
      <c r="J3191" s="10" t="s">
        <v>631</v>
      </c>
    </row>
    <row r="3192" spans="1:10">
      <c r="A3192" s="5" t="s">
        <v>801</v>
      </c>
      <c r="B3192" s="6">
        <v>44911.865157592591</v>
      </c>
      <c r="C3192" s="5" t="s">
        <v>601</v>
      </c>
      <c r="D3192" s="9">
        <v>45123159068</v>
      </c>
      <c r="E3192" s="5" t="s">
        <v>71</v>
      </c>
      <c r="H3192" s="8">
        <v>726</v>
      </c>
      <c r="I3192" s="5" t="s">
        <v>15</v>
      </c>
      <c r="J3192" s="5" t="s">
        <v>602</v>
      </c>
    </row>
    <row r="3193" spans="1:10">
      <c r="A3193" s="5" t="s">
        <v>801</v>
      </c>
      <c r="B3193" s="6">
        <v>44911.865157592591</v>
      </c>
      <c r="C3193" s="5" t="s">
        <v>601</v>
      </c>
      <c r="D3193" s="9">
        <v>45173099681</v>
      </c>
      <c r="E3193" s="5" t="s">
        <v>71</v>
      </c>
      <c r="H3193" s="8">
        <v>37000</v>
      </c>
      <c r="I3193" s="5" t="s">
        <v>15</v>
      </c>
      <c r="J3193" s="5" t="s">
        <v>602</v>
      </c>
    </row>
    <row r="3194" spans="1:10">
      <c r="A3194" s="5" t="s">
        <v>801</v>
      </c>
      <c r="B3194" s="6">
        <v>44911.865157592591</v>
      </c>
      <c r="C3194" s="5" t="s">
        <v>601</v>
      </c>
      <c r="D3194" s="9">
        <v>45133034552</v>
      </c>
      <c r="E3194" s="5" t="s">
        <v>71</v>
      </c>
      <c r="H3194" s="8">
        <v>5658.39</v>
      </c>
      <c r="I3194" s="5" t="s">
        <v>15</v>
      </c>
      <c r="J3194" s="10" t="s">
        <v>631</v>
      </c>
    </row>
    <row r="3195" spans="1:10">
      <c r="A3195" s="5" t="s">
        <v>801</v>
      </c>
      <c r="B3195" s="6">
        <v>44911.865157592591</v>
      </c>
      <c r="C3195" s="5" t="s">
        <v>601</v>
      </c>
      <c r="D3195" s="9">
        <v>45163124739</v>
      </c>
      <c r="E3195" s="5" t="s">
        <v>71</v>
      </c>
      <c r="H3195" s="8">
        <v>1253.31</v>
      </c>
      <c r="I3195" s="5" t="s">
        <v>15</v>
      </c>
      <c r="J3195" s="5" t="s">
        <v>602</v>
      </c>
    </row>
    <row r="3196" spans="1:10">
      <c r="A3196" s="5" t="s">
        <v>801</v>
      </c>
      <c r="B3196" s="6">
        <v>44911.865157592591</v>
      </c>
      <c r="C3196" s="5" t="s">
        <v>601</v>
      </c>
      <c r="D3196" s="9">
        <v>45133034552</v>
      </c>
      <c r="E3196" s="5" t="s">
        <v>71</v>
      </c>
      <c r="H3196" s="8">
        <v>5501.96</v>
      </c>
      <c r="I3196" s="5" t="s">
        <v>15</v>
      </c>
      <c r="J3196" s="10" t="s">
        <v>631</v>
      </c>
    </row>
    <row r="3197" spans="1:10">
      <c r="A3197" s="5" t="s">
        <v>801</v>
      </c>
      <c r="B3197" s="6">
        <v>44911.865157592591</v>
      </c>
      <c r="C3197" s="5" t="s">
        <v>601</v>
      </c>
      <c r="D3197" s="9">
        <v>45123160528</v>
      </c>
      <c r="E3197" s="5" t="s">
        <v>71</v>
      </c>
      <c r="H3197" s="8">
        <v>1008.75</v>
      </c>
      <c r="I3197" s="5" t="s">
        <v>15</v>
      </c>
      <c r="J3197" s="5" t="s">
        <v>602</v>
      </c>
    </row>
    <row r="3198" spans="1:10">
      <c r="A3198" s="5" t="s">
        <v>801</v>
      </c>
      <c r="B3198" s="6">
        <v>44911.865157592591</v>
      </c>
      <c r="C3198" s="5" t="s">
        <v>601</v>
      </c>
      <c r="D3198" s="9">
        <v>296301007810029</v>
      </c>
      <c r="E3198" s="5" t="s">
        <v>632</v>
      </c>
      <c r="H3198" s="8">
        <v>110957.12</v>
      </c>
      <c r="I3198" s="5" t="s">
        <v>15</v>
      </c>
      <c r="J3198" s="5" t="s">
        <v>608</v>
      </c>
    </row>
    <row r="3199" spans="1:10">
      <c r="A3199" s="5" t="s">
        <v>801</v>
      </c>
      <c r="B3199" s="6">
        <v>44911.865157592591</v>
      </c>
      <c r="C3199" s="5" t="s">
        <v>601</v>
      </c>
      <c r="D3199" s="9">
        <v>45133034552</v>
      </c>
      <c r="E3199" s="5" t="s">
        <v>71</v>
      </c>
      <c r="H3199" s="8">
        <v>17058.68</v>
      </c>
      <c r="I3199" s="5" t="s">
        <v>15</v>
      </c>
      <c r="J3199" s="10" t="s">
        <v>631</v>
      </c>
    </row>
    <row r="3200" spans="1:10">
      <c r="A3200" s="5" t="s">
        <v>801</v>
      </c>
      <c r="B3200" s="6">
        <v>44911.865157592591</v>
      </c>
      <c r="C3200" s="5" t="s">
        <v>601</v>
      </c>
      <c r="D3200" s="9">
        <v>45133034552</v>
      </c>
      <c r="E3200" s="5" t="s">
        <v>71</v>
      </c>
      <c r="H3200" s="8">
        <v>5941.25</v>
      </c>
      <c r="I3200" s="5" t="s">
        <v>15</v>
      </c>
      <c r="J3200" s="10" t="s">
        <v>631</v>
      </c>
    </row>
    <row r="3201" spans="1:10">
      <c r="A3201" s="5" t="s">
        <v>801</v>
      </c>
      <c r="B3201" s="6">
        <v>44911.865157592591</v>
      </c>
      <c r="C3201" s="5" t="s">
        <v>601</v>
      </c>
      <c r="D3201" s="9">
        <v>45133034552</v>
      </c>
      <c r="E3201" s="5" t="s">
        <v>71</v>
      </c>
      <c r="H3201" s="8">
        <v>11051.96</v>
      </c>
      <c r="I3201" s="5" t="s">
        <v>15</v>
      </c>
      <c r="J3201" s="10" t="s">
        <v>631</v>
      </c>
    </row>
    <row r="3202" spans="1:10">
      <c r="A3202" s="5" t="s">
        <v>801</v>
      </c>
      <c r="B3202" s="6">
        <v>44911.865157592591</v>
      </c>
      <c r="C3202" s="5" t="s">
        <v>601</v>
      </c>
      <c r="D3202" s="9">
        <v>45113181595</v>
      </c>
      <c r="E3202" s="5" t="s">
        <v>71</v>
      </c>
      <c r="H3202" s="8">
        <v>754.47</v>
      </c>
      <c r="I3202" s="5" t="s">
        <v>15</v>
      </c>
      <c r="J3202" s="5" t="s">
        <v>602</v>
      </c>
    </row>
    <row r="3203" spans="1:10">
      <c r="A3203" s="5" t="s">
        <v>801</v>
      </c>
      <c r="B3203" s="6">
        <v>44911.865157592591</v>
      </c>
      <c r="C3203" s="5" t="s">
        <v>601</v>
      </c>
      <c r="D3203" s="9">
        <v>45173094675</v>
      </c>
      <c r="E3203" s="5" t="s">
        <v>71</v>
      </c>
      <c r="H3203" s="8">
        <v>121.81</v>
      </c>
      <c r="I3203" s="5" t="s">
        <v>15</v>
      </c>
      <c r="J3203" s="10" t="s">
        <v>631</v>
      </c>
    </row>
    <row r="3204" spans="1:10">
      <c r="A3204" s="5" t="s">
        <v>801</v>
      </c>
      <c r="B3204" s="6">
        <v>44911.865157592591</v>
      </c>
      <c r="C3204" s="5" t="s">
        <v>601</v>
      </c>
      <c r="D3204" s="9">
        <v>45113181600</v>
      </c>
      <c r="E3204" s="5" t="s">
        <v>71</v>
      </c>
      <c r="H3204" s="8">
        <v>20040</v>
      </c>
      <c r="I3204" s="5" t="s">
        <v>15</v>
      </c>
      <c r="J3204" s="5" t="s">
        <v>602</v>
      </c>
    </row>
    <row r="3205" spans="1:10">
      <c r="A3205" s="5" t="s">
        <v>801</v>
      </c>
      <c r="B3205" s="6">
        <v>44911.865157592591</v>
      </c>
      <c r="C3205" s="5" t="s">
        <v>601</v>
      </c>
      <c r="D3205" s="9">
        <v>45173094675</v>
      </c>
      <c r="E3205" s="5" t="s">
        <v>71</v>
      </c>
      <c r="H3205" s="8">
        <v>3250.96</v>
      </c>
      <c r="I3205" s="5" t="s">
        <v>15</v>
      </c>
      <c r="J3205" s="10" t="s">
        <v>631</v>
      </c>
    </row>
    <row r="3206" spans="1:10">
      <c r="A3206" s="5" t="s">
        <v>801</v>
      </c>
      <c r="B3206" s="6">
        <v>44911.865157592591</v>
      </c>
      <c r="C3206" s="5" t="s">
        <v>601</v>
      </c>
      <c r="D3206" s="9">
        <v>45153030555</v>
      </c>
      <c r="E3206" s="5" t="s">
        <v>71</v>
      </c>
      <c r="H3206" s="8">
        <v>3300</v>
      </c>
      <c r="I3206" s="5" t="s">
        <v>15</v>
      </c>
      <c r="J3206" s="5" t="s">
        <v>602</v>
      </c>
    </row>
    <row r="3207" spans="1:10">
      <c r="A3207" s="5" t="s">
        <v>801</v>
      </c>
      <c r="B3207" s="6">
        <v>44911.865157592591</v>
      </c>
      <c r="C3207" s="5" t="s">
        <v>601</v>
      </c>
      <c r="D3207" s="9">
        <v>45143407572</v>
      </c>
      <c r="E3207" s="5" t="s">
        <v>71</v>
      </c>
      <c r="H3207" s="8">
        <v>126.48</v>
      </c>
      <c r="I3207" s="5" t="s">
        <v>15</v>
      </c>
      <c r="J3207" s="5" t="s">
        <v>602</v>
      </c>
    </row>
    <row r="3208" spans="1:10">
      <c r="A3208" s="5" t="s">
        <v>801</v>
      </c>
      <c r="B3208" s="6">
        <v>44911.865157592591</v>
      </c>
      <c r="C3208" s="5" t="s">
        <v>601</v>
      </c>
      <c r="D3208" s="9">
        <v>45173094675</v>
      </c>
      <c r="E3208" s="5" t="s">
        <v>71</v>
      </c>
      <c r="H3208" s="8">
        <v>6420.71</v>
      </c>
      <c r="I3208" s="5" t="s">
        <v>15</v>
      </c>
      <c r="J3208" s="10" t="s">
        <v>631</v>
      </c>
    </row>
    <row r="3209" spans="1:10">
      <c r="A3209" s="5" t="s">
        <v>801</v>
      </c>
      <c r="B3209" s="6">
        <v>44911.865157592591</v>
      </c>
      <c r="C3209" s="5" t="s">
        <v>601</v>
      </c>
      <c r="D3209" s="9">
        <v>45143401465</v>
      </c>
      <c r="E3209" s="5" t="s">
        <v>71</v>
      </c>
      <c r="H3209" s="8">
        <v>2868.42</v>
      </c>
      <c r="I3209" s="5" t="s">
        <v>15</v>
      </c>
      <c r="J3209" s="10" t="s">
        <v>631</v>
      </c>
    </row>
    <row r="3210" spans="1:10">
      <c r="A3210" s="5" t="s">
        <v>801</v>
      </c>
      <c r="B3210" s="6">
        <v>44911.865157592591</v>
      </c>
      <c r="C3210" s="5" t="s">
        <v>601</v>
      </c>
      <c r="D3210" s="9">
        <v>45163130321</v>
      </c>
      <c r="E3210" s="5" t="s">
        <v>71</v>
      </c>
      <c r="H3210" s="8">
        <v>480</v>
      </c>
      <c r="I3210" s="5" t="s">
        <v>15</v>
      </c>
      <c r="J3210" s="5" t="s">
        <v>602</v>
      </c>
    </row>
    <row r="3211" spans="1:10">
      <c r="A3211" s="5" t="s">
        <v>801</v>
      </c>
      <c r="B3211" s="6">
        <v>44911.865157592591</v>
      </c>
      <c r="C3211" s="5" t="s">
        <v>601</v>
      </c>
      <c r="D3211" s="9">
        <v>53512185052</v>
      </c>
      <c r="E3211" s="5" t="s">
        <v>71</v>
      </c>
      <c r="H3211" s="8">
        <v>603.6</v>
      </c>
      <c r="I3211" s="5" t="s">
        <v>15</v>
      </c>
      <c r="J3211" s="5" t="s">
        <v>602</v>
      </c>
    </row>
    <row r="3212" spans="1:10">
      <c r="A3212" s="5" t="s">
        <v>801</v>
      </c>
      <c r="B3212" s="6">
        <v>44911.865157592591</v>
      </c>
      <c r="C3212" s="5" t="s">
        <v>601</v>
      </c>
      <c r="D3212" s="9">
        <v>45153032543</v>
      </c>
      <c r="E3212" s="5" t="s">
        <v>71</v>
      </c>
      <c r="H3212" s="8">
        <v>652.59</v>
      </c>
      <c r="I3212" s="5" t="s">
        <v>15</v>
      </c>
      <c r="J3212" s="5" t="s">
        <v>602</v>
      </c>
    </row>
    <row r="3213" spans="1:10">
      <c r="A3213" s="5" t="s">
        <v>801</v>
      </c>
      <c r="B3213" s="6">
        <v>44911.865157592591</v>
      </c>
      <c r="C3213" s="5" t="s">
        <v>601</v>
      </c>
      <c r="D3213" s="9">
        <v>45143408387</v>
      </c>
      <c r="E3213" s="5" t="s">
        <v>71</v>
      </c>
      <c r="H3213" s="8">
        <v>116.4</v>
      </c>
      <c r="I3213" s="5" t="s">
        <v>15</v>
      </c>
      <c r="J3213" s="5" t="s">
        <v>602</v>
      </c>
    </row>
    <row r="3214" spans="1:10">
      <c r="A3214" s="5" t="s">
        <v>801</v>
      </c>
      <c r="B3214" s="6">
        <v>44911.865157592591</v>
      </c>
      <c r="C3214" s="5" t="s">
        <v>601</v>
      </c>
      <c r="D3214" s="9">
        <v>45113184047</v>
      </c>
      <c r="E3214" s="5" t="s">
        <v>71</v>
      </c>
      <c r="H3214" s="8">
        <v>426.9</v>
      </c>
      <c r="I3214" s="5" t="s">
        <v>15</v>
      </c>
      <c r="J3214" s="5" t="s">
        <v>602</v>
      </c>
    </row>
    <row r="3215" spans="1:10">
      <c r="A3215" s="5" t="s">
        <v>801</v>
      </c>
      <c r="B3215" s="6">
        <v>44911.865157592591</v>
      </c>
      <c r="C3215" s="5" t="s">
        <v>601</v>
      </c>
      <c r="D3215" s="9">
        <v>52216636168</v>
      </c>
      <c r="E3215" s="5" t="s">
        <v>71</v>
      </c>
      <c r="H3215" s="8">
        <v>1041</v>
      </c>
      <c r="I3215" s="5" t="s">
        <v>15</v>
      </c>
      <c r="J3215" s="5" t="s">
        <v>602</v>
      </c>
    </row>
    <row r="3216" spans="1:10">
      <c r="A3216" s="5" t="s">
        <v>801</v>
      </c>
      <c r="B3216" s="6">
        <v>44911.865157592591</v>
      </c>
      <c r="C3216" s="5" t="s">
        <v>601</v>
      </c>
      <c r="D3216" s="9">
        <v>45133039111</v>
      </c>
      <c r="E3216" s="5" t="s">
        <v>71</v>
      </c>
      <c r="H3216" s="8">
        <v>466.7</v>
      </c>
      <c r="I3216" s="5" t="s">
        <v>15</v>
      </c>
      <c r="J3216" s="5" t="s">
        <v>602</v>
      </c>
    </row>
    <row r="3217" spans="1:10">
      <c r="A3217" s="5" t="s">
        <v>801</v>
      </c>
      <c r="B3217" s="6">
        <v>44911.865157592591</v>
      </c>
      <c r="C3217" s="5" t="s">
        <v>601</v>
      </c>
      <c r="D3217" s="9">
        <v>45173099310</v>
      </c>
      <c r="E3217" s="5" t="s">
        <v>71</v>
      </c>
      <c r="H3217" s="8">
        <v>1086.5999999999999</v>
      </c>
      <c r="I3217" s="5" t="s">
        <v>15</v>
      </c>
      <c r="J3217" s="5" t="s">
        <v>602</v>
      </c>
    </row>
    <row r="3218" spans="1:10">
      <c r="A3218" s="5" t="s">
        <v>801</v>
      </c>
      <c r="B3218" s="6">
        <v>44911.865157592591</v>
      </c>
      <c r="C3218" s="5" t="s">
        <v>601</v>
      </c>
      <c r="D3218" s="9">
        <v>45143408850</v>
      </c>
      <c r="E3218" s="5" t="s">
        <v>71</v>
      </c>
      <c r="H3218" s="8">
        <v>370.5</v>
      </c>
      <c r="I3218" s="5" t="s">
        <v>15</v>
      </c>
      <c r="J3218" s="5" t="s">
        <v>602</v>
      </c>
    </row>
    <row r="3219" spans="1:10">
      <c r="A3219" s="5" t="s">
        <v>801</v>
      </c>
      <c r="B3219" s="6">
        <v>44911.865157592591</v>
      </c>
      <c r="C3219" s="5" t="s">
        <v>601</v>
      </c>
      <c r="D3219" s="9">
        <v>45143408968</v>
      </c>
      <c r="E3219" s="5" t="s">
        <v>71</v>
      </c>
      <c r="H3219" s="8">
        <v>2145.75</v>
      </c>
      <c r="I3219" s="5" t="s">
        <v>15</v>
      </c>
      <c r="J3219" s="5" t="s">
        <v>602</v>
      </c>
    </row>
    <row r="3220" spans="1:10">
      <c r="A3220" s="5" t="s">
        <v>801</v>
      </c>
      <c r="B3220" s="6">
        <v>44911.865157592591</v>
      </c>
      <c r="C3220" s="5" t="s">
        <v>601</v>
      </c>
      <c r="D3220" s="9">
        <v>45173099548</v>
      </c>
      <c r="E3220" s="5" t="s">
        <v>71</v>
      </c>
      <c r="H3220" s="8">
        <v>2615.5</v>
      </c>
      <c r="I3220" s="5" t="s">
        <v>15</v>
      </c>
      <c r="J3220" s="5" t="s">
        <v>602</v>
      </c>
    </row>
    <row r="3221" spans="1:10">
      <c r="A3221" s="5" t="s">
        <v>801</v>
      </c>
      <c r="B3221" s="6">
        <v>44911.865157592591</v>
      </c>
      <c r="C3221" s="5" t="s">
        <v>601</v>
      </c>
      <c r="D3221" s="9">
        <v>45163131115</v>
      </c>
      <c r="E3221" s="5" t="s">
        <v>71</v>
      </c>
      <c r="H3221" s="8">
        <v>336</v>
      </c>
      <c r="I3221" s="5" t="s">
        <v>15</v>
      </c>
      <c r="J3221" s="5" t="s">
        <v>602</v>
      </c>
    </row>
    <row r="3222" spans="1:10">
      <c r="A3222" s="5" t="s">
        <v>801</v>
      </c>
      <c r="B3222" s="6">
        <v>44911.865157592591</v>
      </c>
      <c r="C3222" s="5" t="s">
        <v>601</v>
      </c>
      <c r="D3222" s="9">
        <v>45163131195</v>
      </c>
      <c r="E3222" s="5" t="s">
        <v>71</v>
      </c>
      <c r="H3222" s="8">
        <v>395.92</v>
      </c>
      <c r="I3222" s="5" t="s">
        <v>15</v>
      </c>
      <c r="J3222" s="5" t="s">
        <v>602</v>
      </c>
    </row>
    <row r="3223" spans="1:10">
      <c r="A3223" s="5" t="s">
        <v>801</v>
      </c>
      <c r="B3223" s="6">
        <v>44911.865157592591</v>
      </c>
      <c r="C3223" s="5" t="s">
        <v>601</v>
      </c>
      <c r="D3223" s="9">
        <v>19340473011</v>
      </c>
      <c r="E3223" s="5" t="s">
        <v>71</v>
      </c>
      <c r="H3223" s="8">
        <v>24417.99</v>
      </c>
      <c r="I3223" s="5" t="s">
        <v>15</v>
      </c>
      <c r="J3223" s="5" t="s">
        <v>602</v>
      </c>
    </row>
    <row r="3224" spans="1:10">
      <c r="A3224" s="5" t="s">
        <v>801</v>
      </c>
      <c r="B3224" s="6">
        <v>44911.865157592591</v>
      </c>
      <c r="C3224" s="5" t="s">
        <v>601</v>
      </c>
      <c r="D3224" s="9">
        <v>45143409333</v>
      </c>
      <c r="E3224" s="5" t="s">
        <v>71</v>
      </c>
      <c r="H3224" s="8">
        <v>757.9</v>
      </c>
      <c r="I3224" s="5" t="s">
        <v>15</v>
      </c>
      <c r="J3224" s="5" t="s">
        <v>602</v>
      </c>
    </row>
    <row r="3225" spans="1:10">
      <c r="A3225" s="5" t="s">
        <v>801</v>
      </c>
      <c r="B3225" s="6">
        <v>44911.865157592591</v>
      </c>
      <c r="C3225" s="5" t="s">
        <v>601</v>
      </c>
      <c r="D3225" s="9">
        <v>45143408583</v>
      </c>
      <c r="E3225" s="5" t="s">
        <v>71</v>
      </c>
      <c r="H3225" s="8">
        <v>240</v>
      </c>
      <c r="I3225" s="5" t="s">
        <v>15</v>
      </c>
      <c r="J3225" s="5" t="s">
        <v>602</v>
      </c>
    </row>
    <row r="3226" spans="1:10">
      <c r="A3226" s="5" t="s">
        <v>802</v>
      </c>
      <c r="B3226" s="6">
        <v>44911.865157592591</v>
      </c>
      <c r="C3226" s="5" t="s">
        <v>611</v>
      </c>
      <c r="D3226" s="7"/>
      <c r="E3226" s="10"/>
      <c r="F3226" s="8">
        <v>1572.4</v>
      </c>
      <c r="I3226" s="11" t="s">
        <v>9</v>
      </c>
      <c r="J3226" s="10" t="s">
        <v>674</v>
      </c>
    </row>
    <row r="3227" spans="1:10">
      <c r="A3227" s="5" t="s">
        <v>801</v>
      </c>
      <c r="B3227" s="6">
        <v>44911.865157592591</v>
      </c>
      <c r="C3227" s="5" t="s">
        <v>601</v>
      </c>
      <c r="D3227" s="7"/>
      <c r="E3227" s="10"/>
      <c r="F3227" s="8">
        <v>9575.7999999999993</v>
      </c>
      <c r="I3227" s="11" t="s">
        <v>9</v>
      </c>
      <c r="J3227" s="10" t="s">
        <v>658</v>
      </c>
    </row>
    <row r="3228" spans="1:10">
      <c r="A3228" s="5" t="s">
        <v>801</v>
      </c>
      <c r="B3228" s="6">
        <v>44911.865157592591</v>
      </c>
      <c r="C3228" s="5" t="s">
        <v>601</v>
      </c>
      <c r="D3228" s="7"/>
      <c r="E3228" s="10"/>
      <c r="F3228" s="8">
        <v>9068.5</v>
      </c>
      <c r="I3228" s="11" t="s">
        <v>9</v>
      </c>
      <c r="J3228" s="10" t="s">
        <v>613</v>
      </c>
    </row>
    <row r="3229" spans="1:10">
      <c r="A3229" s="5" t="s">
        <v>801</v>
      </c>
      <c r="B3229" s="6">
        <v>44911.865157592591</v>
      </c>
      <c r="C3229" s="5" t="s">
        <v>601</v>
      </c>
      <c r="D3229" s="7"/>
      <c r="E3229" s="10"/>
      <c r="F3229" s="8">
        <v>64579.199999999997</v>
      </c>
      <c r="I3229" s="11" t="s">
        <v>9</v>
      </c>
      <c r="J3229" s="5" t="s">
        <v>612</v>
      </c>
    </row>
    <row r="3230" spans="1:10">
      <c r="A3230" s="5" t="s">
        <v>801</v>
      </c>
      <c r="B3230" s="6">
        <v>44911.865157592591</v>
      </c>
      <c r="C3230" s="5" t="s">
        <v>601</v>
      </c>
      <c r="D3230" s="7"/>
      <c r="E3230" s="10"/>
      <c r="F3230" s="8">
        <v>19647.7</v>
      </c>
      <c r="I3230" s="11" t="s">
        <v>9</v>
      </c>
      <c r="J3230" s="10" t="s">
        <v>615</v>
      </c>
    </row>
    <row r="3231" spans="1:10">
      <c r="A3231" s="5" t="s">
        <v>801</v>
      </c>
      <c r="B3231" s="6">
        <v>44911.865157592591</v>
      </c>
      <c r="C3231" s="5" t="s">
        <v>601</v>
      </c>
      <c r="D3231" s="7"/>
      <c r="E3231" s="10"/>
      <c r="F3231" s="8">
        <v>11002.5</v>
      </c>
      <c r="I3231" s="11" t="s">
        <v>9</v>
      </c>
      <c r="J3231" s="10" t="s">
        <v>618</v>
      </c>
    </row>
    <row r="3232" spans="1:10">
      <c r="A3232" s="5" t="s">
        <v>801</v>
      </c>
      <c r="B3232" s="6">
        <v>44911.865157592591</v>
      </c>
      <c r="C3232" s="5" t="s">
        <v>601</v>
      </c>
      <c r="D3232" s="7"/>
      <c r="E3232" s="10"/>
      <c r="F3232" s="8">
        <v>4209.6000000000004</v>
      </c>
      <c r="I3232" s="11" t="s">
        <v>9</v>
      </c>
      <c r="J3232" s="10" t="s">
        <v>619</v>
      </c>
    </row>
    <row r="3233" spans="1:10">
      <c r="A3233" s="5" t="s">
        <v>801</v>
      </c>
      <c r="B3233" s="6">
        <v>44911.865157592591</v>
      </c>
      <c r="C3233" s="5" t="s">
        <v>601</v>
      </c>
      <c r="D3233" s="7"/>
      <c r="E3233" s="10"/>
      <c r="F3233" s="8">
        <v>13215</v>
      </c>
      <c r="I3233" s="11" t="s">
        <v>9</v>
      </c>
      <c r="J3233" s="10" t="s">
        <v>620</v>
      </c>
    </row>
    <row r="3234" spans="1:10">
      <c r="A3234" s="5" t="s">
        <v>801</v>
      </c>
      <c r="B3234" s="6">
        <v>44911.865157592591</v>
      </c>
      <c r="C3234" s="5" t="s">
        <v>601</v>
      </c>
      <c r="D3234" s="7"/>
      <c r="E3234" s="10"/>
      <c r="F3234" s="8">
        <v>8718</v>
      </c>
      <c r="I3234" s="11" t="s">
        <v>9</v>
      </c>
      <c r="J3234" s="10" t="s">
        <v>621</v>
      </c>
    </row>
    <row r="3235" spans="1:10">
      <c r="A3235" s="5" t="s">
        <v>801</v>
      </c>
      <c r="B3235" s="6">
        <v>44911.865157592591</v>
      </c>
      <c r="C3235" s="5" t="s">
        <v>601</v>
      </c>
      <c r="D3235" s="7"/>
      <c r="E3235" s="10"/>
      <c r="F3235" s="8">
        <v>16626</v>
      </c>
      <c r="I3235" s="11" t="s">
        <v>9</v>
      </c>
      <c r="J3235" s="10" t="s">
        <v>603</v>
      </c>
    </row>
    <row r="3236" spans="1:10">
      <c r="A3236" s="5" t="s">
        <v>801</v>
      </c>
      <c r="B3236" s="6">
        <v>44911.865157592591</v>
      </c>
      <c r="C3236" s="5" t="s">
        <v>601</v>
      </c>
      <c r="D3236" s="7"/>
      <c r="E3236" s="10"/>
      <c r="F3236" s="8">
        <v>5472.5</v>
      </c>
      <c r="I3236" s="11" t="s">
        <v>9</v>
      </c>
      <c r="J3236" s="10" t="s">
        <v>623</v>
      </c>
    </row>
    <row r="3237" spans="1:10">
      <c r="A3237" s="5" t="s">
        <v>801</v>
      </c>
      <c r="B3237" s="6">
        <v>44911.865157592591</v>
      </c>
      <c r="C3237" s="5" t="s">
        <v>601</v>
      </c>
      <c r="D3237" s="7"/>
      <c r="E3237" s="10"/>
      <c r="F3237" s="8">
        <v>7045.5</v>
      </c>
      <c r="I3237" s="11" t="s">
        <v>9</v>
      </c>
      <c r="J3237" s="10" t="s">
        <v>624</v>
      </c>
    </row>
    <row r="3238" spans="1:10">
      <c r="A3238" s="5" t="s">
        <v>801</v>
      </c>
      <c r="B3238" s="6">
        <v>44911.865157592591</v>
      </c>
      <c r="C3238" s="5" t="s">
        <v>601</v>
      </c>
      <c r="D3238" s="7"/>
      <c r="E3238" s="10"/>
      <c r="F3238" s="8">
        <v>7632.6</v>
      </c>
      <c r="I3238" s="11" t="s">
        <v>9</v>
      </c>
      <c r="J3238" s="10" t="s">
        <v>604</v>
      </c>
    </row>
    <row r="3239" spans="1:10">
      <c r="A3239" s="5" t="s">
        <v>801</v>
      </c>
      <c r="B3239" s="6">
        <v>44911.865157592591</v>
      </c>
      <c r="C3239" s="5" t="s">
        <v>601</v>
      </c>
      <c r="D3239" s="7"/>
      <c r="E3239" s="10"/>
      <c r="F3239" s="8">
        <v>24044.5</v>
      </c>
      <c r="I3239" s="11" t="s">
        <v>9</v>
      </c>
      <c r="J3239" s="10" t="s">
        <v>626</v>
      </c>
    </row>
    <row r="3240" spans="1:10">
      <c r="A3240" s="5" t="s">
        <v>801</v>
      </c>
      <c r="B3240" s="6">
        <v>44911.865157592591</v>
      </c>
      <c r="C3240" s="5" t="s">
        <v>601</v>
      </c>
      <c r="D3240" s="7"/>
      <c r="E3240" s="10"/>
      <c r="F3240" s="8">
        <v>20014.400000000001</v>
      </c>
      <c r="I3240" s="11" t="s">
        <v>9</v>
      </c>
      <c r="J3240" s="10" t="s">
        <v>639</v>
      </c>
    </row>
    <row r="3241" spans="1:10">
      <c r="A3241" s="5" t="s">
        <v>801</v>
      </c>
      <c r="B3241" s="6">
        <v>44911.865157592591</v>
      </c>
      <c r="C3241" s="5" t="s">
        <v>601</v>
      </c>
      <c r="D3241" s="7"/>
      <c r="E3241" s="10"/>
      <c r="F3241" s="8">
        <v>45684</v>
      </c>
      <c r="I3241" s="11" t="s">
        <v>9</v>
      </c>
      <c r="J3241" s="10" t="s">
        <v>673</v>
      </c>
    </row>
    <row r="3242" spans="1:10">
      <c r="A3242" s="12" t="s">
        <v>21</v>
      </c>
      <c r="B3242" s="3"/>
      <c r="C3242" s="3"/>
      <c r="D3242" s="26">
        <f>267391.35+2784</f>
        <v>270175.34999999998</v>
      </c>
      <c r="E3242" s="10"/>
      <c r="F3242" s="20">
        <f>SUM(F3163:G3241)</f>
        <v>270175.34999999998</v>
      </c>
      <c r="H3242" s="8"/>
      <c r="I3242" s="11"/>
      <c r="J3242" s="5"/>
    </row>
    <row r="3243" spans="1:10">
      <c r="A3243" s="13" t="s">
        <v>22</v>
      </c>
      <c r="B3243" s="13" t="s">
        <v>23</v>
      </c>
      <c r="C3243" s="13" t="s">
        <v>24</v>
      </c>
      <c r="D3243" s="7"/>
      <c r="E3243" s="10"/>
      <c r="H3243" s="8"/>
      <c r="I3243" s="11"/>
      <c r="J3243" s="5"/>
    </row>
    <row r="3244" spans="1:10" ht="15.75" customHeight="1">
      <c r="A3244" s="5"/>
      <c r="B3244" s="6"/>
      <c r="C3244" s="5"/>
      <c r="D3244" s="14">
        <v>112441826</v>
      </c>
      <c r="E3244" s="10"/>
      <c r="H3244" s="8"/>
      <c r="I3244" s="11"/>
      <c r="J3244" s="5"/>
    </row>
    <row r="3245" spans="1:10" ht="15.75" customHeight="1">
      <c r="A3245" s="5"/>
      <c r="B3245" s="6"/>
      <c r="C3245" s="5"/>
      <c r="D3245" s="14">
        <v>112441939</v>
      </c>
      <c r="E3245" s="10"/>
      <c r="H3245" s="8"/>
      <c r="I3245" s="11"/>
      <c r="J3245" s="5"/>
    </row>
    <row r="3246" spans="1:10">
      <c r="A3246" s="5"/>
      <c r="B3246" s="6"/>
      <c r="C3246" s="5"/>
      <c r="D3246" s="7"/>
      <c r="E3246" s="10"/>
      <c r="H3246" s="8"/>
      <c r="I3246" s="11"/>
      <c r="J3246" s="5"/>
    </row>
    <row r="3247" spans="1:10">
      <c r="A3247" s="1" t="s">
        <v>0</v>
      </c>
      <c r="B3247" s="2"/>
      <c r="C3247" s="2"/>
      <c r="D3247" s="2"/>
      <c r="E3247" s="2"/>
      <c r="F3247" s="2"/>
      <c r="G3247" s="2"/>
      <c r="H3247" s="2"/>
      <c r="I3247" s="2"/>
      <c r="J3247" s="2"/>
    </row>
    <row r="3248" spans="1:10">
      <c r="A3248" s="3" t="s">
        <v>185</v>
      </c>
      <c r="B3248" s="2"/>
      <c r="C3248" s="2"/>
      <c r="D3248" s="2"/>
      <c r="E3248" s="2"/>
      <c r="F3248" s="2"/>
      <c r="G3248" s="2"/>
      <c r="H3248" s="2"/>
      <c r="I3248" s="2"/>
      <c r="J3248" s="2"/>
    </row>
    <row r="3249" spans="1:10">
      <c r="A3249" s="88" t="s">
        <v>0</v>
      </c>
      <c r="B3249" s="88" t="s">
        <v>2</v>
      </c>
      <c r="C3249" s="88" t="s">
        <v>3</v>
      </c>
      <c r="D3249" s="88" t="s">
        <v>4</v>
      </c>
      <c r="E3249" s="88" t="s">
        <v>5</v>
      </c>
      <c r="F3249" s="88" t="s">
        <v>6</v>
      </c>
      <c r="G3249" s="90"/>
      <c r="H3249" s="91"/>
      <c r="I3249" s="88" t="s">
        <v>7</v>
      </c>
      <c r="J3249" s="88" t="s">
        <v>8</v>
      </c>
    </row>
    <row r="3250" spans="1:10">
      <c r="A3250" s="89"/>
      <c r="B3250" s="89"/>
      <c r="C3250" s="89"/>
      <c r="D3250" s="89"/>
      <c r="E3250" s="89"/>
      <c r="F3250" s="4" t="s">
        <v>9</v>
      </c>
      <c r="G3250" s="4" t="s">
        <v>10</v>
      </c>
      <c r="H3250" s="4" t="s">
        <v>11</v>
      </c>
      <c r="I3250" s="89"/>
      <c r="J3250" s="89"/>
    </row>
    <row r="3251" spans="1:10">
      <c r="A3251" s="5" t="s">
        <v>803</v>
      </c>
      <c r="B3251" s="6">
        <v>44912.402463194441</v>
      </c>
      <c r="C3251" s="5" t="s">
        <v>601</v>
      </c>
      <c r="D3251" s="7"/>
      <c r="E3251" s="10"/>
      <c r="G3251" s="8">
        <v>374.8</v>
      </c>
      <c r="I3251" s="11" t="s">
        <v>10</v>
      </c>
      <c r="J3251" s="10" t="s">
        <v>617</v>
      </c>
    </row>
    <row r="3252" spans="1:10">
      <c r="A3252" s="5" t="s">
        <v>803</v>
      </c>
      <c r="B3252" s="6">
        <v>44912.402463194441</v>
      </c>
      <c r="C3252" s="5" t="s">
        <v>601</v>
      </c>
      <c r="D3252" s="7"/>
      <c r="E3252" s="10"/>
      <c r="F3252" s="8">
        <v>6353</v>
      </c>
      <c r="I3252" s="11" t="s">
        <v>9</v>
      </c>
      <c r="J3252" s="5" t="s">
        <v>616</v>
      </c>
    </row>
    <row r="3253" spans="1:10">
      <c r="A3253" s="5" t="s">
        <v>803</v>
      </c>
      <c r="B3253" s="6">
        <v>44912.402463194441</v>
      </c>
      <c r="C3253" s="5" t="s">
        <v>601</v>
      </c>
      <c r="D3253" s="7"/>
      <c r="E3253" s="10"/>
      <c r="F3253" s="8">
        <v>79619.5</v>
      </c>
      <c r="I3253" s="11" t="s">
        <v>9</v>
      </c>
      <c r="J3253" s="10" t="s">
        <v>659</v>
      </c>
    </row>
    <row r="3254" spans="1:10">
      <c r="A3254" s="5" t="s">
        <v>803</v>
      </c>
      <c r="B3254" s="6">
        <v>44912.402463194441</v>
      </c>
      <c r="C3254" s="5" t="s">
        <v>601</v>
      </c>
      <c r="D3254" s="7"/>
      <c r="E3254" s="10"/>
      <c r="F3254" s="8">
        <v>6677</v>
      </c>
      <c r="I3254" s="11" t="s">
        <v>9</v>
      </c>
      <c r="J3254" s="10" t="s">
        <v>617</v>
      </c>
    </row>
    <row r="3255" spans="1:10">
      <c r="A3255" s="5" t="s">
        <v>803</v>
      </c>
      <c r="B3255" s="6">
        <v>44912.402463194441</v>
      </c>
      <c r="C3255" s="5" t="s">
        <v>601</v>
      </c>
      <c r="D3255" s="7"/>
      <c r="E3255" s="10"/>
      <c r="F3255" s="8">
        <v>12100.4</v>
      </c>
      <c r="I3255" s="11" t="s">
        <v>9</v>
      </c>
      <c r="J3255" s="10" t="s">
        <v>800</v>
      </c>
    </row>
    <row r="3256" spans="1:10">
      <c r="A3256" s="5" t="s">
        <v>803</v>
      </c>
      <c r="B3256" s="6">
        <v>44912.402463194441</v>
      </c>
      <c r="C3256" s="5" t="s">
        <v>601</v>
      </c>
      <c r="D3256" s="7"/>
      <c r="E3256" s="10"/>
      <c r="F3256" s="8">
        <v>6474.9</v>
      </c>
      <c r="I3256" s="11" t="s">
        <v>9</v>
      </c>
      <c r="J3256" s="10" t="s">
        <v>625</v>
      </c>
    </row>
    <row r="3257" spans="1:10">
      <c r="A3257" s="5" t="s">
        <v>803</v>
      </c>
      <c r="B3257" s="6">
        <v>44912.402463194441</v>
      </c>
      <c r="C3257" s="5" t="s">
        <v>601</v>
      </c>
      <c r="D3257" s="7"/>
      <c r="E3257" s="10"/>
      <c r="F3257" s="8">
        <v>19711.7</v>
      </c>
      <c r="I3257" s="11" t="s">
        <v>9</v>
      </c>
      <c r="J3257" s="10" t="s">
        <v>660</v>
      </c>
    </row>
    <row r="3258" spans="1:10">
      <c r="A3258" s="12" t="s">
        <v>21</v>
      </c>
      <c r="B3258" s="3"/>
      <c r="C3258" s="3"/>
      <c r="D3258" s="7"/>
      <c r="E3258" s="10"/>
      <c r="F3258" s="20">
        <f>SUM(F3251:G3257)</f>
        <v>131311.29999999999</v>
      </c>
      <c r="H3258" s="8"/>
      <c r="I3258" s="11"/>
      <c r="J3258" s="5"/>
    </row>
    <row r="3259" spans="1:10" ht="15.75" customHeight="1">
      <c r="A3259" s="13" t="s">
        <v>22</v>
      </c>
      <c r="B3259" s="13" t="s">
        <v>23</v>
      </c>
      <c r="C3259" s="13" t="s">
        <v>24</v>
      </c>
      <c r="D3259" s="14">
        <v>112441828</v>
      </c>
      <c r="E3259" s="10"/>
      <c r="H3259" s="8"/>
      <c r="I3259" s="11"/>
      <c r="J3259" s="5"/>
    </row>
    <row r="3260" spans="1:10">
      <c r="A3260" s="5"/>
      <c r="B3260" s="6"/>
      <c r="C3260" s="5"/>
      <c r="D3260" s="7"/>
      <c r="E3260" s="10"/>
      <c r="H3260" s="8"/>
      <c r="I3260" s="11"/>
      <c r="J3260" s="5"/>
    </row>
    <row r="3261" spans="1:10">
      <c r="A3261" s="5"/>
      <c r="B3261" s="6"/>
      <c r="C3261" s="5"/>
      <c r="D3261" s="7"/>
      <c r="E3261" s="10"/>
      <c r="H3261" s="8"/>
      <c r="I3261" s="11"/>
      <c r="J3261" s="5"/>
    </row>
    <row r="3262" spans="1:10">
      <c r="A3262" s="5" t="s">
        <v>804</v>
      </c>
      <c r="B3262" s="6">
        <v>44912.698760868057</v>
      </c>
      <c r="C3262" s="5" t="s">
        <v>601</v>
      </c>
      <c r="D3262" s="7">
        <v>116138</v>
      </c>
      <c r="E3262" s="5" t="s">
        <v>645</v>
      </c>
      <c r="H3262" s="8">
        <v>1778.86</v>
      </c>
      <c r="I3262" s="5" t="s">
        <v>15</v>
      </c>
      <c r="J3262" s="5" t="s">
        <v>630</v>
      </c>
    </row>
    <row r="3263" spans="1:10">
      <c r="A3263" s="5" t="s">
        <v>804</v>
      </c>
      <c r="B3263" s="6">
        <v>44912.698760868057</v>
      </c>
      <c r="C3263" s="5" t="s">
        <v>601</v>
      </c>
      <c r="D3263" s="7">
        <v>119915</v>
      </c>
      <c r="E3263" s="5" t="s">
        <v>645</v>
      </c>
      <c r="H3263" s="8">
        <v>1000</v>
      </c>
      <c r="I3263" s="5" t="s">
        <v>15</v>
      </c>
      <c r="J3263" s="10" t="s">
        <v>609</v>
      </c>
    </row>
    <row r="3264" spans="1:10">
      <c r="A3264" s="5" t="s">
        <v>804</v>
      </c>
      <c r="B3264" s="6">
        <v>44912.698760868057</v>
      </c>
      <c r="C3264" s="5" t="s">
        <v>601</v>
      </c>
      <c r="D3264" s="7">
        <v>501881</v>
      </c>
      <c r="E3264" s="5" t="s">
        <v>645</v>
      </c>
      <c r="H3264" s="8">
        <v>697</v>
      </c>
      <c r="I3264" s="5" t="s">
        <v>15</v>
      </c>
      <c r="J3264" s="5" t="s">
        <v>602</v>
      </c>
    </row>
    <row r="3265" spans="1:10">
      <c r="A3265" s="5" t="s">
        <v>804</v>
      </c>
      <c r="B3265" s="6">
        <v>44912.698760868057</v>
      </c>
      <c r="C3265" s="5" t="s">
        <v>601</v>
      </c>
      <c r="D3265" s="7">
        <v>311782</v>
      </c>
      <c r="E3265" s="5" t="s">
        <v>645</v>
      </c>
      <c r="H3265" s="8">
        <v>15744.43</v>
      </c>
      <c r="I3265" s="5" t="s">
        <v>15</v>
      </c>
      <c r="J3265" s="5" t="s">
        <v>602</v>
      </c>
    </row>
    <row r="3266" spans="1:10">
      <c r="A3266" s="5" t="s">
        <v>805</v>
      </c>
      <c r="B3266" s="6">
        <v>44912.698760868057</v>
      </c>
      <c r="C3266" s="5" t="s">
        <v>611</v>
      </c>
      <c r="D3266" s="9">
        <v>45113185422</v>
      </c>
      <c r="E3266" s="5" t="s">
        <v>71</v>
      </c>
      <c r="H3266" s="8">
        <v>21751.54</v>
      </c>
      <c r="I3266" s="5" t="s">
        <v>15</v>
      </c>
      <c r="J3266" s="10" t="s">
        <v>631</v>
      </c>
    </row>
    <row r="3267" spans="1:10">
      <c r="A3267" s="5" t="s">
        <v>804</v>
      </c>
      <c r="B3267" s="6">
        <v>44912.698760868057</v>
      </c>
      <c r="C3267" s="5" t="s">
        <v>601</v>
      </c>
      <c r="D3267" s="9">
        <v>45133039708</v>
      </c>
      <c r="E3267" s="5" t="s">
        <v>71</v>
      </c>
      <c r="H3267" s="8">
        <v>964.8</v>
      </c>
      <c r="I3267" s="5" t="s">
        <v>15</v>
      </c>
      <c r="J3267" s="5" t="s">
        <v>607</v>
      </c>
    </row>
    <row r="3268" spans="1:10">
      <c r="A3268" s="5" t="s">
        <v>804</v>
      </c>
      <c r="B3268" s="6">
        <v>44912.698760868057</v>
      </c>
      <c r="C3268" s="5" t="s">
        <v>601</v>
      </c>
      <c r="D3268" s="9">
        <v>45163131442</v>
      </c>
      <c r="E3268" s="5" t="s">
        <v>71</v>
      </c>
      <c r="H3268" s="8">
        <v>265.95999999999998</v>
      </c>
      <c r="I3268" s="5" t="s">
        <v>15</v>
      </c>
      <c r="J3268" s="5" t="s">
        <v>607</v>
      </c>
    </row>
    <row r="3269" spans="1:10">
      <c r="A3269" s="5" t="s">
        <v>804</v>
      </c>
      <c r="B3269" s="6">
        <v>44912.698760868057</v>
      </c>
      <c r="C3269" s="5" t="s">
        <v>601</v>
      </c>
      <c r="D3269" s="9">
        <v>45153035288</v>
      </c>
      <c r="E3269" s="5" t="s">
        <v>71</v>
      </c>
      <c r="H3269" s="8">
        <v>4000</v>
      </c>
      <c r="I3269" s="5" t="s">
        <v>15</v>
      </c>
      <c r="J3269" s="5" t="s">
        <v>630</v>
      </c>
    </row>
    <row r="3270" spans="1:10">
      <c r="A3270" s="5" t="s">
        <v>804</v>
      </c>
      <c r="B3270" s="6">
        <v>44912.698760868057</v>
      </c>
      <c r="C3270" s="5" t="s">
        <v>601</v>
      </c>
      <c r="D3270" s="9">
        <v>51167169989</v>
      </c>
      <c r="E3270" s="5" t="s">
        <v>71</v>
      </c>
      <c r="H3270" s="8">
        <v>3209</v>
      </c>
      <c r="I3270" s="5" t="s">
        <v>15</v>
      </c>
      <c r="J3270" s="5" t="s">
        <v>607</v>
      </c>
    </row>
    <row r="3271" spans="1:10">
      <c r="A3271" s="5" t="s">
        <v>804</v>
      </c>
      <c r="B3271" s="6">
        <v>44912.698760868057</v>
      </c>
      <c r="C3271" s="5" t="s">
        <v>601</v>
      </c>
      <c r="D3271" s="9">
        <v>45123167826</v>
      </c>
      <c r="E3271" s="5" t="s">
        <v>71</v>
      </c>
      <c r="H3271" s="8">
        <v>5487.54</v>
      </c>
      <c r="I3271" s="5" t="s">
        <v>15</v>
      </c>
      <c r="J3271" s="10" t="s">
        <v>631</v>
      </c>
    </row>
    <row r="3272" spans="1:10">
      <c r="A3272" s="5" t="s">
        <v>804</v>
      </c>
      <c r="B3272" s="6">
        <v>44912.698760868057</v>
      </c>
      <c r="C3272" s="5" t="s">
        <v>601</v>
      </c>
      <c r="D3272" s="9">
        <v>45163127142</v>
      </c>
      <c r="E3272" s="5" t="s">
        <v>71</v>
      </c>
      <c r="H3272" s="8">
        <v>5491.33</v>
      </c>
      <c r="I3272" s="5" t="s">
        <v>15</v>
      </c>
      <c r="J3272" s="5" t="s">
        <v>607</v>
      </c>
    </row>
    <row r="3273" spans="1:10">
      <c r="A3273" s="5" t="s">
        <v>804</v>
      </c>
      <c r="B3273" s="6">
        <v>44912.698760868057</v>
      </c>
      <c r="C3273" s="5" t="s">
        <v>601</v>
      </c>
      <c r="D3273" s="9">
        <v>45143410110</v>
      </c>
      <c r="E3273" s="5" t="s">
        <v>71</v>
      </c>
      <c r="H3273" s="8">
        <v>704.31</v>
      </c>
      <c r="I3273" s="5" t="s">
        <v>15</v>
      </c>
      <c r="J3273" s="5" t="s">
        <v>607</v>
      </c>
    </row>
    <row r="3274" spans="1:10">
      <c r="A3274" s="5" t="s">
        <v>804</v>
      </c>
      <c r="B3274" s="6">
        <v>44912.698760868057</v>
      </c>
      <c r="C3274" s="5" t="s">
        <v>601</v>
      </c>
      <c r="D3274" s="9">
        <v>45123169265</v>
      </c>
      <c r="E3274" s="5" t="s">
        <v>71</v>
      </c>
      <c r="H3274" s="8">
        <v>35511.56</v>
      </c>
      <c r="I3274" s="5" t="s">
        <v>15</v>
      </c>
      <c r="J3274" s="5" t="s">
        <v>607</v>
      </c>
    </row>
    <row r="3275" spans="1:10">
      <c r="A3275" s="5" t="s">
        <v>804</v>
      </c>
      <c r="B3275" s="6">
        <v>44912.698760868057</v>
      </c>
      <c r="C3275" s="5" t="s">
        <v>601</v>
      </c>
      <c r="D3275" s="9">
        <v>45163132299</v>
      </c>
      <c r="E3275" s="5" t="s">
        <v>71</v>
      </c>
      <c r="H3275" s="8">
        <v>5333.19</v>
      </c>
      <c r="I3275" s="5" t="s">
        <v>15</v>
      </c>
      <c r="J3275" s="5" t="s">
        <v>607</v>
      </c>
    </row>
    <row r="3276" spans="1:10">
      <c r="A3276" s="5" t="s">
        <v>804</v>
      </c>
      <c r="B3276" s="6">
        <v>44912.698760868057</v>
      </c>
      <c r="C3276" s="5" t="s">
        <v>601</v>
      </c>
      <c r="D3276" s="9">
        <v>45163133436</v>
      </c>
      <c r="E3276" s="5" t="s">
        <v>71</v>
      </c>
      <c r="H3276" s="8">
        <v>262.64</v>
      </c>
      <c r="I3276" s="5" t="s">
        <v>15</v>
      </c>
      <c r="J3276" s="5" t="s">
        <v>602</v>
      </c>
    </row>
    <row r="3277" spans="1:10">
      <c r="A3277" s="5" t="s">
        <v>804</v>
      </c>
      <c r="B3277" s="6">
        <v>44912.698760868057</v>
      </c>
      <c r="C3277" s="5" t="s">
        <v>601</v>
      </c>
      <c r="D3277" s="9">
        <v>45143409044</v>
      </c>
      <c r="E3277" s="5" t="s">
        <v>71</v>
      </c>
      <c r="H3277" s="8">
        <v>1121.92</v>
      </c>
      <c r="I3277" s="5" t="s">
        <v>15</v>
      </c>
      <c r="J3277" s="5" t="s">
        <v>602</v>
      </c>
    </row>
    <row r="3278" spans="1:10">
      <c r="A3278" s="5" t="s">
        <v>804</v>
      </c>
      <c r="B3278" s="6">
        <v>44912.698760868057</v>
      </c>
      <c r="C3278" s="5" t="s">
        <v>601</v>
      </c>
      <c r="D3278" s="9">
        <v>45133041060</v>
      </c>
      <c r="E3278" s="5" t="s">
        <v>71</v>
      </c>
      <c r="H3278" s="8">
        <v>24849.9</v>
      </c>
      <c r="I3278" s="5" t="s">
        <v>15</v>
      </c>
      <c r="J3278" s="5" t="s">
        <v>602</v>
      </c>
    </row>
    <row r="3279" spans="1:10">
      <c r="A3279" s="5" t="s">
        <v>804</v>
      </c>
      <c r="B3279" s="6">
        <v>44912.698760868057</v>
      </c>
      <c r="C3279" s="5" t="s">
        <v>601</v>
      </c>
      <c r="D3279" s="9">
        <v>45113184696</v>
      </c>
      <c r="E3279" s="5" t="s">
        <v>71</v>
      </c>
      <c r="H3279" s="8">
        <v>2185.8000000000002</v>
      </c>
      <c r="I3279" s="5" t="s">
        <v>15</v>
      </c>
      <c r="J3279" s="5" t="s">
        <v>602</v>
      </c>
    </row>
    <row r="3280" spans="1:10">
      <c r="A3280" s="5" t="s">
        <v>804</v>
      </c>
      <c r="B3280" s="6">
        <v>44912.698760868057</v>
      </c>
      <c r="C3280" s="5" t="s">
        <v>601</v>
      </c>
      <c r="D3280" s="9">
        <v>45123167417</v>
      </c>
      <c r="E3280" s="5" t="s">
        <v>71</v>
      </c>
      <c r="H3280" s="8">
        <v>518.83000000000004</v>
      </c>
      <c r="I3280" s="5" t="s">
        <v>15</v>
      </c>
      <c r="J3280" s="5" t="s">
        <v>602</v>
      </c>
    </row>
    <row r="3281" spans="1:10">
      <c r="A3281" s="5" t="s">
        <v>804</v>
      </c>
      <c r="B3281" s="6">
        <v>44912.698760868057</v>
      </c>
      <c r="C3281" s="5" t="s">
        <v>601</v>
      </c>
      <c r="D3281" s="9">
        <v>53412177263</v>
      </c>
      <c r="E3281" s="5" t="s">
        <v>71</v>
      </c>
      <c r="H3281" s="8">
        <v>174</v>
      </c>
      <c r="I3281" s="5" t="s">
        <v>15</v>
      </c>
      <c r="J3281" s="5" t="s">
        <v>602</v>
      </c>
    </row>
    <row r="3282" spans="1:10">
      <c r="A3282" s="5" t="s">
        <v>804</v>
      </c>
      <c r="B3282" s="6">
        <v>44912.698760868057</v>
      </c>
      <c r="C3282" s="5" t="s">
        <v>601</v>
      </c>
      <c r="D3282" s="9">
        <v>45173099889</v>
      </c>
      <c r="E3282" s="5" t="s">
        <v>71</v>
      </c>
      <c r="H3282" s="8">
        <v>70</v>
      </c>
      <c r="I3282" s="5" t="s">
        <v>15</v>
      </c>
      <c r="J3282" s="5" t="s">
        <v>602</v>
      </c>
    </row>
    <row r="3283" spans="1:10">
      <c r="A3283" s="5" t="s">
        <v>804</v>
      </c>
      <c r="B3283" s="6">
        <v>44912.698760868057</v>
      </c>
      <c r="C3283" s="5" t="s">
        <v>601</v>
      </c>
      <c r="D3283" s="7">
        <v>412582</v>
      </c>
      <c r="E3283" s="5" t="s">
        <v>71</v>
      </c>
      <c r="H3283" s="8">
        <v>75610.8</v>
      </c>
      <c r="I3283" s="5" t="s">
        <v>15</v>
      </c>
      <c r="J3283" s="5" t="s">
        <v>630</v>
      </c>
    </row>
    <row r="3284" spans="1:10">
      <c r="A3284" s="5" t="s">
        <v>804</v>
      </c>
      <c r="B3284" s="6">
        <v>44912.698760868057</v>
      </c>
      <c r="C3284" s="5" t="s">
        <v>601</v>
      </c>
      <c r="D3284" s="7">
        <v>412583</v>
      </c>
      <c r="E3284" s="10" t="s">
        <v>130</v>
      </c>
      <c r="H3284" s="8">
        <v>13920</v>
      </c>
      <c r="I3284" s="5" t="s">
        <v>15</v>
      </c>
      <c r="J3284" s="5" t="s">
        <v>630</v>
      </c>
    </row>
    <row r="3285" spans="1:10">
      <c r="A3285" s="5" t="s">
        <v>804</v>
      </c>
      <c r="B3285" s="6">
        <v>44912.698760868057</v>
      </c>
      <c r="C3285" s="5" t="s">
        <v>601</v>
      </c>
      <c r="D3285" s="9">
        <v>295401006530013</v>
      </c>
      <c r="E3285" s="5" t="s">
        <v>649</v>
      </c>
      <c r="H3285" s="8">
        <v>696</v>
      </c>
      <c r="I3285" s="5" t="s">
        <v>15</v>
      </c>
      <c r="J3285" s="10" t="s">
        <v>609</v>
      </c>
    </row>
    <row r="3286" spans="1:10">
      <c r="A3286" s="5" t="s">
        <v>804</v>
      </c>
      <c r="B3286" s="6">
        <v>44912.698760868057</v>
      </c>
      <c r="C3286" s="5" t="s">
        <v>601</v>
      </c>
      <c r="D3286" s="9">
        <v>295401006530013</v>
      </c>
      <c r="E3286" s="5" t="s">
        <v>649</v>
      </c>
      <c r="H3286" s="8">
        <v>1392</v>
      </c>
      <c r="I3286" s="5" t="s">
        <v>15</v>
      </c>
      <c r="J3286" s="5" t="s">
        <v>608</v>
      </c>
    </row>
    <row r="3287" spans="1:10">
      <c r="A3287" s="5" t="s">
        <v>804</v>
      </c>
      <c r="B3287" s="6">
        <v>44912.698760868057</v>
      </c>
      <c r="C3287" s="5" t="s">
        <v>601</v>
      </c>
      <c r="D3287" s="9">
        <v>295401006530013</v>
      </c>
      <c r="E3287" s="5" t="s">
        <v>632</v>
      </c>
      <c r="H3287" s="8">
        <v>45185.38</v>
      </c>
      <c r="I3287" s="5" t="s">
        <v>15</v>
      </c>
      <c r="J3287" s="10" t="s">
        <v>609</v>
      </c>
    </row>
    <row r="3288" spans="1:10">
      <c r="A3288" s="5" t="s">
        <v>804</v>
      </c>
      <c r="B3288" s="6">
        <v>44912.698760868057</v>
      </c>
      <c r="C3288" s="5" t="s">
        <v>601</v>
      </c>
      <c r="D3288" s="9">
        <v>296301007820022</v>
      </c>
      <c r="E3288" s="5" t="s">
        <v>632</v>
      </c>
      <c r="H3288" s="8">
        <v>171788.3</v>
      </c>
      <c r="I3288" s="5" t="s">
        <v>15</v>
      </c>
      <c r="J3288" s="5" t="s">
        <v>608</v>
      </c>
    </row>
    <row r="3289" spans="1:10">
      <c r="A3289" s="12" t="s">
        <v>21</v>
      </c>
      <c r="B3289" s="3"/>
      <c r="C3289" s="3"/>
      <c r="D3289" s="7"/>
      <c r="E3289" s="10"/>
      <c r="H3289" s="8"/>
      <c r="I3289" s="11"/>
      <c r="J3289" s="5"/>
    </row>
    <row r="3290" spans="1:10">
      <c r="A3290" s="13" t="s">
        <v>22</v>
      </c>
      <c r="B3290" s="13" t="s">
        <v>23</v>
      </c>
      <c r="C3290" s="13" t="s">
        <v>24</v>
      </c>
      <c r="D3290" s="7"/>
      <c r="E3290" s="10"/>
      <c r="H3290" s="8"/>
      <c r="I3290" s="11"/>
      <c r="J3290" s="5"/>
    </row>
    <row r="3291" spans="1:10">
      <c r="A3291" s="22" t="s">
        <v>806</v>
      </c>
      <c r="B3291" s="23"/>
      <c r="C3291" s="23"/>
      <c r="D3291" s="44"/>
      <c r="E3291" s="44"/>
    </row>
    <row r="3292" spans="1:10">
      <c r="A3292" s="24" t="s">
        <v>807</v>
      </c>
      <c r="B3292" s="23"/>
      <c r="C3292" s="23"/>
      <c r="D3292" s="44"/>
      <c r="E3292" s="44"/>
    </row>
    <row r="3294" spans="1:10">
      <c r="A3294" s="1" t="s">
        <v>0</v>
      </c>
      <c r="B3294" s="2"/>
      <c r="C3294" s="2"/>
      <c r="D3294" s="2"/>
      <c r="E3294" s="2"/>
      <c r="F3294" s="2"/>
      <c r="G3294" s="2"/>
      <c r="H3294" s="2"/>
      <c r="I3294" s="2"/>
      <c r="J3294" s="2"/>
    </row>
    <row r="3295" spans="1:10">
      <c r="A3295" s="3" t="s">
        <v>188</v>
      </c>
      <c r="B3295" s="2"/>
      <c r="C3295" s="2"/>
      <c r="D3295" s="2"/>
      <c r="E3295" s="2"/>
      <c r="F3295" s="2"/>
      <c r="G3295" s="2"/>
      <c r="H3295" s="2"/>
      <c r="I3295" s="2"/>
      <c r="J3295" s="2"/>
    </row>
    <row r="3296" spans="1:10">
      <c r="A3296" s="88" t="s">
        <v>0</v>
      </c>
      <c r="B3296" s="88" t="s">
        <v>2</v>
      </c>
      <c r="C3296" s="88" t="s">
        <v>3</v>
      </c>
      <c r="D3296" s="88" t="s">
        <v>4</v>
      </c>
      <c r="E3296" s="88" t="s">
        <v>5</v>
      </c>
      <c r="F3296" s="88" t="s">
        <v>6</v>
      </c>
      <c r="G3296" s="90"/>
      <c r="H3296" s="91"/>
      <c r="I3296" s="88" t="s">
        <v>7</v>
      </c>
      <c r="J3296" s="88" t="s">
        <v>8</v>
      </c>
    </row>
    <row r="3297" spans="1:10">
      <c r="A3297" s="89"/>
      <c r="B3297" s="89"/>
      <c r="C3297" s="89"/>
      <c r="D3297" s="89"/>
      <c r="E3297" s="89"/>
      <c r="F3297" s="4" t="s">
        <v>9</v>
      </c>
      <c r="G3297" s="4" t="s">
        <v>10</v>
      </c>
      <c r="H3297" s="4" t="s">
        <v>11</v>
      </c>
      <c r="I3297" s="89"/>
      <c r="J3297" s="89"/>
    </row>
    <row r="3298" spans="1:10">
      <c r="A3298" s="5" t="s">
        <v>808</v>
      </c>
      <c r="B3298" s="6">
        <v>44914.520036331021</v>
      </c>
      <c r="C3298" s="5" t="s">
        <v>601</v>
      </c>
      <c r="D3298" s="11"/>
      <c r="E3298" s="10"/>
      <c r="G3298" s="8">
        <v>485.86</v>
      </c>
      <c r="I3298" s="11" t="s">
        <v>10</v>
      </c>
      <c r="J3298" s="10" t="s">
        <v>613</v>
      </c>
    </row>
    <row r="3299" spans="1:10">
      <c r="A3299" s="5" t="s">
        <v>808</v>
      </c>
      <c r="B3299" s="6">
        <v>44914.520036331021</v>
      </c>
      <c r="C3299" s="5" t="s">
        <v>601</v>
      </c>
      <c r="D3299" s="11"/>
      <c r="E3299" s="10"/>
      <c r="F3299" s="8">
        <v>19591.099999999999</v>
      </c>
      <c r="I3299" s="11" t="s">
        <v>9</v>
      </c>
      <c r="J3299" s="10" t="s">
        <v>658</v>
      </c>
    </row>
    <row r="3300" spans="1:10">
      <c r="A3300" s="5" t="s">
        <v>808</v>
      </c>
      <c r="B3300" s="6">
        <v>44914.520036331021</v>
      </c>
      <c r="C3300" s="5" t="s">
        <v>601</v>
      </c>
      <c r="D3300" s="11"/>
      <c r="E3300" s="10"/>
      <c r="F3300" s="8">
        <v>21360</v>
      </c>
      <c r="I3300" s="11" t="s">
        <v>9</v>
      </c>
      <c r="J3300" s="10" t="s">
        <v>613</v>
      </c>
    </row>
    <row r="3301" spans="1:10">
      <c r="A3301" s="5" t="s">
        <v>808</v>
      </c>
      <c r="B3301" s="6">
        <v>44914.520036331021</v>
      </c>
      <c r="C3301" s="5" t="s">
        <v>601</v>
      </c>
      <c r="D3301" s="11"/>
      <c r="E3301" s="10"/>
      <c r="F3301" s="8">
        <v>18014.900000000001</v>
      </c>
      <c r="I3301" s="11" t="s">
        <v>9</v>
      </c>
      <c r="J3301" s="5" t="s">
        <v>612</v>
      </c>
    </row>
    <row r="3302" spans="1:10">
      <c r="A3302" s="5" t="s">
        <v>808</v>
      </c>
      <c r="B3302" s="6">
        <v>44914.520036331021</v>
      </c>
      <c r="C3302" s="5" t="s">
        <v>601</v>
      </c>
      <c r="D3302" s="11"/>
      <c r="E3302" s="10"/>
      <c r="F3302" s="8">
        <v>3060.3</v>
      </c>
      <c r="I3302" s="11" t="s">
        <v>9</v>
      </c>
      <c r="J3302" s="5" t="s">
        <v>614</v>
      </c>
    </row>
    <row r="3303" spans="1:10">
      <c r="A3303" s="5" t="s">
        <v>808</v>
      </c>
      <c r="B3303" s="6">
        <v>44914.520036331021</v>
      </c>
      <c r="C3303" s="5" t="s">
        <v>601</v>
      </c>
      <c r="D3303" s="11"/>
      <c r="E3303" s="10"/>
      <c r="F3303" s="8">
        <v>12567.5</v>
      </c>
      <c r="I3303" s="11" t="s">
        <v>9</v>
      </c>
      <c r="J3303" s="10" t="s">
        <v>615</v>
      </c>
    </row>
    <row r="3304" spans="1:10">
      <c r="A3304" s="5" t="s">
        <v>808</v>
      </c>
      <c r="B3304" s="6">
        <v>44914.520036331021</v>
      </c>
      <c r="C3304" s="5" t="s">
        <v>601</v>
      </c>
      <c r="D3304" s="11"/>
      <c r="E3304" s="10"/>
      <c r="F3304" s="8">
        <v>5760.3</v>
      </c>
      <c r="I3304" s="11" t="s">
        <v>9</v>
      </c>
      <c r="J3304" s="5" t="s">
        <v>616</v>
      </c>
    </row>
    <row r="3305" spans="1:10">
      <c r="A3305" s="5" t="s">
        <v>808</v>
      </c>
      <c r="B3305" s="6">
        <v>44914.520036331021</v>
      </c>
      <c r="C3305" s="5" t="s">
        <v>601</v>
      </c>
      <c r="D3305" s="11"/>
      <c r="E3305" s="10"/>
      <c r="F3305" s="8">
        <v>120</v>
      </c>
      <c r="I3305" s="11" t="s">
        <v>9</v>
      </c>
      <c r="J3305" s="10" t="s">
        <v>745</v>
      </c>
    </row>
    <row r="3306" spans="1:10">
      <c r="A3306" s="5" t="s">
        <v>808</v>
      </c>
      <c r="B3306" s="6">
        <v>44914.520036331021</v>
      </c>
      <c r="C3306" s="5" t="s">
        <v>601</v>
      </c>
      <c r="D3306" s="11"/>
      <c r="E3306" s="10"/>
      <c r="F3306" s="8">
        <v>3005.2</v>
      </c>
      <c r="I3306" s="11" t="s">
        <v>9</v>
      </c>
      <c r="J3306" s="10" t="s">
        <v>617</v>
      </c>
    </row>
    <row r="3307" spans="1:10">
      <c r="A3307" s="5" t="s">
        <v>808</v>
      </c>
      <c r="B3307" s="6">
        <v>44914.520036331021</v>
      </c>
      <c r="C3307" s="5" t="s">
        <v>601</v>
      </c>
      <c r="D3307" s="11"/>
      <c r="E3307" s="10"/>
      <c r="F3307" s="8">
        <v>11322.9</v>
      </c>
      <c r="I3307" s="11" t="s">
        <v>9</v>
      </c>
      <c r="J3307" s="10" t="s">
        <v>618</v>
      </c>
    </row>
    <row r="3308" spans="1:10">
      <c r="A3308" s="5" t="s">
        <v>808</v>
      </c>
      <c r="B3308" s="6">
        <v>44914.520036331021</v>
      </c>
      <c r="C3308" s="5" t="s">
        <v>601</v>
      </c>
      <c r="D3308" s="11"/>
      <c r="E3308" s="10"/>
      <c r="F3308" s="8">
        <v>4794.2</v>
      </c>
      <c r="I3308" s="11" t="s">
        <v>9</v>
      </c>
      <c r="J3308" s="10" t="s">
        <v>619</v>
      </c>
    </row>
    <row r="3309" spans="1:10">
      <c r="A3309" s="5" t="s">
        <v>808</v>
      </c>
      <c r="B3309" s="6">
        <v>44914.520036331021</v>
      </c>
      <c r="C3309" s="5" t="s">
        <v>601</v>
      </c>
      <c r="D3309" s="11"/>
      <c r="E3309" s="10"/>
      <c r="F3309" s="8">
        <v>6081.8</v>
      </c>
      <c r="I3309" s="11" t="s">
        <v>9</v>
      </c>
      <c r="J3309" s="10" t="s">
        <v>620</v>
      </c>
    </row>
    <row r="3310" spans="1:10">
      <c r="A3310" s="5" t="s">
        <v>808</v>
      </c>
      <c r="B3310" s="6">
        <v>44914.520036331021</v>
      </c>
      <c r="C3310" s="5" t="s">
        <v>601</v>
      </c>
      <c r="D3310" s="11"/>
      <c r="E3310" s="10"/>
      <c r="F3310" s="8">
        <v>14471.2</v>
      </c>
      <c r="I3310" s="11" t="s">
        <v>9</v>
      </c>
      <c r="J3310" s="10" t="s">
        <v>621</v>
      </c>
    </row>
    <row r="3311" spans="1:10">
      <c r="A3311" s="5" t="s">
        <v>808</v>
      </c>
      <c r="B3311" s="6">
        <v>44914.520036331021</v>
      </c>
      <c r="C3311" s="5" t="s">
        <v>601</v>
      </c>
      <c r="D3311" s="11"/>
      <c r="E3311" s="10"/>
      <c r="F3311" s="8">
        <v>4885.2</v>
      </c>
      <c r="I3311" s="11" t="s">
        <v>9</v>
      </c>
      <c r="J3311" s="10" t="s">
        <v>794</v>
      </c>
    </row>
    <row r="3312" spans="1:10">
      <c r="A3312" s="5" t="s">
        <v>808</v>
      </c>
      <c r="B3312" s="6">
        <v>44914.520036331021</v>
      </c>
      <c r="C3312" s="5" t="s">
        <v>601</v>
      </c>
      <c r="D3312" s="11"/>
      <c r="E3312" s="10"/>
      <c r="F3312" s="8">
        <v>35543</v>
      </c>
      <c r="I3312" s="11" t="s">
        <v>9</v>
      </c>
      <c r="J3312" s="10" t="s">
        <v>603</v>
      </c>
    </row>
    <row r="3313" spans="1:10">
      <c r="A3313" s="5" t="s">
        <v>808</v>
      </c>
      <c r="B3313" s="6">
        <v>44914.520036331021</v>
      </c>
      <c r="C3313" s="5" t="s">
        <v>601</v>
      </c>
      <c r="D3313" s="11"/>
      <c r="E3313" s="10"/>
      <c r="F3313" s="8">
        <v>15953.5</v>
      </c>
      <c r="I3313" s="11" t="s">
        <v>9</v>
      </c>
      <c r="J3313" s="10" t="s">
        <v>622</v>
      </c>
    </row>
    <row r="3314" spans="1:10">
      <c r="A3314" s="5" t="s">
        <v>808</v>
      </c>
      <c r="B3314" s="6">
        <v>44914.520036331021</v>
      </c>
      <c r="C3314" s="5" t="s">
        <v>601</v>
      </c>
      <c r="D3314" s="11"/>
      <c r="E3314" s="10"/>
      <c r="F3314" s="8">
        <v>5508.4</v>
      </c>
      <c r="I3314" s="11" t="s">
        <v>9</v>
      </c>
      <c r="J3314" s="10" t="s">
        <v>623</v>
      </c>
    </row>
    <row r="3315" spans="1:10">
      <c r="A3315" s="5" t="s">
        <v>808</v>
      </c>
      <c r="B3315" s="6">
        <v>44914.520036331021</v>
      </c>
      <c r="C3315" s="5" t="s">
        <v>601</v>
      </c>
      <c r="D3315" s="11"/>
      <c r="E3315" s="10"/>
      <c r="F3315" s="8">
        <v>37915.300000000003</v>
      </c>
      <c r="I3315" s="11" t="s">
        <v>9</v>
      </c>
      <c r="J3315" s="10" t="s">
        <v>800</v>
      </c>
    </row>
    <row r="3316" spans="1:10">
      <c r="A3316" s="5" t="s">
        <v>808</v>
      </c>
      <c r="B3316" s="6">
        <v>44914.520036331021</v>
      </c>
      <c r="C3316" s="5" t="s">
        <v>601</v>
      </c>
      <c r="D3316" s="11"/>
      <c r="E3316" s="10"/>
      <c r="F3316" s="8">
        <v>8101.5</v>
      </c>
      <c r="I3316" s="11" t="s">
        <v>9</v>
      </c>
      <c r="J3316" s="10" t="s">
        <v>624</v>
      </c>
    </row>
    <row r="3317" spans="1:10">
      <c r="A3317" s="5" t="s">
        <v>808</v>
      </c>
      <c r="B3317" s="6">
        <v>44914.520036331021</v>
      </c>
      <c r="C3317" s="5" t="s">
        <v>601</v>
      </c>
      <c r="D3317" s="11"/>
      <c r="E3317" s="10"/>
      <c r="F3317" s="8">
        <v>7125.8</v>
      </c>
      <c r="I3317" s="11" t="s">
        <v>9</v>
      </c>
      <c r="J3317" s="10" t="s">
        <v>625</v>
      </c>
    </row>
    <row r="3318" spans="1:10">
      <c r="A3318" s="5" t="s">
        <v>808</v>
      </c>
      <c r="B3318" s="6">
        <v>44914.520036331021</v>
      </c>
      <c r="C3318" s="5" t="s">
        <v>601</v>
      </c>
      <c r="D3318" s="11"/>
      <c r="E3318" s="10"/>
      <c r="F3318" s="8">
        <v>17735.400000000001</v>
      </c>
      <c r="I3318" s="11" t="s">
        <v>9</v>
      </c>
      <c r="J3318" s="10" t="s">
        <v>660</v>
      </c>
    </row>
    <row r="3319" spans="1:10">
      <c r="A3319" s="5" t="s">
        <v>808</v>
      </c>
      <c r="B3319" s="6">
        <v>44914.520036331021</v>
      </c>
      <c r="C3319" s="5" t="s">
        <v>601</v>
      </c>
      <c r="D3319" s="11"/>
      <c r="E3319" s="10"/>
      <c r="F3319" s="8">
        <v>15902.6</v>
      </c>
      <c r="I3319" s="11" t="s">
        <v>9</v>
      </c>
      <c r="J3319" s="10" t="s">
        <v>639</v>
      </c>
    </row>
    <row r="3320" spans="1:10">
      <c r="A3320" s="5" t="s">
        <v>808</v>
      </c>
      <c r="B3320" s="6">
        <v>44914.520036331021</v>
      </c>
      <c r="C3320" s="5" t="s">
        <v>601</v>
      </c>
      <c r="D3320" s="11"/>
      <c r="E3320" s="10"/>
      <c r="F3320" s="8">
        <v>9140</v>
      </c>
      <c r="I3320" s="11" t="s">
        <v>9</v>
      </c>
      <c r="J3320" s="10" t="s">
        <v>674</v>
      </c>
    </row>
    <row r="3321" spans="1:10">
      <c r="A3321" s="12" t="s">
        <v>21</v>
      </c>
      <c r="B3321" s="3"/>
      <c r="C3321" s="3"/>
      <c r="D3321" s="26">
        <f>275383.56+3062.4</f>
        <v>278445.96000000002</v>
      </c>
      <c r="E3321" s="10"/>
      <c r="F3321" s="19">
        <f>SUM(F3298:G3320)</f>
        <v>278445.95999999996</v>
      </c>
      <c r="H3321" s="8"/>
      <c r="I3321" s="11"/>
      <c r="J3321" s="10"/>
    </row>
    <row r="3322" spans="1:10">
      <c r="A3322" s="13" t="s">
        <v>22</v>
      </c>
      <c r="B3322" s="13" t="s">
        <v>23</v>
      </c>
      <c r="C3322" s="13" t="s">
        <v>24</v>
      </c>
      <c r="D3322" s="7"/>
      <c r="E3322" s="10"/>
      <c r="H3322" s="8"/>
      <c r="I3322" s="11"/>
      <c r="J3322" s="10"/>
    </row>
    <row r="3323" spans="1:10" ht="15.75" customHeight="1">
      <c r="A3323" s="5"/>
      <c r="B3323" s="6"/>
      <c r="C3323" s="5"/>
      <c r="D3323" s="14">
        <v>112441829</v>
      </c>
      <c r="E3323" s="10"/>
      <c r="H3323" s="8"/>
      <c r="I3323" s="11"/>
      <c r="J3323" s="10"/>
    </row>
    <row r="3324" spans="1:10" ht="15.75" customHeight="1">
      <c r="A3324" s="5"/>
      <c r="B3324" s="6"/>
      <c r="C3324" s="5"/>
      <c r="D3324" s="14">
        <v>112441941</v>
      </c>
      <c r="E3324" s="10"/>
      <c r="H3324" s="8"/>
      <c r="I3324" s="11"/>
      <c r="J3324" s="10"/>
    </row>
    <row r="3325" spans="1:10">
      <c r="A3325" s="5"/>
      <c r="B3325" s="6"/>
      <c r="C3325" s="5"/>
      <c r="D3325" s="7"/>
      <c r="E3325" s="10"/>
      <c r="H3325" s="8"/>
      <c r="I3325" s="11"/>
      <c r="J3325" s="10"/>
    </row>
    <row r="3326" spans="1:10">
      <c r="A3326" s="5" t="s">
        <v>809</v>
      </c>
      <c r="B3326" s="6">
        <v>44914.834766817126</v>
      </c>
      <c r="C3326" s="5" t="s">
        <v>601</v>
      </c>
      <c r="D3326" s="7"/>
      <c r="E3326" s="10"/>
      <c r="G3326" s="8">
        <v>2168.8200000000002</v>
      </c>
      <c r="I3326" s="11" t="s">
        <v>10</v>
      </c>
      <c r="J3326" s="5" t="s">
        <v>607</v>
      </c>
    </row>
    <row r="3327" spans="1:10">
      <c r="A3327" s="5" t="s">
        <v>809</v>
      </c>
      <c r="B3327" s="6">
        <v>44914.834766817126</v>
      </c>
      <c r="C3327" s="5" t="s">
        <v>601</v>
      </c>
      <c r="D3327" s="7"/>
      <c r="E3327" s="10"/>
      <c r="G3327" s="8">
        <v>684.98</v>
      </c>
      <c r="I3327" s="11" t="s">
        <v>10</v>
      </c>
      <c r="J3327" s="10" t="s">
        <v>660</v>
      </c>
    </row>
    <row r="3328" spans="1:10">
      <c r="A3328" s="5" t="s">
        <v>810</v>
      </c>
      <c r="B3328" s="6">
        <v>44914.834766817126</v>
      </c>
      <c r="C3328" s="5" t="s">
        <v>611</v>
      </c>
      <c r="D3328" s="9">
        <v>45123167243</v>
      </c>
      <c r="E3328" s="5" t="s">
        <v>71</v>
      </c>
      <c r="H3328" s="8">
        <v>1212.81</v>
      </c>
      <c r="I3328" s="5" t="s">
        <v>15</v>
      </c>
      <c r="J3328" s="10" t="s">
        <v>631</v>
      </c>
    </row>
    <row r="3329" spans="1:10">
      <c r="A3329" s="5" t="s">
        <v>809</v>
      </c>
      <c r="B3329" s="6">
        <v>44914.834766817126</v>
      </c>
      <c r="C3329" s="5" t="s">
        <v>601</v>
      </c>
      <c r="D3329" s="9">
        <v>52116604468</v>
      </c>
      <c r="E3329" s="5" t="s">
        <v>71</v>
      </c>
      <c r="H3329" s="8">
        <v>538.02</v>
      </c>
      <c r="I3329" s="5" t="s">
        <v>15</v>
      </c>
      <c r="J3329" s="5" t="s">
        <v>607</v>
      </c>
    </row>
    <row r="3330" spans="1:10">
      <c r="A3330" s="5" t="s">
        <v>809</v>
      </c>
      <c r="B3330" s="6">
        <v>44914.834766817126</v>
      </c>
      <c r="C3330" s="5" t="s">
        <v>601</v>
      </c>
      <c r="D3330" s="9">
        <v>52116604468</v>
      </c>
      <c r="E3330" s="5" t="s">
        <v>71</v>
      </c>
      <c r="H3330" s="8">
        <v>249.41</v>
      </c>
      <c r="I3330" s="5" t="s">
        <v>15</v>
      </c>
      <c r="J3330" s="5" t="s">
        <v>607</v>
      </c>
    </row>
    <row r="3331" spans="1:10">
      <c r="A3331" s="5" t="s">
        <v>809</v>
      </c>
      <c r="B3331" s="6">
        <v>44914.834766817126</v>
      </c>
      <c r="C3331" s="5" t="s">
        <v>601</v>
      </c>
      <c r="D3331" s="9">
        <v>52116604468</v>
      </c>
      <c r="E3331" s="5" t="s">
        <v>71</v>
      </c>
      <c r="H3331" s="8">
        <v>286.64999999999998</v>
      </c>
      <c r="I3331" s="5" t="s">
        <v>15</v>
      </c>
      <c r="J3331" s="5" t="s">
        <v>607</v>
      </c>
    </row>
    <row r="3332" spans="1:10">
      <c r="A3332" s="5" t="s">
        <v>809</v>
      </c>
      <c r="B3332" s="6">
        <v>44914.834766817126</v>
      </c>
      <c r="C3332" s="5" t="s">
        <v>601</v>
      </c>
      <c r="D3332" s="9">
        <v>45153040266</v>
      </c>
      <c r="E3332" s="5" t="s">
        <v>71</v>
      </c>
      <c r="H3332" s="8">
        <v>5280</v>
      </c>
      <c r="I3332" s="5" t="s">
        <v>15</v>
      </c>
      <c r="J3332" s="5" t="s">
        <v>607</v>
      </c>
    </row>
    <row r="3333" spans="1:10">
      <c r="A3333" s="5" t="s">
        <v>809</v>
      </c>
      <c r="B3333" s="6">
        <v>44914.834766817126</v>
      </c>
      <c r="C3333" s="5" t="s">
        <v>601</v>
      </c>
      <c r="D3333" s="9">
        <v>45153029806</v>
      </c>
      <c r="E3333" s="5" t="s">
        <v>71</v>
      </c>
      <c r="H3333" s="8">
        <v>3551.8</v>
      </c>
      <c r="I3333" s="5" t="s">
        <v>15</v>
      </c>
      <c r="J3333" s="5" t="s">
        <v>607</v>
      </c>
    </row>
    <row r="3334" spans="1:10">
      <c r="A3334" s="5" t="s">
        <v>809</v>
      </c>
      <c r="B3334" s="6">
        <v>44914.834766817126</v>
      </c>
      <c r="C3334" s="5" t="s">
        <v>601</v>
      </c>
      <c r="D3334" s="9">
        <v>45123167233</v>
      </c>
      <c r="E3334" s="5" t="s">
        <v>71</v>
      </c>
      <c r="H3334" s="8">
        <v>323.60000000000002</v>
      </c>
      <c r="I3334" s="5" t="s">
        <v>15</v>
      </c>
      <c r="J3334" s="10" t="s">
        <v>631</v>
      </c>
    </row>
    <row r="3335" spans="1:10">
      <c r="A3335" s="5" t="s">
        <v>809</v>
      </c>
      <c r="B3335" s="6">
        <v>44914.834766817126</v>
      </c>
      <c r="C3335" s="5" t="s">
        <v>601</v>
      </c>
      <c r="D3335" s="9">
        <v>45123167233</v>
      </c>
      <c r="E3335" s="5" t="s">
        <v>71</v>
      </c>
      <c r="H3335" s="8">
        <v>794.4</v>
      </c>
      <c r="I3335" s="5" t="s">
        <v>15</v>
      </c>
      <c r="J3335" s="10" t="s">
        <v>631</v>
      </c>
    </row>
    <row r="3336" spans="1:10">
      <c r="A3336" s="5" t="s">
        <v>809</v>
      </c>
      <c r="B3336" s="6">
        <v>44914.834766817126</v>
      </c>
      <c r="C3336" s="5" t="s">
        <v>601</v>
      </c>
      <c r="D3336" s="9">
        <v>45123167233</v>
      </c>
      <c r="E3336" s="5" t="s">
        <v>71</v>
      </c>
      <c r="H3336" s="8">
        <v>2737.49</v>
      </c>
      <c r="I3336" s="5" t="s">
        <v>15</v>
      </c>
      <c r="J3336" s="10" t="s">
        <v>631</v>
      </c>
    </row>
    <row r="3337" spans="1:10">
      <c r="A3337" s="5" t="s">
        <v>809</v>
      </c>
      <c r="B3337" s="6">
        <v>44914.834766817126</v>
      </c>
      <c r="C3337" s="5" t="s">
        <v>601</v>
      </c>
      <c r="D3337" s="9">
        <v>45123167233</v>
      </c>
      <c r="E3337" s="5" t="s">
        <v>71</v>
      </c>
      <c r="H3337" s="8">
        <v>1044.5999999999999</v>
      </c>
      <c r="I3337" s="5" t="s">
        <v>15</v>
      </c>
      <c r="J3337" s="10" t="s">
        <v>631</v>
      </c>
    </row>
    <row r="3338" spans="1:10">
      <c r="A3338" s="5" t="s">
        <v>809</v>
      </c>
      <c r="B3338" s="6">
        <v>44914.834766817126</v>
      </c>
      <c r="C3338" s="5" t="s">
        <v>601</v>
      </c>
      <c r="D3338" s="9">
        <v>45123167233</v>
      </c>
      <c r="E3338" s="5" t="s">
        <v>71</v>
      </c>
      <c r="H3338" s="8">
        <v>1500.31</v>
      </c>
      <c r="I3338" s="5" t="s">
        <v>15</v>
      </c>
      <c r="J3338" s="10" t="s">
        <v>631</v>
      </c>
    </row>
    <row r="3339" spans="1:10">
      <c r="A3339" s="5" t="s">
        <v>809</v>
      </c>
      <c r="B3339" s="6">
        <v>44914.834766817126</v>
      </c>
      <c r="C3339" s="5" t="s">
        <v>601</v>
      </c>
      <c r="D3339" s="9">
        <v>45123167243</v>
      </c>
      <c r="E3339" s="5" t="s">
        <v>71</v>
      </c>
      <c r="H3339" s="8">
        <v>1182.1400000000001</v>
      </c>
      <c r="I3339" s="5" t="s">
        <v>15</v>
      </c>
      <c r="J3339" s="10" t="s">
        <v>631</v>
      </c>
    </row>
    <row r="3340" spans="1:10">
      <c r="A3340" s="5" t="s">
        <v>809</v>
      </c>
      <c r="B3340" s="6">
        <v>44914.834766817126</v>
      </c>
      <c r="C3340" s="5" t="s">
        <v>601</v>
      </c>
      <c r="D3340" s="9">
        <v>45123167243</v>
      </c>
      <c r="E3340" s="5" t="s">
        <v>71</v>
      </c>
      <c r="H3340" s="8">
        <v>3775</v>
      </c>
      <c r="I3340" s="5" t="s">
        <v>15</v>
      </c>
      <c r="J3340" s="10" t="s">
        <v>631</v>
      </c>
    </row>
    <row r="3341" spans="1:10">
      <c r="A3341" s="5" t="s">
        <v>809</v>
      </c>
      <c r="B3341" s="6">
        <v>44914.834766817126</v>
      </c>
      <c r="C3341" s="5" t="s">
        <v>601</v>
      </c>
      <c r="D3341" s="9">
        <v>45123167243</v>
      </c>
      <c r="E3341" s="5" t="s">
        <v>71</v>
      </c>
      <c r="H3341" s="8">
        <v>4255.8999999999996</v>
      </c>
      <c r="I3341" s="5" t="s">
        <v>15</v>
      </c>
      <c r="J3341" s="10" t="s">
        <v>631</v>
      </c>
    </row>
    <row r="3342" spans="1:10">
      <c r="A3342" s="5" t="s">
        <v>809</v>
      </c>
      <c r="B3342" s="6">
        <v>44914.834766817126</v>
      </c>
      <c r="C3342" s="5" t="s">
        <v>601</v>
      </c>
      <c r="D3342" s="9">
        <v>45123167243</v>
      </c>
      <c r="E3342" s="5" t="s">
        <v>71</v>
      </c>
      <c r="H3342" s="8">
        <v>845.32</v>
      </c>
      <c r="I3342" s="5" t="s">
        <v>15</v>
      </c>
      <c r="J3342" s="10" t="s">
        <v>631</v>
      </c>
    </row>
    <row r="3343" spans="1:10">
      <c r="A3343" s="5" t="s">
        <v>809</v>
      </c>
      <c r="B3343" s="6">
        <v>44914.834766817126</v>
      </c>
      <c r="C3343" s="5" t="s">
        <v>601</v>
      </c>
      <c r="D3343" s="7">
        <v>3052014096</v>
      </c>
      <c r="E3343" s="10" t="s">
        <v>654</v>
      </c>
      <c r="H3343" s="8">
        <v>1219.8</v>
      </c>
      <c r="I3343" s="5" t="s">
        <v>15</v>
      </c>
      <c r="J3343" s="5" t="s">
        <v>602</v>
      </c>
    </row>
    <row r="3344" spans="1:10">
      <c r="A3344" s="5" t="s">
        <v>809</v>
      </c>
      <c r="B3344" s="6">
        <v>44914.834766817126</v>
      </c>
      <c r="C3344" s="5" t="s">
        <v>601</v>
      </c>
      <c r="D3344" s="7">
        <v>268683</v>
      </c>
      <c r="E3344" s="5" t="s">
        <v>218</v>
      </c>
      <c r="H3344" s="8">
        <v>677</v>
      </c>
      <c r="I3344" s="5" t="s">
        <v>15</v>
      </c>
      <c r="J3344" s="10" t="s">
        <v>609</v>
      </c>
    </row>
    <row r="3345" spans="1:10">
      <c r="A3345" s="5" t="s">
        <v>809</v>
      </c>
      <c r="B3345" s="6">
        <v>44914.834766817126</v>
      </c>
      <c r="C3345" s="5" t="s">
        <v>601</v>
      </c>
      <c r="D3345" s="9">
        <v>10360388321</v>
      </c>
      <c r="E3345" s="5" t="s">
        <v>71</v>
      </c>
      <c r="H3345" s="8">
        <v>1158.3</v>
      </c>
      <c r="I3345" s="5" t="s">
        <v>15</v>
      </c>
      <c r="J3345" s="5" t="s">
        <v>602</v>
      </c>
    </row>
    <row r="3346" spans="1:10">
      <c r="A3346" s="5" t="s">
        <v>809</v>
      </c>
      <c r="B3346" s="6">
        <v>44914.834766817126</v>
      </c>
      <c r="C3346" s="5" t="s">
        <v>601</v>
      </c>
      <c r="D3346" s="9">
        <v>19320635966</v>
      </c>
      <c r="E3346" s="5" t="s">
        <v>71</v>
      </c>
      <c r="H3346" s="8">
        <v>15976</v>
      </c>
      <c r="I3346" s="5" t="s">
        <v>15</v>
      </c>
      <c r="J3346" s="5" t="s">
        <v>602</v>
      </c>
    </row>
    <row r="3347" spans="1:10">
      <c r="A3347" s="5" t="s">
        <v>809</v>
      </c>
      <c r="B3347" s="6">
        <v>44914.834766817126</v>
      </c>
      <c r="C3347" s="5" t="s">
        <v>601</v>
      </c>
      <c r="D3347" s="9">
        <v>45113188224</v>
      </c>
      <c r="E3347" s="5" t="s">
        <v>71</v>
      </c>
      <c r="H3347" s="8">
        <v>1425.39</v>
      </c>
      <c r="I3347" s="5" t="s">
        <v>15</v>
      </c>
      <c r="J3347" s="5" t="s">
        <v>602</v>
      </c>
    </row>
    <row r="3348" spans="1:10">
      <c r="A3348" s="5" t="s">
        <v>809</v>
      </c>
      <c r="B3348" s="6">
        <v>44914.834766817126</v>
      </c>
      <c r="C3348" s="5" t="s">
        <v>601</v>
      </c>
      <c r="D3348" s="9">
        <v>45123170643</v>
      </c>
      <c r="E3348" s="5" t="s">
        <v>71</v>
      </c>
      <c r="H3348" s="8">
        <v>1864</v>
      </c>
      <c r="I3348" s="5" t="s">
        <v>15</v>
      </c>
      <c r="J3348" s="5" t="s">
        <v>602</v>
      </c>
    </row>
    <row r="3349" spans="1:10">
      <c r="A3349" s="5" t="s">
        <v>809</v>
      </c>
      <c r="B3349" s="6">
        <v>44914.834766817126</v>
      </c>
      <c r="C3349" s="5" t="s">
        <v>601</v>
      </c>
      <c r="D3349" s="9">
        <v>45153037012</v>
      </c>
      <c r="E3349" s="5" t="s">
        <v>71</v>
      </c>
      <c r="H3349" s="8">
        <v>2938.48</v>
      </c>
      <c r="I3349" s="5" t="s">
        <v>15</v>
      </c>
      <c r="J3349" s="5" t="s">
        <v>602</v>
      </c>
    </row>
    <row r="3350" spans="1:10">
      <c r="A3350" s="5" t="s">
        <v>809</v>
      </c>
      <c r="B3350" s="6">
        <v>44914.834766817126</v>
      </c>
      <c r="C3350" s="5" t="s">
        <v>601</v>
      </c>
      <c r="D3350" s="9">
        <v>45113189595</v>
      </c>
      <c r="E3350" s="5" t="s">
        <v>71</v>
      </c>
      <c r="H3350" s="8">
        <v>1343.29</v>
      </c>
      <c r="I3350" s="5" t="s">
        <v>15</v>
      </c>
      <c r="J3350" s="5" t="s">
        <v>602</v>
      </c>
    </row>
    <row r="3351" spans="1:10">
      <c r="A3351" s="5" t="s">
        <v>809</v>
      </c>
      <c r="B3351" s="6">
        <v>44914.834766817126</v>
      </c>
      <c r="C3351" s="5" t="s">
        <v>601</v>
      </c>
      <c r="D3351" s="9">
        <v>45143413981</v>
      </c>
      <c r="E3351" s="5" t="s">
        <v>71</v>
      </c>
      <c r="H3351" s="8">
        <v>570.04</v>
      </c>
      <c r="I3351" s="5" t="s">
        <v>15</v>
      </c>
      <c r="J3351" s="5" t="s">
        <v>602</v>
      </c>
    </row>
    <row r="3352" spans="1:10">
      <c r="A3352" s="5" t="s">
        <v>809</v>
      </c>
      <c r="B3352" s="6">
        <v>44914.834766817126</v>
      </c>
      <c r="C3352" s="5" t="s">
        <v>601</v>
      </c>
      <c r="D3352" s="9">
        <v>45153038266</v>
      </c>
      <c r="E3352" s="5" t="s">
        <v>71</v>
      </c>
      <c r="H3352" s="8">
        <v>2303.88</v>
      </c>
      <c r="I3352" s="5" t="s">
        <v>15</v>
      </c>
      <c r="J3352" s="5" t="s">
        <v>602</v>
      </c>
    </row>
    <row r="3353" spans="1:10">
      <c r="A3353" s="5" t="s">
        <v>809</v>
      </c>
      <c r="B3353" s="6">
        <v>44914.834766817126</v>
      </c>
      <c r="C3353" s="5" t="s">
        <v>601</v>
      </c>
      <c r="D3353" s="9">
        <v>51517238438</v>
      </c>
      <c r="E3353" s="5" t="s">
        <v>71</v>
      </c>
      <c r="H3353" s="8">
        <v>65.66</v>
      </c>
      <c r="I3353" s="5" t="s">
        <v>15</v>
      </c>
      <c r="J3353" s="5" t="s">
        <v>602</v>
      </c>
    </row>
    <row r="3354" spans="1:10">
      <c r="A3354" s="5" t="s">
        <v>809</v>
      </c>
      <c r="B3354" s="6">
        <v>44914.834766817126</v>
      </c>
      <c r="C3354" s="5" t="s">
        <v>601</v>
      </c>
      <c r="D3354" s="9">
        <v>45113192155</v>
      </c>
      <c r="E3354" s="5" t="s">
        <v>71</v>
      </c>
      <c r="H3354" s="8">
        <v>533.05999999999995</v>
      </c>
      <c r="I3354" s="5" t="s">
        <v>15</v>
      </c>
      <c r="J3354" s="5" t="s">
        <v>602</v>
      </c>
    </row>
    <row r="3355" spans="1:10">
      <c r="A3355" s="5" t="s">
        <v>809</v>
      </c>
      <c r="B3355" s="6">
        <v>44914.834766817126</v>
      </c>
      <c r="C3355" s="5" t="s">
        <v>601</v>
      </c>
      <c r="D3355" s="9">
        <v>10360388448</v>
      </c>
      <c r="E3355" s="5" t="s">
        <v>71</v>
      </c>
      <c r="H3355" s="8">
        <v>198</v>
      </c>
      <c r="I3355" s="5" t="s">
        <v>15</v>
      </c>
      <c r="J3355" s="5" t="s">
        <v>602</v>
      </c>
    </row>
    <row r="3356" spans="1:10">
      <c r="A3356" s="5" t="s">
        <v>809</v>
      </c>
      <c r="B3356" s="6">
        <v>44914.834766817126</v>
      </c>
      <c r="C3356" s="5" t="s">
        <v>601</v>
      </c>
      <c r="D3356" s="7">
        <v>522733</v>
      </c>
      <c r="E3356" s="5" t="s">
        <v>60</v>
      </c>
      <c r="H3356" s="8">
        <v>222.6</v>
      </c>
      <c r="I3356" s="5" t="s">
        <v>15</v>
      </c>
      <c r="J3356" s="5" t="s">
        <v>607</v>
      </c>
    </row>
    <row r="3357" spans="1:10">
      <c r="A3357" s="5" t="s">
        <v>809</v>
      </c>
      <c r="B3357" s="6">
        <v>44914.834766817126</v>
      </c>
      <c r="C3357" s="5" t="s">
        <v>601</v>
      </c>
      <c r="D3357" s="9">
        <v>45143418002</v>
      </c>
      <c r="E3357" s="5" t="s">
        <v>71</v>
      </c>
      <c r="H3357" s="8">
        <v>84500</v>
      </c>
      <c r="I3357" s="5" t="s">
        <v>15</v>
      </c>
      <c r="J3357" s="5" t="s">
        <v>630</v>
      </c>
    </row>
    <row r="3358" spans="1:10">
      <c r="A3358" s="5" t="s">
        <v>809</v>
      </c>
      <c r="B3358" s="6">
        <v>44914.834766817126</v>
      </c>
      <c r="C3358" s="5" t="s">
        <v>601</v>
      </c>
      <c r="D3358" s="9">
        <v>296301007830029</v>
      </c>
      <c r="E3358" s="5" t="s">
        <v>632</v>
      </c>
      <c r="H3358" s="8">
        <v>40870.32</v>
      </c>
      <c r="I3358" s="5" t="s">
        <v>15</v>
      </c>
      <c r="J3358" s="5" t="s">
        <v>608</v>
      </c>
    </row>
    <row r="3359" spans="1:10">
      <c r="A3359" s="5" t="s">
        <v>809</v>
      </c>
      <c r="B3359" s="6">
        <v>44914.834766817126</v>
      </c>
      <c r="C3359" s="5" t="s">
        <v>601</v>
      </c>
      <c r="D3359" s="9">
        <v>296301007830029</v>
      </c>
      <c r="E3359" s="5" t="s">
        <v>649</v>
      </c>
      <c r="H3359" s="8">
        <v>2088</v>
      </c>
      <c r="I3359" s="5" t="s">
        <v>15</v>
      </c>
      <c r="J3359" s="5" t="s">
        <v>608</v>
      </c>
    </row>
    <row r="3360" spans="1:10">
      <c r="A3360" s="5" t="s">
        <v>809</v>
      </c>
      <c r="B3360" s="6">
        <v>44914.834766817126</v>
      </c>
      <c r="C3360" s="5" t="s">
        <v>601</v>
      </c>
      <c r="D3360" s="9">
        <v>295401006540024</v>
      </c>
      <c r="E3360" s="5" t="s">
        <v>632</v>
      </c>
      <c r="H3360" s="8">
        <v>42232.160000000003</v>
      </c>
      <c r="I3360" s="5" t="s">
        <v>15</v>
      </c>
      <c r="J3360" s="10" t="s">
        <v>609</v>
      </c>
    </row>
    <row r="3361" spans="1:10">
      <c r="A3361" s="5" t="s">
        <v>809</v>
      </c>
      <c r="B3361" s="6">
        <v>44914.834766817126</v>
      </c>
      <c r="C3361" s="5" t="s">
        <v>601</v>
      </c>
      <c r="D3361" s="9">
        <v>295401006540024</v>
      </c>
      <c r="E3361" s="5" t="s">
        <v>649</v>
      </c>
      <c r="H3361" s="8">
        <v>16216.8</v>
      </c>
      <c r="I3361" s="5" t="s">
        <v>15</v>
      </c>
      <c r="J3361" s="10" t="s">
        <v>609</v>
      </c>
    </row>
    <row r="3362" spans="1:10">
      <c r="A3362" s="5" t="s">
        <v>809</v>
      </c>
      <c r="B3362" s="6">
        <v>44914.834766817126</v>
      </c>
      <c r="C3362" s="5" t="s">
        <v>601</v>
      </c>
      <c r="D3362" s="7">
        <v>407879</v>
      </c>
      <c r="E3362" s="5" t="s">
        <v>71</v>
      </c>
      <c r="H3362" s="8">
        <v>100000</v>
      </c>
      <c r="I3362" s="5" t="s">
        <v>15</v>
      </c>
      <c r="J3362" s="5" t="s">
        <v>630</v>
      </c>
    </row>
    <row r="3363" spans="1:10">
      <c r="A3363" s="5" t="s">
        <v>809</v>
      </c>
      <c r="B3363" s="6">
        <v>44914.834766817126</v>
      </c>
      <c r="C3363" s="5" t="s">
        <v>601</v>
      </c>
      <c r="D3363" s="9">
        <v>297502002020047</v>
      </c>
      <c r="E3363" s="5" t="s">
        <v>632</v>
      </c>
      <c r="H3363" s="8">
        <v>176635.7</v>
      </c>
      <c r="I3363" s="5" t="s">
        <v>15</v>
      </c>
      <c r="J3363" s="5" t="s">
        <v>630</v>
      </c>
    </row>
    <row r="3364" spans="1:10">
      <c r="A3364" s="5" t="s">
        <v>809</v>
      </c>
      <c r="B3364" s="6">
        <v>44914.834766817126</v>
      </c>
      <c r="C3364" s="5" t="s">
        <v>601</v>
      </c>
      <c r="D3364" s="9">
        <v>297502002020047</v>
      </c>
      <c r="E3364" s="5" t="s">
        <v>649</v>
      </c>
      <c r="H3364" s="8">
        <v>31320</v>
      </c>
      <c r="I3364" s="5" t="s">
        <v>15</v>
      </c>
      <c r="J3364" s="5" t="s">
        <v>630</v>
      </c>
    </row>
    <row r="3365" spans="1:10">
      <c r="A3365" s="5" t="s">
        <v>809</v>
      </c>
      <c r="B3365" s="6">
        <v>44914.834766817126</v>
      </c>
      <c r="C3365" s="5" t="s">
        <v>601</v>
      </c>
      <c r="D3365" s="7"/>
      <c r="E3365" s="10"/>
      <c r="F3365" s="8">
        <v>4486.8</v>
      </c>
      <c r="I3365" s="11" t="s">
        <v>9</v>
      </c>
      <c r="J3365" s="10" t="s">
        <v>613</v>
      </c>
    </row>
    <row r="3366" spans="1:10">
      <c r="A3366" s="5" t="s">
        <v>809</v>
      </c>
      <c r="B3366" s="6">
        <v>44914.834766817126</v>
      </c>
      <c r="C3366" s="5" t="s">
        <v>601</v>
      </c>
      <c r="D3366" s="7"/>
      <c r="E3366" s="10"/>
      <c r="F3366" s="8">
        <v>14907.3</v>
      </c>
      <c r="I3366" s="11" t="s">
        <v>9</v>
      </c>
      <c r="J3366" s="5" t="s">
        <v>612</v>
      </c>
    </row>
    <row r="3367" spans="1:10">
      <c r="A3367" s="5" t="s">
        <v>809</v>
      </c>
      <c r="B3367" s="6">
        <v>44914.834766817126</v>
      </c>
      <c r="C3367" s="5" t="s">
        <v>601</v>
      </c>
      <c r="D3367" s="7"/>
      <c r="E3367" s="10"/>
      <c r="F3367" s="8">
        <v>3622.3</v>
      </c>
      <c r="I3367" s="11" t="s">
        <v>9</v>
      </c>
      <c r="J3367" s="5" t="s">
        <v>614</v>
      </c>
    </row>
    <row r="3368" spans="1:10">
      <c r="A3368" s="5" t="s">
        <v>809</v>
      </c>
      <c r="B3368" s="6">
        <v>44914.834766817126</v>
      </c>
      <c r="C3368" s="5" t="s">
        <v>601</v>
      </c>
      <c r="D3368" s="7"/>
      <c r="E3368" s="10"/>
      <c r="F3368" s="8">
        <v>5913.4</v>
      </c>
      <c r="I3368" s="11" t="s">
        <v>9</v>
      </c>
      <c r="J3368" s="10" t="s">
        <v>615</v>
      </c>
    </row>
    <row r="3369" spans="1:10">
      <c r="A3369" s="5" t="s">
        <v>809</v>
      </c>
      <c r="B3369" s="6">
        <v>44914.834766817126</v>
      </c>
      <c r="C3369" s="5" t="s">
        <v>601</v>
      </c>
      <c r="D3369" s="7"/>
      <c r="E3369" s="10"/>
      <c r="F3369" s="8">
        <v>3716.5</v>
      </c>
      <c r="I3369" s="11" t="s">
        <v>9</v>
      </c>
      <c r="J3369" s="5" t="s">
        <v>616</v>
      </c>
    </row>
    <row r="3370" spans="1:10">
      <c r="A3370" s="5" t="s">
        <v>809</v>
      </c>
      <c r="B3370" s="6">
        <v>44914.834766817126</v>
      </c>
      <c r="C3370" s="5" t="s">
        <v>601</v>
      </c>
      <c r="D3370" s="7"/>
      <c r="E3370" s="10"/>
      <c r="F3370" s="8">
        <v>5898.4</v>
      </c>
      <c r="I3370" s="11" t="s">
        <v>9</v>
      </c>
      <c r="J3370" s="10" t="s">
        <v>618</v>
      </c>
    </row>
    <row r="3371" spans="1:10">
      <c r="A3371" s="5" t="s">
        <v>809</v>
      </c>
      <c r="B3371" s="6">
        <v>44914.834766817126</v>
      </c>
      <c r="C3371" s="5" t="s">
        <v>601</v>
      </c>
      <c r="D3371" s="7"/>
      <c r="E3371" s="10"/>
      <c r="F3371" s="8">
        <v>4197</v>
      </c>
      <c r="I3371" s="11" t="s">
        <v>9</v>
      </c>
      <c r="J3371" s="10" t="s">
        <v>619</v>
      </c>
    </row>
    <row r="3372" spans="1:10">
      <c r="A3372" s="5" t="s">
        <v>809</v>
      </c>
      <c r="B3372" s="6">
        <v>44914.834766817126</v>
      </c>
      <c r="C3372" s="5" t="s">
        <v>601</v>
      </c>
      <c r="D3372" s="7"/>
      <c r="E3372" s="10"/>
      <c r="F3372" s="8">
        <v>8996.5</v>
      </c>
      <c r="I3372" s="11" t="s">
        <v>9</v>
      </c>
      <c r="J3372" s="10" t="s">
        <v>620</v>
      </c>
    </row>
    <row r="3373" spans="1:10">
      <c r="A3373" s="5" t="s">
        <v>809</v>
      </c>
      <c r="B3373" s="6">
        <v>44914.834766817126</v>
      </c>
      <c r="C3373" s="5" t="s">
        <v>601</v>
      </c>
      <c r="D3373" s="7"/>
      <c r="E3373" s="10"/>
      <c r="F3373" s="8">
        <v>10731.5</v>
      </c>
      <c r="I3373" s="11" t="s">
        <v>9</v>
      </c>
      <c r="J3373" s="10" t="s">
        <v>621</v>
      </c>
    </row>
    <row r="3374" spans="1:10">
      <c r="A3374" s="5" t="s">
        <v>809</v>
      </c>
      <c r="B3374" s="6">
        <v>44914.834766817126</v>
      </c>
      <c r="C3374" s="5" t="s">
        <v>601</v>
      </c>
      <c r="D3374" s="7"/>
      <c r="E3374" s="10"/>
      <c r="F3374" s="8">
        <v>6217.2</v>
      </c>
      <c r="I3374" s="11" t="s">
        <v>9</v>
      </c>
      <c r="J3374" s="10" t="s">
        <v>622</v>
      </c>
    </row>
    <row r="3375" spans="1:10">
      <c r="A3375" s="5" t="s">
        <v>809</v>
      </c>
      <c r="B3375" s="6">
        <v>44914.834766817126</v>
      </c>
      <c r="C3375" s="5" t="s">
        <v>601</v>
      </c>
      <c r="D3375" s="7"/>
      <c r="E3375" s="10"/>
      <c r="F3375" s="8">
        <v>6450.7</v>
      </c>
      <c r="I3375" s="11" t="s">
        <v>9</v>
      </c>
      <c r="J3375" s="10" t="s">
        <v>623</v>
      </c>
    </row>
    <row r="3376" spans="1:10">
      <c r="A3376" s="5" t="s">
        <v>809</v>
      </c>
      <c r="B3376" s="6">
        <v>44914.834766817126</v>
      </c>
      <c r="C3376" s="5" t="s">
        <v>601</v>
      </c>
      <c r="D3376" s="7"/>
      <c r="E3376" s="10"/>
      <c r="F3376" s="8">
        <v>9893.4</v>
      </c>
      <c r="I3376" s="11" t="s">
        <v>9</v>
      </c>
      <c r="J3376" s="10" t="s">
        <v>624</v>
      </c>
    </row>
    <row r="3377" spans="1:10">
      <c r="A3377" s="5" t="s">
        <v>809</v>
      </c>
      <c r="B3377" s="6">
        <v>44914.834766817126</v>
      </c>
      <c r="C3377" s="5" t="s">
        <v>601</v>
      </c>
      <c r="D3377" s="7"/>
      <c r="E3377" s="10"/>
      <c r="F3377" s="8">
        <v>7802.9</v>
      </c>
      <c r="I3377" s="11" t="s">
        <v>9</v>
      </c>
      <c r="J3377" s="10" t="s">
        <v>625</v>
      </c>
    </row>
    <row r="3378" spans="1:10">
      <c r="A3378" s="5" t="s">
        <v>809</v>
      </c>
      <c r="B3378" s="6">
        <v>44914.834766817126</v>
      </c>
      <c r="C3378" s="5" t="s">
        <v>601</v>
      </c>
      <c r="D3378" s="7"/>
      <c r="E3378" s="10"/>
      <c r="F3378" s="8">
        <v>68812.7</v>
      </c>
      <c r="I3378" s="11" t="s">
        <v>9</v>
      </c>
      <c r="J3378" s="10" t="s">
        <v>626</v>
      </c>
    </row>
    <row r="3379" spans="1:10">
      <c r="A3379" s="5" t="s">
        <v>809</v>
      </c>
      <c r="B3379" s="6">
        <v>44914.834766817126</v>
      </c>
      <c r="C3379" s="5" t="s">
        <v>601</v>
      </c>
      <c r="D3379" s="7"/>
      <c r="E3379" s="10"/>
      <c r="F3379" s="8">
        <v>6310.7</v>
      </c>
      <c r="I3379" s="11" t="s">
        <v>9</v>
      </c>
      <c r="J3379" s="10" t="s">
        <v>660</v>
      </c>
    </row>
    <row r="3380" spans="1:10">
      <c r="A3380" s="5" t="s">
        <v>809</v>
      </c>
      <c r="B3380" s="6">
        <v>44914.834766817126</v>
      </c>
      <c r="C3380" s="5" t="s">
        <v>601</v>
      </c>
      <c r="D3380" s="7"/>
      <c r="E3380" s="10"/>
      <c r="F3380" s="8">
        <v>789</v>
      </c>
      <c r="I3380" s="11" t="s">
        <v>9</v>
      </c>
      <c r="J3380" s="10" t="s">
        <v>674</v>
      </c>
    </row>
    <row r="3381" spans="1:10">
      <c r="A3381" s="12" t="s">
        <v>21</v>
      </c>
      <c r="B3381" s="3"/>
      <c r="C3381" s="3"/>
      <c r="D3381" s="26">
        <f>170208.1+1392</f>
        <v>171600.1</v>
      </c>
      <c r="E3381" s="10"/>
      <c r="F3381" s="19">
        <f>SUM(F3326:G3380)</f>
        <v>171600.09999999998</v>
      </c>
      <c r="H3381" s="8"/>
      <c r="I3381" s="11"/>
      <c r="J3381" s="10"/>
    </row>
    <row r="3382" spans="1:10">
      <c r="A3382" s="13" t="s">
        <v>22</v>
      </c>
      <c r="B3382" s="13" t="s">
        <v>23</v>
      </c>
      <c r="C3382" s="13" t="s">
        <v>24</v>
      </c>
      <c r="D3382" s="7"/>
      <c r="E3382" s="10"/>
      <c r="H3382" s="8"/>
      <c r="I3382" s="11"/>
      <c r="J3382" s="10"/>
    </row>
    <row r="3383" spans="1:10" ht="15.75" customHeight="1">
      <c r="D3383" s="14">
        <v>112450113</v>
      </c>
    </row>
    <row r="3384" spans="1:10" ht="15.75" customHeight="1">
      <c r="D3384" s="14">
        <v>112450187</v>
      </c>
    </row>
    <row r="3386" spans="1:10">
      <c r="A3386" s="1" t="s">
        <v>0</v>
      </c>
      <c r="B3386" s="2"/>
      <c r="C3386" s="2"/>
      <c r="D3386" s="2"/>
      <c r="E3386" s="2"/>
      <c r="F3386" s="2"/>
      <c r="G3386" s="2"/>
      <c r="H3386" s="2"/>
      <c r="I3386" s="2"/>
      <c r="J3386" s="2"/>
    </row>
    <row r="3387" spans="1:10">
      <c r="A3387" s="3" t="s">
        <v>191</v>
      </c>
      <c r="B3387" s="2"/>
      <c r="C3387" s="2"/>
      <c r="D3387" s="2"/>
      <c r="E3387" s="2"/>
      <c r="F3387" s="2"/>
      <c r="G3387" s="2"/>
      <c r="H3387" s="2"/>
      <c r="I3387" s="2"/>
      <c r="J3387" s="2"/>
    </row>
    <row r="3388" spans="1:10">
      <c r="A3388" s="88" t="s">
        <v>0</v>
      </c>
      <c r="B3388" s="88" t="s">
        <v>2</v>
      </c>
      <c r="C3388" s="88" t="s">
        <v>3</v>
      </c>
      <c r="D3388" s="88" t="s">
        <v>4</v>
      </c>
      <c r="E3388" s="88" t="s">
        <v>5</v>
      </c>
      <c r="F3388" s="88" t="s">
        <v>6</v>
      </c>
      <c r="G3388" s="90"/>
      <c r="H3388" s="91"/>
      <c r="I3388" s="88" t="s">
        <v>7</v>
      </c>
      <c r="J3388" s="88" t="s">
        <v>8</v>
      </c>
    </row>
    <row r="3389" spans="1:10">
      <c r="A3389" s="89"/>
      <c r="B3389" s="89"/>
      <c r="C3389" s="89"/>
      <c r="D3389" s="89"/>
      <c r="E3389" s="89"/>
      <c r="F3389" s="4" t="s">
        <v>9</v>
      </c>
      <c r="G3389" s="4" t="s">
        <v>10</v>
      </c>
      <c r="H3389" s="4" t="s">
        <v>11</v>
      </c>
      <c r="I3389" s="89"/>
      <c r="J3389" s="89"/>
    </row>
    <row r="3390" spans="1:10">
      <c r="A3390" s="5" t="s">
        <v>811</v>
      </c>
      <c r="B3390" s="6">
        <v>44915.445041956023</v>
      </c>
      <c r="C3390" s="5" t="s">
        <v>601</v>
      </c>
      <c r="D3390" s="11"/>
      <c r="E3390" s="10"/>
      <c r="G3390" s="8">
        <v>9443</v>
      </c>
      <c r="I3390" s="11" t="s">
        <v>10</v>
      </c>
      <c r="J3390" s="10" t="s">
        <v>636</v>
      </c>
    </row>
    <row r="3391" spans="1:10">
      <c r="A3391" s="5" t="s">
        <v>811</v>
      </c>
      <c r="B3391" s="6">
        <v>44915.445041956023</v>
      </c>
      <c r="C3391" s="5" t="s">
        <v>601</v>
      </c>
      <c r="D3391" s="11"/>
      <c r="E3391" s="10"/>
      <c r="F3391" s="8">
        <v>4314.6000000000004</v>
      </c>
      <c r="I3391" s="11" t="s">
        <v>9</v>
      </c>
      <c r="J3391" s="10" t="s">
        <v>658</v>
      </c>
    </row>
    <row r="3392" spans="1:10">
      <c r="A3392" s="5" t="s">
        <v>811</v>
      </c>
      <c r="B3392" s="6">
        <v>44915.445041956023</v>
      </c>
      <c r="C3392" s="5" t="s">
        <v>601</v>
      </c>
      <c r="D3392" s="11"/>
      <c r="E3392" s="10"/>
      <c r="F3392" s="8">
        <v>94998.2</v>
      </c>
      <c r="I3392" s="11" t="s">
        <v>9</v>
      </c>
      <c r="J3392" s="10" t="s">
        <v>659</v>
      </c>
    </row>
    <row r="3393" spans="1:10">
      <c r="A3393" s="5" t="s">
        <v>811</v>
      </c>
      <c r="B3393" s="6">
        <v>44915.445041956023</v>
      </c>
      <c r="C3393" s="5" t="s">
        <v>601</v>
      </c>
      <c r="D3393" s="11"/>
      <c r="E3393" s="10"/>
      <c r="F3393" s="8">
        <v>196400.2</v>
      </c>
      <c r="I3393" s="11" t="s">
        <v>9</v>
      </c>
      <c r="J3393" s="10" t="s">
        <v>636</v>
      </c>
    </row>
    <row r="3394" spans="1:10">
      <c r="A3394" s="5" t="s">
        <v>811</v>
      </c>
      <c r="B3394" s="6">
        <v>44915.445041956023</v>
      </c>
      <c r="C3394" s="5" t="s">
        <v>601</v>
      </c>
      <c r="D3394" s="11"/>
      <c r="E3394" s="10"/>
      <c r="F3394" s="8">
        <v>27320.2</v>
      </c>
      <c r="I3394" s="11" t="s">
        <v>9</v>
      </c>
      <c r="J3394" s="10" t="s">
        <v>603</v>
      </c>
    </row>
    <row r="3395" spans="1:10">
      <c r="A3395" s="12" t="s">
        <v>21</v>
      </c>
      <c r="B3395" s="3"/>
      <c r="C3395" s="3"/>
      <c r="D3395" s="26">
        <f>304705.8+27770.4</f>
        <v>332476.2</v>
      </c>
      <c r="E3395" s="10"/>
      <c r="F3395" s="19">
        <f>SUM(F3390:G3394)</f>
        <v>332476.2</v>
      </c>
      <c r="H3395" s="8"/>
      <c r="I3395" s="11"/>
      <c r="J3395" s="10"/>
    </row>
    <row r="3396" spans="1:10">
      <c r="A3396" s="13" t="s">
        <v>22</v>
      </c>
      <c r="B3396" s="13" t="s">
        <v>23</v>
      </c>
      <c r="C3396" s="13" t="s">
        <v>24</v>
      </c>
      <c r="D3396" s="7"/>
      <c r="E3396" s="10"/>
      <c r="H3396" s="8"/>
      <c r="I3396" s="11"/>
      <c r="J3396" s="10"/>
    </row>
    <row r="3397" spans="1:10" ht="15.75" customHeight="1">
      <c r="A3397" s="5"/>
      <c r="B3397" s="6"/>
      <c r="C3397" s="5"/>
      <c r="D3397" s="14">
        <v>112450114</v>
      </c>
      <c r="E3397" s="10"/>
      <c r="H3397" s="8"/>
      <c r="I3397" s="11"/>
      <c r="J3397" s="10"/>
    </row>
    <row r="3398" spans="1:10" ht="15.75" customHeight="1">
      <c r="A3398" s="5"/>
      <c r="B3398" s="6"/>
      <c r="C3398" s="5"/>
      <c r="D3398" s="14">
        <v>112450188</v>
      </c>
      <c r="E3398" s="10"/>
      <c r="H3398" s="8"/>
      <c r="I3398" s="11"/>
      <c r="J3398" s="10"/>
    </row>
    <row r="3399" spans="1:10">
      <c r="A3399" s="5"/>
      <c r="B3399" s="6"/>
      <c r="C3399" s="5"/>
      <c r="D3399" s="7"/>
      <c r="E3399" s="10"/>
      <c r="H3399" s="8"/>
      <c r="I3399" s="11"/>
      <c r="J3399" s="10"/>
    </row>
    <row r="3400" spans="1:10">
      <c r="A3400" s="5" t="s">
        <v>812</v>
      </c>
      <c r="B3400" s="6">
        <v>44915.858342314823</v>
      </c>
      <c r="C3400" s="5" t="s">
        <v>601</v>
      </c>
      <c r="D3400" s="7"/>
      <c r="E3400" s="10"/>
      <c r="G3400" s="8">
        <v>2259.38</v>
      </c>
      <c r="I3400" s="11" t="s">
        <v>10</v>
      </c>
      <c r="J3400" s="5" t="s">
        <v>607</v>
      </c>
    </row>
    <row r="3401" spans="1:10">
      <c r="A3401" s="5" t="s">
        <v>813</v>
      </c>
      <c r="B3401" s="6">
        <v>44915.858342314823</v>
      </c>
      <c r="C3401" s="5" t="s">
        <v>611</v>
      </c>
      <c r="D3401" s="9">
        <v>296301007840013</v>
      </c>
      <c r="E3401" s="5" t="s">
        <v>632</v>
      </c>
      <c r="H3401" s="8">
        <v>104267.1</v>
      </c>
      <c r="I3401" s="5" t="s">
        <v>15</v>
      </c>
      <c r="J3401" s="5" t="s">
        <v>608</v>
      </c>
    </row>
    <row r="3402" spans="1:10">
      <c r="A3402" s="5" t="s">
        <v>812</v>
      </c>
      <c r="B3402" s="6">
        <v>44915.858342314823</v>
      </c>
      <c r="C3402" s="5" t="s">
        <v>601</v>
      </c>
      <c r="D3402" s="9">
        <v>45153042092</v>
      </c>
      <c r="E3402" s="5" t="s">
        <v>71</v>
      </c>
      <c r="H3402" s="8">
        <v>1087.97</v>
      </c>
      <c r="I3402" s="5" t="s">
        <v>15</v>
      </c>
      <c r="J3402" s="5" t="s">
        <v>607</v>
      </c>
    </row>
    <row r="3403" spans="1:10">
      <c r="A3403" s="5" t="s">
        <v>812</v>
      </c>
      <c r="B3403" s="6">
        <v>44915.858342314823</v>
      </c>
      <c r="C3403" s="5" t="s">
        <v>601</v>
      </c>
      <c r="D3403" s="9">
        <v>45113194489</v>
      </c>
      <c r="E3403" s="5" t="s">
        <v>71</v>
      </c>
      <c r="H3403" s="8">
        <v>3840</v>
      </c>
      <c r="I3403" s="5" t="s">
        <v>15</v>
      </c>
      <c r="J3403" s="5" t="s">
        <v>607</v>
      </c>
    </row>
    <row r="3404" spans="1:10">
      <c r="A3404" s="5" t="s">
        <v>812</v>
      </c>
      <c r="B3404" s="6">
        <v>44915.858342314823</v>
      </c>
      <c r="C3404" s="5" t="s">
        <v>601</v>
      </c>
      <c r="D3404" s="9">
        <v>45153042393</v>
      </c>
      <c r="E3404" s="5" t="s">
        <v>71</v>
      </c>
      <c r="H3404" s="8">
        <v>5971.8</v>
      </c>
      <c r="I3404" s="5" t="s">
        <v>15</v>
      </c>
      <c r="J3404" s="5" t="s">
        <v>607</v>
      </c>
    </row>
    <row r="3405" spans="1:10">
      <c r="A3405" s="5" t="s">
        <v>812</v>
      </c>
      <c r="B3405" s="6">
        <v>44915.858342314823</v>
      </c>
      <c r="C3405" s="5" t="s">
        <v>601</v>
      </c>
      <c r="D3405" s="9">
        <v>45173110002</v>
      </c>
      <c r="E3405" s="5" t="s">
        <v>71</v>
      </c>
      <c r="H3405" s="8">
        <v>1251.8</v>
      </c>
      <c r="I3405" s="5" t="s">
        <v>15</v>
      </c>
      <c r="J3405" s="5" t="s">
        <v>607</v>
      </c>
    </row>
    <row r="3406" spans="1:10">
      <c r="A3406" s="5" t="s">
        <v>812</v>
      </c>
      <c r="B3406" s="6">
        <v>44915.858342314823</v>
      </c>
      <c r="C3406" s="5" t="s">
        <v>601</v>
      </c>
      <c r="D3406" s="7">
        <v>188165</v>
      </c>
      <c r="E3406" s="5" t="s">
        <v>60</v>
      </c>
      <c r="H3406" s="8">
        <v>25067.68</v>
      </c>
      <c r="I3406" s="5" t="s">
        <v>15</v>
      </c>
      <c r="J3406" s="5" t="s">
        <v>607</v>
      </c>
    </row>
    <row r="3407" spans="1:10">
      <c r="A3407" s="5" t="s">
        <v>812</v>
      </c>
      <c r="B3407" s="6">
        <v>44915.858342314823</v>
      </c>
      <c r="C3407" s="5" t="s">
        <v>601</v>
      </c>
      <c r="D3407" s="7">
        <v>32341688</v>
      </c>
      <c r="E3407" s="10" t="s">
        <v>654</v>
      </c>
      <c r="H3407" s="8">
        <v>25000</v>
      </c>
      <c r="I3407" s="5" t="s">
        <v>15</v>
      </c>
      <c r="J3407" s="5" t="s">
        <v>630</v>
      </c>
    </row>
    <row r="3408" spans="1:10">
      <c r="A3408" s="5" t="s">
        <v>812</v>
      </c>
      <c r="B3408" s="6">
        <v>44915.858342314823</v>
      </c>
      <c r="C3408" s="5" t="s">
        <v>601</v>
      </c>
      <c r="D3408" s="9">
        <v>45123180045</v>
      </c>
      <c r="E3408" s="5" t="s">
        <v>71</v>
      </c>
      <c r="H3408" s="8">
        <v>293.8</v>
      </c>
      <c r="I3408" s="5" t="s">
        <v>15</v>
      </c>
      <c r="J3408" s="5" t="s">
        <v>608</v>
      </c>
    </row>
    <row r="3409" spans="1:10">
      <c r="A3409" s="5" t="s">
        <v>812</v>
      </c>
      <c r="B3409" s="6">
        <v>44915.858342314823</v>
      </c>
      <c r="C3409" s="5" t="s">
        <v>601</v>
      </c>
      <c r="D3409" s="9">
        <v>45143422157</v>
      </c>
      <c r="E3409" s="5" t="s">
        <v>71</v>
      </c>
      <c r="H3409" s="8">
        <v>11415.74</v>
      </c>
      <c r="I3409" s="5" t="s">
        <v>15</v>
      </c>
      <c r="J3409" s="5" t="s">
        <v>630</v>
      </c>
    </row>
    <row r="3410" spans="1:10">
      <c r="A3410" s="5" t="s">
        <v>812</v>
      </c>
      <c r="B3410" s="6">
        <v>44915.858342314823</v>
      </c>
      <c r="C3410" s="5" t="s">
        <v>601</v>
      </c>
      <c r="D3410" s="9">
        <v>45173090888</v>
      </c>
      <c r="E3410" s="10" t="s">
        <v>130</v>
      </c>
      <c r="H3410" s="8">
        <v>11937.3048</v>
      </c>
      <c r="I3410" s="5" t="s">
        <v>15</v>
      </c>
      <c r="J3410" s="5" t="s">
        <v>607</v>
      </c>
    </row>
    <row r="3411" spans="1:10">
      <c r="A3411" s="5" t="s">
        <v>812</v>
      </c>
      <c r="B3411" s="6">
        <v>44915.858342314823</v>
      </c>
      <c r="C3411" s="5" t="s">
        <v>601</v>
      </c>
      <c r="D3411" s="9">
        <v>45113197180</v>
      </c>
      <c r="E3411" s="5" t="s">
        <v>71</v>
      </c>
      <c r="H3411" s="8">
        <v>975</v>
      </c>
      <c r="I3411" s="5" t="s">
        <v>15</v>
      </c>
      <c r="J3411" s="5" t="s">
        <v>607</v>
      </c>
    </row>
    <row r="3412" spans="1:10">
      <c r="A3412" s="5" t="s">
        <v>812</v>
      </c>
      <c r="B3412" s="6">
        <v>44915.858342314823</v>
      </c>
      <c r="C3412" s="5" t="s">
        <v>601</v>
      </c>
      <c r="D3412" s="9">
        <v>45143420508</v>
      </c>
      <c r="E3412" s="5" t="s">
        <v>71</v>
      </c>
      <c r="H3412" s="8">
        <v>448.14</v>
      </c>
      <c r="I3412" s="5" t="s">
        <v>15</v>
      </c>
      <c r="J3412" s="5" t="s">
        <v>607</v>
      </c>
    </row>
    <row r="3413" spans="1:10">
      <c r="A3413" s="5" t="s">
        <v>812</v>
      </c>
      <c r="B3413" s="6">
        <v>44915.858342314823</v>
      </c>
      <c r="C3413" s="5" t="s">
        <v>601</v>
      </c>
      <c r="D3413" s="9">
        <v>45113198399</v>
      </c>
      <c r="E3413" s="5" t="s">
        <v>71</v>
      </c>
      <c r="H3413" s="8">
        <v>587.30999999999995</v>
      </c>
      <c r="I3413" s="5" t="s">
        <v>15</v>
      </c>
      <c r="J3413" s="5" t="s">
        <v>607</v>
      </c>
    </row>
    <row r="3414" spans="1:10">
      <c r="A3414" s="5" t="s">
        <v>812</v>
      </c>
      <c r="B3414" s="6">
        <v>44915.858342314823</v>
      </c>
      <c r="C3414" s="5" t="s">
        <v>601</v>
      </c>
      <c r="D3414" s="9">
        <v>45143422370</v>
      </c>
      <c r="E3414" s="5" t="s">
        <v>71</v>
      </c>
      <c r="H3414" s="8">
        <v>650</v>
      </c>
      <c r="I3414" s="5" t="s">
        <v>15</v>
      </c>
      <c r="J3414" s="5" t="s">
        <v>607</v>
      </c>
    </row>
    <row r="3415" spans="1:10">
      <c r="A3415" s="5" t="s">
        <v>812</v>
      </c>
      <c r="B3415" s="6">
        <v>44915.858342314823</v>
      </c>
      <c r="C3415" s="5" t="s">
        <v>601</v>
      </c>
      <c r="D3415" s="9">
        <v>45123180390</v>
      </c>
      <c r="E3415" s="5" t="s">
        <v>71</v>
      </c>
      <c r="H3415" s="8">
        <v>1022.65</v>
      </c>
      <c r="I3415" s="5" t="s">
        <v>15</v>
      </c>
      <c r="J3415" s="5" t="s">
        <v>607</v>
      </c>
    </row>
    <row r="3416" spans="1:10">
      <c r="A3416" s="5" t="s">
        <v>812</v>
      </c>
      <c r="B3416" s="6">
        <v>44915.858342314823</v>
      </c>
      <c r="C3416" s="5" t="s">
        <v>601</v>
      </c>
      <c r="D3416" s="7">
        <v>618304</v>
      </c>
      <c r="E3416" s="5" t="s">
        <v>71</v>
      </c>
      <c r="H3416" s="8">
        <v>27735.200000000001</v>
      </c>
      <c r="I3416" s="5" t="s">
        <v>15</v>
      </c>
      <c r="J3416" s="10" t="s">
        <v>609</v>
      </c>
    </row>
    <row r="3417" spans="1:10">
      <c r="A3417" s="5" t="s">
        <v>812</v>
      </c>
      <c r="B3417" s="6">
        <v>44915.858342314823</v>
      </c>
      <c r="C3417" s="5" t="s">
        <v>601</v>
      </c>
      <c r="D3417" s="7">
        <v>618302</v>
      </c>
      <c r="E3417" s="10" t="s">
        <v>130</v>
      </c>
      <c r="H3417" s="8">
        <v>2505.6</v>
      </c>
      <c r="I3417" s="5" t="s">
        <v>15</v>
      </c>
      <c r="J3417" s="10" t="s">
        <v>609</v>
      </c>
    </row>
    <row r="3418" spans="1:10">
      <c r="A3418" s="5" t="s">
        <v>812</v>
      </c>
      <c r="B3418" s="6">
        <v>44915.858342314823</v>
      </c>
      <c r="C3418" s="5" t="s">
        <v>601</v>
      </c>
      <c r="D3418" s="9">
        <v>296301007840013</v>
      </c>
      <c r="E3418" s="5" t="s">
        <v>649</v>
      </c>
      <c r="H3418" s="8">
        <v>974.4</v>
      </c>
      <c r="I3418" s="5" t="s">
        <v>15</v>
      </c>
      <c r="J3418" s="5" t="s">
        <v>608</v>
      </c>
    </row>
    <row r="3419" spans="1:10">
      <c r="A3419" s="5" t="s">
        <v>812</v>
      </c>
      <c r="B3419" s="6">
        <v>44915.858342314823</v>
      </c>
      <c r="C3419" s="5" t="s">
        <v>601</v>
      </c>
      <c r="D3419" s="7">
        <v>188165</v>
      </c>
      <c r="E3419" s="5" t="s">
        <v>60</v>
      </c>
      <c r="H3419" s="8">
        <v>71890.429999999993</v>
      </c>
      <c r="I3419" s="5" t="s">
        <v>15</v>
      </c>
      <c r="J3419" s="5" t="s">
        <v>607</v>
      </c>
    </row>
    <row r="3420" spans="1:10">
      <c r="A3420" s="5" t="s">
        <v>812</v>
      </c>
      <c r="B3420" s="6">
        <v>44915.858342314823</v>
      </c>
      <c r="C3420" s="5" t="s">
        <v>601</v>
      </c>
      <c r="D3420" s="9">
        <v>297502002030050</v>
      </c>
      <c r="E3420" s="5" t="s">
        <v>632</v>
      </c>
      <c r="H3420" s="8">
        <v>268995.90000000002</v>
      </c>
      <c r="I3420" s="5" t="s">
        <v>15</v>
      </c>
      <c r="J3420" s="5" t="s">
        <v>630</v>
      </c>
    </row>
    <row r="3421" spans="1:10">
      <c r="A3421" s="5" t="s">
        <v>812</v>
      </c>
      <c r="B3421" s="6">
        <v>44915.858342314823</v>
      </c>
      <c r="C3421" s="5" t="s">
        <v>601</v>
      </c>
      <c r="D3421" s="9">
        <v>297502002030050</v>
      </c>
      <c r="E3421" s="5" t="s">
        <v>649</v>
      </c>
      <c r="H3421" s="8">
        <v>7656</v>
      </c>
      <c r="I3421" s="5" t="s">
        <v>15</v>
      </c>
      <c r="J3421" s="5" t="s">
        <v>630</v>
      </c>
    </row>
    <row r="3422" spans="1:10">
      <c r="A3422" s="5" t="s">
        <v>812</v>
      </c>
      <c r="B3422" s="6">
        <v>44915.858342314823</v>
      </c>
      <c r="C3422" s="5" t="s">
        <v>601</v>
      </c>
      <c r="D3422" s="7">
        <v>420840</v>
      </c>
      <c r="E3422" s="5" t="s">
        <v>645</v>
      </c>
      <c r="H3422" s="8">
        <v>1260</v>
      </c>
      <c r="I3422" s="5" t="s">
        <v>15</v>
      </c>
      <c r="J3422" s="5" t="s">
        <v>602</v>
      </c>
    </row>
    <row r="3423" spans="1:10">
      <c r="A3423" s="5" t="s">
        <v>812</v>
      </c>
      <c r="B3423" s="6">
        <v>44915.858342314823</v>
      </c>
      <c r="C3423" s="5" t="s">
        <v>601</v>
      </c>
      <c r="D3423" s="7">
        <v>182819</v>
      </c>
      <c r="E3423" s="5" t="s">
        <v>645</v>
      </c>
      <c r="H3423" s="8">
        <v>280</v>
      </c>
      <c r="I3423" s="5" t="s">
        <v>15</v>
      </c>
      <c r="J3423" s="5" t="s">
        <v>602</v>
      </c>
    </row>
    <row r="3424" spans="1:10">
      <c r="A3424" s="5" t="s">
        <v>812</v>
      </c>
      <c r="B3424" s="6">
        <v>44915.858342314823</v>
      </c>
      <c r="C3424" s="5" t="s">
        <v>601</v>
      </c>
      <c r="D3424" s="7">
        <v>128271</v>
      </c>
      <c r="E3424" s="5" t="s">
        <v>645</v>
      </c>
      <c r="H3424" s="8">
        <v>1337.65</v>
      </c>
      <c r="I3424" s="5" t="s">
        <v>15</v>
      </c>
      <c r="J3424" s="5" t="s">
        <v>602</v>
      </c>
    </row>
    <row r="3425" spans="1:10">
      <c r="A3425" s="5" t="s">
        <v>812</v>
      </c>
      <c r="B3425" s="6">
        <v>44915.858342314823</v>
      </c>
      <c r="C3425" s="5" t="s">
        <v>601</v>
      </c>
      <c r="D3425" s="7">
        <v>318535</v>
      </c>
      <c r="E3425" s="5" t="s">
        <v>645</v>
      </c>
      <c r="H3425" s="8">
        <v>1681.65</v>
      </c>
      <c r="I3425" s="5" t="s">
        <v>15</v>
      </c>
      <c r="J3425" s="5" t="s">
        <v>602</v>
      </c>
    </row>
    <row r="3426" spans="1:10">
      <c r="A3426" s="5" t="s">
        <v>812</v>
      </c>
      <c r="B3426" s="6">
        <v>44915.858342314823</v>
      </c>
      <c r="C3426" s="5" t="s">
        <v>601</v>
      </c>
      <c r="D3426" s="7">
        <v>550598</v>
      </c>
      <c r="E3426" s="5" t="s">
        <v>645</v>
      </c>
      <c r="H3426" s="8">
        <v>2440.13</v>
      </c>
      <c r="I3426" s="5" t="s">
        <v>15</v>
      </c>
      <c r="J3426" s="5" t="s">
        <v>602</v>
      </c>
    </row>
    <row r="3427" spans="1:10">
      <c r="A3427" s="5" t="s">
        <v>812</v>
      </c>
      <c r="B3427" s="6">
        <v>44915.858342314823</v>
      </c>
      <c r="C3427" s="5" t="s">
        <v>601</v>
      </c>
      <c r="D3427" s="7">
        <v>257620</v>
      </c>
      <c r="E3427" s="5" t="s">
        <v>645</v>
      </c>
      <c r="H3427" s="8">
        <v>177.87</v>
      </c>
      <c r="I3427" s="5" t="s">
        <v>15</v>
      </c>
      <c r="J3427" s="5" t="s">
        <v>602</v>
      </c>
    </row>
    <row r="3428" spans="1:10">
      <c r="A3428" s="5" t="s">
        <v>812</v>
      </c>
      <c r="B3428" s="6">
        <v>44915.858342314823</v>
      </c>
      <c r="C3428" s="5" t="s">
        <v>601</v>
      </c>
      <c r="D3428" s="7">
        <v>395430</v>
      </c>
      <c r="E3428" s="5" t="s">
        <v>645</v>
      </c>
      <c r="H3428" s="8">
        <v>518.38</v>
      </c>
      <c r="I3428" s="5" t="s">
        <v>15</v>
      </c>
      <c r="J3428" s="5" t="s">
        <v>602</v>
      </c>
    </row>
    <row r="3429" spans="1:10">
      <c r="A3429" s="5" t="s">
        <v>812</v>
      </c>
      <c r="B3429" s="6">
        <v>44915.858342314823</v>
      </c>
      <c r="C3429" s="5" t="s">
        <v>601</v>
      </c>
      <c r="D3429" s="9">
        <v>45173093008</v>
      </c>
      <c r="E3429" s="5" t="s">
        <v>71</v>
      </c>
      <c r="H3429" s="8">
        <v>4583.13</v>
      </c>
      <c r="I3429" s="5" t="s">
        <v>15</v>
      </c>
      <c r="J3429" s="5" t="s">
        <v>602</v>
      </c>
    </row>
    <row r="3430" spans="1:10">
      <c r="A3430" s="5" t="s">
        <v>812</v>
      </c>
      <c r="B3430" s="6">
        <v>44915.858342314823</v>
      </c>
      <c r="C3430" s="5" t="s">
        <v>601</v>
      </c>
      <c r="D3430" s="9">
        <v>45133048034</v>
      </c>
      <c r="E3430" s="5" t="s">
        <v>71</v>
      </c>
      <c r="H3430" s="8">
        <v>239.51</v>
      </c>
      <c r="I3430" s="5" t="s">
        <v>15</v>
      </c>
      <c r="J3430" s="5" t="s">
        <v>602</v>
      </c>
    </row>
    <row r="3431" spans="1:10">
      <c r="A3431" s="5" t="s">
        <v>812</v>
      </c>
      <c r="B3431" s="6">
        <v>44915.858342314823</v>
      </c>
      <c r="C3431" s="5" t="s">
        <v>601</v>
      </c>
      <c r="D3431" s="9">
        <v>45133048241</v>
      </c>
      <c r="E3431" s="5" t="s">
        <v>71</v>
      </c>
      <c r="H3431" s="8">
        <v>510.9</v>
      </c>
      <c r="I3431" s="5" t="s">
        <v>15</v>
      </c>
      <c r="J3431" s="5" t="s">
        <v>602</v>
      </c>
    </row>
    <row r="3432" spans="1:10">
      <c r="A3432" s="5" t="s">
        <v>812</v>
      </c>
      <c r="B3432" s="6">
        <v>44915.858342314823</v>
      </c>
      <c r="C3432" s="5" t="s">
        <v>601</v>
      </c>
      <c r="D3432" s="9">
        <v>45173108336</v>
      </c>
      <c r="E3432" s="5" t="s">
        <v>71</v>
      </c>
      <c r="H3432" s="8">
        <v>449.84</v>
      </c>
      <c r="I3432" s="5" t="s">
        <v>15</v>
      </c>
      <c r="J3432" s="5" t="s">
        <v>602</v>
      </c>
    </row>
    <row r="3433" spans="1:10">
      <c r="A3433" s="5" t="s">
        <v>812</v>
      </c>
      <c r="B3433" s="6">
        <v>44915.858342314823</v>
      </c>
      <c r="C3433" s="5" t="s">
        <v>601</v>
      </c>
      <c r="D3433" s="9">
        <v>45123176190</v>
      </c>
      <c r="E3433" s="5" t="s">
        <v>71</v>
      </c>
      <c r="H3433" s="8">
        <v>26629</v>
      </c>
      <c r="I3433" s="5" t="s">
        <v>15</v>
      </c>
      <c r="J3433" s="5" t="s">
        <v>602</v>
      </c>
    </row>
    <row r="3434" spans="1:10">
      <c r="A3434" s="5" t="s">
        <v>812</v>
      </c>
      <c r="B3434" s="6">
        <v>44915.858342314823</v>
      </c>
      <c r="C3434" s="5" t="s">
        <v>601</v>
      </c>
      <c r="D3434" s="9">
        <v>45143418847</v>
      </c>
      <c r="E3434" s="5" t="s">
        <v>71</v>
      </c>
      <c r="H3434" s="8">
        <v>867.28</v>
      </c>
      <c r="I3434" s="5" t="s">
        <v>15</v>
      </c>
      <c r="J3434" s="5" t="s">
        <v>602</v>
      </c>
    </row>
    <row r="3435" spans="1:10">
      <c r="A3435" s="5" t="s">
        <v>812</v>
      </c>
      <c r="B3435" s="6">
        <v>44915.858342314823</v>
      </c>
      <c r="C3435" s="5" t="s">
        <v>601</v>
      </c>
      <c r="D3435" s="9">
        <v>45163141102</v>
      </c>
      <c r="E3435" s="5" t="s">
        <v>71</v>
      </c>
      <c r="H3435" s="8">
        <v>755.9</v>
      </c>
      <c r="I3435" s="5" t="s">
        <v>15</v>
      </c>
      <c r="J3435" s="5" t="s">
        <v>602</v>
      </c>
    </row>
    <row r="3436" spans="1:10">
      <c r="A3436" s="5" t="s">
        <v>812</v>
      </c>
      <c r="B3436" s="6">
        <v>44915.858342314823</v>
      </c>
      <c r="C3436" s="5" t="s">
        <v>601</v>
      </c>
      <c r="D3436" s="9">
        <v>45133050033</v>
      </c>
      <c r="E3436" s="5" t="s">
        <v>71</v>
      </c>
      <c r="H3436" s="8">
        <v>196.42</v>
      </c>
      <c r="I3436" s="5" t="s">
        <v>15</v>
      </c>
      <c r="J3436" s="5" t="s">
        <v>602</v>
      </c>
    </row>
    <row r="3437" spans="1:10">
      <c r="A3437" s="5" t="s">
        <v>812</v>
      </c>
      <c r="B3437" s="6">
        <v>44915.858342314823</v>
      </c>
      <c r="C3437" s="5" t="s">
        <v>601</v>
      </c>
      <c r="D3437" s="9">
        <v>52716512950</v>
      </c>
      <c r="E3437" s="5" t="s">
        <v>71</v>
      </c>
      <c r="H3437" s="8">
        <v>3360</v>
      </c>
      <c r="I3437" s="5" t="s">
        <v>15</v>
      </c>
      <c r="J3437" s="5" t="s">
        <v>602</v>
      </c>
    </row>
    <row r="3438" spans="1:10">
      <c r="A3438" s="5" t="s">
        <v>812</v>
      </c>
      <c r="B3438" s="6">
        <v>44915.858342314823</v>
      </c>
      <c r="C3438" s="5" t="s">
        <v>601</v>
      </c>
      <c r="D3438" s="9">
        <v>45133050566</v>
      </c>
      <c r="E3438" s="5" t="s">
        <v>71</v>
      </c>
      <c r="H3438" s="8">
        <v>9527.09</v>
      </c>
      <c r="I3438" s="5" t="s">
        <v>15</v>
      </c>
      <c r="J3438" s="5" t="s">
        <v>602</v>
      </c>
    </row>
    <row r="3439" spans="1:10">
      <c r="A3439" s="5" t="s">
        <v>812</v>
      </c>
      <c r="B3439" s="6">
        <v>44915.858342314823</v>
      </c>
      <c r="C3439" s="5" t="s">
        <v>601</v>
      </c>
      <c r="D3439" s="9">
        <v>45143420138</v>
      </c>
      <c r="E3439" s="5" t="s">
        <v>71</v>
      </c>
      <c r="H3439" s="8">
        <v>781.42</v>
      </c>
      <c r="I3439" s="5" t="s">
        <v>15</v>
      </c>
      <c r="J3439" s="5" t="s">
        <v>602</v>
      </c>
    </row>
    <row r="3440" spans="1:10">
      <c r="A3440" s="5" t="s">
        <v>812</v>
      </c>
      <c r="B3440" s="6">
        <v>44915.858342314823</v>
      </c>
      <c r="C3440" s="5" t="s">
        <v>601</v>
      </c>
      <c r="D3440" s="9">
        <v>45143420167</v>
      </c>
      <c r="E3440" s="5" t="s">
        <v>71</v>
      </c>
      <c r="H3440" s="8">
        <v>98.98</v>
      </c>
      <c r="I3440" s="5" t="s">
        <v>15</v>
      </c>
      <c r="J3440" s="5" t="s">
        <v>602</v>
      </c>
    </row>
    <row r="3441" spans="1:10">
      <c r="A3441" s="5" t="s">
        <v>812</v>
      </c>
      <c r="B3441" s="6">
        <v>44915.858342314823</v>
      </c>
      <c r="C3441" s="5" t="s">
        <v>601</v>
      </c>
      <c r="D3441" s="9">
        <v>45163143061</v>
      </c>
      <c r="E3441" s="5" t="s">
        <v>71</v>
      </c>
      <c r="H3441" s="8">
        <v>439.8</v>
      </c>
      <c r="I3441" s="5" t="s">
        <v>15</v>
      </c>
      <c r="J3441" s="5" t="s">
        <v>602</v>
      </c>
    </row>
    <row r="3442" spans="1:10">
      <c r="A3442" s="5" t="s">
        <v>812</v>
      </c>
      <c r="B3442" s="6">
        <v>44915.858342314823</v>
      </c>
      <c r="C3442" s="5" t="s">
        <v>601</v>
      </c>
      <c r="D3442" s="9">
        <v>45123179332</v>
      </c>
      <c r="E3442" s="5" t="s">
        <v>71</v>
      </c>
      <c r="H3442" s="8">
        <v>539.20000000000005</v>
      </c>
      <c r="I3442" s="5" t="s">
        <v>15</v>
      </c>
      <c r="J3442" s="5" t="s">
        <v>602</v>
      </c>
    </row>
    <row r="3443" spans="1:10">
      <c r="A3443" s="5" t="s">
        <v>812</v>
      </c>
      <c r="B3443" s="6">
        <v>44915.858342314823</v>
      </c>
      <c r="C3443" s="5" t="s">
        <v>601</v>
      </c>
      <c r="D3443" s="9">
        <v>19320636367</v>
      </c>
      <c r="E3443" s="5" t="s">
        <v>71</v>
      </c>
      <c r="H3443" s="8">
        <v>4073.22</v>
      </c>
      <c r="I3443" s="5" t="s">
        <v>15</v>
      </c>
      <c r="J3443" s="5" t="s">
        <v>602</v>
      </c>
    </row>
    <row r="3444" spans="1:10">
      <c r="A3444" s="5" t="s">
        <v>812</v>
      </c>
      <c r="B3444" s="6">
        <v>44915.858342314823</v>
      </c>
      <c r="C3444" s="5" t="s">
        <v>601</v>
      </c>
      <c r="D3444" s="9">
        <v>45113197754</v>
      </c>
      <c r="E3444" s="5" t="s">
        <v>71</v>
      </c>
      <c r="H3444" s="8">
        <v>195</v>
      </c>
      <c r="I3444" s="5" t="s">
        <v>15</v>
      </c>
      <c r="J3444" s="5" t="s">
        <v>602</v>
      </c>
    </row>
    <row r="3445" spans="1:10">
      <c r="A3445" s="5" t="s">
        <v>812</v>
      </c>
      <c r="B3445" s="6">
        <v>44915.858342314823</v>
      </c>
      <c r="C3445" s="5" t="s">
        <v>601</v>
      </c>
      <c r="D3445" s="9">
        <v>45173112115</v>
      </c>
      <c r="E3445" s="5" t="s">
        <v>71</v>
      </c>
      <c r="H3445" s="8">
        <v>40</v>
      </c>
      <c r="I3445" s="5" t="s">
        <v>15</v>
      </c>
      <c r="J3445" s="5" t="s">
        <v>602</v>
      </c>
    </row>
    <row r="3446" spans="1:10">
      <c r="A3446" s="5" t="s">
        <v>812</v>
      </c>
      <c r="B3446" s="6">
        <v>44915.858342314823</v>
      </c>
      <c r="C3446" s="5" t="s">
        <v>601</v>
      </c>
      <c r="D3446" s="9">
        <v>19320636383</v>
      </c>
      <c r="E3446" s="5" t="s">
        <v>71</v>
      </c>
      <c r="H3446" s="8">
        <v>10020</v>
      </c>
      <c r="I3446" s="5" t="s">
        <v>15</v>
      </c>
      <c r="J3446" s="5" t="s">
        <v>602</v>
      </c>
    </row>
    <row r="3447" spans="1:10">
      <c r="A3447" s="5" t="s">
        <v>812</v>
      </c>
      <c r="B3447" s="6">
        <v>44915.858342314823</v>
      </c>
      <c r="C3447" s="5" t="s">
        <v>601</v>
      </c>
      <c r="D3447" s="9">
        <v>45113198211</v>
      </c>
      <c r="E3447" s="5" t="s">
        <v>71</v>
      </c>
      <c r="H3447" s="8">
        <v>4935.6000000000004</v>
      </c>
      <c r="I3447" s="5" t="s">
        <v>15</v>
      </c>
      <c r="J3447" s="5" t="s">
        <v>602</v>
      </c>
    </row>
    <row r="3448" spans="1:10">
      <c r="A3448" s="5" t="s">
        <v>812</v>
      </c>
      <c r="B3448" s="6">
        <v>44915.858342314823</v>
      </c>
      <c r="C3448" s="5" t="s">
        <v>601</v>
      </c>
      <c r="D3448" s="9">
        <v>45173112824</v>
      </c>
      <c r="E3448" s="5" t="s">
        <v>71</v>
      </c>
      <c r="H3448" s="8">
        <v>200.81</v>
      </c>
      <c r="I3448" s="5" t="s">
        <v>15</v>
      </c>
      <c r="J3448" s="5" t="s">
        <v>602</v>
      </c>
    </row>
    <row r="3449" spans="1:10">
      <c r="A3449" s="5" t="s">
        <v>812</v>
      </c>
      <c r="B3449" s="6">
        <v>44915.858342314823</v>
      </c>
      <c r="C3449" s="5" t="s">
        <v>601</v>
      </c>
      <c r="D3449" s="9">
        <v>45123180926</v>
      </c>
      <c r="E3449" s="5" t="s">
        <v>71</v>
      </c>
      <c r="H3449" s="8">
        <v>393.96</v>
      </c>
      <c r="I3449" s="5" t="s">
        <v>15</v>
      </c>
      <c r="J3449" s="5" t="s">
        <v>602</v>
      </c>
    </row>
    <row r="3450" spans="1:10">
      <c r="A3450" s="5" t="s">
        <v>812</v>
      </c>
      <c r="B3450" s="6">
        <v>44915.858342314823</v>
      </c>
      <c r="C3450" s="5" t="s">
        <v>601</v>
      </c>
      <c r="D3450" s="9">
        <v>45133053126</v>
      </c>
      <c r="E3450" s="5" t="s">
        <v>71</v>
      </c>
      <c r="H3450" s="8">
        <v>641.38</v>
      </c>
      <c r="I3450" s="5" t="s">
        <v>15</v>
      </c>
      <c r="J3450" s="5" t="s">
        <v>602</v>
      </c>
    </row>
    <row r="3451" spans="1:10">
      <c r="A3451" s="5" t="s">
        <v>813</v>
      </c>
      <c r="B3451" s="6">
        <v>44915.858342314823</v>
      </c>
      <c r="C3451" s="5" t="s">
        <v>611</v>
      </c>
      <c r="D3451" s="7"/>
      <c r="E3451" s="10"/>
      <c r="F3451" s="8">
        <v>46689.5</v>
      </c>
      <c r="I3451" s="11" t="s">
        <v>9</v>
      </c>
      <c r="J3451" s="10" t="s">
        <v>659</v>
      </c>
    </row>
    <row r="3452" spans="1:10">
      <c r="A3452" s="5" t="s">
        <v>812</v>
      </c>
      <c r="B3452" s="6">
        <v>44915.858342314823</v>
      </c>
      <c r="C3452" s="5" t="s">
        <v>601</v>
      </c>
      <c r="D3452" s="7"/>
      <c r="E3452" s="10"/>
      <c r="F3452" s="8">
        <v>7645.3</v>
      </c>
      <c r="I3452" s="11" t="s">
        <v>9</v>
      </c>
      <c r="J3452" s="10" t="s">
        <v>658</v>
      </c>
    </row>
    <row r="3453" spans="1:10">
      <c r="A3453" s="5" t="s">
        <v>812</v>
      </c>
      <c r="B3453" s="6">
        <v>44915.858342314823</v>
      </c>
      <c r="C3453" s="5" t="s">
        <v>601</v>
      </c>
      <c r="D3453" s="7"/>
      <c r="E3453" s="10"/>
      <c r="F3453" s="8">
        <v>15676.9</v>
      </c>
      <c r="I3453" s="11" t="s">
        <v>9</v>
      </c>
      <c r="J3453" s="10" t="s">
        <v>613</v>
      </c>
    </row>
    <row r="3454" spans="1:10">
      <c r="A3454" s="5" t="s">
        <v>812</v>
      </c>
      <c r="B3454" s="6">
        <v>44915.858342314823</v>
      </c>
      <c r="C3454" s="5" t="s">
        <v>601</v>
      </c>
      <c r="D3454" s="7"/>
      <c r="E3454" s="10"/>
      <c r="F3454" s="8">
        <v>28854.2</v>
      </c>
      <c r="I3454" s="11" t="s">
        <v>9</v>
      </c>
      <c r="J3454" s="5" t="s">
        <v>612</v>
      </c>
    </row>
    <row r="3455" spans="1:10">
      <c r="A3455" s="5" t="s">
        <v>812</v>
      </c>
      <c r="B3455" s="6">
        <v>44915.858342314823</v>
      </c>
      <c r="C3455" s="5" t="s">
        <v>601</v>
      </c>
      <c r="D3455" s="7"/>
      <c r="E3455" s="10"/>
      <c r="F3455" s="8">
        <v>6275.9</v>
      </c>
      <c r="I3455" s="11" t="s">
        <v>9</v>
      </c>
      <c r="J3455" s="5" t="s">
        <v>614</v>
      </c>
    </row>
    <row r="3456" spans="1:10">
      <c r="A3456" s="5" t="s">
        <v>812</v>
      </c>
      <c r="B3456" s="6">
        <v>44915.858342314823</v>
      </c>
      <c r="C3456" s="5" t="s">
        <v>601</v>
      </c>
      <c r="D3456" s="7"/>
      <c r="E3456" s="10"/>
      <c r="F3456" s="8">
        <v>12135</v>
      </c>
      <c r="I3456" s="11" t="s">
        <v>9</v>
      </c>
      <c r="J3456" s="10" t="s">
        <v>615</v>
      </c>
    </row>
    <row r="3457" spans="1:10">
      <c r="A3457" s="5" t="s">
        <v>812</v>
      </c>
      <c r="B3457" s="6">
        <v>44915.858342314823</v>
      </c>
      <c r="C3457" s="5" t="s">
        <v>601</v>
      </c>
      <c r="D3457" s="7"/>
      <c r="E3457" s="10"/>
      <c r="F3457" s="8">
        <v>8032.8</v>
      </c>
      <c r="I3457" s="11" t="s">
        <v>9</v>
      </c>
      <c r="J3457" s="5" t="s">
        <v>616</v>
      </c>
    </row>
    <row r="3458" spans="1:10">
      <c r="A3458" s="5" t="s">
        <v>812</v>
      </c>
      <c r="B3458" s="6">
        <v>44915.858342314823</v>
      </c>
      <c r="C3458" s="5" t="s">
        <v>601</v>
      </c>
      <c r="D3458" s="7"/>
      <c r="E3458" s="10"/>
      <c r="F3458" s="8">
        <v>696</v>
      </c>
      <c r="I3458" s="11" t="s">
        <v>9</v>
      </c>
      <c r="J3458" s="5" t="s">
        <v>630</v>
      </c>
    </row>
    <row r="3459" spans="1:10">
      <c r="A3459" s="5" t="s">
        <v>812</v>
      </c>
      <c r="B3459" s="6">
        <v>44915.858342314823</v>
      </c>
      <c r="C3459" s="5" t="s">
        <v>601</v>
      </c>
      <c r="D3459" s="7"/>
      <c r="E3459" s="10"/>
      <c r="F3459" s="8">
        <v>7512</v>
      </c>
      <c r="I3459" s="11" t="s">
        <v>9</v>
      </c>
      <c r="J3459" s="10" t="s">
        <v>745</v>
      </c>
    </row>
    <row r="3460" spans="1:10">
      <c r="A3460" s="5" t="s">
        <v>812</v>
      </c>
      <c r="B3460" s="6">
        <v>44915.858342314823</v>
      </c>
      <c r="C3460" s="5" t="s">
        <v>601</v>
      </c>
      <c r="D3460" s="7"/>
      <c r="E3460" s="10"/>
      <c r="F3460" s="8">
        <v>8720.2000000000007</v>
      </c>
      <c r="I3460" s="11" t="s">
        <v>9</v>
      </c>
      <c r="J3460" s="10" t="s">
        <v>618</v>
      </c>
    </row>
    <row r="3461" spans="1:10">
      <c r="A3461" s="5" t="s">
        <v>812</v>
      </c>
      <c r="B3461" s="6">
        <v>44915.858342314823</v>
      </c>
      <c r="C3461" s="5" t="s">
        <v>601</v>
      </c>
      <c r="D3461" s="7"/>
      <c r="E3461" s="10"/>
      <c r="F3461" s="8">
        <v>4355.3999999999996</v>
      </c>
      <c r="I3461" s="11" t="s">
        <v>9</v>
      </c>
      <c r="J3461" s="10" t="s">
        <v>619</v>
      </c>
    </row>
    <row r="3462" spans="1:10">
      <c r="A3462" s="5" t="s">
        <v>812</v>
      </c>
      <c r="B3462" s="6">
        <v>44915.858342314823</v>
      </c>
      <c r="C3462" s="5" t="s">
        <v>601</v>
      </c>
      <c r="D3462" s="7"/>
      <c r="E3462" s="10"/>
      <c r="F3462" s="8">
        <v>33720.400000000001</v>
      </c>
      <c r="I3462" s="11" t="s">
        <v>9</v>
      </c>
      <c r="J3462" s="10" t="s">
        <v>620</v>
      </c>
    </row>
    <row r="3463" spans="1:10">
      <c r="A3463" s="5" t="s">
        <v>812</v>
      </c>
      <c r="B3463" s="6">
        <v>44915.858342314823</v>
      </c>
      <c r="C3463" s="5" t="s">
        <v>601</v>
      </c>
      <c r="D3463" s="7"/>
      <c r="E3463" s="10"/>
      <c r="F3463" s="8">
        <v>6090.7</v>
      </c>
      <c r="I3463" s="11" t="s">
        <v>9</v>
      </c>
      <c r="J3463" s="10" t="s">
        <v>621</v>
      </c>
    </row>
    <row r="3464" spans="1:10">
      <c r="A3464" s="5" t="s">
        <v>812</v>
      </c>
      <c r="B3464" s="6">
        <v>44915.858342314823</v>
      </c>
      <c r="C3464" s="5" t="s">
        <v>601</v>
      </c>
      <c r="D3464" s="7"/>
      <c r="E3464" s="10"/>
      <c r="F3464" s="8">
        <v>6231.4</v>
      </c>
      <c r="I3464" s="11" t="s">
        <v>9</v>
      </c>
      <c r="J3464" s="10" t="s">
        <v>623</v>
      </c>
    </row>
    <row r="3465" spans="1:10">
      <c r="A3465" s="5" t="s">
        <v>812</v>
      </c>
      <c r="B3465" s="6">
        <v>44915.858342314823</v>
      </c>
      <c r="C3465" s="5" t="s">
        <v>601</v>
      </c>
      <c r="D3465" s="7"/>
      <c r="E3465" s="10"/>
      <c r="F3465" s="8">
        <v>5242.8</v>
      </c>
      <c r="I3465" s="11" t="s">
        <v>9</v>
      </c>
      <c r="J3465" s="10" t="s">
        <v>624</v>
      </c>
    </row>
    <row r="3466" spans="1:10">
      <c r="A3466" s="5" t="s">
        <v>812</v>
      </c>
      <c r="B3466" s="6">
        <v>44915.858342314823</v>
      </c>
      <c r="C3466" s="5" t="s">
        <v>601</v>
      </c>
      <c r="D3466" s="7"/>
      <c r="E3466" s="10"/>
      <c r="F3466" s="8">
        <v>3760.3</v>
      </c>
      <c r="I3466" s="11" t="s">
        <v>9</v>
      </c>
      <c r="J3466" s="10" t="s">
        <v>604</v>
      </c>
    </row>
    <row r="3467" spans="1:10">
      <c r="A3467" s="5" t="s">
        <v>812</v>
      </c>
      <c r="B3467" s="6">
        <v>44915.858342314823</v>
      </c>
      <c r="C3467" s="5" t="s">
        <v>601</v>
      </c>
      <c r="D3467" s="7"/>
      <c r="E3467" s="10"/>
      <c r="F3467" s="8">
        <v>13783.6</v>
      </c>
      <c r="I3467" s="11" t="s">
        <v>9</v>
      </c>
      <c r="J3467" s="10" t="s">
        <v>626</v>
      </c>
    </row>
    <row r="3468" spans="1:10">
      <c r="A3468" s="5" t="s">
        <v>812</v>
      </c>
      <c r="B3468" s="6">
        <v>44915.858342314823</v>
      </c>
      <c r="C3468" s="5" t="s">
        <v>601</v>
      </c>
      <c r="D3468" s="7"/>
      <c r="E3468" s="10"/>
      <c r="F3468" s="8">
        <v>30279.5</v>
      </c>
      <c r="I3468" s="11" t="s">
        <v>9</v>
      </c>
      <c r="J3468" s="10" t="s">
        <v>639</v>
      </c>
    </row>
    <row r="3469" spans="1:10">
      <c r="A3469" s="5" t="s">
        <v>812</v>
      </c>
      <c r="B3469" s="6">
        <v>44915.858342314823</v>
      </c>
      <c r="C3469" s="5" t="s">
        <v>601</v>
      </c>
      <c r="D3469" s="7"/>
      <c r="E3469" s="10"/>
      <c r="F3469" s="8">
        <v>290</v>
      </c>
      <c r="I3469" s="11" t="s">
        <v>9</v>
      </c>
      <c r="J3469" s="10" t="s">
        <v>673</v>
      </c>
    </row>
    <row r="3470" spans="1:10">
      <c r="A3470" s="12" t="s">
        <v>21</v>
      </c>
      <c r="B3470" s="3"/>
      <c r="C3470" s="3"/>
      <c r="D3470" s="26">
        <f>246232.88+2018.4</f>
        <v>248251.28</v>
      </c>
      <c r="E3470" s="10"/>
      <c r="F3470" s="19">
        <f>SUM(F3400:G3469)</f>
        <v>248251.27999999997</v>
      </c>
      <c r="H3470" s="8"/>
      <c r="I3470" s="11"/>
      <c r="J3470" s="10"/>
    </row>
    <row r="3471" spans="1:10">
      <c r="A3471" s="13" t="s">
        <v>22</v>
      </c>
      <c r="B3471" s="13" t="s">
        <v>23</v>
      </c>
      <c r="C3471" s="13" t="s">
        <v>24</v>
      </c>
      <c r="D3471" s="7"/>
      <c r="E3471" s="10"/>
      <c r="H3471" s="8"/>
      <c r="I3471" s="11"/>
      <c r="J3471" s="10"/>
    </row>
    <row r="3472" spans="1:10" ht="15.75" customHeight="1">
      <c r="D3472" s="14">
        <v>112458279</v>
      </c>
    </row>
    <row r="3473" spans="1:10" ht="15.75" customHeight="1">
      <c r="D3473" s="14">
        <v>112458658</v>
      </c>
    </row>
    <row r="3475" spans="1:10">
      <c r="A3475" s="1" t="s">
        <v>0</v>
      </c>
      <c r="B3475" s="2"/>
      <c r="C3475" s="2"/>
      <c r="D3475" s="2"/>
      <c r="E3475" s="2"/>
      <c r="F3475" s="2"/>
      <c r="G3475" s="2"/>
      <c r="H3475" s="2"/>
      <c r="I3475" s="2"/>
      <c r="J3475" s="2"/>
    </row>
    <row r="3476" spans="1:10">
      <c r="A3476" s="3" t="s">
        <v>194</v>
      </c>
      <c r="B3476" s="2"/>
      <c r="C3476" s="2"/>
      <c r="D3476" s="2"/>
      <c r="E3476" s="2"/>
      <c r="F3476" s="2"/>
      <c r="G3476" s="2"/>
      <c r="H3476" s="2"/>
      <c r="I3476" s="2"/>
      <c r="J3476" s="2"/>
    </row>
    <row r="3477" spans="1:10">
      <c r="A3477" s="88" t="s">
        <v>0</v>
      </c>
      <c r="B3477" s="88" t="s">
        <v>2</v>
      </c>
      <c r="C3477" s="88" t="s">
        <v>3</v>
      </c>
      <c r="D3477" s="88" t="s">
        <v>4</v>
      </c>
      <c r="E3477" s="88" t="s">
        <v>5</v>
      </c>
      <c r="F3477" s="88" t="s">
        <v>6</v>
      </c>
      <c r="G3477" s="90"/>
      <c r="H3477" s="91"/>
      <c r="I3477" s="88" t="s">
        <v>7</v>
      </c>
      <c r="J3477" s="88" t="s">
        <v>8</v>
      </c>
    </row>
    <row r="3478" spans="1:10">
      <c r="A3478" s="89"/>
      <c r="B3478" s="89"/>
      <c r="C3478" s="89"/>
      <c r="D3478" s="89"/>
      <c r="E3478" s="89"/>
      <c r="F3478" s="4" t="s">
        <v>9</v>
      </c>
      <c r="G3478" s="4" t="s">
        <v>10</v>
      </c>
      <c r="H3478" s="4" t="s">
        <v>11</v>
      </c>
      <c r="I3478" s="89"/>
      <c r="J3478" s="89"/>
    </row>
    <row r="3479" spans="1:10">
      <c r="A3479" s="5" t="s">
        <v>814</v>
      </c>
      <c r="B3479" s="6">
        <v>44916.406031006947</v>
      </c>
      <c r="C3479" s="5" t="s">
        <v>601</v>
      </c>
      <c r="D3479" s="11"/>
      <c r="E3479" s="10"/>
      <c r="F3479" s="8">
        <v>3388</v>
      </c>
      <c r="I3479" s="11" t="s">
        <v>9</v>
      </c>
      <c r="J3479" s="10" t="s">
        <v>617</v>
      </c>
    </row>
    <row r="3480" spans="1:10">
      <c r="A3480" s="5" t="s">
        <v>814</v>
      </c>
      <c r="B3480" s="6">
        <v>44916.406031006947</v>
      </c>
      <c r="C3480" s="5" t="s">
        <v>601</v>
      </c>
      <c r="D3480" s="11"/>
      <c r="E3480" s="10"/>
      <c r="F3480" s="8">
        <v>9053.5</v>
      </c>
      <c r="I3480" s="11" t="s">
        <v>9</v>
      </c>
      <c r="J3480" s="10" t="s">
        <v>622</v>
      </c>
    </row>
    <row r="3481" spans="1:10">
      <c r="A3481" s="5" t="s">
        <v>814</v>
      </c>
      <c r="B3481" s="6">
        <v>44916.406031006947</v>
      </c>
      <c r="C3481" s="5" t="s">
        <v>601</v>
      </c>
      <c r="D3481" s="11"/>
      <c r="E3481" s="10"/>
      <c r="F3481" s="8">
        <v>7399.5</v>
      </c>
      <c r="I3481" s="11" t="s">
        <v>9</v>
      </c>
      <c r="J3481" s="10" t="s">
        <v>625</v>
      </c>
    </row>
    <row r="3482" spans="1:10">
      <c r="A3482" s="5" t="s">
        <v>814</v>
      </c>
      <c r="B3482" s="6">
        <v>44916.406031006947</v>
      </c>
      <c r="C3482" s="5" t="s">
        <v>601</v>
      </c>
      <c r="D3482" s="11"/>
      <c r="E3482" s="10"/>
      <c r="F3482" s="8">
        <v>15111</v>
      </c>
      <c r="I3482" s="11" t="s">
        <v>9</v>
      </c>
      <c r="J3482" s="10" t="s">
        <v>660</v>
      </c>
    </row>
    <row r="3483" spans="1:10">
      <c r="A3483" s="5" t="s">
        <v>814</v>
      </c>
      <c r="B3483" s="6">
        <v>44916.406031006947</v>
      </c>
      <c r="C3483" s="5" t="s">
        <v>601</v>
      </c>
      <c r="D3483" s="11"/>
      <c r="E3483" s="10"/>
      <c r="F3483" s="8">
        <v>6459.5</v>
      </c>
      <c r="I3483" s="11" t="s">
        <v>9</v>
      </c>
      <c r="J3483" s="10" t="s">
        <v>674</v>
      </c>
    </row>
    <row r="3484" spans="1:10">
      <c r="A3484" s="5" t="s">
        <v>814</v>
      </c>
      <c r="B3484" s="6">
        <v>44916.406031006947</v>
      </c>
      <c r="C3484" s="5" t="s">
        <v>601</v>
      </c>
      <c r="D3484" s="11"/>
      <c r="E3484" s="10"/>
      <c r="F3484" s="8">
        <v>74298.2</v>
      </c>
      <c r="I3484" s="11" t="s">
        <v>9</v>
      </c>
      <c r="J3484" s="10" t="s">
        <v>675</v>
      </c>
    </row>
    <row r="3485" spans="1:10">
      <c r="A3485" s="12" t="s">
        <v>21</v>
      </c>
      <c r="B3485" s="3"/>
      <c r="C3485" s="3"/>
      <c r="D3485" s="26">
        <f>115013.7+696</f>
        <v>115709.7</v>
      </c>
      <c r="E3485" s="10"/>
      <c r="F3485" s="19">
        <f>SUM(F3479:G3484)</f>
        <v>115709.7</v>
      </c>
      <c r="H3485" s="8"/>
      <c r="I3485" s="11"/>
      <c r="J3485" s="5"/>
    </row>
    <row r="3486" spans="1:10">
      <c r="A3486" s="13" t="s">
        <v>22</v>
      </c>
      <c r="B3486" s="13" t="s">
        <v>23</v>
      </c>
      <c r="C3486" s="13" t="s">
        <v>24</v>
      </c>
      <c r="D3486" s="7"/>
      <c r="E3486" s="10"/>
      <c r="H3486" s="8"/>
      <c r="I3486" s="11"/>
      <c r="J3486" s="5"/>
    </row>
    <row r="3487" spans="1:10" ht="15.75" customHeight="1">
      <c r="A3487" s="5"/>
      <c r="B3487" s="6"/>
      <c r="C3487" s="5"/>
      <c r="D3487" s="14">
        <v>112458280</v>
      </c>
      <c r="E3487" s="10"/>
      <c r="H3487" s="8"/>
      <c r="I3487" s="11"/>
      <c r="J3487" s="5"/>
    </row>
    <row r="3488" spans="1:10" ht="15.75" customHeight="1">
      <c r="A3488" s="5"/>
      <c r="B3488" s="6"/>
      <c r="C3488" s="5"/>
      <c r="D3488" s="14">
        <v>112458659</v>
      </c>
      <c r="E3488" s="10"/>
      <c r="H3488" s="8"/>
      <c r="I3488" s="11"/>
      <c r="J3488" s="5"/>
    </row>
    <row r="3489" spans="1:10">
      <c r="A3489" s="5"/>
      <c r="B3489" s="6"/>
      <c r="C3489" s="5"/>
      <c r="D3489" s="7"/>
      <c r="E3489" s="10"/>
      <c r="H3489" s="8"/>
      <c r="I3489" s="11"/>
      <c r="J3489" s="5"/>
    </row>
    <row r="3490" spans="1:10">
      <c r="A3490" s="5" t="s">
        <v>815</v>
      </c>
      <c r="B3490" s="6">
        <v>44916.854905868058</v>
      </c>
      <c r="C3490" s="5" t="s">
        <v>611</v>
      </c>
      <c r="D3490" s="7"/>
      <c r="E3490" s="10"/>
      <c r="G3490" s="8">
        <v>17938.759999999998</v>
      </c>
      <c r="I3490" s="11" t="s">
        <v>10</v>
      </c>
      <c r="J3490" s="10" t="s">
        <v>636</v>
      </c>
    </row>
    <row r="3491" spans="1:10">
      <c r="A3491" s="5" t="s">
        <v>816</v>
      </c>
      <c r="B3491" s="6">
        <v>44916.854905868058</v>
      </c>
      <c r="C3491" s="5" t="s">
        <v>601</v>
      </c>
      <c r="D3491" s="7"/>
      <c r="E3491" s="10"/>
      <c r="G3491" s="8">
        <v>51936.5</v>
      </c>
      <c r="I3491" s="11" t="s">
        <v>10</v>
      </c>
      <c r="J3491" s="5" t="s">
        <v>607</v>
      </c>
    </row>
    <row r="3492" spans="1:10">
      <c r="A3492" s="5" t="s">
        <v>815</v>
      </c>
      <c r="B3492" s="6">
        <v>44916.854905868058</v>
      </c>
      <c r="C3492" s="5" t="s">
        <v>611</v>
      </c>
      <c r="D3492" s="9">
        <v>45163141010</v>
      </c>
      <c r="E3492" s="5" t="s">
        <v>71</v>
      </c>
      <c r="H3492" s="8">
        <v>120</v>
      </c>
      <c r="I3492" s="5" t="s">
        <v>15</v>
      </c>
      <c r="J3492" s="5" t="s">
        <v>602</v>
      </c>
    </row>
    <row r="3493" spans="1:10">
      <c r="A3493" s="5" t="s">
        <v>816</v>
      </c>
      <c r="B3493" s="6">
        <v>44916.854905868058</v>
      </c>
      <c r="C3493" s="5" t="s">
        <v>601</v>
      </c>
      <c r="D3493" s="9">
        <v>45143424112</v>
      </c>
      <c r="E3493" s="5" t="s">
        <v>71</v>
      </c>
      <c r="H3493" s="8">
        <v>12000</v>
      </c>
      <c r="I3493" s="5" t="s">
        <v>15</v>
      </c>
      <c r="J3493" s="5" t="s">
        <v>630</v>
      </c>
    </row>
    <row r="3494" spans="1:10">
      <c r="A3494" s="5" t="s">
        <v>816</v>
      </c>
      <c r="B3494" s="6">
        <v>44916.854905868058</v>
      </c>
      <c r="C3494" s="5" t="s">
        <v>601</v>
      </c>
      <c r="D3494" s="9">
        <v>45173113228</v>
      </c>
      <c r="E3494" s="5" t="s">
        <v>71</v>
      </c>
      <c r="H3494" s="8">
        <v>1182.6099999999999</v>
      </c>
      <c r="I3494" s="5" t="s">
        <v>15</v>
      </c>
      <c r="J3494" s="5" t="s">
        <v>608</v>
      </c>
    </row>
    <row r="3495" spans="1:10">
      <c r="A3495" s="5" t="s">
        <v>816</v>
      </c>
      <c r="B3495" s="6">
        <v>44916.854905868058</v>
      </c>
      <c r="C3495" s="5" t="s">
        <v>601</v>
      </c>
      <c r="D3495" s="9">
        <v>45173114895</v>
      </c>
      <c r="E3495" s="5" t="s">
        <v>71</v>
      </c>
      <c r="H3495" s="8">
        <v>30000</v>
      </c>
      <c r="I3495" s="5" t="s">
        <v>15</v>
      </c>
      <c r="J3495" s="5" t="s">
        <v>608</v>
      </c>
    </row>
    <row r="3496" spans="1:10">
      <c r="A3496" s="5" t="s">
        <v>816</v>
      </c>
      <c r="B3496" s="6">
        <v>44916.854905868058</v>
      </c>
      <c r="C3496" s="5" t="s">
        <v>601</v>
      </c>
      <c r="D3496" s="9">
        <v>45163146271</v>
      </c>
      <c r="E3496" s="5" t="s">
        <v>71</v>
      </c>
      <c r="H3496" s="8">
        <v>1191</v>
      </c>
      <c r="I3496" s="5" t="s">
        <v>15</v>
      </c>
      <c r="J3496" s="5" t="s">
        <v>602</v>
      </c>
    </row>
    <row r="3497" spans="1:10">
      <c r="A3497" s="5" t="s">
        <v>816</v>
      </c>
      <c r="B3497" s="6">
        <v>44916.854905868058</v>
      </c>
      <c r="C3497" s="5" t="s">
        <v>601</v>
      </c>
      <c r="D3497" s="9">
        <v>45163146271</v>
      </c>
      <c r="E3497" s="5" t="s">
        <v>71</v>
      </c>
      <c r="H3497" s="8">
        <v>27.68</v>
      </c>
      <c r="I3497" s="5" t="s">
        <v>15</v>
      </c>
      <c r="J3497" s="5" t="s">
        <v>602</v>
      </c>
    </row>
    <row r="3498" spans="1:10">
      <c r="A3498" s="5" t="s">
        <v>816</v>
      </c>
      <c r="B3498" s="6">
        <v>44916.854905868058</v>
      </c>
      <c r="C3498" s="5" t="s">
        <v>601</v>
      </c>
      <c r="D3498" s="9">
        <v>45163146271</v>
      </c>
      <c r="E3498" s="5" t="s">
        <v>71</v>
      </c>
      <c r="H3498" s="8">
        <v>279.04000000000002</v>
      </c>
      <c r="I3498" s="5" t="s">
        <v>15</v>
      </c>
      <c r="J3498" s="5" t="s">
        <v>602</v>
      </c>
    </row>
    <row r="3499" spans="1:10">
      <c r="A3499" s="5" t="s">
        <v>816</v>
      </c>
      <c r="B3499" s="6">
        <v>44916.854905868058</v>
      </c>
      <c r="C3499" s="5" t="s">
        <v>601</v>
      </c>
      <c r="D3499" s="9">
        <v>45163146271</v>
      </c>
      <c r="E3499" s="5" t="s">
        <v>71</v>
      </c>
      <c r="H3499" s="8">
        <v>171.36</v>
      </c>
      <c r="I3499" s="5" t="s">
        <v>15</v>
      </c>
      <c r="J3499" s="5" t="s">
        <v>602</v>
      </c>
    </row>
    <row r="3500" spans="1:10">
      <c r="A3500" s="5" t="s">
        <v>816</v>
      </c>
      <c r="B3500" s="6">
        <v>44916.854905868058</v>
      </c>
      <c r="C3500" s="5" t="s">
        <v>601</v>
      </c>
      <c r="D3500" s="9">
        <v>45163146271</v>
      </c>
      <c r="E3500" s="5" t="s">
        <v>71</v>
      </c>
      <c r="H3500" s="8">
        <v>194.64</v>
      </c>
      <c r="I3500" s="5" t="s">
        <v>15</v>
      </c>
      <c r="J3500" s="5" t="s">
        <v>602</v>
      </c>
    </row>
    <row r="3501" spans="1:10">
      <c r="A3501" s="5" t="s">
        <v>816</v>
      </c>
      <c r="B3501" s="6">
        <v>44916.854905868058</v>
      </c>
      <c r="C3501" s="5" t="s">
        <v>601</v>
      </c>
      <c r="D3501" s="9">
        <v>45163146271</v>
      </c>
      <c r="E3501" s="5" t="s">
        <v>71</v>
      </c>
      <c r="H3501" s="8">
        <v>337.5</v>
      </c>
      <c r="I3501" s="5" t="s">
        <v>15</v>
      </c>
      <c r="J3501" s="5" t="s">
        <v>602</v>
      </c>
    </row>
    <row r="3502" spans="1:10">
      <c r="A3502" s="5" t="s">
        <v>816</v>
      </c>
      <c r="B3502" s="6">
        <v>44916.854905868058</v>
      </c>
      <c r="C3502" s="5" t="s">
        <v>601</v>
      </c>
      <c r="D3502" s="9">
        <v>45163146271</v>
      </c>
      <c r="E3502" s="5" t="s">
        <v>71</v>
      </c>
      <c r="H3502" s="8">
        <v>974.28</v>
      </c>
      <c r="I3502" s="5" t="s">
        <v>15</v>
      </c>
      <c r="J3502" s="5" t="s">
        <v>602</v>
      </c>
    </row>
    <row r="3503" spans="1:10">
      <c r="A3503" s="5" t="s">
        <v>816</v>
      </c>
      <c r="B3503" s="6">
        <v>44916.854905868058</v>
      </c>
      <c r="C3503" s="5" t="s">
        <v>601</v>
      </c>
      <c r="D3503" s="9">
        <v>45163146271</v>
      </c>
      <c r="E3503" s="5" t="s">
        <v>71</v>
      </c>
      <c r="H3503" s="8">
        <v>227.4</v>
      </c>
      <c r="I3503" s="5" t="s">
        <v>15</v>
      </c>
      <c r="J3503" s="5" t="s">
        <v>602</v>
      </c>
    </row>
    <row r="3504" spans="1:10">
      <c r="A3504" s="5" t="s">
        <v>816</v>
      </c>
      <c r="B3504" s="6">
        <v>44916.854905868058</v>
      </c>
      <c r="C3504" s="5" t="s">
        <v>601</v>
      </c>
      <c r="D3504" s="9">
        <v>45163146271</v>
      </c>
      <c r="E3504" s="5" t="s">
        <v>71</v>
      </c>
      <c r="H3504" s="8">
        <v>29.9</v>
      </c>
      <c r="I3504" s="5" t="s">
        <v>15</v>
      </c>
      <c r="J3504" s="5" t="s">
        <v>602</v>
      </c>
    </row>
    <row r="3505" spans="1:10">
      <c r="A3505" s="5" t="s">
        <v>816</v>
      </c>
      <c r="B3505" s="6">
        <v>44916.854905868058</v>
      </c>
      <c r="C3505" s="5" t="s">
        <v>601</v>
      </c>
      <c r="D3505" s="9">
        <v>45163146271</v>
      </c>
      <c r="E3505" s="5" t="s">
        <v>71</v>
      </c>
      <c r="H3505" s="8">
        <v>150.80000000000001</v>
      </c>
      <c r="I3505" s="5" t="s">
        <v>15</v>
      </c>
      <c r="J3505" s="5" t="s">
        <v>602</v>
      </c>
    </row>
    <row r="3506" spans="1:10">
      <c r="A3506" s="5" t="s">
        <v>816</v>
      </c>
      <c r="B3506" s="6">
        <v>44916.854905868058</v>
      </c>
      <c r="C3506" s="5" t="s">
        <v>601</v>
      </c>
      <c r="D3506" s="9">
        <v>45163146271</v>
      </c>
      <c r="E3506" s="5" t="s">
        <v>71</v>
      </c>
      <c r="H3506" s="8">
        <v>62.3</v>
      </c>
      <c r="I3506" s="5" t="s">
        <v>15</v>
      </c>
      <c r="J3506" s="5" t="s">
        <v>602</v>
      </c>
    </row>
    <row r="3507" spans="1:10">
      <c r="A3507" s="5" t="s">
        <v>816</v>
      </c>
      <c r="B3507" s="6">
        <v>44916.854905868058</v>
      </c>
      <c r="C3507" s="5" t="s">
        <v>601</v>
      </c>
      <c r="D3507" s="9">
        <v>45163146271</v>
      </c>
      <c r="E3507" s="5" t="s">
        <v>71</v>
      </c>
      <c r="H3507" s="8">
        <v>896.95</v>
      </c>
      <c r="I3507" s="5" t="s">
        <v>15</v>
      </c>
      <c r="J3507" s="5" t="s">
        <v>602</v>
      </c>
    </row>
    <row r="3508" spans="1:10">
      <c r="A3508" s="5" t="s">
        <v>816</v>
      </c>
      <c r="B3508" s="6">
        <v>44916.854905868058</v>
      </c>
      <c r="C3508" s="5" t="s">
        <v>601</v>
      </c>
      <c r="D3508" s="9">
        <v>45163146271</v>
      </c>
      <c r="E3508" s="5" t="s">
        <v>71</v>
      </c>
      <c r="H3508" s="8">
        <v>119.6</v>
      </c>
      <c r="I3508" s="5" t="s">
        <v>15</v>
      </c>
      <c r="J3508" s="5" t="s">
        <v>602</v>
      </c>
    </row>
    <row r="3509" spans="1:10">
      <c r="A3509" s="5" t="s">
        <v>816</v>
      </c>
      <c r="B3509" s="6">
        <v>44916.854905868058</v>
      </c>
      <c r="C3509" s="5" t="s">
        <v>601</v>
      </c>
      <c r="D3509" s="9">
        <v>45163146271</v>
      </c>
      <c r="E3509" s="5" t="s">
        <v>71</v>
      </c>
      <c r="H3509" s="8">
        <v>168.56</v>
      </c>
      <c r="I3509" s="5" t="s">
        <v>15</v>
      </c>
      <c r="J3509" s="5" t="s">
        <v>602</v>
      </c>
    </row>
    <row r="3510" spans="1:10">
      <c r="A3510" s="5" t="s">
        <v>816</v>
      </c>
      <c r="B3510" s="6">
        <v>44916.854905868058</v>
      </c>
      <c r="C3510" s="5" t="s">
        <v>601</v>
      </c>
      <c r="D3510" s="9">
        <v>45163146271</v>
      </c>
      <c r="E3510" s="5" t="s">
        <v>71</v>
      </c>
      <c r="H3510" s="8">
        <v>500.99</v>
      </c>
      <c r="I3510" s="5" t="s">
        <v>15</v>
      </c>
      <c r="J3510" s="5" t="s">
        <v>602</v>
      </c>
    </row>
    <row r="3511" spans="1:10">
      <c r="A3511" s="5" t="s">
        <v>816</v>
      </c>
      <c r="B3511" s="6">
        <v>44916.854905868058</v>
      </c>
      <c r="C3511" s="5" t="s">
        <v>601</v>
      </c>
      <c r="D3511" s="9">
        <v>45163146271</v>
      </c>
      <c r="E3511" s="5" t="s">
        <v>71</v>
      </c>
      <c r="H3511" s="8">
        <v>85.96</v>
      </c>
      <c r="I3511" s="5" t="s">
        <v>15</v>
      </c>
      <c r="J3511" s="5" t="s">
        <v>602</v>
      </c>
    </row>
    <row r="3512" spans="1:10">
      <c r="A3512" s="5" t="s">
        <v>816</v>
      </c>
      <c r="B3512" s="6">
        <v>44916.854905868058</v>
      </c>
      <c r="C3512" s="5" t="s">
        <v>601</v>
      </c>
      <c r="D3512" s="9">
        <v>45163146271</v>
      </c>
      <c r="E3512" s="5" t="s">
        <v>71</v>
      </c>
      <c r="H3512" s="8">
        <v>54.36</v>
      </c>
      <c r="I3512" s="5" t="s">
        <v>15</v>
      </c>
      <c r="J3512" s="5" t="s">
        <v>602</v>
      </c>
    </row>
    <row r="3513" spans="1:10">
      <c r="A3513" s="5" t="s">
        <v>816</v>
      </c>
      <c r="B3513" s="6">
        <v>44916.854905868058</v>
      </c>
      <c r="C3513" s="5" t="s">
        <v>601</v>
      </c>
      <c r="D3513" s="9">
        <v>45163146271</v>
      </c>
      <c r="E3513" s="5" t="s">
        <v>71</v>
      </c>
      <c r="H3513" s="8">
        <v>119.4</v>
      </c>
      <c r="I3513" s="5" t="s">
        <v>15</v>
      </c>
      <c r="J3513" s="5" t="s">
        <v>602</v>
      </c>
    </row>
    <row r="3514" spans="1:10">
      <c r="A3514" s="5" t="s">
        <v>816</v>
      </c>
      <c r="B3514" s="6">
        <v>44916.854905868058</v>
      </c>
      <c r="C3514" s="5" t="s">
        <v>601</v>
      </c>
      <c r="D3514" s="9">
        <v>45163146271</v>
      </c>
      <c r="E3514" s="5" t="s">
        <v>71</v>
      </c>
      <c r="H3514" s="8">
        <v>79.709999999999994</v>
      </c>
      <c r="I3514" s="5" t="s">
        <v>15</v>
      </c>
      <c r="J3514" s="5" t="s">
        <v>602</v>
      </c>
    </row>
    <row r="3515" spans="1:10">
      <c r="A3515" s="5" t="s">
        <v>816</v>
      </c>
      <c r="B3515" s="6">
        <v>44916.854905868058</v>
      </c>
      <c r="C3515" s="5" t="s">
        <v>601</v>
      </c>
      <c r="D3515" s="9">
        <v>45163146271</v>
      </c>
      <c r="E3515" s="5" t="s">
        <v>71</v>
      </c>
      <c r="H3515" s="8">
        <v>85.6</v>
      </c>
      <c r="I3515" s="5" t="s">
        <v>15</v>
      </c>
      <c r="J3515" s="5" t="s">
        <v>602</v>
      </c>
    </row>
    <row r="3516" spans="1:10">
      <c r="A3516" s="5" t="s">
        <v>816</v>
      </c>
      <c r="B3516" s="6">
        <v>44916.854905868058</v>
      </c>
      <c r="C3516" s="5" t="s">
        <v>601</v>
      </c>
      <c r="D3516" s="9">
        <v>45143423616</v>
      </c>
      <c r="E3516" s="5" t="s">
        <v>71</v>
      </c>
      <c r="H3516" s="8">
        <v>20000</v>
      </c>
      <c r="I3516" s="5" t="s">
        <v>15</v>
      </c>
      <c r="J3516" s="5" t="s">
        <v>630</v>
      </c>
    </row>
    <row r="3517" spans="1:10">
      <c r="A3517" s="5" t="s">
        <v>816</v>
      </c>
      <c r="B3517" s="6">
        <v>44916.854905868058</v>
      </c>
      <c r="C3517" s="5" t="s">
        <v>601</v>
      </c>
      <c r="D3517" s="9">
        <v>45143422739</v>
      </c>
      <c r="E3517" s="5" t="s">
        <v>71</v>
      </c>
      <c r="H3517" s="8">
        <v>3972.2</v>
      </c>
      <c r="I3517" s="5" t="s">
        <v>15</v>
      </c>
      <c r="J3517" s="5" t="s">
        <v>607</v>
      </c>
    </row>
    <row r="3518" spans="1:10">
      <c r="A3518" s="5" t="s">
        <v>816</v>
      </c>
      <c r="B3518" s="6">
        <v>44916.854905868058</v>
      </c>
      <c r="C3518" s="5" t="s">
        <v>601</v>
      </c>
      <c r="D3518" s="9">
        <v>45133054386</v>
      </c>
      <c r="E3518" s="5" t="s">
        <v>71</v>
      </c>
      <c r="H3518" s="8">
        <v>13548</v>
      </c>
      <c r="I3518" s="5" t="s">
        <v>15</v>
      </c>
      <c r="J3518" s="5" t="s">
        <v>607</v>
      </c>
    </row>
    <row r="3519" spans="1:10">
      <c r="A3519" s="5" t="s">
        <v>816</v>
      </c>
      <c r="B3519" s="6">
        <v>44916.854905868058</v>
      </c>
      <c r="C3519" s="5" t="s">
        <v>601</v>
      </c>
      <c r="D3519" s="9">
        <v>45143423997</v>
      </c>
      <c r="E3519" s="5" t="s">
        <v>71</v>
      </c>
      <c r="H3519" s="8">
        <v>1971</v>
      </c>
      <c r="I3519" s="5" t="s">
        <v>15</v>
      </c>
      <c r="J3519" s="5" t="s">
        <v>607</v>
      </c>
    </row>
    <row r="3520" spans="1:10">
      <c r="A3520" s="5" t="s">
        <v>816</v>
      </c>
      <c r="B3520" s="6">
        <v>44916.854905868058</v>
      </c>
      <c r="C3520" s="5" t="s">
        <v>601</v>
      </c>
      <c r="D3520" s="9">
        <v>18100618084</v>
      </c>
      <c r="E3520" s="5" t="s">
        <v>71</v>
      </c>
      <c r="H3520" s="8">
        <v>6071.1</v>
      </c>
      <c r="I3520" s="5" t="s">
        <v>15</v>
      </c>
      <c r="J3520" s="5" t="s">
        <v>607</v>
      </c>
    </row>
    <row r="3521" spans="1:10">
      <c r="A3521" s="5" t="s">
        <v>816</v>
      </c>
      <c r="B3521" s="6">
        <v>44916.854905868058</v>
      </c>
      <c r="C3521" s="5" t="s">
        <v>601</v>
      </c>
      <c r="D3521" s="9">
        <v>52116626672</v>
      </c>
      <c r="E3521" s="5" t="s">
        <v>71</v>
      </c>
      <c r="H3521" s="8">
        <v>463.05</v>
      </c>
      <c r="I3521" s="5" t="s">
        <v>15</v>
      </c>
      <c r="J3521" s="5" t="s">
        <v>607</v>
      </c>
    </row>
    <row r="3522" spans="1:10">
      <c r="A3522" s="5" t="s">
        <v>816</v>
      </c>
      <c r="B3522" s="6">
        <v>44916.854905868058</v>
      </c>
      <c r="C3522" s="5" t="s">
        <v>601</v>
      </c>
      <c r="D3522" s="9">
        <v>52116626672</v>
      </c>
      <c r="E3522" s="5" t="s">
        <v>71</v>
      </c>
      <c r="H3522" s="8">
        <v>365.54</v>
      </c>
      <c r="I3522" s="5" t="s">
        <v>15</v>
      </c>
      <c r="J3522" s="5" t="s">
        <v>607</v>
      </c>
    </row>
    <row r="3523" spans="1:10">
      <c r="A3523" s="5" t="s">
        <v>816</v>
      </c>
      <c r="B3523" s="6">
        <v>44916.854905868058</v>
      </c>
      <c r="C3523" s="5" t="s">
        <v>601</v>
      </c>
      <c r="D3523" s="9">
        <v>45173110556</v>
      </c>
      <c r="E3523" s="5" t="s">
        <v>71</v>
      </c>
      <c r="H3523" s="8">
        <v>4156</v>
      </c>
      <c r="I3523" s="5" t="s">
        <v>15</v>
      </c>
      <c r="J3523" s="5" t="s">
        <v>607</v>
      </c>
    </row>
    <row r="3524" spans="1:10">
      <c r="A3524" s="5" t="s">
        <v>816</v>
      </c>
      <c r="B3524" s="6">
        <v>44916.854905868058</v>
      </c>
      <c r="C3524" s="5" t="s">
        <v>601</v>
      </c>
      <c r="D3524" s="9">
        <v>45123182676</v>
      </c>
      <c r="E3524" s="5" t="s">
        <v>71</v>
      </c>
      <c r="H3524" s="8">
        <v>930</v>
      </c>
      <c r="I3524" s="5" t="s">
        <v>15</v>
      </c>
      <c r="J3524" s="5" t="s">
        <v>607</v>
      </c>
    </row>
    <row r="3525" spans="1:10">
      <c r="A3525" s="5" t="s">
        <v>816</v>
      </c>
      <c r="B3525" s="6">
        <v>44916.854905868058</v>
      </c>
      <c r="C3525" s="5" t="s">
        <v>601</v>
      </c>
      <c r="D3525" s="7">
        <v>543515</v>
      </c>
      <c r="E3525" s="5" t="s">
        <v>60</v>
      </c>
      <c r="H3525" s="8">
        <v>90.2</v>
      </c>
      <c r="I3525" s="5" t="s">
        <v>15</v>
      </c>
      <c r="J3525" s="5" t="s">
        <v>602</v>
      </c>
    </row>
    <row r="3526" spans="1:10">
      <c r="A3526" s="5" t="s">
        <v>816</v>
      </c>
      <c r="B3526" s="6">
        <v>44916.854905868058</v>
      </c>
      <c r="C3526" s="5" t="s">
        <v>601</v>
      </c>
      <c r="D3526" s="7">
        <v>165573</v>
      </c>
      <c r="E3526" s="5" t="s">
        <v>645</v>
      </c>
      <c r="H3526" s="8">
        <v>581</v>
      </c>
      <c r="I3526" s="5" t="s">
        <v>15</v>
      </c>
      <c r="J3526" s="5" t="s">
        <v>602</v>
      </c>
    </row>
    <row r="3527" spans="1:10">
      <c r="A3527" s="5" t="s">
        <v>816</v>
      </c>
      <c r="B3527" s="6">
        <v>44916.854905868058</v>
      </c>
      <c r="C3527" s="5" t="s">
        <v>601</v>
      </c>
      <c r="D3527" s="7">
        <v>287886</v>
      </c>
      <c r="E3527" s="5" t="s">
        <v>645</v>
      </c>
      <c r="H3527" s="8">
        <v>0.73</v>
      </c>
      <c r="I3527" s="5" t="s">
        <v>15</v>
      </c>
      <c r="J3527" s="5" t="s">
        <v>602</v>
      </c>
    </row>
    <row r="3528" spans="1:10">
      <c r="A3528" s="5" t="s">
        <v>816</v>
      </c>
      <c r="B3528" s="6">
        <v>44916.854905868058</v>
      </c>
      <c r="C3528" s="5" t="s">
        <v>601</v>
      </c>
      <c r="D3528" s="7">
        <v>317239</v>
      </c>
      <c r="E3528" s="5" t="s">
        <v>645</v>
      </c>
      <c r="H3528" s="8">
        <v>171.66</v>
      </c>
      <c r="I3528" s="5" t="s">
        <v>15</v>
      </c>
      <c r="J3528" s="5" t="s">
        <v>602</v>
      </c>
    </row>
    <row r="3529" spans="1:10">
      <c r="A3529" s="5" t="s">
        <v>816</v>
      </c>
      <c r="B3529" s="6">
        <v>44916.854905868058</v>
      </c>
      <c r="C3529" s="5" t="s">
        <v>601</v>
      </c>
      <c r="D3529" s="9">
        <v>45153046918</v>
      </c>
      <c r="E3529" s="5" t="s">
        <v>71</v>
      </c>
      <c r="H3529" s="8">
        <v>608</v>
      </c>
      <c r="I3529" s="5" t="s">
        <v>15</v>
      </c>
      <c r="J3529" s="5" t="s">
        <v>602</v>
      </c>
    </row>
    <row r="3530" spans="1:10">
      <c r="A3530" s="5" t="s">
        <v>816</v>
      </c>
      <c r="B3530" s="6">
        <v>44916.854905868058</v>
      </c>
      <c r="C3530" s="5" t="s">
        <v>601</v>
      </c>
      <c r="D3530" s="9">
        <v>45123181696</v>
      </c>
      <c r="E3530" s="5" t="s">
        <v>71</v>
      </c>
      <c r="H3530" s="8">
        <v>2514.4</v>
      </c>
      <c r="I3530" s="5" t="s">
        <v>15</v>
      </c>
      <c r="J3530" s="5" t="s">
        <v>602</v>
      </c>
    </row>
    <row r="3531" spans="1:10">
      <c r="A3531" s="5" t="s">
        <v>816</v>
      </c>
      <c r="B3531" s="6">
        <v>44916.854905868058</v>
      </c>
      <c r="C3531" s="5" t="s">
        <v>601</v>
      </c>
      <c r="D3531" s="9">
        <v>45133054196</v>
      </c>
      <c r="E3531" s="5" t="s">
        <v>71</v>
      </c>
      <c r="H3531" s="8">
        <v>3000.8</v>
      </c>
      <c r="I3531" s="5" t="s">
        <v>15</v>
      </c>
      <c r="J3531" s="5" t="s">
        <v>602</v>
      </c>
    </row>
    <row r="3532" spans="1:10">
      <c r="A3532" s="5" t="s">
        <v>816</v>
      </c>
      <c r="B3532" s="6">
        <v>44916.854905868058</v>
      </c>
      <c r="C3532" s="5" t="s">
        <v>601</v>
      </c>
      <c r="D3532" s="9">
        <v>45133054238</v>
      </c>
      <c r="E3532" s="5" t="s">
        <v>71</v>
      </c>
      <c r="H3532" s="8">
        <v>1645.2</v>
      </c>
      <c r="I3532" s="5" t="s">
        <v>15</v>
      </c>
      <c r="J3532" s="5" t="s">
        <v>602</v>
      </c>
    </row>
    <row r="3533" spans="1:10">
      <c r="A3533" s="5" t="s">
        <v>816</v>
      </c>
      <c r="B3533" s="6">
        <v>44916.854905868058</v>
      </c>
      <c r="C3533" s="5" t="s">
        <v>601</v>
      </c>
      <c r="D3533" s="9">
        <v>52316563978</v>
      </c>
      <c r="E3533" s="5" t="s">
        <v>71</v>
      </c>
      <c r="H3533" s="8">
        <v>339</v>
      </c>
      <c r="I3533" s="5" t="s">
        <v>15</v>
      </c>
      <c r="J3533" s="5" t="s">
        <v>602</v>
      </c>
    </row>
    <row r="3534" spans="1:10">
      <c r="A3534" s="5" t="s">
        <v>816</v>
      </c>
      <c r="B3534" s="6">
        <v>44916.854905868058</v>
      </c>
      <c r="C3534" s="5" t="s">
        <v>601</v>
      </c>
      <c r="D3534" s="9">
        <v>45173113206</v>
      </c>
      <c r="E3534" s="5" t="s">
        <v>71</v>
      </c>
      <c r="H3534" s="8">
        <v>515.09</v>
      </c>
      <c r="I3534" s="5" t="s">
        <v>15</v>
      </c>
      <c r="J3534" s="5" t="s">
        <v>602</v>
      </c>
    </row>
    <row r="3535" spans="1:10">
      <c r="A3535" s="5" t="s">
        <v>816</v>
      </c>
      <c r="B3535" s="6">
        <v>44916.854905868058</v>
      </c>
      <c r="C3535" s="5" t="s">
        <v>601</v>
      </c>
      <c r="D3535" s="9">
        <v>45173114393</v>
      </c>
      <c r="E3535" s="5" t="s">
        <v>71</v>
      </c>
      <c r="H3535" s="8">
        <v>465.12</v>
      </c>
      <c r="I3535" s="5" t="s">
        <v>15</v>
      </c>
      <c r="J3535" s="5" t="s">
        <v>602</v>
      </c>
    </row>
    <row r="3536" spans="1:10">
      <c r="A3536" s="5" t="s">
        <v>816</v>
      </c>
      <c r="B3536" s="6">
        <v>44916.854905868058</v>
      </c>
      <c r="C3536" s="5" t="s">
        <v>601</v>
      </c>
      <c r="D3536" s="9">
        <v>51417229627</v>
      </c>
      <c r="E3536" s="5" t="s">
        <v>71</v>
      </c>
      <c r="H3536" s="8">
        <v>604.83000000000004</v>
      </c>
      <c r="I3536" s="5" t="s">
        <v>15</v>
      </c>
      <c r="J3536" s="5" t="s">
        <v>602</v>
      </c>
    </row>
    <row r="3537" spans="1:10">
      <c r="A3537" s="5" t="s">
        <v>816</v>
      </c>
      <c r="B3537" s="6">
        <v>44916.854905868058</v>
      </c>
      <c r="C3537" s="5" t="s">
        <v>601</v>
      </c>
      <c r="D3537" s="9">
        <v>45143424043</v>
      </c>
      <c r="E3537" s="5" t="s">
        <v>71</v>
      </c>
      <c r="H3537" s="8">
        <v>180</v>
      </c>
      <c r="I3537" s="5" t="s">
        <v>15</v>
      </c>
      <c r="J3537" s="5" t="s">
        <v>602</v>
      </c>
    </row>
    <row r="3538" spans="1:10">
      <c r="A3538" s="5" t="s">
        <v>816</v>
      </c>
      <c r="B3538" s="6">
        <v>44916.854905868058</v>
      </c>
      <c r="C3538" s="5" t="s">
        <v>601</v>
      </c>
      <c r="D3538" s="9">
        <v>45133054426</v>
      </c>
      <c r="E3538" s="5" t="s">
        <v>71</v>
      </c>
      <c r="H3538" s="8">
        <v>684.1</v>
      </c>
      <c r="I3538" s="5" t="s">
        <v>15</v>
      </c>
      <c r="J3538" s="5" t="s">
        <v>602</v>
      </c>
    </row>
    <row r="3539" spans="1:10">
      <c r="A3539" s="5" t="s">
        <v>816</v>
      </c>
      <c r="B3539" s="6">
        <v>44916.854905868058</v>
      </c>
      <c r="C3539" s="5" t="s">
        <v>601</v>
      </c>
      <c r="D3539" s="9">
        <v>19340473711</v>
      </c>
      <c r="E3539" s="5" t="s">
        <v>71</v>
      </c>
      <c r="H3539" s="8">
        <v>1991.27</v>
      </c>
      <c r="I3539" s="5" t="s">
        <v>15</v>
      </c>
      <c r="J3539" s="5" t="s">
        <v>602</v>
      </c>
    </row>
    <row r="3540" spans="1:10">
      <c r="A3540" s="5" t="s">
        <v>816</v>
      </c>
      <c r="B3540" s="6">
        <v>44916.854905868058</v>
      </c>
      <c r="C3540" s="5" t="s">
        <v>601</v>
      </c>
      <c r="D3540" s="9">
        <v>45143424614</v>
      </c>
      <c r="E3540" s="5" t="s">
        <v>71</v>
      </c>
      <c r="H3540" s="8">
        <v>553.4</v>
      </c>
      <c r="I3540" s="5" t="s">
        <v>15</v>
      </c>
      <c r="J3540" s="5" t="s">
        <v>602</v>
      </c>
    </row>
    <row r="3541" spans="1:10">
      <c r="A3541" s="5" t="s">
        <v>816</v>
      </c>
      <c r="B3541" s="6">
        <v>44916.854905868058</v>
      </c>
      <c r="C3541" s="5" t="s">
        <v>601</v>
      </c>
      <c r="D3541" s="9">
        <v>45173115202</v>
      </c>
      <c r="E3541" s="5" t="s">
        <v>71</v>
      </c>
      <c r="H3541" s="8">
        <v>248</v>
      </c>
      <c r="I3541" s="5" t="s">
        <v>15</v>
      </c>
      <c r="J3541" s="5" t="s">
        <v>602</v>
      </c>
    </row>
    <row r="3542" spans="1:10">
      <c r="A3542" s="5" t="s">
        <v>816</v>
      </c>
      <c r="B3542" s="6">
        <v>44916.854905868058</v>
      </c>
      <c r="C3542" s="5" t="s">
        <v>601</v>
      </c>
      <c r="D3542" s="9">
        <v>45113201048</v>
      </c>
      <c r="E3542" s="5" t="s">
        <v>71</v>
      </c>
      <c r="H3542" s="8">
        <v>583.88</v>
      </c>
      <c r="I3542" s="5" t="s">
        <v>15</v>
      </c>
      <c r="J3542" s="5" t="s">
        <v>602</v>
      </c>
    </row>
    <row r="3543" spans="1:10">
      <c r="A3543" s="5" t="s">
        <v>816</v>
      </c>
      <c r="B3543" s="6">
        <v>44916.854905868058</v>
      </c>
      <c r="C3543" s="5" t="s">
        <v>601</v>
      </c>
      <c r="D3543" s="9">
        <v>45113201054</v>
      </c>
      <c r="E3543" s="5" t="s">
        <v>71</v>
      </c>
      <c r="H3543" s="8">
        <v>2179</v>
      </c>
      <c r="I3543" s="5" t="s">
        <v>15</v>
      </c>
      <c r="J3543" s="5" t="s">
        <v>602</v>
      </c>
    </row>
    <row r="3544" spans="1:10">
      <c r="A3544" s="5" t="s">
        <v>816</v>
      </c>
      <c r="B3544" s="6">
        <v>44916.854905868058</v>
      </c>
      <c r="C3544" s="5" t="s">
        <v>601</v>
      </c>
      <c r="D3544" s="9">
        <v>45163147213</v>
      </c>
      <c r="E3544" s="5" t="s">
        <v>71</v>
      </c>
      <c r="H3544" s="8">
        <v>771.49</v>
      </c>
      <c r="I3544" s="5" t="s">
        <v>15</v>
      </c>
      <c r="J3544" s="5" t="s">
        <v>602</v>
      </c>
    </row>
    <row r="3545" spans="1:10">
      <c r="A3545" s="5" t="s">
        <v>816</v>
      </c>
      <c r="B3545" s="6">
        <v>44916.854905868058</v>
      </c>
      <c r="C3545" s="5" t="s">
        <v>601</v>
      </c>
      <c r="D3545" s="9">
        <v>45153049110</v>
      </c>
      <c r="E3545" s="5" t="s">
        <v>71</v>
      </c>
      <c r="H3545" s="8">
        <v>1095.98</v>
      </c>
      <c r="I3545" s="5" t="s">
        <v>15</v>
      </c>
      <c r="J3545" s="5" t="s">
        <v>602</v>
      </c>
    </row>
    <row r="3546" spans="1:10">
      <c r="A3546" s="5" t="s">
        <v>816</v>
      </c>
      <c r="B3546" s="6">
        <v>44916.854905868058</v>
      </c>
      <c r="C3546" s="5" t="s">
        <v>601</v>
      </c>
      <c r="D3546" s="9">
        <v>45113201565</v>
      </c>
      <c r="E3546" s="5" t="s">
        <v>71</v>
      </c>
      <c r="H3546" s="8">
        <v>5000</v>
      </c>
      <c r="I3546" s="5" t="s">
        <v>15</v>
      </c>
      <c r="J3546" s="5" t="s">
        <v>602</v>
      </c>
    </row>
    <row r="3547" spans="1:10">
      <c r="A3547" s="5" t="s">
        <v>816</v>
      </c>
      <c r="B3547" s="6">
        <v>44916.854905868058</v>
      </c>
      <c r="C3547" s="5" t="s">
        <v>601</v>
      </c>
      <c r="D3547" s="9">
        <v>296301007850028</v>
      </c>
      <c r="E3547" s="5" t="s">
        <v>632</v>
      </c>
      <c r="H3547" s="8">
        <v>178784.04</v>
      </c>
      <c r="I3547" s="5" t="s">
        <v>15</v>
      </c>
      <c r="J3547" s="5" t="s">
        <v>608</v>
      </c>
    </row>
    <row r="3548" spans="1:10">
      <c r="A3548" s="5" t="s">
        <v>816</v>
      </c>
      <c r="B3548" s="6">
        <v>44916.854905868058</v>
      </c>
      <c r="C3548" s="5" t="s">
        <v>601</v>
      </c>
      <c r="D3548" s="9">
        <v>296301007850028</v>
      </c>
      <c r="E3548" s="5" t="s">
        <v>649</v>
      </c>
      <c r="H3548" s="8">
        <v>696</v>
      </c>
      <c r="I3548" s="5" t="s">
        <v>15</v>
      </c>
      <c r="J3548" s="5" t="s">
        <v>608</v>
      </c>
    </row>
    <row r="3549" spans="1:10">
      <c r="A3549" s="5" t="s">
        <v>816</v>
      </c>
      <c r="B3549" s="6">
        <v>44916.854905868058</v>
      </c>
      <c r="C3549" s="5" t="s">
        <v>601</v>
      </c>
      <c r="D3549" s="9">
        <v>297502002040040</v>
      </c>
      <c r="E3549" s="5" t="s">
        <v>632</v>
      </c>
      <c r="H3549" s="8">
        <v>153458.4</v>
      </c>
      <c r="I3549" s="5" t="s">
        <v>15</v>
      </c>
      <c r="J3549" s="5" t="s">
        <v>630</v>
      </c>
    </row>
    <row r="3550" spans="1:10">
      <c r="A3550" s="5" t="s">
        <v>816</v>
      </c>
      <c r="B3550" s="6">
        <v>44916.854905868058</v>
      </c>
      <c r="C3550" s="5" t="s">
        <v>601</v>
      </c>
      <c r="D3550" s="9">
        <v>297502002040040</v>
      </c>
      <c r="E3550" s="5" t="s">
        <v>649</v>
      </c>
      <c r="H3550" s="8">
        <v>40716</v>
      </c>
      <c r="I3550" s="5" t="s">
        <v>15</v>
      </c>
      <c r="J3550" s="5" t="s">
        <v>630</v>
      </c>
    </row>
    <row r="3551" spans="1:10">
      <c r="A3551" s="5" t="s">
        <v>816</v>
      </c>
      <c r="B3551" s="6">
        <v>44916.854905868058</v>
      </c>
      <c r="C3551" s="5" t="s">
        <v>601</v>
      </c>
      <c r="D3551" s="9">
        <v>295401006560008</v>
      </c>
      <c r="E3551" s="5" t="s">
        <v>632</v>
      </c>
      <c r="H3551" s="8">
        <v>90810.05</v>
      </c>
      <c r="I3551" s="5" t="s">
        <v>15</v>
      </c>
      <c r="J3551" s="10" t="s">
        <v>609</v>
      </c>
    </row>
    <row r="3552" spans="1:10">
      <c r="A3552" s="5" t="s">
        <v>816</v>
      </c>
      <c r="B3552" s="6">
        <v>44916.854905868058</v>
      </c>
      <c r="C3552" s="5" t="s">
        <v>601</v>
      </c>
      <c r="D3552" s="9">
        <v>295401006560008</v>
      </c>
      <c r="E3552" s="5" t="s">
        <v>649</v>
      </c>
      <c r="H3552" s="8">
        <v>696</v>
      </c>
      <c r="I3552" s="5" t="s">
        <v>15</v>
      </c>
      <c r="J3552" s="10" t="s">
        <v>609</v>
      </c>
    </row>
    <row r="3553" spans="1:10">
      <c r="A3553" s="5" t="s">
        <v>816</v>
      </c>
      <c r="B3553" s="6">
        <v>44916.854905868058</v>
      </c>
      <c r="C3553" s="5" t="s">
        <v>601</v>
      </c>
      <c r="D3553" s="7"/>
      <c r="E3553" s="10"/>
      <c r="F3553" s="8">
        <v>4857.7</v>
      </c>
      <c r="I3553" s="11" t="s">
        <v>9</v>
      </c>
      <c r="J3553" s="5" t="s">
        <v>614</v>
      </c>
    </row>
    <row r="3554" spans="1:10">
      <c r="A3554" s="5" t="s">
        <v>816</v>
      </c>
      <c r="B3554" s="6">
        <v>44916.854905868058</v>
      </c>
      <c r="C3554" s="5" t="s">
        <v>601</v>
      </c>
      <c r="D3554" s="7"/>
      <c r="E3554" s="10"/>
      <c r="F3554" s="8">
        <v>9442.2000000000007</v>
      </c>
      <c r="I3554" s="11" t="s">
        <v>9</v>
      </c>
      <c r="J3554" s="10" t="s">
        <v>615</v>
      </c>
    </row>
    <row r="3555" spans="1:10">
      <c r="A3555" s="5" t="s">
        <v>816</v>
      </c>
      <c r="B3555" s="6">
        <v>44916.854905868058</v>
      </c>
      <c r="C3555" s="5" t="s">
        <v>601</v>
      </c>
      <c r="D3555" s="7"/>
      <c r="E3555" s="10"/>
      <c r="F3555" s="8">
        <v>4739.2</v>
      </c>
      <c r="I3555" s="11" t="s">
        <v>9</v>
      </c>
      <c r="J3555" s="5" t="s">
        <v>616</v>
      </c>
    </row>
    <row r="3556" spans="1:10">
      <c r="A3556" s="5" t="s">
        <v>816</v>
      </c>
      <c r="B3556" s="6">
        <v>44916.854905868058</v>
      </c>
      <c r="C3556" s="5" t="s">
        <v>601</v>
      </c>
      <c r="D3556" s="7"/>
      <c r="E3556" s="10"/>
      <c r="F3556" s="8">
        <v>15688.2</v>
      </c>
      <c r="I3556" s="11" t="s">
        <v>9</v>
      </c>
      <c r="J3556" s="10" t="s">
        <v>636</v>
      </c>
    </row>
    <row r="3557" spans="1:10">
      <c r="A3557" s="5" t="s">
        <v>816</v>
      </c>
      <c r="B3557" s="6">
        <v>44916.854905868058</v>
      </c>
      <c r="C3557" s="5" t="s">
        <v>601</v>
      </c>
      <c r="D3557" s="7"/>
      <c r="E3557" s="10"/>
      <c r="F3557" s="8">
        <v>5362.6</v>
      </c>
      <c r="I3557" s="11" t="s">
        <v>9</v>
      </c>
      <c r="J3557" s="5" t="s">
        <v>607</v>
      </c>
    </row>
    <row r="3558" spans="1:10">
      <c r="A3558" s="5" t="s">
        <v>816</v>
      </c>
      <c r="B3558" s="6">
        <v>44916.854905868058</v>
      </c>
      <c r="C3558" s="5" t="s">
        <v>601</v>
      </c>
      <c r="D3558" s="7"/>
      <c r="E3558" s="10"/>
      <c r="F3558" s="8">
        <v>3840</v>
      </c>
      <c r="I3558" s="11" t="s">
        <v>9</v>
      </c>
      <c r="J3558" s="10" t="s">
        <v>745</v>
      </c>
    </row>
    <row r="3559" spans="1:10">
      <c r="A3559" s="5" t="s">
        <v>816</v>
      </c>
      <c r="B3559" s="6">
        <v>44916.854905868058</v>
      </c>
      <c r="C3559" s="5" t="s">
        <v>601</v>
      </c>
      <c r="D3559" s="7"/>
      <c r="E3559" s="10"/>
      <c r="F3559" s="8">
        <v>4750.3</v>
      </c>
      <c r="I3559" s="11" t="s">
        <v>9</v>
      </c>
      <c r="J3559" s="10" t="s">
        <v>618</v>
      </c>
    </row>
    <row r="3560" spans="1:10">
      <c r="A3560" s="5" t="s">
        <v>816</v>
      </c>
      <c r="B3560" s="6">
        <v>44916.854905868058</v>
      </c>
      <c r="C3560" s="5" t="s">
        <v>601</v>
      </c>
      <c r="D3560" s="7"/>
      <c r="E3560" s="10"/>
      <c r="F3560" s="8">
        <v>6061.9</v>
      </c>
      <c r="I3560" s="11" t="s">
        <v>9</v>
      </c>
      <c r="J3560" s="10" t="s">
        <v>619</v>
      </c>
    </row>
    <row r="3561" spans="1:10">
      <c r="A3561" s="5" t="s">
        <v>816</v>
      </c>
      <c r="B3561" s="6">
        <v>44916.854905868058</v>
      </c>
      <c r="C3561" s="5" t="s">
        <v>601</v>
      </c>
      <c r="D3561" s="7"/>
      <c r="E3561" s="10"/>
      <c r="F3561" s="8">
        <v>19359</v>
      </c>
      <c r="I3561" s="11" t="s">
        <v>9</v>
      </c>
      <c r="J3561" s="10" t="s">
        <v>620</v>
      </c>
    </row>
    <row r="3562" spans="1:10">
      <c r="A3562" s="5" t="s">
        <v>816</v>
      </c>
      <c r="B3562" s="6">
        <v>44916.854905868058</v>
      </c>
      <c r="C3562" s="5" t="s">
        <v>601</v>
      </c>
      <c r="D3562" s="7"/>
      <c r="E3562" s="10"/>
      <c r="F3562" s="8">
        <v>8343.6</v>
      </c>
      <c r="I3562" s="11" t="s">
        <v>9</v>
      </c>
      <c r="J3562" s="10" t="s">
        <v>622</v>
      </c>
    </row>
    <row r="3563" spans="1:10">
      <c r="A3563" s="5" t="s">
        <v>816</v>
      </c>
      <c r="B3563" s="6">
        <v>44916.854905868058</v>
      </c>
      <c r="C3563" s="5" t="s">
        <v>601</v>
      </c>
      <c r="D3563" s="7"/>
      <c r="E3563" s="10"/>
      <c r="F3563" s="8">
        <v>10150.200000000001</v>
      </c>
      <c r="I3563" s="11" t="s">
        <v>9</v>
      </c>
      <c r="J3563" s="10" t="s">
        <v>623</v>
      </c>
    </row>
    <row r="3564" spans="1:10">
      <c r="A3564" s="5" t="s">
        <v>816</v>
      </c>
      <c r="B3564" s="6">
        <v>44916.854905868058</v>
      </c>
      <c r="C3564" s="5" t="s">
        <v>601</v>
      </c>
      <c r="D3564" s="7"/>
      <c r="E3564" s="10"/>
      <c r="F3564" s="8">
        <v>6770.5</v>
      </c>
      <c r="I3564" s="11" t="s">
        <v>9</v>
      </c>
      <c r="J3564" s="10" t="s">
        <v>624</v>
      </c>
    </row>
    <row r="3565" spans="1:10">
      <c r="A3565" s="5" t="s">
        <v>816</v>
      </c>
      <c r="B3565" s="6">
        <v>44916.854905868058</v>
      </c>
      <c r="C3565" s="5" t="s">
        <v>601</v>
      </c>
      <c r="D3565" s="7"/>
      <c r="E3565" s="10"/>
      <c r="F3565" s="8">
        <v>12146</v>
      </c>
      <c r="I3565" s="11" t="s">
        <v>9</v>
      </c>
      <c r="J3565" s="10" t="s">
        <v>625</v>
      </c>
    </row>
    <row r="3566" spans="1:10">
      <c r="A3566" s="5" t="s">
        <v>816</v>
      </c>
      <c r="B3566" s="6">
        <v>44916.854905868058</v>
      </c>
      <c r="C3566" s="5" t="s">
        <v>601</v>
      </c>
      <c r="D3566" s="7"/>
      <c r="E3566" s="10"/>
      <c r="F3566" s="8">
        <v>43009</v>
      </c>
      <c r="I3566" s="11" t="s">
        <v>9</v>
      </c>
      <c r="J3566" s="10" t="s">
        <v>626</v>
      </c>
    </row>
    <row r="3567" spans="1:10">
      <c r="A3567" s="5" t="s">
        <v>816</v>
      </c>
      <c r="B3567" s="6">
        <v>44916.854905868058</v>
      </c>
      <c r="C3567" s="5" t="s">
        <v>601</v>
      </c>
      <c r="D3567" s="7"/>
      <c r="E3567" s="10"/>
      <c r="F3567" s="8">
        <v>7791.8</v>
      </c>
      <c r="I3567" s="11" t="s">
        <v>9</v>
      </c>
      <c r="J3567" s="10" t="s">
        <v>660</v>
      </c>
    </row>
    <row r="3568" spans="1:10">
      <c r="A3568" s="5" t="s">
        <v>816</v>
      </c>
      <c r="B3568" s="6">
        <v>44916.854905868058</v>
      </c>
      <c r="C3568" s="5" t="s">
        <v>601</v>
      </c>
      <c r="D3568" s="7"/>
      <c r="E3568" s="10"/>
      <c r="F3568" s="8">
        <v>19075.2</v>
      </c>
      <c r="I3568" s="11" t="s">
        <v>9</v>
      </c>
      <c r="J3568" s="10" t="s">
        <v>639</v>
      </c>
    </row>
    <row r="3569" spans="1:10">
      <c r="A3569" s="12" t="s">
        <v>21</v>
      </c>
      <c r="B3569" s="3"/>
      <c r="C3569" s="3"/>
      <c r="D3569" s="26">
        <f>249870.66+1392</f>
        <v>251262.66</v>
      </c>
      <c r="E3569" s="10"/>
      <c r="F3569" s="19">
        <f>SUM(F3490:G3568)</f>
        <v>251262.66</v>
      </c>
      <c r="H3569" s="8"/>
      <c r="I3569" s="11"/>
      <c r="J3569" s="5"/>
    </row>
    <row r="3570" spans="1:10">
      <c r="A3570" s="13" t="s">
        <v>22</v>
      </c>
      <c r="B3570" s="13" t="s">
        <v>23</v>
      </c>
      <c r="C3570" s="13" t="s">
        <v>24</v>
      </c>
      <c r="D3570" s="7"/>
      <c r="E3570" s="10"/>
      <c r="H3570" s="8"/>
      <c r="I3570" s="11"/>
      <c r="J3570" s="5"/>
    </row>
    <row r="3571" spans="1:10" ht="15.75" customHeight="1">
      <c r="D3571" s="14">
        <v>112459884</v>
      </c>
    </row>
    <row r="3572" spans="1:10" ht="15.75" customHeight="1">
      <c r="D3572" s="14">
        <v>112459925</v>
      </c>
    </row>
    <row r="3574" spans="1:10">
      <c r="A3574" s="1" t="s">
        <v>0</v>
      </c>
      <c r="B3574" s="2"/>
      <c r="C3574" s="2"/>
      <c r="D3574" s="2"/>
      <c r="E3574" s="2"/>
      <c r="F3574" s="2"/>
      <c r="G3574" s="2"/>
      <c r="H3574" s="2"/>
      <c r="I3574" s="2"/>
      <c r="J3574" s="2"/>
    </row>
    <row r="3575" spans="1:10">
      <c r="A3575" s="3" t="s">
        <v>197</v>
      </c>
      <c r="B3575" s="2"/>
      <c r="C3575" s="2"/>
      <c r="D3575" s="2"/>
      <c r="E3575" s="2"/>
      <c r="F3575" s="2"/>
      <c r="G3575" s="2"/>
      <c r="H3575" s="2"/>
      <c r="I3575" s="2"/>
      <c r="J3575" s="2"/>
    </row>
    <row r="3576" spans="1:10">
      <c r="A3576" s="88" t="s">
        <v>0</v>
      </c>
      <c r="B3576" s="88" t="s">
        <v>2</v>
      </c>
      <c r="C3576" s="88" t="s">
        <v>3</v>
      </c>
      <c r="D3576" s="88" t="s">
        <v>4</v>
      </c>
      <c r="E3576" s="88" t="s">
        <v>5</v>
      </c>
      <c r="F3576" s="88" t="s">
        <v>6</v>
      </c>
      <c r="G3576" s="90"/>
      <c r="H3576" s="91"/>
      <c r="I3576" s="88" t="s">
        <v>7</v>
      </c>
      <c r="J3576" s="88" t="s">
        <v>8</v>
      </c>
    </row>
    <row r="3577" spans="1:10">
      <c r="A3577" s="89"/>
      <c r="B3577" s="89"/>
      <c r="C3577" s="89"/>
      <c r="D3577" s="89"/>
      <c r="E3577" s="89"/>
      <c r="F3577" s="4" t="s">
        <v>9</v>
      </c>
      <c r="G3577" s="4" t="s">
        <v>10</v>
      </c>
      <c r="H3577" s="4" t="s">
        <v>11</v>
      </c>
      <c r="I3577" s="89"/>
      <c r="J3577" s="89"/>
    </row>
    <row r="3578" spans="1:10">
      <c r="A3578" s="5" t="s">
        <v>817</v>
      </c>
      <c r="B3578" s="6">
        <v>44917.417489097221</v>
      </c>
      <c r="C3578" s="5" t="s">
        <v>601</v>
      </c>
      <c r="D3578" s="11"/>
      <c r="E3578" s="10"/>
      <c r="G3578" s="8">
        <v>1407.66</v>
      </c>
      <c r="I3578" s="11" t="s">
        <v>10</v>
      </c>
      <c r="J3578" s="10" t="s">
        <v>613</v>
      </c>
    </row>
    <row r="3579" spans="1:10">
      <c r="A3579" s="5" t="s">
        <v>817</v>
      </c>
      <c r="B3579" s="6">
        <v>44917.417489097221</v>
      </c>
      <c r="C3579" s="5" t="s">
        <v>601</v>
      </c>
      <c r="D3579" s="11"/>
      <c r="E3579" s="10"/>
      <c r="F3579" s="8">
        <v>33875.5</v>
      </c>
      <c r="I3579" s="11" t="s">
        <v>9</v>
      </c>
      <c r="J3579" s="10" t="s">
        <v>628</v>
      </c>
    </row>
    <row r="3580" spans="1:10">
      <c r="A3580" s="5" t="s">
        <v>817</v>
      </c>
      <c r="B3580" s="6">
        <v>44917.417489097221</v>
      </c>
      <c r="C3580" s="5" t="s">
        <v>601</v>
      </c>
      <c r="D3580" s="11"/>
      <c r="E3580" s="10"/>
      <c r="F3580" s="8">
        <v>8755.4</v>
      </c>
      <c r="I3580" s="11" t="s">
        <v>9</v>
      </c>
      <c r="J3580" s="10" t="s">
        <v>658</v>
      </c>
    </row>
    <row r="3581" spans="1:10">
      <c r="A3581" s="5" t="s">
        <v>817</v>
      </c>
      <c r="B3581" s="6">
        <v>44917.417489097221</v>
      </c>
      <c r="C3581" s="5" t="s">
        <v>601</v>
      </c>
      <c r="D3581" s="11"/>
      <c r="E3581" s="10"/>
      <c r="F3581" s="8">
        <v>21205.8</v>
      </c>
      <c r="I3581" s="11" t="s">
        <v>9</v>
      </c>
      <c r="J3581" s="10" t="s">
        <v>613</v>
      </c>
    </row>
    <row r="3582" spans="1:10">
      <c r="A3582" s="5" t="s">
        <v>817</v>
      </c>
      <c r="B3582" s="6">
        <v>44917.417489097221</v>
      </c>
      <c r="C3582" s="5" t="s">
        <v>601</v>
      </c>
      <c r="D3582" s="11"/>
      <c r="E3582" s="10"/>
      <c r="F3582" s="8">
        <v>41601.699999999997</v>
      </c>
      <c r="I3582" s="11" t="s">
        <v>9</v>
      </c>
      <c r="J3582" s="5" t="s">
        <v>612</v>
      </c>
    </row>
    <row r="3583" spans="1:10">
      <c r="A3583" s="5" t="s">
        <v>817</v>
      </c>
      <c r="B3583" s="6">
        <v>44917.417489097221</v>
      </c>
      <c r="C3583" s="5" t="s">
        <v>601</v>
      </c>
      <c r="D3583" s="11"/>
      <c r="E3583" s="10"/>
      <c r="F3583" s="8">
        <v>83055.100000000006</v>
      </c>
      <c r="I3583" s="11" t="s">
        <v>9</v>
      </c>
      <c r="J3583" s="10" t="s">
        <v>659</v>
      </c>
    </row>
    <row r="3584" spans="1:10">
      <c r="A3584" s="5" t="s">
        <v>817</v>
      </c>
      <c r="B3584" s="6">
        <v>44917.417489097221</v>
      </c>
      <c r="C3584" s="5" t="s">
        <v>601</v>
      </c>
      <c r="D3584" s="11"/>
      <c r="E3584" s="10"/>
      <c r="F3584" s="8">
        <v>1948.6</v>
      </c>
      <c r="I3584" s="11" t="s">
        <v>9</v>
      </c>
      <c r="J3584" s="10" t="s">
        <v>617</v>
      </c>
    </row>
    <row r="3585" spans="1:10">
      <c r="A3585" s="5" t="s">
        <v>817</v>
      </c>
      <c r="B3585" s="6">
        <v>44917.417489097221</v>
      </c>
      <c r="C3585" s="5" t="s">
        <v>601</v>
      </c>
      <c r="D3585" s="11"/>
      <c r="E3585" s="10"/>
      <c r="F3585" s="8">
        <v>11016.9</v>
      </c>
      <c r="I3585" s="11" t="s">
        <v>9</v>
      </c>
      <c r="J3585" s="10" t="s">
        <v>621</v>
      </c>
    </row>
    <row r="3586" spans="1:10">
      <c r="A3586" s="5" t="s">
        <v>817</v>
      </c>
      <c r="B3586" s="6">
        <v>44917.417489097221</v>
      </c>
      <c r="C3586" s="5" t="s">
        <v>601</v>
      </c>
      <c r="D3586" s="11"/>
      <c r="E3586" s="10"/>
      <c r="F3586" s="8">
        <v>17448.7</v>
      </c>
      <c r="I3586" s="11" t="s">
        <v>9</v>
      </c>
      <c r="J3586" s="10" t="s">
        <v>603</v>
      </c>
    </row>
    <row r="3587" spans="1:10">
      <c r="A3587" s="5" t="s">
        <v>817</v>
      </c>
      <c r="B3587" s="6">
        <v>44917.417489097221</v>
      </c>
      <c r="C3587" s="5" t="s">
        <v>601</v>
      </c>
      <c r="D3587" s="11"/>
      <c r="E3587" s="10"/>
      <c r="F3587" s="8">
        <v>10412.4</v>
      </c>
      <c r="I3587" s="11" t="s">
        <v>9</v>
      </c>
      <c r="J3587" s="10" t="s">
        <v>604</v>
      </c>
    </row>
    <row r="3588" spans="1:10">
      <c r="A3588" s="5" t="s">
        <v>817</v>
      </c>
      <c r="B3588" s="6">
        <v>44917.417489097221</v>
      </c>
      <c r="C3588" s="5" t="s">
        <v>601</v>
      </c>
      <c r="D3588" s="11"/>
      <c r="E3588" s="10"/>
      <c r="F3588" s="8">
        <v>9249.7000000000007</v>
      </c>
      <c r="I3588" s="11" t="s">
        <v>9</v>
      </c>
      <c r="J3588" s="10" t="s">
        <v>674</v>
      </c>
    </row>
    <row r="3589" spans="1:10">
      <c r="A3589" s="5" t="s">
        <v>817</v>
      </c>
      <c r="B3589" s="6">
        <v>44917.417489097221</v>
      </c>
      <c r="C3589" s="5" t="s">
        <v>601</v>
      </c>
      <c r="D3589" s="11"/>
      <c r="E3589" s="10"/>
      <c r="F3589" s="8">
        <v>9489.7999999999993</v>
      </c>
      <c r="I3589" s="11" t="s">
        <v>9</v>
      </c>
      <c r="J3589" s="10" t="s">
        <v>673</v>
      </c>
    </row>
    <row r="3590" spans="1:10">
      <c r="A3590" s="12" t="s">
        <v>21</v>
      </c>
      <c r="B3590" s="3"/>
      <c r="C3590" s="3"/>
      <c r="D3590" s="26">
        <f>240836.86+8630.4</f>
        <v>249467.25999999998</v>
      </c>
      <c r="E3590" s="10"/>
      <c r="F3590" s="19">
        <f>SUM(F3578:G3589)</f>
        <v>249467.26</v>
      </c>
      <c r="H3590" s="8"/>
      <c r="I3590" s="11"/>
      <c r="J3590" s="5"/>
    </row>
    <row r="3591" spans="1:10">
      <c r="A3591" s="13" t="s">
        <v>22</v>
      </c>
      <c r="B3591" s="13" t="s">
        <v>23</v>
      </c>
      <c r="C3591" s="13" t="s">
        <v>24</v>
      </c>
      <c r="D3591" s="7"/>
      <c r="E3591" s="10"/>
      <c r="H3591" s="8"/>
      <c r="I3591" s="11"/>
      <c r="J3591" s="5"/>
    </row>
    <row r="3592" spans="1:10" ht="15.75" customHeight="1">
      <c r="A3592" s="5"/>
      <c r="B3592" s="6"/>
      <c r="C3592" s="5"/>
      <c r="D3592" s="14">
        <v>112459886</v>
      </c>
      <c r="E3592" s="10"/>
      <c r="H3592" s="8"/>
      <c r="I3592" s="11"/>
      <c r="J3592" s="5"/>
    </row>
    <row r="3593" spans="1:10" ht="15.75" customHeight="1">
      <c r="A3593" s="5"/>
      <c r="B3593" s="6"/>
      <c r="C3593" s="5"/>
      <c r="D3593" s="14">
        <v>112459927</v>
      </c>
      <c r="E3593" s="10"/>
      <c r="H3593" s="8"/>
      <c r="I3593" s="11"/>
      <c r="J3593" s="5"/>
    </row>
    <row r="3594" spans="1:10">
      <c r="A3594" s="5"/>
      <c r="B3594" s="6"/>
      <c r="C3594" s="5"/>
      <c r="D3594" s="7"/>
      <c r="E3594" s="10"/>
      <c r="H3594" s="8"/>
      <c r="I3594" s="11"/>
      <c r="J3594" s="5"/>
    </row>
    <row r="3595" spans="1:10">
      <c r="A3595" s="5" t="s">
        <v>818</v>
      </c>
      <c r="B3595" s="6">
        <v>44917.853093900463</v>
      </c>
      <c r="C3595" s="5" t="s">
        <v>601</v>
      </c>
      <c r="D3595" s="7"/>
      <c r="E3595" s="10"/>
      <c r="G3595" s="8">
        <v>417.94</v>
      </c>
      <c r="I3595" s="11" t="s">
        <v>10</v>
      </c>
      <c r="J3595" s="10" t="s">
        <v>615</v>
      </c>
    </row>
    <row r="3596" spans="1:10">
      <c r="A3596" s="5" t="s">
        <v>818</v>
      </c>
      <c r="B3596" s="6">
        <v>44917.853093900463</v>
      </c>
      <c r="C3596" s="5" t="s">
        <v>601</v>
      </c>
      <c r="D3596" s="7"/>
      <c r="E3596" s="10"/>
      <c r="G3596" s="8">
        <v>15608</v>
      </c>
      <c r="I3596" s="11" t="s">
        <v>10</v>
      </c>
      <c r="J3596" s="5" t="s">
        <v>607</v>
      </c>
    </row>
    <row r="3597" spans="1:10">
      <c r="A3597" s="5" t="s">
        <v>819</v>
      </c>
      <c r="B3597" s="6">
        <v>44917.853093900463</v>
      </c>
      <c r="C3597" s="5" t="s">
        <v>611</v>
      </c>
      <c r="D3597" s="9">
        <v>45163148763</v>
      </c>
      <c r="E3597" s="5" t="s">
        <v>71</v>
      </c>
      <c r="H3597" s="8">
        <v>3086.22</v>
      </c>
      <c r="I3597" s="5" t="s">
        <v>15</v>
      </c>
      <c r="J3597" s="10" t="s">
        <v>631</v>
      </c>
    </row>
    <row r="3598" spans="1:10">
      <c r="A3598" s="5" t="s">
        <v>819</v>
      </c>
      <c r="B3598" s="6">
        <v>44917.853093900463</v>
      </c>
      <c r="C3598" s="5" t="s">
        <v>611</v>
      </c>
      <c r="D3598" s="9">
        <v>45143427969</v>
      </c>
      <c r="E3598" s="5" t="s">
        <v>71</v>
      </c>
      <c r="H3598" s="8">
        <v>207.68</v>
      </c>
      <c r="I3598" s="5" t="s">
        <v>15</v>
      </c>
      <c r="J3598" s="5" t="s">
        <v>602</v>
      </c>
    </row>
    <row r="3599" spans="1:10">
      <c r="A3599" s="5" t="s">
        <v>818</v>
      </c>
      <c r="B3599" s="6">
        <v>44917.853093900463</v>
      </c>
      <c r="C3599" s="5" t="s">
        <v>601</v>
      </c>
      <c r="D3599" s="7">
        <v>647863</v>
      </c>
      <c r="E3599" s="5" t="s">
        <v>645</v>
      </c>
      <c r="H3599" s="8">
        <v>8419.7000000000007</v>
      </c>
      <c r="I3599" s="5" t="s">
        <v>15</v>
      </c>
      <c r="J3599" s="5" t="s">
        <v>607</v>
      </c>
    </row>
    <row r="3600" spans="1:10">
      <c r="A3600" s="5" t="s">
        <v>818</v>
      </c>
      <c r="B3600" s="6">
        <v>44917.853093900463</v>
      </c>
      <c r="C3600" s="5" t="s">
        <v>601</v>
      </c>
      <c r="D3600" s="9">
        <v>45163144946</v>
      </c>
      <c r="E3600" s="5" t="s">
        <v>71</v>
      </c>
      <c r="H3600" s="8">
        <v>1486.93</v>
      </c>
      <c r="I3600" s="5" t="s">
        <v>15</v>
      </c>
      <c r="J3600" s="5" t="s">
        <v>602</v>
      </c>
    </row>
    <row r="3601" spans="1:10">
      <c r="A3601" s="5" t="s">
        <v>818</v>
      </c>
      <c r="B3601" s="6">
        <v>44917.853093900463</v>
      </c>
      <c r="C3601" s="5" t="s">
        <v>601</v>
      </c>
      <c r="D3601" s="9">
        <v>45153048372</v>
      </c>
      <c r="E3601" s="5" t="s">
        <v>71</v>
      </c>
      <c r="H3601" s="8">
        <v>460.6</v>
      </c>
      <c r="I3601" s="5" t="s">
        <v>15</v>
      </c>
      <c r="J3601" s="5" t="s">
        <v>602</v>
      </c>
    </row>
    <row r="3602" spans="1:10">
      <c r="A3602" s="5" t="s">
        <v>818</v>
      </c>
      <c r="B3602" s="6">
        <v>44917.853093900463</v>
      </c>
      <c r="C3602" s="5" t="s">
        <v>601</v>
      </c>
      <c r="D3602" s="9">
        <v>45133055486</v>
      </c>
      <c r="E3602" s="5" t="s">
        <v>71</v>
      </c>
      <c r="H3602" s="8">
        <v>2858.4</v>
      </c>
      <c r="I3602" s="5" t="s">
        <v>15</v>
      </c>
      <c r="J3602" s="5" t="s">
        <v>602</v>
      </c>
    </row>
    <row r="3603" spans="1:10">
      <c r="A3603" s="5" t="s">
        <v>818</v>
      </c>
      <c r="B3603" s="6">
        <v>44917.853093900463</v>
      </c>
      <c r="C3603" s="5" t="s">
        <v>601</v>
      </c>
      <c r="D3603" s="9">
        <v>45163147588</v>
      </c>
      <c r="E3603" s="5" t="s">
        <v>71</v>
      </c>
      <c r="H3603" s="8">
        <v>395.58</v>
      </c>
      <c r="I3603" s="5" t="s">
        <v>15</v>
      </c>
      <c r="J3603" s="5" t="s">
        <v>602</v>
      </c>
    </row>
    <row r="3604" spans="1:10">
      <c r="A3604" s="5" t="s">
        <v>818</v>
      </c>
      <c r="B3604" s="6">
        <v>44917.853093900463</v>
      </c>
      <c r="C3604" s="5" t="s">
        <v>601</v>
      </c>
      <c r="D3604" s="9">
        <v>45113201718</v>
      </c>
      <c r="E3604" s="5" t="s">
        <v>71</v>
      </c>
      <c r="H3604" s="8">
        <v>851.59</v>
      </c>
      <c r="I3604" s="5" t="s">
        <v>15</v>
      </c>
      <c r="J3604" s="5" t="s">
        <v>602</v>
      </c>
    </row>
    <row r="3605" spans="1:10">
      <c r="A3605" s="5" t="s">
        <v>818</v>
      </c>
      <c r="B3605" s="6">
        <v>44917.853093900463</v>
      </c>
      <c r="C3605" s="5" t="s">
        <v>601</v>
      </c>
      <c r="D3605" s="9">
        <v>45143425755</v>
      </c>
      <c r="E3605" s="5" t="s">
        <v>71</v>
      </c>
      <c r="H3605" s="8">
        <v>756.35</v>
      </c>
      <c r="I3605" s="5" t="s">
        <v>15</v>
      </c>
      <c r="J3605" s="5" t="s">
        <v>602</v>
      </c>
    </row>
    <row r="3606" spans="1:10">
      <c r="A3606" s="5" t="s">
        <v>818</v>
      </c>
      <c r="B3606" s="6">
        <v>44917.853093900463</v>
      </c>
      <c r="C3606" s="5" t="s">
        <v>601</v>
      </c>
      <c r="D3606" s="9">
        <v>45123184668</v>
      </c>
      <c r="E3606" s="5" t="s">
        <v>71</v>
      </c>
      <c r="H3606" s="8">
        <v>145.43</v>
      </c>
      <c r="I3606" s="5" t="s">
        <v>15</v>
      </c>
      <c r="J3606" s="5" t="s">
        <v>602</v>
      </c>
    </row>
    <row r="3607" spans="1:10">
      <c r="A3607" s="5" t="s">
        <v>818</v>
      </c>
      <c r="B3607" s="6">
        <v>44917.853093900463</v>
      </c>
      <c r="C3607" s="5" t="s">
        <v>601</v>
      </c>
      <c r="D3607" s="7">
        <v>560233</v>
      </c>
      <c r="E3607" s="5" t="s">
        <v>645</v>
      </c>
      <c r="H3607" s="8">
        <v>3084</v>
      </c>
      <c r="I3607" s="5" t="s">
        <v>15</v>
      </c>
      <c r="J3607" s="5" t="s">
        <v>602</v>
      </c>
    </row>
    <row r="3608" spans="1:10">
      <c r="A3608" s="5" t="s">
        <v>818</v>
      </c>
      <c r="B3608" s="6">
        <v>44917.853093900463</v>
      </c>
      <c r="C3608" s="5" t="s">
        <v>601</v>
      </c>
      <c r="D3608" s="9">
        <v>45163148763</v>
      </c>
      <c r="E3608" s="5" t="s">
        <v>71</v>
      </c>
      <c r="H3608" s="8">
        <v>4938.16</v>
      </c>
      <c r="I3608" s="5" t="s">
        <v>15</v>
      </c>
      <c r="J3608" s="10" t="s">
        <v>631</v>
      </c>
    </row>
    <row r="3609" spans="1:10">
      <c r="A3609" s="5" t="s">
        <v>818</v>
      </c>
      <c r="B3609" s="6">
        <v>44917.853093900463</v>
      </c>
      <c r="C3609" s="5" t="s">
        <v>601</v>
      </c>
      <c r="D3609" s="9">
        <v>45163148763</v>
      </c>
      <c r="E3609" s="5" t="s">
        <v>71</v>
      </c>
      <c r="H3609" s="8">
        <v>3979.14</v>
      </c>
      <c r="I3609" s="5" t="s">
        <v>15</v>
      </c>
      <c r="J3609" s="10" t="s">
        <v>631</v>
      </c>
    </row>
    <row r="3610" spans="1:10">
      <c r="A3610" s="5" t="s">
        <v>818</v>
      </c>
      <c r="B3610" s="6">
        <v>44917.853093900463</v>
      </c>
      <c r="C3610" s="5" t="s">
        <v>601</v>
      </c>
      <c r="D3610" s="9">
        <v>45163148763</v>
      </c>
      <c r="E3610" s="5" t="s">
        <v>71</v>
      </c>
      <c r="H3610" s="8">
        <v>1855.77</v>
      </c>
      <c r="I3610" s="5" t="s">
        <v>15</v>
      </c>
      <c r="J3610" s="10" t="s">
        <v>631</v>
      </c>
    </row>
    <row r="3611" spans="1:10">
      <c r="A3611" s="5" t="s">
        <v>818</v>
      </c>
      <c r="B3611" s="6">
        <v>44917.853093900463</v>
      </c>
      <c r="C3611" s="5" t="s">
        <v>601</v>
      </c>
      <c r="D3611" s="9">
        <v>45163148763</v>
      </c>
      <c r="E3611" s="5" t="s">
        <v>71</v>
      </c>
      <c r="H3611" s="8">
        <v>417.18</v>
      </c>
      <c r="I3611" s="5" t="s">
        <v>15</v>
      </c>
      <c r="J3611" s="10" t="s">
        <v>631</v>
      </c>
    </row>
    <row r="3612" spans="1:10">
      <c r="A3612" s="5" t="s">
        <v>818</v>
      </c>
      <c r="B3612" s="6">
        <v>44917.853093900463</v>
      </c>
      <c r="C3612" s="5" t="s">
        <v>601</v>
      </c>
      <c r="D3612" s="9">
        <v>45163148763</v>
      </c>
      <c r="E3612" s="5" t="s">
        <v>71</v>
      </c>
      <c r="H3612" s="8">
        <v>355.14</v>
      </c>
      <c r="I3612" s="5" t="s">
        <v>15</v>
      </c>
      <c r="J3612" s="10" t="s">
        <v>631</v>
      </c>
    </row>
    <row r="3613" spans="1:10">
      <c r="A3613" s="5" t="s">
        <v>818</v>
      </c>
      <c r="B3613" s="6">
        <v>44917.853093900463</v>
      </c>
      <c r="C3613" s="5" t="s">
        <v>601</v>
      </c>
      <c r="D3613" s="9">
        <v>45163148763</v>
      </c>
      <c r="E3613" s="5" t="s">
        <v>71</v>
      </c>
      <c r="H3613" s="8">
        <v>690.18</v>
      </c>
      <c r="I3613" s="5" t="s">
        <v>15</v>
      </c>
      <c r="J3613" s="10" t="s">
        <v>631</v>
      </c>
    </row>
    <row r="3614" spans="1:10">
      <c r="A3614" s="5" t="s">
        <v>818</v>
      </c>
      <c r="B3614" s="6">
        <v>44917.853093900463</v>
      </c>
      <c r="C3614" s="5" t="s">
        <v>601</v>
      </c>
      <c r="D3614" s="9">
        <v>45163148763</v>
      </c>
      <c r="E3614" s="5" t="s">
        <v>71</v>
      </c>
      <c r="H3614" s="8">
        <v>369.18</v>
      </c>
      <c r="I3614" s="5" t="s">
        <v>15</v>
      </c>
      <c r="J3614" s="10" t="s">
        <v>631</v>
      </c>
    </row>
    <row r="3615" spans="1:10">
      <c r="A3615" s="5" t="s">
        <v>818</v>
      </c>
      <c r="B3615" s="6">
        <v>44917.853093900463</v>
      </c>
      <c r="C3615" s="5" t="s">
        <v>601</v>
      </c>
      <c r="D3615" s="9">
        <v>45163148763</v>
      </c>
      <c r="E3615" s="5" t="s">
        <v>71</v>
      </c>
      <c r="H3615" s="8">
        <v>1372.14</v>
      </c>
      <c r="I3615" s="5" t="s">
        <v>15</v>
      </c>
      <c r="J3615" s="10" t="s">
        <v>631</v>
      </c>
    </row>
    <row r="3616" spans="1:10">
      <c r="A3616" s="5" t="s">
        <v>818</v>
      </c>
      <c r="B3616" s="6">
        <v>44917.853093900463</v>
      </c>
      <c r="C3616" s="5" t="s">
        <v>601</v>
      </c>
      <c r="D3616" s="9">
        <v>45163148763</v>
      </c>
      <c r="E3616" s="5" t="s">
        <v>71</v>
      </c>
      <c r="H3616" s="8">
        <v>3819.8</v>
      </c>
      <c r="I3616" s="5" t="s">
        <v>15</v>
      </c>
      <c r="J3616" s="10" t="s">
        <v>631</v>
      </c>
    </row>
    <row r="3617" spans="1:10">
      <c r="A3617" s="5" t="s">
        <v>818</v>
      </c>
      <c r="B3617" s="6">
        <v>44917.853093900463</v>
      </c>
      <c r="C3617" s="5" t="s">
        <v>601</v>
      </c>
      <c r="D3617" s="9">
        <v>45163148763</v>
      </c>
      <c r="E3617" s="5" t="s">
        <v>71</v>
      </c>
      <c r="H3617" s="8">
        <v>105.48</v>
      </c>
      <c r="I3617" s="5" t="s">
        <v>15</v>
      </c>
      <c r="J3617" s="10" t="s">
        <v>631</v>
      </c>
    </row>
    <row r="3618" spans="1:10">
      <c r="A3618" s="5" t="s">
        <v>818</v>
      </c>
      <c r="B3618" s="6">
        <v>44917.853093900463</v>
      </c>
      <c r="C3618" s="5" t="s">
        <v>601</v>
      </c>
      <c r="D3618" s="9">
        <v>45163148763</v>
      </c>
      <c r="E3618" s="5" t="s">
        <v>71</v>
      </c>
      <c r="H3618" s="8">
        <v>2345.88</v>
      </c>
      <c r="I3618" s="5" t="s">
        <v>15</v>
      </c>
      <c r="J3618" s="10" t="s">
        <v>631</v>
      </c>
    </row>
    <row r="3619" spans="1:10">
      <c r="A3619" s="5" t="s">
        <v>818</v>
      </c>
      <c r="B3619" s="6">
        <v>44917.853093900463</v>
      </c>
      <c r="C3619" s="5" t="s">
        <v>601</v>
      </c>
      <c r="D3619" s="9">
        <v>45163148763</v>
      </c>
      <c r="E3619" s="5" t="s">
        <v>71</v>
      </c>
      <c r="H3619" s="8">
        <v>1614.28</v>
      </c>
      <c r="I3619" s="5" t="s">
        <v>15</v>
      </c>
      <c r="J3619" s="10" t="s">
        <v>631</v>
      </c>
    </row>
    <row r="3620" spans="1:10">
      <c r="A3620" s="5" t="s">
        <v>818</v>
      </c>
      <c r="B3620" s="6">
        <v>44917.853093900463</v>
      </c>
      <c r="C3620" s="5" t="s">
        <v>601</v>
      </c>
      <c r="D3620" s="9">
        <v>45153050968</v>
      </c>
      <c r="E3620" s="5" t="s">
        <v>71</v>
      </c>
      <c r="H3620" s="8">
        <v>4244.8</v>
      </c>
      <c r="I3620" s="5" t="s">
        <v>15</v>
      </c>
      <c r="J3620" s="5" t="s">
        <v>607</v>
      </c>
    </row>
    <row r="3621" spans="1:10">
      <c r="A3621" s="5" t="s">
        <v>818</v>
      </c>
      <c r="B3621" s="6">
        <v>44917.853093900463</v>
      </c>
      <c r="C3621" s="5" t="s">
        <v>601</v>
      </c>
      <c r="D3621" s="9">
        <v>45163148763</v>
      </c>
      <c r="E3621" s="5" t="s">
        <v>71</v>
      </c>
      <c r="H3621" s="8">
        <v>1010.41</v>
      </c>
      <c r="I3621" s="5" t="s">
        <v>15</v>
      </c>
      <c r="J3621" s="10" t="s">
        <v>631</v>
      </c>
    </row>
    <row r="3622" spans="1:10">
      <c r="A3622" s="5" t="s">
        <v>818</v>
      </c>
      <c r="B3622" s="6">
        <v>44917.853093900463</v>
      </c>
      <c r="C3622" s="5" t="s">
        <v>601</v>
      </c>
      <c r="D3622" s="9">
        <v>45153050968</v>
      </c>
      <c r="E3622" s="5" t="s">
        <v>71</v>
      </c>
      <c r="H3622" s="8">
        <v>39633.199999999997</v>
      </c>
      <c r="I3622" s="5" t="s">
        <v>15</v>
      </c>
      <c r="J3622" s="5" t="s">
        <v>607</v>
      </c>
    </row>
    <row r="3623" spans="1:10">
      <c r="A3623" s="5" t="s">
        <v>818</v>
      </c>
      <c r="B3623" s="6">
        <v>44917.853093900463</v>
      </c>
      <c r="C3623" s="5" t="s">
        <v>601</v>
      </c>
      <c r="D3623" s="9">
        <v>45163148763</v>
      </c>
      <c r="E3623" s="5" t="s">
        <v>71</v>
      </c>
      <c r="H3623" s="8">
        <v>1088.6500000000001</v>
      </c>
      <c r="I3623" s="5" t="s">
        <v>15</v>
      </c>
      <c r="J3623" s="10" t="s">
        <v>631</v>
      </c>
    </row>
    <row r="3624" spans="1:10">
      <c r="A3624" s="5" t="s">
        <v>818</v>
      </c>
      <c r="B3624" s="6">
        <v>44917.853093900463</v>
      </c>
      <c r="C3624" s="5" t="s">
        <v>601</v>
      </c>
      <c r="D3624" s="9">
        <v>45163148763</v>
      </c>
      <c r="E3624" s="5" t="s">
        <v>71</v>
      </c>
      <c r="H3624" s="8">
        <v>6934.64</v>
      </c>
      <c r="I3624" s="5" t="s">
        <v>15</v>
      </c>
      <c r="J3624" s="10" t="s">
        <v>631</v>
      </c>
    </row>
    <row r="3625" spans="1:10">
      <c r="A3625" s="5" t="s">
        <v>818</v>
      </c>
      <c r="B3625" s="6">
        <v>44917.853093900463</v>
      </c>
      <c r="C3625" s="5" t="s">
        <v>601</v>
      </c>
      <c r="D3625" s="9">
        <v>51117313853</v>
      </c>
      <c r="E3625" s="5" t="s">
        <v>71</v>
      </c>
      <c r="H3625" s="8">
        <v>10000</v>
      </c>
      <c r="I3625" s="5" t="s">
        <v>15</v>
      </c>
      <c r="J3625" s="5" t="s">
        <v>607</v>
      </c>
    </row>
    <row r="3626" spans="1:10">
      <c r="A3626" s="5" t="s">
        <v>818</v>
      </c>
      <c r="B3626" s="6">
        <v>44917.853093900463</v>
      </c>
      <c r="C3626" s="5" t="s">
        <v>601</v>
      </c>
      <c r="D3626" s="9">
        <v>45163148892</v>
      </c>
      <c r="E3626" s="5" t="s">
        <v>71</v>
      </c>
      <c r="H3626" s="8">
        <v>13480</v>
      </c>
      <c r="I3626" s="5" t="s">
        <v>15</v>
      </c>
      <c r="J3626" s="5" t="s">
        <v>607</v>
      </c>
    </row>
    <row r="3627" spans="1:10">
      <c r="A3627" s="5" t="s">
        <v>818</v>
      </c>
      <c r="B3627" s="6">
        <v>44917.853093900463</v>
      </c>
      <c r="C3627" s="5" t="s">
        <v>601</v>
      </c>
      <c r="D3627" s="9">
        <v>45163148763</v>
      </c>
      <c r="E3627" s="5" t="s">
        <v>71</v>
      </c>
      <c r="H3627" s="8">
        <v>4389.66</v>
      </c>
      <c r="I3627" s="5" t="s">
        <v>15</v>
      </c>
      <c r="J3627" s="10" t="s">
        <v>631</v>
      </c>
    </row>
    <row r="3628" spans="1:10">
      <c r="A3628" s="5" t="s">
        <v>818</v>
      </c>
      <c r="B3628" s="6">
        <v>44917.853093900463</v>
      </c>
      <c r="C3628" s="5" t="s">
        <v>601</v>
      </c>
      <c r="D3628" s="7">
        <v>83236</v>
      </c>
      <c r="E3628" s="5" t="s">
        <v>645</v>
      </c>
      <c r="H3628" s="8">
        <v>49984.05</v>
      </c>
      <c r="I3628" s="5" t="s">
        <v>15</v>
      </c>
      <c r="J3628" s="5" t="s">
        <v>607</v>
      </c>
    </row>
    <row r="3629" spans="1:10">
      <c r="A3629" s="5" t="s">
        <v>818</v>
      </c>
      <c r="B3629" s="6">
        <v>44917.853093900463</v>
      </c>
      <c r="C3629" s="5" t="s">
        <v>601</v>
      </c>
      <c r="D3629" s="9">
        <v>45163148763</v>
      </c>
      <c r="E3629" s="5" t="s">
        <v>71</v>
      </c>
      <c r="H3629" s="8">
        <v>2125.2600000000002</v>
      </c>
      <c r="I3629" s="5" t="s">
        <v>15</v>
      </c>
      <c r="J3629" s="10" t="s">
        <v>631</v>
      </c>
    </row>
    <row r="3630" spans="1:10">
      <c r="A3630" s="5" t="s">
        <v>818</v>
      </c>
      <c r="B3630" s="6">
        <v>44917.853093900463</v>
      </c>
      <c r="C3630" s="5" t="s">
        <v>601</v>
      </c>
      <c r="D3630" s="7">
        <v>83267</v>
      </c>
      <c r="E3630" s="5" t="s">
        <v>645</v>
      </c>
      <c r="H3630" s="8">
        <v>49980.66</v>
      </c>
      <c r="I3630" s="5" t="s">
        <v>15</v>
      </c>
      <c r="J3630" s="5" t="s">
        <v>607</v>
      </c>
    </row>
    <row r="3631" spans="1:10">
      <c r="A3631" s="5" t="s">
        <v>818</v>
      </c>
      <c r="B3631" s="6">
        <v>44917.853093900463</v>
      </c>
      <c r="C3631" s="5" t="s">
        <v>601</v>
      </c>
      <c r="D3631" s="7">
        <v>83296</v>
      </c>
      <c r="E3631" s="5" t="s">
        <v>645</v>
      </c>
      <c r="H3631" s="8">
        <v>21830.97</v>
      </c>
      <c r="I3631" s="5" t="s">
        <v>15</v>
      </c>
      <c r="J3631" s="5" t="s">
        <v>607</v>
      </c>
    </row>
    <row r="3632" spans="1:10">
      <c r="A3632" s="5" t="s">
        <v>818</v>
      </c>
      <c r="B3632" s="6">
        <v>44917.853093900463</v>
      </c>
      <c r="C3632" s="5" t="s">
        <v>601</v>
      </c>
      <c r="D3632" s="9">
        <v>45163145477</v>
      </c>
      <c r="E3632" s="5" t="s">
        <v>71</v>
      </c>
      <c r="H3632" s="8">
        <v>205.45</v>
      </c>
      <c r="I3632" s="5" t="s">
        <v>15</v>
      </c>
      <c r="J3632" s="5" t="s">
        <v>607</v>
      </c>
    </row>
    <row r="3633" spans="1:10">
      <c r="A3633" s="5" t="s">
        <v>818</v>
      </c>
      <c r="B3633" s="6">
        <v>44917.853093900463</v>
      </c>
      <c r="C3633" s="5" t="s">
        <v>601</v>
      </c>
      <c r="D3633" s="9">
        <v>45163148264</v>
      </c>
      <c r="E3633" s="5" t="s">
        <v>71</v>
      </c>
      <c r="H3633" s="8">
        <v>6211.52</v>
      </c>
      <c r="I3633" s="5" t="s">
        <v>15</v>
      </c>
      <c r="J3633" s="5" t="s">
        <v>607</v>
      </c>
    </row>
    <row r="3634" spans="1:10">
      <c r="A3634" s="5" t="s">
        <v>818</v>
      </c>
      <c r="B3634" s="6">
        <v>44917.853093900463</v>
      </c>
      <c r="C3634" s="5" t="s">
        <v>601</v>
      </c>
      <c r="D3634" s="9">
        <v>45163148763</v>
      </c>
      <c r="E3634" s="5" t="s">
        <v>71</v>
      </c>
      <c r="H3634" s="8">
        <v>6471.06</v>
      </c>
      <c r="I3634" s="5" t="s">
        <v>15</v>
      </c>
      <c r="J3634" s="10" t="s">
        <v>631</v>
      </c>
    </row>
    <row r="3635" spans="1:10">
      <c r="A3635" s="5" t="s">
        <v>818</v>
      </c>
      <c r="B3635" s="6">
        <v>44917.853093900463</v>
      </c>
      <c r="C3635" s="5" t="s">
        <v>601</v>
      </c>
      <c r="D3635" s="9">
        <v>45163148353</v>
      </c>
      <c r="E3635" s="5" t="s">
        <v>71</v>
      </c>
      <c r="H3635" s="8">
        <v>719.69</v>
      </c>
      <c r="I3635" s="5" t="s">
        <v>15</v>
      </c>
      <c r="J3635" s="5" t="s">
        <v>607</v>
      </c>
    </row>
    <row r="3636" spans="1:10">
      <c r="A3636" s="5" t="s">
        <v>818</v>
      </c>
      <c r="B3636" s="6">
        <v>44917.853093900463</v>
      </c>
      <c r="C3636" s="5" t="s">
        <v>601</v>
      </c>
      <c r="D3636" s="9">
        <v>45163148763</v>
      </c>
      <c r="E3636" s="5" t="s">
        <v>71</v>
      </c>
      <c r="H3636" s="8">
        <v>1604.7</v>
      </c>
      <c r="I3636" s="5" t="s">
        <v>15</v>
      </c>
      <c r="J3636" s="10" t="s">
        <v>631</v>
      </c>
    </row>
    <row r="3637" spans="1:10">
      <c r="A3637" s="5" t="s">
        <v>818</v>
      </c>
      <c r="B3637" s="6">
        <v>44917.853093900463</v>
      </c>
      <c r="C3637" s="5" t="s">
        <v>601</v>
      </c>
      <c r="D3637" s="9">
        <v>52716528470</v>
      </c>
      <c r="E3637" s="5" t="s">
        <v>71</v>
      </c>
      <c r="H3637" s="8">
        <v>3001.98</v>
      </c>
      <c r="I3637" s="5" t="s">
        <v>15</v>
      </c>
      <c r="J3637" s="5" t="s">
        <v>607</v>
      </c>
    </row>
    <row r="3638" spans="1:10">
      <c r="A3638" s="5" t="s">
        <v>818</v>
      </c>
      <c r="B3638" s="6">
        <v>44917.853093900463</v>
      </c>
      <c r="C3638" s="5" t="s">
        <v>601</v>
      </c>
      <c r="D3638" s="9">
        <v>45163148763</v>
      </c>
      <c r="E3638" s="5" t="s">
        <v>71</v>
      </c>
      <c r="H3638" s="8">
        <v>1844.42</v>
      </c>
      <c r="I3638" s="5" t="s">
        <v>15</v>
      </c>
      <c r="J3638" s="10" t="s">
        <v>631</v>
      </c>
    </row>
    <row r="3639" spans="1:10">
      <c r="A3639" s="5" t="s">
        <v>818</v>
      </c>
      <c r="B3639" s="6">
        <v>44917.853093900463</v>
      </c>
      <c r="C3639" s="5" t="s">
        <v>601</v>
      </c>
      <c r="D3639" s="9">
        <v>45163148763</v>
      </c>
      <c r="E3639" s="5" t="s">
        <v>71</v>
      </c>
      <c r="H3639" s="8">
        <v>974.8</v>
      </c>
      <c r="I3639" s="5" t="s">
        <v>15</v>
      </c>
      <c r="J3639" s="10" t="s">
        <v>631</v>
      </c>
    </row>
    <row r="3640" spans="1:10">
      <c r="A3640" s="5" t="s">
        <v>818</v>
      </c>
      <c r="B3640" s="6">
        <v>44917.853093900463</v>
      </c>
      <c r="C3640" s="5" t="s">
        <v>601</v>
      </c>
      <c r="D3640" s="9">
        <v>45133058007</v>
      </c>
      <c r="E3640" s="5" t="s">
        <v>71</v>
      </c>
      <c r="H3640" s="8">
        <v>1450</v>
      </c>
      <c r="I3640" s="5" t="s">
        <v>15</v>
      </c>
      <c r="J3640" s="5" t="s">
        <v>608</v>
      </c>
    </row>
    <row r="3641" spans="1:10">
      <c r="A3641" s="5" t="s">
        <v>818</v>
      </c>
      <c r="B3641" s="6">
        <v>44917.853093900463</v>
      </c>
      <c r="C3641" s="5" t="s">
        <v>601</v>
      </c>
      <c r="D3641" s="9">
        <v>51517259799</v>
      </c>
      <c r="E3641" s="5" t="s">
        <v>71</v>
      </c>
      <c r="H3641" s="8">
        <v>1819.78</v>
      </c>
      <c r="I3641" s="5" t="s">
        <v>15</v>
      </c>
      <c r="J3641" s="5" t="s">
        <v>607</v>
      </c>
    </row>
    <row r="3642" spans="1:10">
      <c r="A3642" s="5" t="s">
        <v>818</v>
      </c>
      <c r="B3642" s="6">
        <v>44917.853093900463</v>
      </c>
      <c r="C3642" s="5" t="s">
        <v>601</v>
      </c>
      <c r="D3642" s="9">
        <v>45113204234</v>
      </c>
      <c r="E3642" s="5" t="s">
        <v>71</v>
      </c>
      <c r="H3642" s="8">
        <v>3903.5</v>
      </c>
      <c r="I3642" s="5" t="s">
        <v>15</v>
      </c>
      <c r="J3642" s="5" t="s">
        <v>607</v>
      </c>
    </row>
    <row r="3643" spans="1:10">
      <c r="A3643" s="5" t="s">
        <v>818</v>
      </c>
      <c r="B3643" s="6">
        <v>44917.853093900463</v>
      </c>
      <c r="C3643" s="5" t="s">
        <v>601</v>
      </c>
      <c r="D3643" s="9">
        <v>45133057358</v>
      </c>
      <c r="E3643" s="5" t="s">
        <v>71</v>
      </c>
      <c r="H3643" s="8">
        <v>3840</v>
      </c>
      <c r="I3643" s="5" t="s">
        <v>15</v>
      </c>
      <c r="J3643" s="5" t="s">
        <v>607</v>
      </c>
    </row>
    <row r="3644" spans="1:10">
      <c r="A3644" s="5" t="s">
        <v>818</v>
      </c>
      <c r="B3644" s="6">
        <v>44917.853093900463</v>
      </c>
      <c r="C3644" s="5" t="s">
        <v>601</v>
      </c>
      <c r="D3644" s="9">
        <v>45123186278</v>
      </c>
      <c r="E3644" s="5" t="s">
        <v>71</v>
      </c>
      <c r="H3644" s="8">
        <v>3148.8</v>
      </c>
      <c r="I3644" s="5" t="s">
        <v>15</v>
      </c>
      <c r="J3644" s="5" t="s">
        <v>607</v>
      </c>
    </row>
    <row r="3645" spans="1:10">
      <c r="A3645" s="5" t="s">
        <v>818</v>
      </c>
      <c r="B3645" s="6">
        <v>44917.853093900463</v>
      </c>
      <c r="C3645" s="5" t="s">
        <v>601</v>
      </c>
      <c r="D3645" s="9">
        <v>45173118250</v>
      </c>
      <c r="E3645" s="5" t="s">
        <v>71</v>
      </c>
      <c r="H3645" s="8">
        <v>751.12</v>
      </c>
      <c r="I3645" s="5" t="s">
        <v>15</v>
      </c>
      <c r="J3645" s="5" t="s">
        <v>607</v>
      </c>
    </row>
    <row r="3646" spans="1:10">
      <c r="A3646" s="5" t="s">
        <v>818</v>
      </c>
      <c r="B3646" s="6">
        <v>44917.853093900463</v>
      </c>
      <c r="C3646" s="5" t="s">
        <v>601</v>
      </c>
      <c r="D3646" s="9">
        <v>45133054999</v>
      </c>
      <c r="E3646" s="5" t="s">
        <v>71</v>
      </c>
      <c r="H3646" s="8">
        <v>1583.68</v>
      </c>
      <c r="I3646" s="5" t="s">
        <v>15</v>
      </c>
      <c r="J3646" s="5" t="s">
        <v>602</v>
      </c>
    </row>
    <row r="3647" spans="1:10">
      <c r="A3647" s="5" t="s">
        <v>818</v>
      </c>
      <c r="B3647" s="6">
        <v>44917.853093900463</v>
      </c>
      <c r="C3647" s="5" t="s">
        <v>601</v>
      </c>
      <c r="D3647" s="9">
        <v>45113201579</v>
      </c>
      <c r="E3647" s="5" t="s">
        <v>71</v>
      </c>
      <c r="H3647" s="8">
        <v>777</v>
      </c>
      <c r="I3647" s="5" t="s">
        <v>15</v>
      </c>
      <c r="J3647" s="5" t="s">
        <v>602</v>
      </c>
    </row>
    <row r="3648" spans="1:10">
      <c r="A3648" s="5" t="s">
        <v>818</v>
      </c>
      <c r="B3648" s="6">
        <v>44917.853093900463</v>
      </c>
      <c r="C3648" s="5" t="s">
        <v>601</v>
      </c>
      <c r="D3648" s="9">
        <v>45173117214</v>
      </c>
      <c r="E3648" s="5" t="s">
        <v>71</v>
      </c>
      <c r="H3648" s="8">
        <v>1772</v>
      </c>
      <c r="I3648" s="5" t="s">
        <v>15</v>
      </c>
      <c r="J3648" s="5" t="s">
        <v>602</v>
      </c>
    </row>
    <row r="3649" spans="1:10">
      <c r="A3649" s="5" t="s">
        <v>818</v>
      </c>
      <c r="B3649" s="6">
        <v>44917.853093900463</v>
      </c>
      <c r="C3649" s="5" t="s">
        <v>601</v>
      </c>
      <c r="D3649" s="9">
        <v>45153051323</v>
      </c>
      <c r="E3649" s="5" t="s">
        <v>71</v>
      </c>
      <c r="H3649" s="8">
        <v>395.92</v>
      </c>
      <c r="I3649" s="5" t="s">
        <v>15</v>
      </c>
      <c r="J3649" s="5" t="s">
        <v>602</v>
      </c>
    </row>
    <row r="3650" spans="1:10">
      <c r="A3650" s="5" t="s">
        <v>818</v>
      </c>
      <c r="B3650" s="6">
        <v>44917.853093900463</v>
      </c>
      <c r="C3650" s="5" t="s">
        <v>601</v>
      </c>
      <c r="D3650" s="9">
        <v>19320636711</v>
      </c>
      <c r="E3650" s="5" t="s">
        <v>71</v>
      </c>
      <c r="H3650" s="8">
        <v>10411.5</v>
      </c>
      <c r="I3650" s="5" t="s">
        <v>15</v>
      </c>
      <c r="J3650" s="5" t="s">
        <v>602</v>
      </c>
    </row>
    <row r="3651" spans="1:10">
      <c r="A3651" s="5" t="s">
        <v>818</v>
      </c>
      <c r="B3651" s="6">
        <v>44917.853093900463</v>
      </c>
      <c r="C3651" s="5" t="s">
        <v>601</v>
      </c>
      <c r="D3651" s="9">
        <v>45163149736</v>
      </c>
      <c r="E3651" s="5" t="s">
        <v>71</v>
      </c>
      <c r="H3651" s="8">
        <v>1075.46</v>
      </c>
      <c r="I3651" s="5" t="s">
        <v>15</v>
      </c>
      <c r="J3651" s="5" t="s">
        <v>602</v>
      </c>
    </row>
    <row r="3652" spans="1:10">
      <c r="A3652" s="5" t="s">
        <v>818</v>
      </c>
      <c r="B3652" s="6">
        <v>44917.853093900463</v>
      </c>
      <c r="C3652" s="5" t="s">
        <v>601</v>
      </c>
      <c r="D3652" s="9">
        <v>45153051704</v>
      </c>
      <c r="E3652" s="5" t="s">
        <v>71</v>
      </c>
      <c r="H3652" s="8">
        <v>1360.47</v>
      </c>
      <c r="I3652" s="5" t="s">
        <v>15</v>
      </c>
      <c r="J3652" s="5" t="s">
        <v>602</v>
      </c>
    </row>
    <row r="3653" spans="1:10">
      <c r="A3653" s="5" t="s">
        <v>818</v>
      </c>
      <c r="B3653" s="6">
        <v>44917.853093900463</v>
      </c>
      <c r="C3653" s="5" t="s">
        <v>601</v>
      </c>
      <c r="D3653" s="9">
        <v>45123186307</v>
      </c>
      <c r="E3653" s="5" t="s">
        <v>71</v>
      </c>
      <c r="H3653" s="8">
        <v>195</v>
      </c>
      <c r="I3653" s="5" t="s">
        <v>15</v>
      </c>
      <c r="J3653" s="5" t="s">
        <v>602</v>
      </c>
    </row>
    <row r="3654" spans="1:10">
      <c r="A3654" s="5" t="s">
        <v>818</v>
      </c>
      <c r="B3654" s="6">
        <v>44917.853093900463</v>
      </c>
      <c r="C3654" s="5" t="s">
        <v>601</v>
      </c>
      <c r="D3654" s="9">
        <v>45173118314</v>
      </c>
      <c r="E3654" s="5" t="s">
        <v>71</v>
      </c>
      <c r="H3654" s="8">
        <v>1191.97</v>
      </c>
      <c r="I3654" s="5" t="s">
        <v>15</v>
      </c>
      <c r="J3654" s="5" t="s">
        <v>602</v>
      </c>
    </row>
    <row r="3655" spans="1:10">
      <c r="A3655" s="5" t="s">
        <v>818</v>
      </c>
      <c r="B3655" s="6">
        <v>44917.853093900463</v>
      </c>
      <c r="C3655" s="5" t="s">
        <v>601</v>
      </c>
      <c r="D3655" s="9">
        <v>19320636769</v>
      </c>
      <c r="E3655" s="5" t="s">
        <v>71</v>
      </c>
      <c r="H3655" s="8">
        <v>2767.5</v>
      </c>
      <c r="I3655" s="5" t="s">
        <v>15</v>
      </c>
      <c r="J3655" s="5" t="s">
        <v>602</v>
      </c>
    </row>
    <row r="3656" spans="1:10">
      <c r="A3656" s="5" t="s">
        <v>818</v>
      </c>
      <c r="B3656" s="6">
        <v>44917.853093900463</v>
      </c>
      <c r="C3656" s="5" t="s">
        <v>601</v>
      </c>
      <c r="D3656" s="7">
        <v>357864</v>
      </c>
      <c r="E3656" s="5" t="s">
        <v>645</v>
      </c>
      <c r="H3656" s="8">
        <v>684</v>
      </c>
      <c r="I3656" s="5" t="s">
        <v>15</v>
      </c>
      <c r="J3656" s="5" t="s">
        <v>602</v>
      </c>
    </row>
    <row r="3657" spans="1:10">
      <c r="A3657" s="5" t="s">
        <v>818</v>
      </c>
      <c r="B3657" s="6">
        <v>44917.853093900463</v>
      </c>
      <c r="C3657" s="5" t="s">
        <v>601</v>
      </c>
      <c r="D3657" s="7">
        <v>26695</v>
      </c>
      <c r="E3657" s="5" t="s">
        <v>645</v>
      </c>
      <c r="H3657" s="8">
        <v>807.44</v>
      </c>
      <c r="I3657" s="5" t="s">
        <v>15</v>
      </c>
      <c r="J3657" s="5" t="s">
        <v>602</v>
      </c>
    </row>
    <row r="3658" spans="1:10">
      <c r="A3658" s="5" t="s">
        <v>818</v>
      </c>
      <c r="B3658" s="6">
        <v>44917.853093900463</v>
      </c>
      <c r="C3658" s="5" t="s">
        <v>601</v>
      </c>
      <c r="D3658" s="7">
        <v>200118</v>
      </c>
      <c r="E3658" s="5" t="s">
        <v>645</v>
      </c>
      <c r="H3658" s="8">
        <v>268</v>
      </c>
      <c r="I3658" s="5" t="s">
        <v>15</v>
      </c>
      <c r="J3658" s="5" t="s">
        <v>602</v>
      </c>
    </row>
    <row r="3659" spans="1:10">
      <c r="A3659" s="5" t="s">
        <v>818</v>
      </c>
      <c r="B3659" s="6">
        <v>44917.853093900463</v>
      </c>
      <c r="C3659" s="5" t="s">
        <v>601</v>
      </c>
      <c r="D3659" s="7">
        <v>251001</v>
      </c>
      <c r="E3659" s="5" t="s">
        <v>645</v>
      </c>
      <c r="H3659" s="8">
        <v>6222</v>
      </c>
      <c r="I3659" s="5" t="s">
        <v>15</v>
      </c>
      <c r="J3659" s="5" t="s">
        <v>602</v>
      </c>
    </row>
    <row r="3660" spans="1:10">
      <c r="A3660" s="5" t="s">
        <v>818</v>
      </c>
      <c r="B3660" s="6">
        <v>44917.853093900463</v>
      </c>
      <c r="C3660" s="5" t="s">
        <v>601</v>
      </c>
      <c r="D3660" s="9">
        <v>297101006100015</v>
      </c>
      <c r="E3660" s="5" t="s">
        <v>632</v>
      </c>
      <c r="H3660" s="8">
        <v>23185</v>
      </c>
      <c r="I3660" s="5" t="s">
        <v>15</v>
      </c>
      <c r="J3660" s="5" t="s">
        <v>608</v>
      </c>
    </row>
    <row r="3661" spans="1:10">
      <c r="A3661" s="5" t="s">
        <v>818</v>
      </c>
      <c r="B3661" s="6">
        <v>44917.853093900463</v>
      </c>
      <c r="C3661" s="5" t="s">
        <v>601</v>
      </c>
      <c r="D3661" s="7">
        <v>225564</v>
      </c>
      <c r="E3661" s="5" t="s">
        <v>71</v>
      </c>
      <c r="H3661" s="8">
        <v>134304</v>
      </c>
      <c r="I3661" s="5" t="s">
        <v>15</v>
      </c>
      <c r="J3661" s="5" t="s">
        <v>608</v>
      </c>
    </row>
    <row r="3662" spans="1:10">
      <c r="A3662" s="5" t="s">
        <v>818</v>
      </c>
      <c r="B3662" s="6">
        <v>44917.853093900463</v>
      </c>
      <c r="C3662" s="5" t="s">
        <v>601</v>
      </c>
      <c r="D3662" s="7">
        <v>225557</v>
      </c>
      <c r="E3662" s="10" t="s">
        <v>130</v>
      </c>
      <c r="H3662" s="8">
        <v>696</v>
      </c>
      <c r="I3662" s="5" t="s">
        <v>15</v>
      </c>
      <c r="J3662" s="5" t="s">
        <v>608</v>
      </c>
    </row>
    <row r="3663" spans="1:10">
      <c r="A3663" s="5" t="s">
        <v>818</v>
      </c>
      <c r="B3663" s="6">
        <v>44917.853093900463</v>
      </c>
      <c r="C3663" s="5" t="s">
        <v>601</v>
      </c>
      <c r="D3663" s="9">
        <v>295401006570012</v>
      </c>
      <c r="E3663" s="5" t="s">
        <v>632</v>
      </c>
      <c r="H3663" s="8">
        <v>39783.370000000003</v>
      </c>
      <c r="I3663" s="5" t="s">
        <v>15</v>
      </c>
      <c r="J3663" s="10" t="s">
        <v>609</v>
      </c>
    </row>
    <row r="3664" spans="1:10">
      <c r="A3664" s="5" t="s">
        <v>818</v>
      </c>
      <c r="B3664" s="6">
        <v>44917.853093900463</v>
      </c>
      <c r="C3664" s="5" t="s">
        <v>601</v>
      </c>
      <c r="D3664" s="9">
        <v>295401006570012</v>
      </c>
      <c r="E3664" s="5" t="s">
        <v>649</v>
      </c>
      <c r="H3664" s="8">
        <v>2784</v>
      </c>
      <c r="I3664" s="5" t="s">
        <v>15</v>
      </c>
      <c r="J3664" s="10" t="s">
        <v>609</v>
      </c>
    </row>
    <row r="3665" spans="1:10">
      <c r="A3665" s="5" t="s">
        <v>818</v>
      </c>
      <c r="B3665" s="6">
        <v>44917.853093900463</v>
      </c>
      <c r="C3665" s="5" t="s">
        <v>601</v>
      </c>
      <c r="D3665" s="9">
        <v>297502002050022</v>
      </c>
      <c r="E3665" s="5" t="s">
        <v>632</v>
      </c>
      <c r="H3665" s="8">
        <v>46852.2</v>
      </c>
      <c r="I3665" s="5" t="s">
        <v>15</v>
      </c>
      <c r="J3665" s="5" t="s">
        <v>630</v>
      </c>
    </row>
    <row r="3666" spans="1:10">
      <c r="A3666" s="5" t="s">
        <v>818</v>
      </c>
      <c r="B3666" s="6">
        <v>44917.853093900463</v>
      </c>
      <c r="C3666" s="5" t="s">
        <v>601</v>
      </c>
      <c r="D3666" s="9">
        <v>297502002050022</v>
      </c>
      <c r="E3666" s="5" t="s">
        <v>649</v>
      </c>
      <c r="H3666" s="8">
        <v>6960</v>
      </c>
      <c r="I3666" s="5" t="s">
        <v>15</v>
      </c>
      <c r="J3666" s="5" t="s">
        <v>630</v>
      </c>
    </row>
    <row r="3667" spans="1:10">
      <c r="A3667" s="5" t="s">
        <v>818</v>
      </c>
      <c r="B3667" s="6">
        <v>44917.853093900463</v>
      </c>
      <c r="C3667" s="5" t="s">
        <v>601</v>
      </c>
      <c r="D3667" s="7">
        <v>413304</v>
      </c>
      <c r="E3667" s="5" t="s">
        <v>71</v>
      </c>
      <c r="H3667" s="8">
        <v>80000</v>
      </c>
      <c r="I3667" s="5" t="s">
        <v>15</v>
      </c>
      <c r="J3667" s="5" t="s">
        <v>630</v>
      </c>
    </row>
    <row r="3668" spans="1:10">
      <c r="A3668" s="5" t="s">
        <v>818</v>
      </c>
      <c r="B3668" s="6">
        <v>44917.853093900463</v>
      </c>
      <c r="C3668" s="5" t="s">
        <v>601</v>
      </c>
      <c r="D3668" s="7">
        <v>413306</v>
      </c>
      <c r="E3668" s="10" t="s">
        <v>130</v>
      </c>
      <c r="H3668" s="8">
        <v>14616</v>
      </c>
      <c r="I3668" s="5" t="s">
        <v>15</v>
      </c>
      <c r="J3668" s="5" t="s">
        <v>630</v>
      </c>
    </row>
    <row r="3669" spans="1:10">
      <c r="A3669" s="5" t="s">
        <v>818</v>
      </c>
      <c r="B3669" s="6">
        <v>44917.853093900463</v>
      </c>
      <c r="C3669" s="5" t="s">
        <v>601</v>
      </c>
      <c r="D3669" s="7"/>
      <c r="E3669" s="10"/>
      <c r="F3669" s="8">
        <v>4379.8</v>
      </c>
      <c r="I3669" s="11" t="s">
        <v>9</v>
      </c>
      <c r="J3669" s="10" t="s">
        <v>658</v>
      </c>
    </row>
    <row r="3670" spans="1:10">
      <c r="A3670" s="5" t="s">
        <v>818</v>
      </c>
      <c r="B3670" s="6">
        <v>44917.853093900463</v>
      </c>
      <c r="C3670" s="5" t="s">
        <v>601</v>
      </c>
      <c r="D3670" s="7"/>
      <c r="E3670" s="10"/>
      <c r="F3670" s="8">
        <v>15938</v>
      </c>
      <c r="I3670" s="11" t="s">
        <v>9</v>
      </c>
      <c r="J3670" s="10" t="s">
        <v>613</v>
      </c>
    </row>
    <row r="3671" spans="1:10">
      <c r="A3671" s="5" t="s">
        <v>818</v>
      </c>
      <c r="B3671" s="6">
        <v>44917.853093900463</v>
      </c>
      <c r="C3671" s="5" t="s">
        <v>601</v>
      </c>
      <c r="D3671" s="7"/>
      <c r="E3671" s="10"/>
      <c r="F3671" s="8">
        <v>29501</v>
      </c>
      <c r="I3671" s="11" t="s">
        <v>9</v>
      </c>
      <c r="J3671" s="5" t="s">
        <v>612</v>
      </c>
    </row>
    <row r="3672" spans="1:10">
      <c r="A3672" s="5" t="s">
        <v>818</v>
      </c>
      <c r="B3672" s="6">
        <v>44917.853093900463</v>
      </c>
      <c r="C3672" s="5" t="s">
        <v>601</v>
      </c>
      <c r="D3672" s="7"/>
      <c r="E3672" s="10"/>
      <c r="F3672" s="8">
        <v>10207.9</v>
      </c>
      <c r="I3672" s="11" t="s">
        <v>9</v>
      </c>
      <c r="J3672" s="10" t="s">
        <v>615</v>
      </c>
    </row>
    <row r="3673" spans="1:10">
      <c r="A3673" s="5" t="s">
        <v>818</v>
      </c>
      <c r="B3673" s="6">
        <v>44917.853093900463</v>
      </c>
      <c r="C3673" s="5" t="s">
        <v>601</v>
      </c>
      <c r="D3673" s="7"/>
      <c r="E3673" s="10"/>
      <c r="F3673" s="8">
        <v>34389.199999999997</v>
      </c>
      <c r="I3673" s="11" t="s">
        <v>9</v>
      </c>
      <c r="J3673" s="10" t="s">
        <v>659</v>
      </c>
    </row>
    <row r="3674" spans="1:10">
      <c r="A3674" s="5" t="s">
        <v>818</v>
      </c>
      <c r="B3674" s="6">
        <v>44917.853093900463</v>
      </c>
      <c r="C3674" s="5" t="s">
        <v>601</v>
      </c>
      <c r="D3674" s="7"/>
      <c r="E3674" s="10"/>
      <c r="F3674" s="8">
        <v>81313.8</v>
      </c>
      <c r="I3674" s="11" t="s">
        <v>9</v>
      </c>
      <c r="J3674" s="5" t="s">
        <v>607</v>
      </c>
    </row>
    <row r="3675" spans="1:10">
      <c r="A3675" s="5" t="s">
        <v>818</v>
      </c>
      <c r="B3675" s="6">
        <v>44917.853093900463</v>
      </c>
      <c r="C3675" s="5" t="s">
        <v>601</v>
      </c>
      <c r="D3675" s="7"/>
      <c r="E3675" s="10"/>
      <c r="F3675" s="8">
        <v>4524</v>
      </c>
      <c r="I3675" s="11" t="s">
        <v>9</v>
      </c>
      <c r="J3675" s="10" t="s">
        <v>619</v>
      </c>
    </row>
    <row r="3676" spans="1:10">
      <c r="A3676" s="5" t="s">
        <v>818</v>
      </c>
      <c r="B3676" s="6">
        <v>44917.853093900463</v>
      </c>
      <c r="C3676" s="5" t="s">
        <v>601</v>
      </c>
      <c r="D3676" s="7"/>
      <c r="E3676" s="10"/>
      <c r="F3676" s="8">
        <v>17914</v>
      </c>
      <c r="I3676" s="11" t="s">
        <v>9</v>
      </c>
      <c r="J3676" s="10" t="s">
        <v>620</v>
      </c>
    </row>
    <row r="3677" spans="1:10">
      <c r="A3677" s="5" t="s">
        <v>818</v>
      </c>
      <c r="B3677" s="6">
        <v>44917.853093900463</v>
      </c>
      <c r="C3677" s="5" t="s">
        <v>601</v>
      </c>
      <c r="D3677" s="7"/>
      <c r="E3677" s="10"/>
      <c r="F3677" s="8">
        <v>6082.8</v>
      </c>
      <c r="I3677" s="11" t="s">
        <v>9</v>
      </c>
      <c r="J3677" s="10" t="s">
        <v>622</v>
      </c>
    </row>
    <row r="3678" spans="1:10">
      <c r="A3678" s="5" t="s">
        <v>818</v>
      </c>
      <c r="B3678" s="6">
        <v>44917.853093900463</v>
      </c>
      <c r="C3678" s="5" t="s">
        <v>601</v>
      </c>
      <c r="D3678" s="7"/>
      <c r="E3678" s="10"/>
      <c r="F3678" s="8">
        <v>6933.9</v>
      </c>
      <c r="I3678" s="11" t="s">
        <v>9</v>
      </c>
      <c r="J3678" s="10" t="s">
        <v>623</v>
      </c>
    </row>
    <row r="3679" spans="1:10">
      <c r="A3679" s="5" t="s">
        <v>818</v>
      </c>
      <c r="B3679" s="6">
        <v>44917.853093900463</v>
      </c>
      <c r="C3679" s="5" t="s">
        <v>601</v>
      </c>
      <c r="D3679" s="7"/>
      <c r="E3679" s="10"/>
      <c r="F3679" s="8">
        <v>5403.6</v>
      </c>
      <c r="I3679" s="11" t="s">
        <v>9</v>
      </c>
      <c r="J3679" s="10" t="s">
        <v>624</v>
      </c>
    </row>
    <row r="3680" spans="1:10">
      <c r="A3680" s="5" t="s">
        <v>818</v>
      </c>
      <c r="B3680" s="6">
        <v>44917.853093900463</v>
      </c>
      <c r="C3680" s="5" t="s">
        <v>601</v>
      </c>
      <c r="D3680" s="7"/>
      <c r="E3680" s="10"/>
      <c r="F3680" s="8">
        <v>6347.9</v>
      </c>
      <c r="I3680" s="11" t="s">
        <v>9</v>
      </c>
      <c r="J3680" s="10" t="s">
        <v>625</v>
      </c>
    </row>
    <row r="3681" spans="1:10">
      <c r="A3681" s="5" t="s">
        <v>818</v>
      </c>
      <c r="B3681" s="6">
        <v>44917.853093900463</v>
      </c>
      <c r="C3681" s="5" t="s">
        <v>601</v>
      </c>
      <c r="D3681" s="7"/>
      <c r="E3681" s="10"/>
      <c r="F3681" s="8">
        <v>2874.3</v>
      </c>
      <c r="I3681" s="11" t="s">
        <v>9</v>
      </c>
      <c r="J3681" s="10" t="s">
        <v>604</v>
      </c>
    </row>
    <row r="3682" spans="1:10">
      <c r="A3682" s="5" t="s">
        <v>818</v>
      </c>
      <c r="B3682" s="6">
        <v>44917.853093900463</v>
      </c>
      <c r="C3682" s="5" t="s">
        <v>601</v>
      </c>
      <c r="D3682" s="7"/>
      <c r="E3682" s="10"/>
      <c r="F3682" s="8">
        <v>11870.6</v>
      </c>
      <c r="I3682" s="11" t="s">
        <v>9</v>
      </c>
      <c r="J3682" s="10" t="s">
        <v>674</v>
      </c>
    </row>
    <row r="3683" spans="1:10">
      <c r="A3683" s="12" t="s">
        <v>21</v>
      </c>
      <c r="B3683" s="3"/>
      <c r="C3683" s="3"/>
      <c r="D3683" s="26">
        <f>250922.74+2784</f>
        <v>253706.74</v>
      </c>
      <c r="E3683" s="10"/>
      <c r="F3683" s="19">
        <f>SUM(F3595:G3682)</f>
        <v>253706.74</v>
      </c>
      <c r="H3683" s="8"/>
      <c r="I3683" s="11"/>
      <c r="J3683" s="5"/>
    </row>
    <row r="3684" spans="1:10">
      <c r="A3684" s="13" t="s">
        <v>22</v>
      </c>
      <c r="B3684" s="13" t="s">
        <v>23</v>
      </c>
      <c r="C3684" s="13" t="s">
        <v>24</v>
      </c>
      <c r="D3684" s="7"/>
      <c r="E3684" s="10"/>
      <c r="H3684" s="8"/>
      <c r="I3684" s="11"/>
      <c r="J3684" s="5"/>
    </row>
    <row r="3685" spans="1:10" ht="15.75" customHeight="1">
      <c r="D3685" s="14">
        <v>112478035</v>
      </c>
    </row>
    <row r="3686" spans="1:10" ht="15.75" customHeight="1">
      <c r="D3686" s="14">
        <v>112478190</v>
      </c>
    </row>
    <row r="3688" spans="1:10">
      <c r="A3688" s="1" t="s">
        <v>0</v>
      </c>
      <c r="B3688" s="2"/>
      <c r="C3688" s="2"/>
      <c r="D3688" s="2"/>
      <c r="E3688" s="2"/>
      <c r="F3688" s="2"/>
      <c r="G3688" s="2"/>
      <c r="H3688" s="2"/>
      <c r="I3688" s="2"/>
      <c r="J3688" s="2"/>
    </row>
    <row r="3689" spans="1:10">
      <c r="A3689" s="3" t="s">
        <v>208</v>
      </c>
      <c r="B3689" s="2"/>
      <c r="C3689" s="2"/>
      <c r="D3689" s="2"/>
      <c r="E3689" s="2"/>
      <c r="F3689" s="2"/>
      <c r="G3689" s="2"/>
      <c r="H3689" s="2"/>
      <c r="I3689" s="2"/>
      <c r="J3689" s="2"/>
    </row>
    <row r="3690" spans="1:10">
      <c r="A3690" s="88" t="s">
        <v>0</v>
      </c>
      <c r="B3690" s="88" t="s">
        <v>2</v>
      </c>
      <c r="C3690" s="88" t="s">
        <v>3</v>
      </c>
      <c r="D3690" s="88" t="s">
        <v>4</v>
      </c>
      <c r="E3690" s="88" t="s">
        <v>5</v>
      </c>
      <c r="F3690" s="88" t="s">
        <v>6</v>
      </c>
      <c r="G3690" s="90"/>
      <c r="H3690" s="91"/>
      <c r="I3690" s="88" t="s">
        <v>7</v>
      </c>
      <c r="J3690" s="88" t="s">
        <v>8</v>
      </c>
    </row>
    <row r="3691" spans="1:10">
      <c r="A3691" s="89"/>
      <c r="B3691" s="89"/>
      <c r="C3691" s="89"/>
      <c r="D3691" s="89"/>
      <c r="E3691" s="89"/>
      <c r="F3691" s="4" t="s">
        <v>9</v>
      </c>
      <c r="G3691" s="4" t="s">
        <v>10</v>
      </c>
      <c r="H3691" s="4" t="s">
        <v>11</v>
      </c>
      <c r="I3691" s="89"/>
      <c r="J3691" s="89"/>
    </row>
    <row r="3692" spans="1:10">
      <c r="A3692" s="5" t="s">
        <v>820</v>
      </c>
      <c r="B3692" s="6">
        <v>44918.43128759259</v>
      </c>
      <c r="C3692" s="5" t="s">
        <v>601</v>
      </c>
      <c r="D3692" s="11"/>
      <c r="E3692" s="10"/>
      <c r="G3692" s="8">
        <v>1662</v>
      </c>
      <c r="I3692" s="11" t="s">
        <v>10</v>
      </c>
      <c r="J3692" s="10" t="s">
        <v>617</v>
      </c>
    </row>
    <row r="3693" spans="1:10">
      <c r="A3693" s="5" t="s">
        <v>820</v>
      </c>
      <c r="B3693" s="6">
        <v>44918.43128759259</v>
      </c>
      <c r="C3693" s="5" t="s">
        <v>601</v>
      </c>
      <c r="D3693" s="11"/>
      <c r="E3693" s="10"/>
      <c r="F3693" s="8">
        <v>5171.6000000000004</v>
      </c>
      <c r="I3693" s="11" t="s">
        <v>9</v>
      </c>
      <c r="J3693" s="5" t="s">
        <v>614</v>
      </c>
    </row>
    <row r="3694" spans="1:10">
      <c r="A3694" s="5" t="s">
        <v>820</v>
      </c>
      <c r="B3694" s="6">
        <v>44918.43128759259</v>
      </c>
      <c r="C3694" s="5" t="s">
        <v>601</v>
      </c>
      <c r="D3694" s="11"/>
      <c r="E3694" s="10"/>
      <c r="F3694" s="8">
        <v>3444</v>
      </c>
      <c r="I3694" s="11" t="s">
        <v>9</v>
      </c>
      <c r="J3694" s="5" t="s">
        <v>616</v>
      </c>
    </row>
    <row r="3695" spans="1:10">
      <c r="A3695" s="5" t="s">
        <v>820</v>
      </c>
      <c r="B3695" s="6">
        <v>44918.43128759259</v>
      </c>
      <c r="C3695" s="5" t="s">
        <v>601</v>
      </c>
      <c r="D3695" s="11"/>
      <c r="E3695" s="10"/>
      <c r="F3695" s="8">
        <v>32033.200000000001</v>
      </c>
      <c r="I3695" s="11" t="s">
        <v>9</v>
      </c>
      <c r="J3695" s="10" t="s">
        <v>636</v>
      </c>
    </row>
    <row r="3696" spans="1:10">
      <c r="A3696" s="5" t="s">
        <v>820</v>
      </c>
      <c r="B3696" s="6">
        <v>44918.43128759259</v>
      </c>
      <c r="C3696" s="5" t="s">
        <v>601</v>
      </c>
      <c r="D3696" s="11"/>
      <c r="E3696" s="10"/>
      <c r="F3696" s="8">
        <v>480</v>
      </c>
      <c r="I3696" s="11" t="s">
        <v>9</v>
      </c>
      <c r="J3696" s="10" t="s">
        <v>745</v>
      </c>
    </row>
    <row r="3697" spans="1:10">
      <c r="A3697" s="5" t="s">
        <v>820</v>
      </c>
      <c r="B3697" s="6">
        <v>44918.43128759259</v>
      </c>
      <c r="C3697" s="5" t="s">
        <v>601</v>
      </c>
      <c r="D3697" s="11"/>
      <c r="E3697" s="10"/>
      <c r="F3697" s="8">
        <v>9896.9</v>
      </c>
      <c r="I3697" s="11" t="s">
        <v>9</v>
      </c>
      <c r="J3697" s="10" t="s">
        <v>617</v>
      </c>
    </row>
    <row r="3698" spans="1:10">
      <c r="A3698" s="5" t="s">
        <v>820</v>
      </c>
      <c r="B3698" s="6">
        <v>44918.43128759259</v>
      </c>
      <c r="C3698" s="5" t="s">
        <v>601</v>
      </c>
      <c r="D3698" s="11"/>
      <c r="E3698" s="10"/>
      <c r="F3698" s="8">
        <v>19432.3</v>
      </c>
      <c r="I3698" s="11" t="s">
        <v>9</v>
      </c>
      <c r="J3698" s="10" t="s">
        <v>618</v>
      </c>
    </row>
    <row r="3699" spans="1:10">
      <c r="A3699" s="5" t="s">
        <v>820</v>
      </c>
      <c r="B3699" s="6">
        <v>44918.43128759259</v>
      </c>
      <c r="C3699" s="5" t="s">
        <v>601</v>
      </c>
      <c r="D3699" s="11"/>
      <c r="E3699" s="10"/>
      <c r="F3699" s="8">
        <v>7568.4</v>
      </c>
      <c r="I3699" s="11" t="s">
        <v>9</v>
      </c>
      <c r="J3699" s="10" t="s">
        <v>621</v>
      </c>
    </row>
    <row r="3700" spans="1:10">
      <c r="A3700" s="5" t="s">
        <v>820</v>
      </c>
      <c r="B3700" s="6">
        <v>44918.43128759259</v>
      </c>
      <c r="C3700" s="5" t="s">
        <v>601</v>
      </c>
      <c r="D3700" s="11"/>
      <c r="E3700" s="10"/>
      <c r="F3700" s="8">
        <v>29394.6</v>
      </c>
      <c r="I3700" s="11" t="s">
        <v>9</v>
      </c>
      <c r="J3700" s="10" t="s">
        <v>603</v>
      </c>
    </row>
    <row r="3701" spans="1:10">
      <c r="A3701" s="5" t="s">
        <v>820</v>
      </c>
      <c r="B3701" s="6">
        <v>44918.43128759259</v>
      </c>
      <c r="C3701" s="5" t="s">
        <v>601</v>
      </c>
      <c r="D3701" s="11"/>
      <c r="E3701" s="10"/>
      <c r="F3701" s="8">
        <v>737</v>
      </c>
      <c r="I3701" s="11" t="s">
        <v>9</v>
      </c>
      <c r="J3701" s="10" t="s">
        <v>626</v>
      </c>
    </row>
    <row r="3702" spans="1:10">
      <c r="A3702" s="5" t="s">
        <v>820</v>
      </c>
      <c r="B3702" s="6">
        <v>44918.43128759259</v>
      </c>
      <c r="C3702" s="5" t="s">
        <v>601</v>
      </c>
      <c r="D3702" s="11"/>
      <c r="E3702" s="10"/>
      <c r="F3702" s="8">
        <v>20241.3</v>
      </c>
      <c r="I3702" s="11" t="s">
        <v>9</v>
      </c>
      <c r="J3702" s="10" t="s">
        <v>660</v>
      </c>
    </row>
    <row r="3703" spans="1:10">
      <c r="A3703" s="5" t="s">
        <v>820</v>
      </c>
      <c r="B3703" s="6">
        <v>44918.43128759259</v>
      </c>
      <c r="C3703" s="5" t="s">
        <v>601</v>
      </c>
      <c r="D3703" s="11"/>
      <c r="E3703" s="10"/>
      <c r="F3703" s="8">
        <v>13947</v>
      </c>
      <c r="I3703" s="11" t="s">
        <v>9</v>
      </c>
      <c r="J3703" s="10" t="s">
        <v>639</v>
      </c>
    </row>
    <row r="3704" spans="1:10">
      <c r="A3704" s="12" t="s">
        <v>21</v>
      </c>
      <c r="B3704" s="3"/>
      <c r="C3704" s="3"/>
      <c r="D3704" s="26">
        <f>139136.3+4872</f>
        <v>144008.29999999999</v>
      </c>
      <c r="E3704" s="10"/>
      <c r="F3704" s="70">
        <f>SUM(F3692:G3703)</f>
        <v>144008.29999999999</v>
      </c>
      <c r="I3704" s="11"/>
      <c r="J3704" s="10"/>
    </row>
    <row r="3705" spans="1:10">
      <c r="A3705" s="13" t="s">
        <v>22</v>
      </c>
      <c r="B3705" s="13" t="s">
        <v>23</v>
      </c>
      <c r="C3705" s="13" t="s">
        <v>24</v>
      </c>
      <c r="D3705" s="7"/>
      <c r="E3705" s="10"/>
      <c r="F3705" s="8"/>
      <c r="I3705" s="11"/>
      <c r="J3705" s="10"/>
    </row>
    <row r="3706" spans="1:10" ht="15.75" customHeight="1">
      <c r="A3706" s="5"/>
      <c r="B3706" s="6"/>
      <c r="C3706" s="5"/>
      <c r="D3706" s="14">
        <v>112478036</v>
      </c>
      <c r="E3706" s="10"/>
      <c r="F3706" s="8"/>
      <c r="I3706" s="11"/>
      <c r="J3706" s="10"/>
    </row>
    <row r="3707" spans="1:10" ht="15.75" customHeight="1">
      <c r="A3707" s="5"/>
      <c r="B3707" s="6"/>
      <c r="C3707" s="5"/>
      <c r="D3707" s="14">
        <v>112478191</v>
      </c>
      <c r="E3707" s="10"/>
      <c r="F3707" s="8"/>
      <c r="I3707" s="11"/>
      <c r="J3707" s="10"/>
    </row>
    <row r="3708" spans="1:10">
      <c r="A3708" s="5"/>
      <c r="B3708" s="6"/>
      <c r="C3708" s="5"/>
      <c r="D3708" s="7"/>
      <c r="E3708" s="10"/>
      <c r="F3708" s="8"/>
      <c r="I3708" s="11"/>
      <c r="J3708" s="10"/>
    </row>
    <row r="3709" spans="1:10">
      <c r="A3709" s="5" t="s">
        <v>821</v>
      </c>
      <c r="B3709" s="6">
        <v>44918.862260879629</v>
      </c>
      <c r="C3709" s="5" t="s">
        <v>601</v>
      </c>
      <c r="D3709" s="7"/>
      <c r="E3709" s="10"/>
      <c r="G3709" s="8">
        <v>28849.51</v>
      </c>
      <c r="I3709" s="11" t="s">
        <v>10</v>
      </c>
      <c r="J3709" s="10" t="s">
        <v>631</v>
      </c>
    </row>
    <row r="3710" spans="1:10">
      <c r="A3710" s="5" t="s">
        <v>821</v>
      </c>
      <c r="B3710" s="6">
        <v>44918.862260879629</v>
      </c>
      <c r="C3710" s="5" t="s">
        <v>601</v>
      </c>
      <c r="D3710" s="7"/>
      <c r="E3710" s="10"/>
      <c r="G3710" s="8">
        <v>15825.81</v>
      </c>
      <c r="I3710" s="11" t="s">
        <v>10</v>
      </c>
      <c r="J3710" s="5" t="s">
        <v>607</v>
      </c>
    </row>
    <row r="3711" spans="1:10">
      <c r="A3711" s="5" t="s">
        <v>822</v>
      </c>
      <c r="B3711" s="6">
        <v>44918.862260879629</v>
      </c>
      <c r="C3711" s="5" t="s">
        <v>611</v>
      </c>
      <c r="D3711" s="7">
        <v>3057980889</v>
      </c>
      <c r="E3711" s="10" t="s">
        <v>654</v>
      </c>
      <c r="H3711" s="8">
        <v>47000</v>
      </c>
      <c r="I3711" s="5" t="s">
        <v>15</v>
      </c>
      <c r="J3711" s="5" t="s">
        <v>602</v>
      </c>
    </row>
    <row r="3712" spans="1:10">
      <c r="A3712" s="5" t="s">
        <v>821</v>
      </c>
      <c r="B3712" s="6">
        <v>44918.862260879629</v>
      </c>
      <c r="C3712" s="5" t="s">
        <v>601</v>
      </c>
      <c r="D3712" s="7">
        <v>68941</v>
      </c>
      <c r="E3712" s="5" t="s">
        <v>645</v>
      </c>
      <c r="H3712" s="8">
        <v>4518</v>
      </c>
      <c r="I3712" s="5" t="s">
        <v>15</v>
      </c>
      <c r="J3712" s="5" t="s">
        <v>608</v>
      </c>
    </row>
    <row r="3713" spans="1:10">
      <c r="A3713" s="5" t="s">
        <v>821</v>
      </c>
      <c r="B3713" s="6">
        <v>44918.862260879629</v>
      </c>
      <c r="C3713" s="5" t="s">
        <v>601</v>
      </c>
      <c r="D3713" s="7">
        <v>123982</v>
      </c>
      <c r="E3713" s="5" t="s">
        <v>645</v>
      </c>
      <c r="H3713" s="8">
        <v>2097.6</v>
      </c>
      <c r="I3713" s="5" t="s">
        <v>15</v>
      </c>
      <c r="J3713" s="5" t="s">
        <v>608</v>
      </c>
    </row>
    <row r="3714" spans="1:10">
      <c r="A3714" s="5" t="s">
        <v>821</v>
      </c>
      <c r="B3714" s="6">
        <v>44918.862260879629</v>
      </c>
      <c r="C3714" s="5" t="s">
        <v>601</v>
      </c>
      <c r="D3714" s="9">
        <v>45113203993</v>
      </c>
      <c r="E3714" s="5" t="s">
        <v>71</v>
      </c>
      <c r="H3714" s="8">
        <v>243.39</v>
      </c>
      <c r="I3714" s="5" t="s">
        <v>15</v>
      </c>
      <c r="J3714" s="5" t="s">
        <v>602</v>
      </c>
    </row>
    <row r="3715" spans="1:10">
      <c r="A3715" s="5" t="s">
        <v>821</v>
      </c>
      <c r="B3715" s="6">
        <v>44918.862260879629</v>
      </c>
      <c r="C3715" s="5" t="s">
        <v>601</v>
      </c>
      <c r="D3715" s="9">
        <v>45143427870</v>
      </c>
      <c r="E3715" s="5" t="s">
        <v>71</v>
      </c>
      <c r="H3715" s="8">
        <v>240</v>
      </c>
      <c r="I3715" s="5" t="s">
        <v>15</v>
      </c>
      <c r="J3715" s="5" t="s">
        <v>602</v>
      </c>
    </row>
    <row r="3716" spans="1:10">
      <c r="A3716" s="5" t="s">
        <v>821</v>
      </c>
      <c r="B3716" s="6">
        <v>44918.862260879629</v>
      </c>
      <c r="C3716" s="5" t="s">
        <v>601</v>
      </c>
      <c r="D3716" s="9">
        <v>45113204391</v>
      </c>
      <c r="E3716" s="5" t="s">
        <v>71</v>
      </c>
      <c r="H3716" s="8">
        <v>587.4</v>
      </c>
      <c r="I3716" s="5" t="s">
        <v>15</v>
      </c>
      <c r="J3716" s="5" t="s">
        <v>602</v>
      </c>
    </row>
    <row r="3717" spans="1:10">
      <c r="A3717" s="5" t="s">
        <v>821</v>
      </c>
      <c r="B3717" s="6">
        <v>44918.862260879629</v>
      </c>
      <c r="C3717" s="5" t="s">
        <v>601</v>
      </c>
      <c r="D3717" s="9">
        <v>45163151849</v>
      </c>
      <c r="E3717" s="5" t="s">
        <v>71</v>
      </c>
      <c r="H3717" s="8">
        <v>8000</v>
      </c>
      <c r="I3717" s="5" t="s">
        <v>15</v>
      </c>
      <c r="J3717" s="5" t="s">
        <v>608</v>
      </c>
    </row>
    <row r="3718" spans="1:10">
      <c r="A3718" s="5" t="s">
        <v>821</v>
      </c>
      <c r="B3718" s="6">
        <v>44918.862260879629</v>
      </c>
      <c r="C3718" s="5" t="s">
        <v>601</v>
      </c>
      <c r="D3718" s="9">
        <v>45113203811</v>
      </c>
      <c r="E3718" s="5" t="s">
        <v>71</v>
      </c>
      <c r="H3718" s="8">
        <v>450</v>
      </c>
      <c r="I3718" s="5" t="s">
        <v>15</v>
      </c>
      <c r="J3718" s="5" t="s">
        <v>607</v>
      </c>
    </row>
    <row r="3719" spans="1:10">
      <c r="A3719" s="5" t="s">
        <v>821</v>
      </c>
      <c r="B3719" s="6">
        <v>44918.862260879629</v>
      </c>
      <c r="C3719" s="5" t="s">
        <v>601</v>
      </c>
      <c r="D3719" s="9">
        <v>45163150212</v>
      </c>
      <c r="E3719" s="5" t="s">
        <v>71</v>
      </c>
      <c r="H3719" s="8">
        <v>445.45</v>
      </c>
      <c r="I3719" s="5" t="s">
        <v>15</v>
      </c>
      <c r="J3719" s="5" t="s">
        <v>607</v>
      </c>
    </row>
    <row r="3720" spans="1:10">
      <c r="A3720" s="5" t="s">
        <v>821</v>
      </c>
      <c r="B3720" s="6">
        <v>44918.862260879629</v>
      </c>
      <c r="C3720" s="5" t="s">
        <v>601</v>
      </c>
      <c r="D3720" s="7">
        <v>566601</v>
      </c>
      <c r="E3720" s="5" t="s">
        <v>60</v>
      </c>
      <c r="H3720" s="8">
        <v>1296.42</v>
      </c>
      <c r="I3720" s="5" t="s">
        <v>15</v>
      </c>
      <c r="J3720" s="10" t="s">
        <v>631</v>
      </c>
    </row>
    <row r="3721" spans="1:10">
      <c r="A3721" s="5" t="s">
        <v>821</v>
      </c>
      <c r="B3721" s="6">
        <v>44918.862260879629</v>
      </c>
      <c r="C3721" s="5" t="s">
        <v>601</v>
      </c>
      <c r="D3721" s="7">
        <v>561645</v>
      </c>
      <c r="E3721" s="5" t="s">
        <v>60</v>
      </c>
      <c r="H3721" s="8">
        <v>21856.54</v>
      </c>
      <c r="I3721" s="5" t="s">
        <v>15</v>
      </c>
      <c r="J3721" s="10" t="s">
        <v>631</v>
      </c>
    </row>
    <row r="3722" spans="1:10">
      <c r="A3722" s="5" t="s">
        <v>821</v>
      </c>
      <c r="B3722" s="6">
        <v>44918.862260879629</v>
      </c>
      <c r="C3722" s="5" t="s">
        <v>601</v>
      </c>
      <c r="D3722" s="7">
        <v>561645</v>
      </c>
      <c r="E3722" s="5" t="s">
        <v>60</v>
      </c>
      <c r="H3722" s="8">
        <v>76573.52</v>
      </c>
      <c r="I3722" s="5" t="s">
        <v>15</v>
      </c>
      <c r="J3722" s="10" t="s">
        <v>631</v>
      </c>
    </row>
    <row r="3723" spans="1:10">
      <c r="A3723" s="5" t="s">
        <v>821</v>
      </c>
      <c r="B3723" s="6">
        <v>44918.862260879629</v>
      </c>
      <c r="C3723" s="5" t="s">
        <v>601</v>
      </c>
      <c r="D3723" s="9">
        <v>45163150145</v>
      </c>
      <c r="E3723" s="5" t="s">
        <v>71</v>
      </c>
      <c r="H3723" s="8">
        <v>1928</v>
      </c>
      <c r="I3723" s="5" t="s">
        <v>15</v>
      </c>
      <c r="J3723" s="5" t="s">
        <v>602</v>
      </c>
    </row>
    <row r="3724" spans="1:10">
      <c r="A3724" s="5" t="s">
        <v>821</v>
      </c>
      <c r="B3724" s="6">
        <v>44918.862260879629</v>
      </c>
      <c r="C3724" s="5" t="s">
        <v>601</v>
      </c>
      <c r="D3724" s="9">
        <v>45113204511</v>
      </c>
      <c r="E3724" s="5" t="s">
        <v>71</v>
      </c>
      <c r="H3724" s="8">
        <v>644.78</v>
      </c>
      <c r="I3724" s="5" t="s">
        <v>15</v>
      </c>
      <c r="J3724" s="5" t="s">
        <v>602</v>
      </c>
    </row>
    <row r="3725" spans="1:10">
      <c r="A3725" s="5" t="s">
        <v>821</v>
      </c>
      <c r="B3725" s="6">
        <v>44918.862260879629</v>
      </c>
      <c r="C3725" s="5" t="s">
        <v>601</v>
      </c>
      <c r="D3725" s="9">
        <v>45173118552</v>
      </c>
      <c r="E3725" s="5" t="s">
        <v>71</v>
      </c>
      <c r="H3725" s="8">
        <v>644.78</v>
      </c>
      <c r="I3725" s="5" t="s">
        <v>15</v>
      </c>
      <c r="J3725" s="5" t="s">
        <v>602</v>
      </c>
    </row>
    <row r="3726" spans="1:10">
      <c r="A3726" s="5" t="s">
        <v>821</v>
      </c>
      <c r="B3726" s="6">
        <v>44918.862260879629</v>
      </c>
      <c r="C3726" s="5" t="s">
        <v>601</v>
      </c>
      <c r="D3726" s="9">
        <v>45133058428</v>
      </c>
      <c r="E3726" s="5" t="s">
        <v>71</v>
      </c>
      <c r="H3726" s="8">
        <v>980.96</v>
      </c>
      <c r="I3726" s="5" t="s">
        <v>15</v>
      </c>
      <c r="J3726" s="5" t="s">
        <v>602</v>
      </c>
    </row>
    <row r="3727" spans="1:10">
      <c r="A3727" s="5" t="s">
        <v>821</v>
      </c>
      <c r="B3727" s="6">
        <v>44918.862260879629</v>
      </c>
      <c r="C3727" s="5" t="s">
        <v>601</v>
      </c>
      <c r="D3727" s="9">
        <v>45133058430</v>
      </c>
      <c r="E3727" s="5" t="s">
        <v>71</v>
      </c>
      <c r="H3727" s="8">
        <v>552.67999999999995</v>
      </c>
      <c r="I3727" s="5" t="s">
        <v>15</v>
      </c>
      <c r="J3727" s="5" t="s">
        <v>602</v>
      </c>
    </row>
    <row r="3728" spans="1:10">
      <c r="A3728" s="5" t="s">
        <v>821</v>
      </c>
      <c r="B3728" s="6">
        <v>44918.862260879629</v>
      </c>
      <c r="C3728" s="5" t="s">
        <v>601</v>
      </c>
      <c r="D3728" s="9">
        <v>45163150280</v>
      </c>
      <c r="E3728" s="5" t="s">
        <v>71</v>
      </c>
      <c r="H3728" s="8">
        <v>1200</v>
      </c>
      <c r="I3728" s="5" t="s">
        <v>15</v>
      </c>
      <c r="J3728" s="5" t="s">
        <v>602</v>
      </c>
    </row>
    <row r="3729" spans="1:10">
      <c r="A3729" s="5" t="s">
        <v>821</v>
      </c>
      <c r="B3729" s="6">
        <v>44918.862260879629</v>
      </c>
      <c r="C3729" s="5" t="s">
        <v>601</v>
      </c>
      <c r="D3729" s="9">
        <v>45153052306</v>
      </c>
      <c r="E3729" s="5" t="s">
        <v>71</v>
      </c>
      <c r="H3729" s="8">
        <v>145.43</v>
      </c>
      <c r="I3729" s="5" t="s">
        <v>15</v>
      </c>
      <c r="J3729" s="5" t="s">
        <v>602</v>
      </c>
    </row>
    <row r="3730" spans="1:10">
      <c r="A3730" s="5" t="s">
        <v>821</v>
      </c>
      <c r="B3730" s="6">
        <v>44918.862260879629</v>
      </c>
      <c r="C3730" s="5" t="s">
        <v>601</v>
      </c>
      <c r="D3730" s="9">
        <v>45123186956</v>
      </c>
      <c r="E3730" s="5" t="s">
        <v>71</v>
      </c>
      <c r="H3730" s="8">
        <v>1920</v>
      </c>
      <c r="I3730" s="5" t="s">
        <v>15</v>
      </c>
      <c r="J3730" s="5" t="s">
        <v>602</v>
      </c>
    </row>
    <row r="3731" spans="1:10">
      <c r="A3731" s="5" t="s">
        <v>821</v>
      </c>
      <c r="B3731" s="6">
        <v>44918.862260879629</v>
      </c>
      <c r="C3731" s="5" t="s">
        <v>601</v>
      </c>
      <c r="D3731" s="9">
        <v>45123186959</v>
      </c>
      <c r="E3731" s="5" t="s">
        <v>71</v>
      </c>
      <c r="H3731" s="8">
        <v>240</v>
      </c>
      <c r="I3731" s="5" t="s">
        <v>15</v>
      </c>
      <c r="J3731" s="5" t="s">
        <v>602</v>
      </c>
    </row>
    <row r="3732" spans="1:10">
      <c r="A3732" s="5" t="s">
        <v>821</v>
      </c>
      <c r="B3732" s="6">
        <v>44918.862260879629</v>
      </c>
      <c r="C3732" s="5" t="s">
        <v>601</v>
      </c>
      <c r="D3732" s="9">
        <v>45143428556</v>
      </c>
      <c r="E3732" s="5" t="s">
        <v>71</v>
      </c>
      <c r="H3732" s="8">
        <v>440.23</v>
      </c>
      <c r="I3732" s="5" t="s">
        <v>15</v>
      </c>
      <c r="J3732" s="5" t="s">
        <v>602</v>
      </c>
    </row>
    <row r="3733" spans="1:10">
      <c r="A3733" s="5" t="s">
        <v>821</v>
      </c>
      <c r="B3733" s="6">
        <v>44918.862260879629</v>
      </c>
      <c r="C3733" s="5" t="s">
        <v>601</v>
      </c>
      <c r="D3733" s="9">
        <v>45133059158</v>
      </c>
      <c r="E3733" s="5" t="s">
        <v>71</v>
      </c>
      <c r="H3733" s="8">
        <v>120</v>
      </c>
      <c r="I3733" s="5" t="s">
        <v>15</v>
      </c>
      <c r="J3733" s="5" t="s">
        <v>602</v>
      </c>
    </row>
    <row r="3734" spans="1:10">
      <c r="A3734" s="5" t="s">
        <v>821</v>
      </c>
      <c r="B3734" s="6">
        <v>44918.862260879629</v>
      </c>
      <c r="C3734" s="5" t="s">
        <v>601</v>
      </c>
      <c r="D3734" s="9">
        <v>45163151480</v>
      </c>
      <c r="E3734" s="5" t="s">
        <v>71</v>
      </c>
      <c r="H3734" s="8">
        <v>244</v>
      </c>
      <c r="I3734" s="5" t="s">
        <v>15</v>
      </c>
      <c r="J3734" s="5" t="s">
        <v>602</v>
      </c>
    </row>
    <row r="3735" spans="1:10">
      <c r="A3735" s="5" t="s">
        <v>821</v>
      </c>
      <c r="B3735" s="6">
        <v>44918.862260879629</v>
      </c>
      <c r="C3735" s="5" t="s">
        <v>601</v>
      </c>
      <c r="D3735" s="9">
        <v>45163151495</v>
      </c>
      <c r="E3735" s="5" t="s">
        <v>71</v>
      </c>
      <c r="H3735" s="8">
        <v>0.8</v>
      </c>
      <c r="I3735" s="5" t="s">
        <v>15</v>
      </c>
      <c r="J3735" s="5" t="s">
        <v>602</v>
      </c>
    </row>
    <row r="3736" spans="1:10">
      <c r="A3736" s="5" t="s">
        <v>821</v>
      </c>
      <c r="B3736" s="6">
        <v>44918.862260879629</v>
      </c>
      <c r="C3736" s="5" t="s">
        <v>601</v>
      </c>
      <c r="D3736" s="9">
        <v>45153053606</v>
      </c>
      <c r="E3736" s="5" t="s">
        <v>71</v>
      </c>
      <c r="H3736" s="8">
        <v>480</v>
      </c>
      <c r="I3736" s="5" t="s">
        <v>15</v>
      </c>
      <c r="J3736" s="5" t="s">
        <v>602</v>
      </c>
    </row>
    <row r="3737" spans="1:10">
      <c r="A3737" s="5" t="s">
        <v>821</v>
      </c>
      <c r="B3737" s="6">
        <v>44918.862260879629</v>
      </c>
      <c r="C3737" s="5" t="s">
        <v>601</v>
      </c>
      <c r="D3737" s="9">
        <v>45173120448</v>
      </c>
      <c r="E3737" s="5" t="s">
        <v>71</v>
      </c>
      <c r="H3737" s="8">
        <v>1434.12</v>
      </c>
      <c r="I3737" s="5" t="s">
        <v>15</v>
      </c>
      <c r="J3737" s="5" t="s">
        <v>602</v>
      </c>
    </row>
    <row r="3738" spans="1:10">
      <c r="A3738" s="5" t="s">
        <v>821</v>
      </c>
      <c r="B3738" s="6">
        <v>44918.862260879629</v>
      </c>
      <c r="C3738" s="5" t="s">
        <v>601</v>
      </c>
      <c r="D3738" s="9">
        <v>45153053973</v>
      </c>
      <c r="E3738" s="5" t="s">
        <v>71</v>
      </c>
      <c r="H3738" s="8">
        <v>975</v>
      </c>
      <c r="I3738" s="5" t="s">
        <v>15</v>
      </c>
      <c r="J3738" s="5" t="s">
        <v>602</v>
      </c>
    </row>
    <row r="3739" spans="1:10">
      <c r="A3739" s="5" t="s">
        <v>821</v>
      </c>
      <c r="B3739" s="6">
        <v>44918.862260879629</v>
      </c>
      <c r="C3739" s="5" t="s">
        <v>601</v>
      </c>
      <c r="D3739" s="9">
        <v>45123188725</v>
      </c>
      <c r="E3739" s="5" t="s">
        <v>71</v>
      </c>
      <c r="H3739" s="8">
        <v>404</v>
      </c>
      <c r="I3739" s="5" t="s">
        <v>15</v>
      </c>
      <c r="J3739" s="5" t="s">
        <v>602</v>
      </c>
    </row>
    <row r="3740" spans="1:10">
      <c r="A3740" s="5" t="s">
        <v>821</v>
      </c>
      <c r="B3740" s="6">
        <v>44918.862260879629</v>
      </c>
      <c r="C3740" s="5" t="s">
        <v>601</v>
      </c>
      <c r="D3740" s="9">
        <v>45153054311</v>
      </c>
      <c r="E3740" s="5" t="s">
        <v>71</v>
      </c>
      <c r="H3740" s="8">
        <v>3250</v>
      </c>
      <c r="I3740" s="5" t="s">
        <v>15</v>
      </c>
      <c r="J3740" s="5" t="s">
        <v>602</v>
      </c>
    </row>
    <row r="3741" spans="1:10">
      <c r="A3741" s="5" t="s">
        <v>821</v>
      </c>
      <c r="B3741" s="6">
        <v>44918.862260879629</v>
      </c>
      <c r="C3741" s="5" t="s">
        <v>601</v>
      </c>
      <c r="D3741" s="9">
        <v>45153054787</v>
      </c>
      <c r="E3741" s="5" t="s">
        <v>71</v>
      </c>
      <c r="H3741" s="8">
        <v>390</v>
      </c>
      <c r="I3741" s="5" t="s">
        <v>15</v>
      </c>
      <c r="J3741" s="5" t="s">
        <v>602</v>
      </c>
    </row>
    <row r="3742" spans="1:10">
      <c r="A3742" s="5" t="s">
        <v>821</v>
      </c>
      <c r="B3742" s="6">
        <v>44918.862260879629</v>
      </c>
      <c r="C3742" s="5" t="s">
        <v>601</v>
      </c>
      <c r="D3742" s="9">
        <v>45113207508</v>
      </c>
      <c r="E3742" s="5" t="s">
        <v>71</v>
      </c>
      <c r="H3742" s="8">
        <v>989.82</v>
      </c>
      <c r="I3742" s="5" t="s">
        <v>15</v>
      </c>
      <c r="J3742" s="5" t="s">
        <v>602</v>
      </c>
    </row>
    <row r="3743" spans="1:10">
      <c r="A3743" s="5" t="s">
        <v>821</v>
      </c>
      <c r="B3743" s="6">
        <v>44918.862260879629</v>
      </c>
      <c r="C3743" s="5" t="s">
        <v>601</v>
      </c>
      <c r="D3743" s="7">
        <v>437235</v>
      </c>
      <c r="E3743" s="5" t="s">
        <v>645</v>
      </c>
      <c r="H3743" s="8">
        <v>1758.99</v>
      </c>
      <c r="I3743" s="5" t="s">
        <v>15</v>
      </c>
      <c r="J3743" s="5" t="s">
        <v>602</v>
      </c>
    </row>
    <row r="3744" spans="1:10">
      <c r="A3744" s="5" t="s">
        <v>821</v>
      </c>
      <c r="B3744" s="6">
        <v>44918.862260879629</v>
      </c>
      <c r="C3744" s="5" t="s">
        <v>601</v>
      </c>
      <c r="D3744" s="7">
        <v>592844</v>
      </c>
      <c r="E3744" s="5" t="s">
        <v>736</v>
      </c>
      <c r="H3744" s="8">
        <v>800.82</v>
      </c>
      <c r="I3744" s="5" t="s">
        <v>15</v>
      </c>
      <c r="J3744" s="5" t="s">
        <v>602</v>
      </c>
    </row>
    <row r="3745" spans="1:10">
      <c r="A3745" s="5" t="s">
        <v>821</v>
      </c>
      <c r="B3745" s="6">
        <v>44918.862260879629</v>
      </c>
      <c r="C3745" s="5" t="s">
        <v>601</v>
      </c>
      <c r="D3745" s="7">
        <v>585780</v>
      </c>
      <c r="E3745" s="5" t="s">
        <v>60</v>
      </c>
      <c r="H3745" s="8">
        <v>268</v>
      </c>
      <c r="I3745" s="5" t="s">
        <v>15</v>
      </c>
      <c r="J3745" s="5" t="s">
        <v>602</v>
      </c>
    </row>
    <row r="3746" spans="1:10">
      <c r="A3746" s="5" t="s">
        <v>821</v>
      </c>
      <c r="B3746" s="6">
        <v>44918.862260879629</v>
      </c>
      <c r="C3746" s="5" t="s">
        <v>601</v>
      </c>
      <c r="D3746" s="7">
        <v>250646</v>
      </c>
      <c r="E3746" s="5" t="s">
        <v>645</v>
      </c>
      <c r="H3746" s="8">
        <v>3000</v>
      </c>
      <c r="I3746" s="5" t="s">
        <v>15</v>
      </c>
      <c r="J3746" s="5" t="s">
        <v>607</v>
      </c>
    </row>
    <row r="3747" spans="1:10">
      <c r="A3747" s="5" t="s">
        <v>821</v>
      </c>
      <c r="B3747" s="6">
        <v>44918.862260879629</v>
      </c>
      <c r="C3747" s="5" t="s">
        <v>601</v>
      </c>
      <c r="D3747" s="9">
        <v>45163152271</v>
      </c>
      <c r="E3747" s="5" t="s">
        <v>71</v>
      </c>
      <c r="H3747" s="8">
        <v>1012</v>
      </c>
      <c r="I3747" s="5" t="s">
        <v>15</v>
      </c>
      <c r="J3747" s="5" t="s">
        <v>607</v>
      </c>
    </row>
    <row r="3748" spans="1:10">
      <c r="A3748" s="5" t="s">
        <v>821</v>
      </c>
      <c r="B3748" s="6">
        <v>44918.862260879629</v>
      </c>
      <c r="C3748" s="5" t="s">
        <v>601</v>
      </c>
      <c r="D3748" s="9">
        <v>45113206685</v>
      </c>
      <c r="E3748" s="5" t="s">
        <v>71</v>
      </c>
      <c r="H3748" s="8">
        <v>205.45</v>
      </c>
      <c r="I3748" s="5" t="s">
        <v>15</v>
      </c>
      <c r="J3748" s="5" t="s">
        <v>607</v>
      </c>
    </row>
    <row r="3749" spans="1:10">
      <c r="A3749" s="5" t="s">
        <v>821</v>
      </c>
      <c r="B3749" s="6">
        <v>44918.862260879629</v>
      </c>
      <c r="C3749" s="5" t="s">
        <v>601</v>
      </c>
      <c r="D3749" s="9">
        <v>45143430927</v>
      </c>
      <c r="E3749" s="5" t="s">
        <v>71</v>
      </c>
      <c r="H3749" s="8">
        <v>46483.44</v>
      </c>
      <c r="I3749" s="5" t="s">
        <v>15</v>
      </c>
      <c r="J3749" s="5" t="s">
        <v>607</v>
      </c>
    </row>
    <row r="3750" spans="1:10">
      <c r="A3750" s="5" t="s">
        <v>821</v>
      </c>
      <c r="B3750" s="6">
        <v>44918.862260879629</v>
      </c>
      <c r="C3750" s="5" t="s">
        <v>601</v>
      </c>
      <c r="D3750" s="9">
        <v>45123189047</v>
      </c>
      <c r="E3750" s="5" t="s">
        <v>71</v>
      </c>
      <c r="H3750" s="8">
        <v>11859.78</v>
      </c>
      <c r="I3750" s="5" t="s">
        <v>15</v>
      </c>
      <c r="J3750" s="5" t="s">
        <v>607</v>
      </c>
    </row>
    <row r="3751" spans="1:10">
      <c r="A3751" s="5" t="s">
        <v>821</v>
      </c>
      <c r="B3751" s="6">
        <v>44918.862260879629</v>
      </c>
      <c r="C3751" s="5" t="s">
        <v>601</v>
      </c>
      <c r="D3751" s="9">
        <v>297502002060017</v>
      </c>
      <c r="E3751" s="5" t="s">
        <v>632</v>
      </c>
      <c r="H3751" s="8">
        <v>69370.8</v>
      </c>
      <c r="I3751" s="5" t="s">
        <v>15</v>
      </c>
      <c r="J3751" s="5" t="s">
        <v>630</v>
      </c>
    </row>
    <row r="3752" spans="1:10">
      <c r="A3752" s="5" t="s">
        <v>821</v>
      </c>
      <c r="B3752" s="6">
        <v>44918.862260879629</v>
      </c>
      <c r="C3752" s="5" t="s">
        <v>601</v>
      </c>
      <c r="D3752" s="9">
        <v>297502002060017</v>
      </c>
      <c r="E3752" s="5" t="s">
        <v>649</v>
      </c>
      <c r="H3752" s="8">
        <v>1531.2</v>
      </c>
      <c r="I3752" s="5" t="s">
        <v>15</v>
      </c>
      <c r="J3752" s="5" t="s">
        <v>630</v>
      </c>
    </row>
    <row r="3753" spans="1:10">
      <c r="A3753" s="5" t="s">
        <v>821</v>
      </c>
      <c r="B3753" s="6">
        <v>44918.862260879629</v>
      </c>
      <c r="C3753" s="5" t="s">
        <v>601</v>
      </c>
      <c r="D3753" s="9">
        <v>45163150212</v>
      </c>
      <c r="E3753" s="5" t="s">
        <v>71</v>
      </c>
      <c r="H3753" s="8">
        <v>0.1</v>
      </c>
      <c r="I3753" s="5" t="s">
        <v>15</v>
      </c>
      <c r="J3753" s="5" t="s">
        <v>607</v>
      </c>
    </row>
    <row r="3754" spans="1:10">
      <c r="A3754" s="5" t="s">
        <v>821</v>
      </c>
      <c r="B3754" s="6">
        <v>44918.862260879629</v>
      </c>
      <c r="C3754" s="5" t="s">
        <v>601</v>
      </c>
      <c r="D3754" s="9">
        <v>45113207612</v>
      </c>
      <c r="E3754" s="5" t="s">
        <v>71</v>
      </c>
      <c r="H3754" s="8">
        <v>195</v>
      </c>
      <c r="I3754" s="5" t="s">
        <v>15</v>
      </c>
      <c r="J3754" s="5" t="s">
        <v>602</v>
      </c>
    </row>
    <row r="3755" spans="1:10">
      <c r="A3755" s="5" t="s">
        <v>821</v>
      </c>
      <c r="B3755" s="6">
        <v>44918.862260879629</v>
      </c>
      <c r="C3755" s="5" t="s">
        <v>601</v>
      </c>
      <c r="D3755" s="9">
        <v>45123189838</v>
      </c>
      <c r="E3755" s="5" t="s">
        <v>71</v>
      </c>
      <c r="H3755" s="8">
        <v>675.2</v>
      </c>
      <c r="I3755" s="5" t="s">
        <v>15</v>
      </c>
      <c r="J3755" s="5" t="s">
        <v>602</v>
      </c>
    </row>
    <row r="3756" spans="1:10">
      <c r="A3756" s="5" t="s">
        <v>821</v>
      </c>
      <c r="B3756" s="6">
        <v>44918.862260879629</v>
      </c>
      <c r="C3756" s="5" t="s">
        <v>601</v>
      </c>
      <c r="D3756" s="9">
        <v>45113207840</v>
      </c>
      <c r="E3756" s="5" t="s">
        <v>71</v>
      </c>
      <c r="H3756" s="8">
        <v>544.39</v>
      </c>
      <c r="I3756" s="5" t="s">
        <v>15</v>
      </c>
      <c r="J3756" s="5" t="s">
        <v>602</v>
      </c>
    </row>
    <row r="3757" spans="1:10">
      <c r="A3757" s="5" t="s">
        <v>821</v>
      </c>
      <c r="B3757" s="6">
        <v>44918.862260879629</v>
      </c>
      <c r="C3757" s="5" t="s">
        <v>601</v>
      </c>
      <c r="D3757" s="9">
        <v>45123190165</v>
      </c>
      <c r="E3757" s="5" t="s">
        <v>71</v>
      </c>
      <c r="H3757" s="8">
        <v>360</v>
      </c>
      <c r="I3757" s="5" t="s">
        <v>15</v>
      </c>
      <c r="J3757" s="5" t="s">
        <v>602</v>
      </c>
    </row>
    <row r="3758" spans="1:10">
      <c r="A3758" s="5" t="s">
        <v>821</v>
      </c>
      <c r="B3758" s="6">
        <v>44918.862260879629</v>
      </c>
      <c r="C3758" s="5" t="s">
        <v>601</v>
      </c>
      <c r="D3758" s="9">
        <v>295401006580015</v>
      </c>
      <c r="E3758" s="5" t="s">
        <v>632</v>
      </c>
      <c r="H3758" s="8">
        <v>102102.89</v>
      </c>
      <c r="I3758" s="5" t="s">
        <v>15</v>
      </c>
      <c r="J3758" s="10" t="s">
        <v>609</v>
      </c>
    </row>
    <row r="3759" spans="1:10">
      <c r="A3759" s="5" t="s">
        <v>821</v>
      </c>
      <c r="B3759" s="6">
        <v>44918.862260879629</v>
      </c>
      <c r="C3759" s="5" t="s">
        <v>601</v>
      </c>
      <c r="D3759" s="9">
        <v>295401006580015</v>
      </c>
      <c r="E3759" s="5" t="s">
        <v>649</v>
      </c>
      <c r="H3759" s="8">
        <v>348</v>
      </c>
      <c r="I3759" s="5" t="s">
        <v>15</v>
      </c>
      <c r="J3759" s="10" t="s">
        <v>609</v>
      </c>
    </row>
    <row r="3760" spans="1:10">
      <c r="A3760" s="5" t="s">
        <v>821</v>
      </c>
      <c r="B3760" s="6">
        <v>44918.862260879629</v>
      </c>
      <c r="C3760" s="5" t="s">
        <v>601</v>
      </c>
      <c r="D3760" s="7">
        <v>173959</v>
      </c>
      <c r="E3760" s="5" t="s">
        <v>60</v>
      </c>
      <c r="H3760" s="8">
        <v>112937.64</v>
      </c>
      <c r="I3760" s="5" t="s">
        <v>15</v>
      </c>
      <c r="J3760" s="5" t="s">
        <v>608</v>
      </c>
    </row>
    <row r="3761" spans="1:10">
      <c r="A3761" s="5" t="s">
        <v>821</v>
      </c>
      <c r="B3761" s="6">
        <v>44918.862260879629</v>
      </c>
      <c r="C3761" s="5" t="s">
        <v>601</v>
      </c>
      <c r="D3761" s="7"/>
      <c r="E3761" s="10"/>
      <c r="F3761" s="8">
        <v>58895.199999999997</v>
      </c>
      <c r="I3761" s="11" t="s">
        <v>9</v>
      </c>
      <c r="J3761" s="5" t="s">
        <v>612</v>
      </c>
    </row>
    <row r="3762" spans="1:10">
      <c r="A3762" s="5" t="s">
        <v>821</v>
      </c>
      <c r="B3762" s="6">
        <v>44918.862260879629</v>
      </c>
      <c r="C3762" s="5" t="s">
        <v>601</v>
      </c>
      <c r="D3762" s="7"/>
      <c r="E3762" s="10"/>
      <c r="F3762" s="8">
        <v>4165.3999999999996</v>
      </c>
      <c r="I3762" s="11" t="s">
        <v>9</v>
      </c>
      <c r="J3762" s="5" t="s">
        <v>614</v>
      </c>
    </row>
    <row r="3763" spans="1:10">
      <c r="A3763" s="5" t="s">
        <v>821</v>
      </c>
      <c r="B3763" s="6">
        <v>44918.862260879629</v>
      </c>
      <c r="C3763" s="5" t="s">
        <v>601</v>
      </c>
      <c r="D3763" s="7"/>
      <c r="E3763" s="10"/>
      <c r="F3763" s="8">
        <v>18844.7</v>
      </c>
      <c r="I3763" s="11" t="s">
        <v>9</v>
      </c>
      <c r="J3763" s="10" t="s">
        <v>615</v>
      </c>
    </row>
    <row r="3764" spans="1:10">
      <c r="A3764" s="5" t="s">
        <v>821</v>
      </c>
      <c r="B3764" s="6">
        <v>44918.862260879629</v>
      </c>
      <c r="C3764" s="5" t="s">
        <v>601</v>
      </c>
      <c r="D3764" s="7"/>
      <c r="E3764" s="10"/>
      <c r="F3764" s="8">
        <v>4223</v>
      </c>
      <c r="I3764" s="11" t="s">
        <v>9</v>
      </c>
      <c r="J3764" s="5" t="s">
        <v>616</v>
      </c>
    </row>
    <row r="3765" spans="1:10">
      <c r="A3765" s="5" t="s">
        <v>821</v>
      </c>
      <c r="B3765" s="6">
        <v>44918.862260879629</v>
      </c>
      <c r="C3765" s="5" t="s">
        <v>601</v>
      </c>
      <c r="D3765" s="7"/>
      <c r="E3765" s="10"/>
      <c r="F3765" s="8">
        <v>2820</v>
      </c>
      <c r="I3765" s="11" t="s">
        <v>9</v>
      </c>
      <c r="J3765" s="5" t="s">
        <v>607</v>
      </c>
    </row>
    <row r="3766" spans="1:10">
      <c r="A3766" s="5" t="s">
        <v>821</v>
      </c>
      <c r="B3766" s="6">
        <v>44918.862260879629</v>
      </c>
      <c r="C3766" s="5" t="s">
        <v>601</v>
      </c>
      <c r="D3766" s="7"/>
      <c r="E3766" s="10"/>
      <c r="F3766" s="8">
        <v>5612.1</v>
      </c>
      <c r="I3766" s="11" t="s">
        <v>9</v>
      </c>
      <c r="J3766" s="10" t="s">
        <v>618</v>
      </c>
    </row>
    <row r="3767" spans="1:10">
      <c r="A3767" s="5" t="s">
        <v>821</v>
      </c>
      <c r="B3767" s="6">
        <v>44918.862260879629</v>
      </c>
      <c r="C3767" s="5" t="s">
        <v>601</v>
      </c>
      <c r="D3767" s="7"/>
      <c r="E3767" s="10"/>
      <c r="F3767" s="8">
        <v>3482.1</v>
      </c>
      <c r="I3767" s="11" t="s">
        <v>9</v>
      </c>
      <c r="J3767" s="10" t="s">
        <v>619</v>
      </c>
    </row>
    <row r="3768" spans="1:10">
      <c r="A3768" s="5" t="s">
        <v>821</v>
      </c>
      <c r="B3768" s="6">
        <v>44918.862260879629</v>
      </c>
      <c r="C3768" s="5" t="s">
        <v>601</v>
      </c>
      <c r="D3768" s="7"/>
      <c r="E3768" s="10"/>
      <c r="F3768" s="8">
        <v>25921.3</v>
      </c>
      <c r="I3768" s="11" t="s">
        <v>9</v>
      </c>
      <c r="J3768" s="10" t="s">
        <v>620</v>
      </c>
    </row>
    <row r="3769" spans="1:10">
      <c r="A3769" s="5" t="s">
        <v>821</v>
      </c>
      <c r="B3769" s="6">
        <v>44918.862260879629</v>
      </c>
      <c r="C3769" s="5" t="s">
        <v>601</v>
      </c>
      <c r="D3769" s="7"/>
      <c r="E3769" s="10"/>
      <c r="F3769" s="8">
        <v>6898.5</v>
      </c>
      <c r="I3769" s="11" t="s">
        <v>9</v>
      </c>
      <c r="J3769" s="10" t="s">
        <v>623</v>
      </c>
    </row>
    <row r="3770" spans="1:10">
      <c r="A3770" s="5" t="s">
        <v>821</v>
      </c>
      <c r="B3770" s="6">
        <v>44918.862260879629</v>
      </c>
      <c r="C3770" s="5" t="s">
        <v>601</v>
      </c>
      <c r="D3770" s="7"/>
      <c r="E3770" s="10"/>
      <c r="F3770" s="8">
        <v>5330.5</v>
      </c>
      <c r="I3770" s="11" t="s">
        <v>9</v>
      </c>
      <c r="J3770" s="10" t="s">
        <v>624</v>
      </c>
    </row>
    <row r="3771" spans="1:10">
      <c r="A3771" s="5" t="s">
        <v>821</v>
      </c>
      <c r="B3771" s="6">
        <v>44918.862260879629</v>
      </c>
      <c r="C3771" s="5" t="s">
        <v>601</v>
      </c>
      <c r="D3771" s="7"/>
      <c r="E3771" s="10"/>
      <c r="F3771" s="8">
        <v>10276.1</v>
      </c>
      <c r="I3771" s="11" t="s">
        <v>9</v>
      </c>
      <c r="J3771" s="10" t="s">
        <v>625</v>
      </c>
    </row>
    <row r="3772" spans="1:10">
      <c r="A3772" s="5" t="s">
        <v>821</v>
      </c>
      <c r="B3772" s="6">
        <v>44918.862260879629</v>
      </c>
      <c r="C3772" s="5" t="s">
        <v>601</v>
      </c>
      <c r="D3772" s="7"/>
      <c r="E3772" s="10"/>
      <c r="F3772" s="8">
        <v>5581.9</v>
      </c>
      <c r="I3772" s="11" t="s">
        <v>9</v>
      </c>
      <c r="J3772" s="10" t="s">
        <v>604</v>
      </c>
    </row>
    <row r="3773" spans="1:10">
      <c r="A3773" s="5" t="s">
        <v>821</v>
      </c>
      <c r="B3773" s="6">
        <v>44918.862260879629</v>
      </c>
      <c r="C3773" s="5" t="s">
        <v>601</v>
      </c>
      <c r="D3773" s="7"/>
      <c r="E3773" s="10"/>
      <c r="F3773" s="8">
        <v>23069.7</v>
      </c>
      <c r="I3773" s="11" t="s">
        <v>9</v>
      </c>
      <c r="J3773" s="10" t="s">
        <v>639</v>
      </c>
    </row>
    <row r="3774" spans="1:10">
      <c r="A3774" s="5" t="s">
        <v>821</v>
      </c>
      <c r="B3774" s="6">
        <v>44918.862260879629</v>
      </c>
      <c r="C3774" s="5" t="s">
        <v>601</v>
      </c>
      <c r="D3774" s="7"/>
      <c r="E3774" s="10"/>
      <c r="F3774" s="8">
        <v>4747.7</v>
      </c>
      <c r="I3774" s="11" t="s">
        <v>9</v>
      </c>
      <c r="J3774" s="10" t="s">
        <v>674</v>
      </c>
    </row>
    <row r="3775" spans="1:10">
      <c r="A3775" s="12" t="s">
        <v>21</v>
      </c>
      <c r="B3775" s="3"/>
      <c r="C3775" s="3"/>
      <c r="D3775" s="26">
        <f>213999.12+10544.4</f>
        <v>224543.52</v>
      </c>
      <c r="E3775" s="10"/>
      <c r="F3775" s="70">
        <f>SUM(F3709:G3774)</f>
        <v>224543.52000000002</v>
      </c>
      <c r="H3775" s="8"/>
      <c r="I3775" s="11"/>
      <c r="J3775" s="5"/>
    </row>
    <row r="3776" spans="1:10">
      <c r="A3776" s="13" t="s">
        <v>22</v>
      </c>
      <c r="B3776" s="13" t="s">
        <v>23</v>
      </c>
      <c r="C3776" s="13" t="s">
        <v>24</v>
      </c>
      <c r="D3776" s="7"/>
      <c r="E3776" s="10"/>
      <c r="H3776" s="8"/>
      <c r="I3776" s="11"/>
      <c r="J3776" s="5"/>
    </row>
    <row r="3777" spans="1:10" ht="15.75" customHeight="1">
      <c r="A3777" s="5"/>
      <c r="B3777" s="6"/>
      <c r="C3777" s="5"/>
      <c r="D3777" s="14">
        <v>112486870</v>
      </c>
      <c r="E3777" s="10"/>
      <c r="H3777" s="8"/>
      <c r="I3777" s="11"/>
      <c r="J3777" s="5"/>
    </row>
    <row r="3778" spans="1:10" ht="15.75" customHeight="1">
      <c r="A3778" s="5"/>
      <c r="B3778" s="6"/>
      <c r="C3778" s="5"/>
      <c r="D3778" s="14">
        <v>112486910</v>
      </c>
      <c r="E3778" s="10"/>
      <c r="H3778" s="8"/>
      <c r="I3778" s="11"/>
      <c r="J3778" s="5"/>
    </row>
    <row r="3779" spans="1:10">
      <c r="A3779" s="5"/>
      <c r="B3779" s="6"/>
      <c r="C3779" s="5"/>
      <c r="D3779" s="7"/>
      <c r="E3779" s="10"/>
      <c r="H3779" s="8"/>
      <c r="I3779" s="11"/>
      <c r="J3779" s="5"/>
    </row>
    <row r="3780" spans="1:10">
      <c r="A3780" s="1" t="s">
        <v>0</v>
      </c>
      <c r="B3780" s="2"/>
      <c r="C3780" s="2"/>
      <c r="D3780" s="2"/>
      <c r="E3780" s="2"/>
      <c r="F3780" s="2"/>
      <c r="G3780" s="2"/>
      <c r="H3780" s="2"/>
      <c r="I3780" s="2"/>
      <c r="J3780" s="2"/>
    </row>
    <row r="3781" spans="1:10">
      <c r="A3781" s="3" t="s">
        <v>211</v>
      </c>
      <c r="B3781" s="2"/>
      <c r="C3781" s="2"/>
      <c r="D3781" s="2"/>
      <c r="E3781" s="2"/>
      <c r="F3781" s="2"/>
      <c r="G3781" s="2"/>
      <c r="H3781" s="2"/>
      <c r="I3781" s="2"/>
      <c r="J3781" s="2"/>
    </row>
    <row r="3782" spans="1:10">
      <c r="A3782" s="88" t="s">
        <v>0</v>
      </c>
      <c r="B3782" s="88" t="s">
        <v>2</v>
      </c>
      <c r="C3782" s="88" t="s">
        <v>3</v>
      </c>
      <c r="D3782" s="88" t="s">
        <v>4</v>
      </c>
      <c r="E3782" s="88" t="s">
        <v>5</v>
      </c>
      <c r="F3782" s="88" t="s">
        <v>6</v>
      </c>
      <c r="G3782" s="90"/>
      <c r="H3782" s="91"/>
      <c r="I3782" s="88" t="s">
        <v>7</v>
      </c>
      <c r="J3782" s="88" t="s">
        <v>8</v>
      </c>
    </row>
    <row r="3783" spans="1:10">
      <c r="A3783" s="89"/>
      <c r="B3783" s="89"/>
      <c r="C3783" s="89"/>
      <c r="D3783" s="89"/>
      <c r="E3783" s="89"/>
      <c r="F3783" s="4" t="s">
        <v>9</v>
      </c>
      <c r="G3783" s="4" t="s">
        <v>10</v>
      </c>
      <c r="H3783" s="4" t="s">
        <v>11</v>
      </c>
      <c r="I3783" s="89"/>
      <c r="J3783" s="89"/>
    </row>
    <row r="3784" spans="1:10">
      <c r="A3784" s="5" t="s">
        <v>823</v>
      </c>
      <c r="B3784" s="6">
        <v>44919.479051342591</v>
      </c>
      <c r="C3784" s="5" t="s">
        <v>601</v>
      </c>
      <c r="D3784" s="7"/>
      <c r="E3784" s="10"/>
      <c r="G3784" s="8">
        <v>1485.41</v>
      </c>
      <c r="I3784" s="11" t="s">
        <v>10</v>
      </c>
      <c r="J3784" s="10" t="s">
        <v>660</v>
      </c>
    </row>
    <row r="3785" spans="1:10">
      <c r="A3785" s="5" t="s">
        <v>824</v>
      </c>
      <c r="B3785" s="6">
        <v>44919.479051342591</v>
      </c>
      <c r="C3785" s="5" t="s">
        <v>611</v>
      </c>
      <c r="D3785" s="7"/>
      <c r="E3785" s="10"/>
      <c r="F3785" s="8">
        <v>19963.099999999999</v>
      </c>
      <c r="I3785" s="11" t="s">
        <v>9</v>
      </c>
      <c r="J3785" s="10" t="s">
        <v>613</v>
      </c>
    </row>
    <row r="3786" spans="1:10">
      <c r="A3786" s="5" t="s">
        <v>823</v>
      </c>
      <c r="B3786" s="6">
        <v>44919.479051342591</v>
      </c>
      <c r="C3786" s="5" t="s">
        <v>601</v>
      </c>
      <c r="D3786" s="7"/>
      <c r="E3786" s="10"/>
      <c r="F3786" s="8">
        <v>6795.3</v>
      </c>
      <c r="I3786" s="11" t="s">
        <v>9</v>
      </c>
      <c r="J3786" s="10" t="s">
        <v>658</v>
      </c>
    </row>
    <row r="3787" spans="1:10">
      <c r="A3787" s="5" t="s">
        <v>823</v>
      </c>
      <c r="B3787" s="6">
        <v>44919.479051342591</v>
      </c>
      <c r="C3787" s="5" t="s">
        <v>601</v>
      </c>
      <c r="D3787" s="7"/>
      <c r="E3787" s="10"/>
      <c r="F3787" s="8">
        <v>124363.2</v>
      </c>
      <c r="I3787" s="11" t="s">
        <v>9</v>
      </c>
      <c r="J3787" s="10" t="s">
        <v>665</v>
      </c>
    </row>
    <row r="3788" spans="1:10">
      <c r="A3788" s="5" t="s">
        <v>823</v>
      </c>
      <c r="B3788" s="6">
        <v>44919.479051342591</v>
      </c>
      <c r="C3788" s="5" t="s">
        <v>601</v>
      </c>
      <c r="D3788" s="7"/>
      <c r="E3788" s="10"/>
      <c r="F3788" s="8">
        <v>91383.3</v>
      </c>
      <c r="I3788" s="11" t="s">
        <v>9</v>
      </c>
      <c r="J3788" s="10" t="s">
        <v>659</v>
      </c>
    </row>
    <row r="3789" spans="1:10">
      <c r="A3789" s="5" t="s">
        <v>823</v>
      </c>
      <c r="B3789" s="6">
        <v>44919.479051342591</v>
      </c>
      <c r="C3789" s="5" t="s">
        <v>601</v>
      </c>
      <c r="D3789" s="7"/>
      <c r="E3789" s="10"/>
      <c r="F3789" s="8">
        <v>4018.6</v>
      </c>
      <c r="I3789" s="11" t="s">
        <v>9</v>
      </c>
      <c r="J3789" s="10" t="s">
        <v>621</v>
      </c>
    </row>
    <row r="3790" spans="1:10">
      <c r="A3790" s="5" t="s">
        <v>823</v>
      </c>
      <c r="B3790" s="6">
        <v>44919.479051342591</v>
      </c>
      <c r="C3790" s="5" t="s">
        <v>601</v>
      </c>
      <c r="D3790" s="7"/>
      <c r="E3790" s="10"/>
      <c r="F3790" s="8">
        <v>26002.9</v>
      </c>
      <c r="I3790" s="11" t="s">
        <v>9</v>
      </c>
      <c r="J3790" s="10" t="s">
        <v>603</v>
      </c>
    </row>
    <row r="3791" spans="1:10">
      <c r="A3791" s="5" t="s">
        <v>823</v>
      </c>
      <c r="B3791" s="6">
        <v>44919.479051342591</v>
      </c>
      <c r="C3791" s="5" t="s">
        <v>601</v>
      </c>
      <c r="D3791" s="7"/>
      <c r="E3791" s="10"/>
      <c r="F3791" s="8">
        <v>10527.7</v>
      </c>
      <c r="I3791" s="11" t="s">
        <v>9</v>
      </c>
      <c r="J3791" s="10" t="s">
        <v>622</v>
      </c>
    </row>
    <row r="3792" spans="1:10">
      <c r="A3792" s="5" t="s">
        <v>823</v>
      </c>
      <c r="B3792" s="6">
        <v>44919.479051342591</v>
      </c>
      <c r="C3792" s="5" t="s">
        <v>601</v>
      </c>
      <c r="D3792" s="7"/>
      <c r="E3792" s="10"/>
      <c r="F3792" s="8">
        <v>51281.7</v>
      </c>
      <c r="I3792" s="11" t="s">
        <v>9</v>
      </c>
      <c r="J3792" s="10" t="s">
        <v>660</v>
      </c>
    </row>
    <row r="3793" spans="1:10">
      <c r="A3793" s="12" t="s">
        <v>21</v>
      </c>
      <c r="B3793" s="3"/>
      <c r="C3793" s="3"/>
      <c r="D3793" s="26">
        <f>333733.21+2088</f>
        <v>335821.21</v>
      </c>
      <c r="E3793" s="10"/>
      <c r="F3793" s="70">
        <f>SUM(F3784:G3792)</f>
        <v>335821.21</v>
      </c>
      <c r="I3793" s="11"/>
      <c r="J3793" s="10"/>
    </row>
    <row r="3794" spans="1:10">
      <c r="A3794" s="13" t="s">
        <v>22</v>
      </c>
      <c r="B3794" s="13" t="s">
        <v>23</v>
      </c>
      <c r="C3794" s="13" t="s">
        <v>24</v>
      </c>
      <c r="D3794" s="7"/>
      <c r="E3794" s="10"/>
      <c r="F3794" s="8"/>
      <c r="I3794" s="11"/>
      <c r="J3794" s="10"/>
    </row>
    <row r="3795" spans="1:10" ht="15.75" customHeight="1">
      <c r="A3795" s="5"/>
      <c r="B3795" s="6"/>
      <c r="C3795" s="5"/>
      <c r="D3795" s="14">
        <v>112486871</v>
      </c>
      <c r="E3795" s="10"/>
      <c r="F3795" s="8"/>
      <c r="I3795" s="11"/>
      <c r="J3795" s="10"/>
    </row>
    <row r="3796" spans="1:10" ht="15.75" customHeight="1">
      <c r="A3796" s="5"/>
      <c r="B3796" s="6"/>
      <c r="C3796" s="5"/>
      <c r="D3796" s="14">
        <v>112486911</v>
      </c>
      <c r="E3796" s="10"/>
      <c r="F3796" s="8"/>
      <c r="I3796" s="11"/>
      <c r="J3796" s="10"/>
    </row>
    <row r="3797" spans="1:10">
      <c r="A3797" s="5"/>
      <c r="B3797" s="6"/>
      <c r="C3797" s="5"/>
      <c r="D3797" s="7"/>
      <c r="E3797" s="10"/>
      <c r="F3797" s="8"/>
      <c r="I3797" s="11"/>
      <c r="J3797" s="10"/>
    </row>
    <row r="3798" spans="1:10">
      <c r="A3798" s="5" t="s">
        <v>825</v>
      </c>
      <c r="B3798" s="6">
        <v>44919.6472493287</v>
      </c>
      <c r="C3798" s="5" t="s">
        <v>611</v>
      </c>
      <c r="D3798" s="9">
        <v>45113207554</v>
      </c>
      <c r="E3798" s="5" t="s">
        <v>71</v>
      </c>
      <c r="H3798" s="8">
        <v>650</v>
      </c>
      <c r="I3798" s="5" t="s">
        <v>15</v>
      </c>
      <c r="J3798" s="5" t="s">
        <v>607</v>
      </c>
    </row>
    <row r="3799" spans="1:10">
      <c r="A3799" s="5" t="s">
        <v>825</v>
      </c>
      <c r="B3799" s="6">
        <v>44919.6472493287</v>
      </c>
      <c r="C3799" s="5" t="s">
        <v>611</v>
      </c>
      <c r="D3799" s="9">
        <v>45153055300</v>
      </c>
      <c r="E3799" s="5" t="s">
        <v>71</v>
      </c>
      <c r="H3799" s="8">
        <v>1867.2</v>
      </c>
      <c r="I3799" s="5" t="s">
        <v>15</v>
      </c>
      <c r="J3799" s="10" t="s">
        <v>631</v>
      </c>
    </row>
    <row r="3800" spans="1:10">
      <c r="A3800" s="5" t="s">
        <v>825</v>
      </c>
      <c r="B3800" s="6">
        <v>44919.6472493287</v>
      </c>
      <c r="C3800" s="5" t="s">
        <v>611</v>
      </c>
      <c r="D3800" s="9">
        <v>45123189861</v>
      </c>
      <c r="E3800" s="5" t="s">
        <v>71</v>
      </c>
      <c r="H3800" s="8">
        <v>195</v>
      </c>
      <c r="I3800" s="5" t="s">
        <v>15</v>
      </c>
      <c r="J3800" s="10" t="s">
        <v>631</v>
      </c>
    </row>
    <row r="3801" spans="1:10">
      <c r="A3801" s="5" t="s">
        <v>826</v>
      </c>
      <c r="B3801" s="6">
        <v>44919.6472493287</v>
      </c>
      <c r="C3801" s="5" t="s">
        <v>601</v>
      </c>
      <c r="D3801" s="9">
        <v>45133058447</v>
      </c>
      <c r="E3801" s="5" t="s">
        <v>71</v>
      </c>
      <c r="H3801" s="8">
        <v>452.91</v>
      </c>
      <c r="I3801" s="5" t="s">
        <v>15</v>
      </c>
      <c r="J3801" s="5" t="s">
        <v>602</v>
      </c>
    </row>
    <row r="3802" spans="1:10">
      <c r="A3802" s="5" t="s">
        <v>826</v>
      </c>
      <c r="B3802" s="6">
        <v>44919.6472493287</v>
      </c>
      <c r="C3802" s="5" t="s">
        <v>601</v>
      </c>
      <c r="D3802" s="9">
        <v>52116651004</v>
      </c>
      <c r="E3802" s="5" t="s">
        <v>71</v>
      </c>
      <c r="H3802" s="8">
        <v>287.36</v>
      </c>
      <c r="I3802" s="5" t="s">
        <v>15</v>
      </c>
      <c r="J3802" s="5" t="s">
        <v>602</v>
      </c>
    </row>
    <row r="3803" spans="1:10">
      <c r="A3803" s="5" t="s">
        <v>826</v>
      </c>
      <c r="B3803" s="6">
        <v>44919.6472493287</v>
      </c>
      <c r="C3803" s="5" t="s">
        <v>601</v>
      </c>
      <c r="D3803" s="9">
        <v>45143432552</v>
      </c>
      <c r="E3803" s="5" t="s">
        <v>71</v>
      </c>
      <c r="H3803" s="8">
        <v>645.28</v>
      </c>
      <c r="I3803" s="5" t="s">
        <v>15</v>
      </c>
      <c r="J3803" s="5" t="s">
        <v>602</v>
      </c>
    </row>
    <row r="3804" spans="1:10">
      <c r="A3804" s="5" t="s">
        <v>826</v>
      </c>
      <c r="B3804" s="6">
        <v>44919.6472493287</v>
      </c>
      <c r="C3804" s="5" t="s">
        <v>601</v>
      </c>
      <c r="D3804" s="9">
        <v>45173123358</v>
      </c>
      <c r="E3804" s="5" t="s">
        <v>71</v>
      </c>
      <c r="H3804" s="8">
        <v>308.17</v>
      </c>
      <c r="I3804" s="5" t="s">
        <v>15</v>
      </c>
      <c r="J3804" s="5" t="s">
        <v>602</v>
      </c>
    </row>
    <row r="3805" spans="1:10">
      <c r="A3805" s="5" t="s">
        <v>826</v>
      </c>
      <c r="B3805" s="6">
        <v>44919.6472493287</v>
      </c>
      <c r="C3805" s="5" t="s">
        <v>601</v>
      </c>
      <c r="D3805" s="9">
        <v>45143431332</v>
      </c>
      <c r="E3805" s="5" t="s">
        <v>71</v>
      </c>
      <c r="H3805" s="8">
        <v>46321.02</v>
      </c>
      <c r="I3805" s="5" t="s">
        <v>15</v>
      </c>
      <c r="J3805" s="10" t="s">
        <v>631</v>
      </c>
    </row>
    <row r="3806" spans="1:10">
      <c r="A3806" s="5" t="s">
        <v>826</v>
      </c>
      <c r="B3806" s="6">
        <v>44919.6472493287</v>
      </c>
      <c r="C3806" s="5" t="s">
        <v>601</v>
      </c>
      <c r="D3806" s="9">
        <v>45143431332</v>
      </c>
      <c r="E3806" s="5" t="s">
        <v>71</v>
      </c>
      <c r="H3806" s="8">
        <v>34513.550000000003</v>
      </c>
      <c r="I3806" s="5" t="s">
        <v>15</v>
      </c>
      <c r="J3806" s="10" t="s">
        <v>631</v>
      </c>
    </row>
    <row r="3807" spans="1:10">
      <c r="A3807" s="5" t="s">
        <v>826</v>
      </c>
      <c r="B3807" s="6">
        <v>44919.6472493287</v>
      </c>
      <c r="C3807" s="5" t="s">
        <v>601</v>
      </c>
      <c r="D3807" s="9">
        <v>45143431332</v>
      </c>
      <c r="E3807" s="5" t="s">
        <v>71</v>
      </c>
      <c r="H3807" s="8">
        <v>38152.22</v>
      </c>
      <c r="I3807" s="5" t="s">
        <v>15</v>
      </c>
      <c r="J3807" s="10" t="s">
        <v>631</v>
      </c>
    </row>
    <row r="3808" spans="1:10">
      <c r="A3808" s="5" t="s">
        <v>826</v>
      </c>
      <c r="B3808" s="6">
        <v>44919.6472493287</v>
      </c>
      <c r="C3808" s="5" t="s">
        <v>601</v>
      </c>
      <c r="D3808" s="9">
        <v>45143431332</v>
      </c>
      <c r="E3808" s="5" t="s">
        <v>71</v>
      </c>
      <c r="H3808" s="8">
        <v>69745.27</v>
      </c>
      <c r="I3808" s="5" t="s">
        <v>15</v>
      </c>
      <c r="J3808" s="10" t="s">
        <v>631</v>
      </c>
    </row>
    <row r="3809" spans="1:10">
      <c r="A3809" s="5" t="s">
        <v>826</v>
      </c>
      <c r="B3809" s="6">
        <v>44919.6472493287</v>
      </c>
      <c r="C3809" s="5" t="s">
        <v>601</v>
      </c>
      <c r="D3809" s="9">
        <v>45143431332</v>
      </c>
      <c r="E3809" s="5" t="s">
        <v>71</v>
      </c>
      <c r="H3809" s="8">
        <v>20672.64</v>
      </c>
      <c r="I3809" s="5" t="s">
        <v>15</v>
      </c>
      <c r="J3809" s="10" t="s">
        <v>631</v>
      </c>
    </row>
    <row r="3810" spans="1:10">
      <c r="A3810" s="5" t="s">
        <v>826</v>
      </c>
      <c r="B3810" s="6">
        <v>44919.6472493287</v>
      </c>
      <c r="C3810" s="5" t="s">
        <v>601</v>
      </c>
      <c r="D3810" s="9">
        <v>45143431332</v>
      </c>
      <c r="E3810" s="5" t="s">
        <v>71</v>
      </c>
      <c r="H3810" s="8">
        <v>14766.24</v>
      </c>
      <c r="I3810" s="5" t="s">
        <v>15</v>
      </c>
      <c r="J3810" s="10" t="s">
        <v>631</v>
      </c>
    </row>
    <row r="3811" spans="1:10">
      <c r="A3811" s="5" t="s">
        <v>826</v>
      </c>
      <c r="B3811" s="6">
        <v>44919.6472493287</v>
      </c>
      <c r="C3811" s="5" t="s">
        <v>601</v>
      </c>
      <c r="D3811" s="9">
        <v>45143431332</v>
      </c>
      <c r="E3811" s="5" t="s">
        <v>71</v>
      </c>
      <c r="H3811" s="8">
        <v>82259.7</v>
      </c>
      <c r="I3811" s="5" t="s">
        <v>15</v>
      </c>
      <c r="J3811" s="10" t="s">
        <v>631</v>
      </c>
    </row>
    <row r="3812" spans="1:10">
      <c r="A3812" s="5" t="s">
        <v>826</v>
      </c>
      <c r="B3812" s="6">
        <v>44919.6472493287</v>
      </c>
      <c r="C3812" s="5" t="s">
        <v>601</v>
      </c>
      <c r="D3812" s="9">
        <v>45143431332</v>
      </c>
      <c r="E3812" s="5" t="s">
        <v>71</v>
      </c>
      <c r="H3812" s="8">
        <v>65158.080000000002</v>
      </c>
      <c r="I3812" s="5" t="s">
        <v>15</v>
      </c>
      <c r="J3812" s="10" t="s">
        <v>631</v>
      </c>
    </row>
    <row r="3813" spans="1:10">
      <c r="A3813" s="5" t="s">
        <v>826</v>
      </c>
      <c r="B3813" s="6">
        <v>44919.6472493287</v>
      </c>
      <c r="C3813" s="5" t="s">
        <v>601</v>
      </c>
      <c r="D3813" s="9">
        <v>45143431332</v>
      </c>
      <c r="E3813" s="5" t="s">
        <v>71</v>
      </c>
      <c r="H3813" s="8">
        <v>1834.28</v>
      </c>
      <c r="I3813" s="5" t="s">
        <v>15</v>
      </c>
      <c r="J3813" s="10" t="s">
        <v>631</v>
      </c>
    </row>
    <row r="3814" spans="1:10">
      <c r="A3814" s="5" t="s">
        <v>826</v>
      </c>
      <c r="B3814" s="6">
        <v>44919.6472493287</v>
      </c>
      <c r="C3814" s="5" t="s">
        <v>601</v>
      </c>
      <c r="D3814" s="9">
        <v>45143431332</v>
      </c>
      <c r="E3814" s="5" t="s">
        <v>71</v>
      </c>
      <c r="H3814" s="8">
        <v>51506.400000000001</v>
      </c>
      <c r="I3814" s="5" t="s">
        <v>15</v>
      </c>
      <c r="J3814" s="10" t="s">
        <v>631</v>
      </c>
    </row>
    <row r="3815" spans="1:10">
      <c r="A3815" s="5" t="s">
        <v>826</v>
      </c>
      <c r="B3815" s="6">
        <v>44919.6472493287</v>
      </c>
      <c r="C3815" s="5" t="s">
        <v>601</v>
      </c>
      <c r="D3815" s="9">
        <v>45143431332</v>
      </c>
      <c r="E3815" s="5" t="s">
        <v>71</v>
      </c>
      <c r="H3815" s="8">
        <v>79686.34</v>
      </c>
      <c r="I3815" s="5" t="s">
        <v>15</v>
      </c>
      <c r="J3815" s="10" t="s">
        <v>631</v>
      </c>
    </row>
    <row r="3816" spans="1:10">
      <c r="A3816" s="5" t="s">
        <v>826</v>
      </c>
      <c r="B3816" s="6">
        <v>44919.6472493287</v>
      </c>
      <c r="C3816" s="5" t="s">
        <v>601</v>
      </c>
      <c r="D3816" s="9">
        <v>45143431332</v>
      </c>
      <c r="E3816" s="5" t="s">
        <v>71</v>
      </c>
      <c r="H3816" s="8">
        <v>1170</v>
      </c>
      <c r="I3816" s="5" t="s">
        <v>15</v>
      </c>
      <c r="J3816" s="10" t="s">
        <v>631</v>
      </c>
    </row>
    <row r="3817" spans="1:10">
      <c r="A3817" s="5" t="s">
        <v>826</v>
      </c>
      <c r="B3817" s="6">
        <v>44919.6472493287</v>
      </c>
      <c r="C3817" s="5" t="s">
        <v>601</v>
      </c>
      <c r="D3817" s="9">
        <v>45143431332</v>
      </c>
      <c r="E3817" s="5" t="s">
        <v>71</v>
      </c>
      <c r="H3817" s="8">
        <v>5622</v>
      </c>
      <c r="I3817" s="5" t="s">
        <v>15</v>
      </c>
      <c r="J3817" s="10" t="s">
        <v>631</v>
      </c>
    </row>
    <row r="3818" spans="1:10">
      <c r="A3818" s="5" t="s">
        <v>826</v>
      </c>
      <c r="B3818" s="6">
        <v>44919.6472493287</v>
      </c>
      <c r="C3818" s="5" t="s">
        <v>601</v>
      </c>
      <c r="D3818" s="9">
        <v>45143431332</v>
      </c>
      <c r="E3818" s="5" t="s">
        <v>71</v>
      </c>
      <c r="H3818" s="8">
        <v>975</v>
      </c>
      <c r="I3818" s="5" t="s">
        <v>15</v>
      </c>
      <c r="J3818" s="10" t="s">
        <v>631</v>
      </c>
    </row>
    <row r="3819" spans="1:10">
      <c r="A3819" s="5" t="s">
        <v>826</v>
      </c>
      <c r="B3819" s="6">
        <v>44919.6472493287</v>
      </c>
      <c r="C3819" s="5" t="s">
        <v>601</v>
      </c>
      <c r="D3819" s="9">
        <v>45143431332</v>
      </c>
      <c r="E3819" s="5" t="s">
        <v>71</v>
      </c>
      <c r="H3819" s="8">
        <v>780</v>
      </c>
      <c r="I3819" s="5" t="s">
        <v>15</v>
      </c>
      <c r="J3819" s="10" t="s">
        <v>631</v>
      </c>
    </row>
    <row r="3820" spans="1:10">
      <c r="A3820" s="5" t="s">
        <v>826</v>
      </c>
      <c r="B3820" s="6">
        <v>44919.6472493287</v>
      </c>
      <c r="C3820" s="5" t="s">
        <v>601</v>
      </c>
      <c r="D3820" s="9">
        <v>451434313321</v>
      </c>
      <c r="E3820" s="5" t="s">
        <v>71</v>
      </c>
      <c r="H3820" s="8">
        <v>975</v>
      </c>
      <c r="I3820" s="5" t="s">
        <v>15</v>
      </c>
      <c r="J3820" s="10" t="s">
        <v>631</v>
      </c>
    </row>
    <row r="3821" spans="1:10">
      <c r="A3821" s="5" t="s">
        <v>826</v>
      </c>
      <c r="B3821" s="6">
        <v>44919.6472493287</v>
      </c>
      <c r="C3821" s="5" t="s">
        <v>601</v>
      </c>
      <c r="D3821" s="9">
        <v>451434313322</v>
      </c>
      <c r="E3821" s="5" t="s">
        <v>71</v>
      </c>
      <c r="H3821" s="8">
        <v>780</v>
      </c>
      <c r="I3821" s="5" t="s">
        <v>15</v>
      </c>
      <c r="J3821" s="10" t="s">
        <v>631</v>
      </c>
    </row>
    <row r="3822" spans="1:10">
      <c r="A3822" s="5" t="s">
        <v>826</v>
      </c>
      <c r="B3822" s="6">
        <v>44919.6472493287</v>
      </c>
      <c r="C3822" s="5" t="s">
        <v>601</v>
      </c>
      <c r="D3822" s="9">
        <v>45143431332</v>
      </c>
      <c r="E3822" s="5" t="s">
        <v>71</v>
      </c>
      <c r="H3822" s="8">
        <v>4134</v>
      </c>
      <c r="I3822" s="5" t="s">
        <v>15</v>
      </c>
      <c r="J3822" s="10" t="s">
        <v>631</v>
      </c>
    </row>
    <row r="3823" spans="1:10">
      <c r="A3823" s="5" t="s">
        <v>826</v>
      </c>
      <c r="B3823" s="6">
        <v>44919.6472493287</v>
      </c>
      <c r="C3823" s="5" t="s">
        <v>601</v>
      </c>
      <c r="D3823" s="9">
        <v>45143427791</v>
      </c>
      <c r="E3823" s="5" t="s">
        <v>71</v>
      </c>
      <c r="H3823" s="8">
        <v>1810.51</v>
      </c>
      <c r="I3823" s="5" t="s">
        <v>15</v>
      </c>
      <c r="J3823" s="5" t="s">
        <v>607</v>
      </c>
    </row>
    <row r="3824" spans="1:10">
      <c r="A3824" s="5" t="s">
        <v>826</v>
      </c>
      <c r="B3824" s="6">
        <v>44919.6472493287</v>
      </c>
      <c r="C3824" s="5" t="s">
        <v>601</v>
      </c>
      <c r="D3824" s="9">
        <v>45143431461</v>
      </c>
      <c r="E3824" s="5" t="s">
        <v>71</v>
      </c>
      <c r="H3824" s="8">
        <v>2053.62</v>
      </c>
      <c r="I3824" s="5" t="s">
        <v>15</v>
      </c>
      <c r="J3824" s="5" t="s">
        <v>607</v>
      </c>
    </row>
    <row r="3825" spans="1:10">
      <c r="A3825" s="5" t="s">
        <v>826</v>
      </c>
      <c r="B3825" s="6">
        <v>44919.6472493287</v>
      </c>
      <c r="C3825" s="5" t="s">
        <v>601</v>
      </c>
      <c r="D3825" s="9">
        <v>52216685204</v>
      </c>
      <c r="E3825" s="5" t="s">
        <v>71</v>
      </c>
      <c r="H3825" s="8">
        <v>241.08</v>
      </c>
      <c r="I3825" s="5" t="s">
        <v>15</v>
      </c>
      <c r="J3825" s="5" t="s">
        <v>607</v>
      </c>
    </row>
    <row r="3826" spans="1:10">
      <c r="A3826" s="5" t="s">
        <v>826</v>
      </c>
      <c r="B3826" s="6">
        <v>44919.6472493287</v>
      </c>
      <c r="C3826" s="5" t="s">
        <v>601</v>
      </c>
      <c r="D3826" s="9">
        <v>45123189872</v>
      </c>
      <c r="E3826" s="5" t="s">
        <v>71</v>
      </c>
      <c r="H3826" s="8">
        <v>9262.5</v>
      </c>
      <c r="I3826" s="5" t="s">
        <v>15</v>
      </c>
      <c r="J3826" s="5" t="s">
        <v>607</v>
      </c>
    </row>
    <row r="3827" spans="1:10">
      <c r="A3827" s="5" t="s">
        <v>826</v>
      </c>
      <c r="B3827" s="6">
        <v>44919.6472493287</v>
      </c>
      <c r="C3827" s="5" t="s">
        <v>601</v>
      </c>
      <c r="D3827" s="9">
        <v>45123189709</v>
      </c>
      <c r="E3827" s="5" t="s">
        <v>71</v>
      </c>
      <c r="H3827" s="8">
        <v>21348.87</v>
      </c>
      <c r="I3827" s="5" t="s">
        <v>15</v>
      </c>
      <c r="J3827" s="5" t="s">
        <v>607</v>
      </c>
    </row>
    <row r="3828" spans="1:10">
      <c r="A3828" s="5" t="s">
        <v>826</v>
      </c>
      <c r="B3828" s="6">
        <v>44919.6472493287</v>
      </c>
      <c r="C3828" s="5" t="s">
        <v>601</v>
      </c>
      <c r="D3828" s="9">
        <v>45133062269</v>
      </c>
      <c r="E3828" s="5" t="s">
        <v>71</v>
      </c>
      <c r="H3828" s="8">
        <v>310.2</v>
      </c>
      <c r="I3828" s="5" t="s">
        <v>15</v>
      </c>
      <c r="J3828" s="5" t="s">
        <v>607</v>
      </c>
    </row>
    <row r="3829" spans="1:10">
      <c r="A3829" s="5" t="s">
        <v>826</v>
      </c>
      <c r="B3829" s="6">
        <v>44919.6472493287</v>
      </c>
      <c r="C3829" s="5" t="s">
        <v>601</v>
      </c>
      <c r="D3829" s="9">
        <v>45113209378</v>
      </c>
      <c r="E3829" s="5" t="s">
        <v>71</v>
      </c>
      <c r="H3829" s="8">
        <v>14543.6</v>
      </c>
      <c r="I3829" s="5" t="s">
        <v>15</v>
      </c>
      <c r="J3829" s="5" t="s">
        <v>607</v>
      </c>
    </row>
    <row r="3830" spans="1:10">
      <c r="A3830" s="5" t="s">
        <v>826</v>
      </c>
      <c r="B3830" s="6">
        <v>44919.6472493287</v>
      </c>
      <c r="C3830" s="5" t="s">
        <v>601</v>
      </c>
      <c r="D3830" s="9">
        <v>45143433068</v>
      </c>
      <c r="E3830" s="5" t="s">
        <v>71</v>
      </c>
      <c r="H3830" s="8">
        <v>1484</v>
      </c>
      <c r="I3830" s="5" t="s">
        <v>15</v>
      </c>
      <c r="J3830" s="5" t="s">
        <v>607</v>
      </c>
    </row>
    <row r="3831" spans="1:10">
      <c r="A3831" s="5" t="s">
        <v>826</v>
      </c>
      <c r="B3831" s="6">
        <v>44919.6472493287</v>
      </c>
      <c r="C3831" s="5" t="s">
        <v>601</v>
      </c>
      <c r="D3831" s="9">
        <v>45173124040</v>
      </c>
      <c r="E3831" s="5" t="s">
        <v>71</v>
      </c>
      <c r="H3831" s="8">
        <v>3302.06</v>
      </c>
      <c r="I3831" s="5" t="s">
        <v>15</v>
      </c>
      <c r="J3831" s="5" t="s">
        <v>607</v>
      </c>
    </row>
    <row r="3832" spans="1:10">
      <c r="A3832" s="5" t="s">
        <v>826</v>
      </c>
      <c r="B3832" s="6">
        <v>44919.6472493287</v>
      </c>
      <c r="C3832" s="5" t="s">
        <v>601</v>
      </c>
      <c r="D3832" s="9">
        <v>45123189861</v>
      </c>
      <c r="E3832" s="5" t="s">
        <v>71</v>
      </c>
      <c r="H3832" s="8">
        <v>3680.33</v>
      </c>
      <c r="I3832" s="5" t="s">
        <v>15</v>
      </c>
      <c r="J3832" s="10" t="s">
        <v>631</v>
      </c>
    </row>
    <row r="3833" spans="1:10">
      <c r="A3833" s="5" t="s">
        <v>826</v>
      </c>
      <c r="B3833" s="6">
        <v>44919.6472493287</v>
      </c>
      <c r="C3833" s="5" t="s">
        <v>601</v>
      </c>
      <c r="D3833" s="9">
        <v>45123189861</v>
      </c>
      <c r="E3833" s="5" t="s">
        <v>71</v>
      </c>
      <c r="H3833" s="8">
        <v>15346.76</v>
      </c>
      <c r="I3833" s="5" t="s">
        <v>15</v>
      </c>
      <c r="J3833" s="10" t="s">
        <v>631</v>
      </c>
    </row>
    <row r="3834" spans="1:10">
      <c r="A3834" s="5" t="s">
        <v>826</v>
      </c>
      <c r="B3834" s="6">
        <v>44919.6472493287</v>
      </c>
      <c r="C3834" s="5" t="s">
        <v>601</v>
      </c>
      <c r="D3834" s="9">
        <v>45123189861</v>
      </c>
      <c r="E3834" s="5" t="s">
        <v>71</v>
      </c>
      <c r="H3834" s="8">
        <v>13278.72</v>
      </c>
      <c r="I3834" s="5" t="s">
        <v>15</v>
      </c>
      <c r="J3834" s="10" t="s">
        <v>631</v>
      </c>
    </row>
    <row r="3835" spans="1:10">
      <c r="A3835" s="5" t="s">
        <v>826</v>
      </c>
      <c r="B3835" s="6">
        <v>44919.6472493287</v>
      </c>
      <c r="C3835" s="5" t="s">
        <v>601</v>
      </c>
      <c r="D3835" s="9">
        <v>45123189861</v>
      </c>
      <c r="E3835" s="5" t="s">
        <v>71</v>
      </c>
      <c r="H3835" s="8">
        <v>2979.46</v>
      </c>
      <c r="I3835" s="5" t="s">
        <v>15</v>
      </c>
      <c r="J3835" s="10" t="s">
        <v>631</v>
      </c>
    </row>
    <row r="3836" spans="1:10">
      <c r="A3836" s="5" t="s">
        <v>826</v>
      </c>
      <c r="B3836" s="6">
        <v>44919.6472493287</v>
      </c>
      <c r="C3836" s="5" t="s">
        <v>601</v>
      </c>
      <c r="D3836" s="9">
        <v>53212221684</v>
      </c>
      <c r="E3836" s="5" t="s">
        <v>71</v>
      </c>
      <c r="H3836" s="8">
        <v>926.2</v>
      </c>
      <c r="I3836" s="5" t="s">
        <v>15</v>
      </c>
      <c r="J3836" s="5" t="s">
        <v>602</v>
      </c>
    </row>
    <row r="3837" spans="1:10">
      <c r="A3837" s="5" t="s">
        <v>826</v>
      </c>
      <c r="B3837" s="6">
        <v>44919.6472493287</v>
      </c>
      <c r="C3837" s="5" t="s">
        <v>601</v>
      </c>
      <c r="D3837" s="9">
        <v>45163152832</v>
      </c>
      <c r="E3837" s="5" t="s">
        <v>71</v>
      </c>
      <c r="H3837" s="8">
        <v>960</v>
      </c>
      <c r="I3837" s="5" t="s">
        <v>15</v>
      </c>
      <c r="J3837" s="5" t="s">
        <v>602</v>
      </c>
    </row>
    <row r="3838" spans="1:10">
      <c r="A3838" s="5" t="s">
        <v>826</v>
      </c>
      <c r="B3838" s="6">
        <v>44919.6472493287</v>
      </c>
      <c r="C3838" s="5" t="s">
        <v>601</v>
      </c>
      <c r="D3838" s="9">
        <v>45123189861</v>
      </c>
      <c r="E3838" s="5" t="s">
        <v>71</v>
      </c>
      <c r="H3838" s="8">
        <v>5824.44</v>
      </c>
      <c r="I3838" s="5" t="s">
        <v>15</v>
      </c>
      <c r="J3838" s="10" t="s">
        <v>631</v>
      </c>
    </row>
    <row r="3839" spans="1:10">
      <c r="A3839" s="5" t="s">
        <v>826</v>
      </c>
      <c r="B3839" s="6">
        <v>44919.6472493287</v>
      </c>
      <c r="C3839" s="5" t="s">
        <v>601</v>
      </c>
      <c r="D3839" s="9">
        <v>45123189861</v>
      </c>
      <c r="E3839" s="5" t="s">
        <v>71</v>
      </c>
      <c r="H3839" s="8">
        <v>5228.1000000000004</v>
      </c>
      <c r="I3839" s="5" t="s">
        <v>15</v>
      </c>
      <c r="J3839" s="10" t="s">
        <v>631</v>
      </c>
    </row>
    <row r="3840" spans="1:10">
      <c r="A3840" s="5" t="s">
        <v>826</v>
      </c>
      <c r="B3840" s="6">
        <v>44919.6472493287</v>
      </c>
      <c r="C3840" s="5" t="s">
        <v>601</v>
      </c>
      <c r="D3840" s="9">
        <v>45123190950</v>
      </c>
      <c r="E3840" s="5" t="s">
        <v>71</v>
      </c>
      <c r="H3840" s="8">
        <v>692.8</v>
      </c>
      <c r="I3840" s="5" t="s">
        <v>15</v>
      </c>
      <c r="J3840" s="5" t="s">
        <v>602</v>
      </c>
    </row>
    <row r="3841" spans="1:10">
      <c r="A3841" s="5" t="s">
        <v>826</v>
      </c>
      <c r="B3841" s="6">
        <v>44919.6472493287</v>
      </c>
      <c r="C3841" s="5" t="s">
        <v>601</v>
      </c>
      <c r="D3841" s="9">
        <v>45123189861</v>
      </c>
      <c r="E3841" s="5" t="s">
        <v>71</v>
      </c>
      <c r="H3841" s="8">
        <v>8980.8700000000008</v>
      </c>
      <c r="I3841" s="5" t="s">
        <v>15</v>
      </c>
      <c r="J3841" s="10" t="s">
        <v>631</v>
      </c>
    </row>
    <row r="3842" spans="1:10">
      <c r="A3842" s="5" t="s">
        <v>826</v>
      </c>
      <c r="B3842" s="6">
        <v>44919.6472493287</v>
      </c>
      <c r="C3842" s="5" t="s">
        <v>601</v>
      </c>
      <c r="D3842" s="9">
        <v>45153057633</v>
      </c>
      <c r="E3842" s="5" t="s">
        <v>71</v>
      </c>
      <c r="H3842" s="8">
        <v>849.35</v>
      </c>
      <c r="I3842" s="5" t="s">
        <v>15</v>
      </c>
      <c r="J3842" s="5" t="s">
        <v>602</v>
      </c>
    </row>
    <row r="3843" spans="1:10">
      <c r="A3843" s="5" t="s">
        <v>826</v>
      </c>
      <c r="B3843" s="6">
        <v>44919.6472493287</v>
      </c>
      <c r="C3843" s="5" t="s">
        <v>601</v>
      </c>
      <c r="D3843" s="9">
        <v>45123189861</v>
      </c>
      <c r="E3843" s="5" t="s">
        <v>71</v>
      </c>
      <c r="H3843" s="8">
        <v>3996.79</v>
      </c>
      <c r="I3843" s="5" t="s">
        <v>15</v>
      </c>
      <c r="J3843" s="10" t="s">
        <v>631</v>
      </c>
    </row>
    <row r="3844" spans="1:10">
      <c r="A3844" s="5" t="s">
        <v>826</v>
      </c>
      <c r="B3844" s="6">
        <v>44919.6472493287</v>
      </c>
      <c r="C3844" s="5" t="s">
        <v>601</v>
      </c>
      <c r="D3844" s="9">
        <v>45123189861</v>
      </c>
      <c r="E3844" s="5" t="s">
        <v>71</v>
      </c>
      <c r="H3844" s="8">
        <v>3486.78</v>
      </c>
      <c r="I3844" s="5" t="s">
        <v>15</v>
      </c>
      <c r="J3844" s="10" t="s">
        <v>631</v>
      </c>
    </row>
    <row r="3845" spans="1:10">
      <c r="A3845" s="5" t="s">
        <v>826</v>
      </c>
      <c r="B3845" s="6">
        <v>44919.6472493287</v>
      </c>
      <c r="C3845" s="5" t="s">
        <v>601</v>
      </c>
      <c r="D3845" s="9">
        <v>45123189861</v>
      </c>
      <c r="E3845" s="5" t="s">
        <v>71</v>
      </c>
      <c r="H3845" s="8">
        <v>4436.8599999999997</v>
      </c>
      <c r="I3845" s="5" t="s">
        <v>15</v>
      </c>
      <c r="J3845" s="10" t="s">
        <v>631</v>
      </c>
    </row>
    <row r="3846" spans="1:10">
      <c r="A3846" s="5" t="s">
        <v>826</v>
      </c>
      <c r="B3846" s="6">
        <v>44919.6472493287</v>
      </c>
      <c r="C3846" s="5" t="s">
        <v>601</v>
      </c>
      <c r="D3846" s="9">
        <v>45133061549</v>
      </c>
      <c r="E3846" s="5" t="s">
        <v>71</v>
      </c>
      <c r="H3846" s="8">
        <v>422.4</v>
      </c>
      <c r="I3846" s="5" t="s">
        <v>15</v>
      </c>
      <c r="J3846" s="10" t="s">
        <v>631</v>
      </c>
    </row>
    <row r="3847" spans="1:10">
      <c r="A3847" s="5" t="s">
        <v>826</v>
      </c>
      <c r="B3847" s="6">
        <v>44919.6472493287</v>
      </c>
      <c r="C3847" s="5" t="s">
        <v>601</v>
      </c>
      <c r="D3847" s="9">
        <v>45133061549</v>
      </c>
      <c r="E3847" s="5" t="s">
        <v>71</v>
      </c>
      <c r="H3847" s="8">
        <v>844.8</v>
      </c>
      <c r="I3847" s="5" t="s">
        <v>15</v>
      </c>
      <c r="J3847" s="10" t="s">
        <v>631</v>
      </c>
    </row>
    <row r="3848" spans="1:10">
      <c r="A3848" s="5" t="s">
        <v>826</v>
      </c>
      <c r="B3848" s="6">
        <v>44919.6472493287</v>
      </c>
      <c r="C3848" s="5" t="s">
        <v>601</v>
      </c>
      <c r="D3848" s="9">
        <v>45123189861</v>
      </c>
      <c r="E3848" s="5" t="s">
        <v>71</v>
      </c>
      <c r="H3848" s="8">
        <v>31111.98</v>
      </c>
      <c r="I3848" s="5" t="s">
        <v>15</v>
      </c>
      <c r="J3848" s="10" t="s">
        <v>631</v>
      </c>
    </row>
    <row r="3849" spans="1:10">
      <c r="A3849" s="5" t="s">
        <v>826</v>
      </c>
      <c r="B3849" s="6">
        <v>44919.6472493287</v>
      </c>
      <c r="C3849" s="5" t="s">
        <v>601</v>
      </c>
      <c r="D3849" s="9">
        <v>45133061549</v>
      </c>
      <c r="E3849" s="5" t="s">
        <v>71</v>
      </c>
      <c r="H3849" s="8">
        <v>2260.08</v>
      </c>
      <c r="I3849" s="5" t="s">
        <v>15</v>
      </c>
      <c r="J3849" s="10" t="s">
        <v>631</v>
      </c>
    </row>
    <row r="3850" spans="1:10">
      <c r="A3850" s="5" t="s">
        <v>826</v>
      </c>
      <c r="B3850" s="6">
        <v>44919.6472493287</v>
      </c>
      <c r="C3850" s="5" t="s">
        <v>601</v>
      </c>
      <c r="D3850" s="9">
        <v>45133061549</v>
      </c>
      <c r="E3850" s="5" t="s">
        <v>71</v>
      </c>
      <c r="H3850" s="8">
        <v>1356</v>
      </c>
      <c r="I3850" s="5" t="s">
        <v>15</v>
      </c>
      <c r="J3850" s="10" t="s">
        <v>631</v>
      </c>
    </row>
    <row r="3851" spans="1:10">
      <c r="A3851" s="5" t="s">
        <v>826</v>
      </c>
      <c r="B3851" s="6">
        <v>44919.6472493287</v>
      </c>
      <c r="C3851" s="5" t="s">
        <v>601</v>
      </c>
      <c r="D3851" s="9">
        <v>45133061549</v>
      </c>
      <c r="E3851" s="5" t="s">
        <v>71</v>
      </c>
      <c r="H3851" s="8">
        <v>904.03</v>
      </c>
      <c r="I3851" s="5" t="s">
        <v>15</v>
      </c>
      <c r="J3851" s="10" t="s">
        <v>631</v>
      </c>
    </row>
    <row r="3852" spans="1:10">
      <c r="A3852" s="5" t="s">
        <v>826</v>
      </c>
      <c r="B3852" s="6">
        <v>44919.6472493287</v>
      </c>
      <c r="C3852" s="5" t="s">
        <v>601</v>
      </c>
      <c r="D3852" s="9">
        <v>45133061549</v>
      </c>
      <c r="E3852" s="5" t="s">
        <v>71</v>
      </c>
      <c r="H3852" s="8">
        <v>4972.12</v>
      </c>
      <c r="I3852" s="5" t="s">
        <v>15</v>
      </c>
      <c r="J3852" s="10" t="s">
        <v>631</v>
      </c>
    </row>
    <row r="3853" spans="1:10">
      <c r="A3853" s="5" t="s">
        <v>826</v>
      </c>
      <c r="B3853" s="6">
        <v>44919.6472493287</v>
      </c>
      <c r="C3853" s="5" t="s">
        <v>601</v>
      </c>
      <c r="D3853" s="9">
        <v>45123189861</v>
      </c>
      <c r="E3853" s="5" t="s">
        <v>71</v>
      </c>
      <c r="H3853" s="8">
        <v>4719.5200000000004</v>
      </c>
      <c r="I3853" s="5" t="s">
        <v>15</v>
      </c>
      <c r="J3853" s="10" t="s">
        <v>631</v>
      </c>
    </row>
    <row r="3854" spans="1:10">
      <c r="A3854" s="5" t="s">
        <v>826</v>
      </c>
      <c r="B3854" s="6">
        <v>44919.6472493287</v>
      </c>
      <c r="C3854" s="5" t="s">
        <v>601</v>
      </c>
      <c r="D3854" s="9">
        <v>45133061549</v>
      </c>
      <c r="E3854" s="5" t="s">
        <v>71</v>
      </c>
      <c r="H3854" s="8">
        <v>904</v>
      </c>
      <c r="I3854" s="5" t="s">
        <v>15</v>
      </c>
      <c r="J3854" s="10" t="s">
        <v>631</v>
      </c>
    </row>
    <row r="3855" spans="1:10">
      <c r="A3855" s="5" t="s">
        <v>826</v>
      </c>
      <c r="B3855" s="6">
        <v>44919.6472493287</v>
      </c>
      <c r="C3855" s="5" t="s">
        <v>601</v>
      </c>
      <c r="D3855" s="9">
        <v>45133061549</v>
      </c>
      <c r="E3855" s="5" t="s">
        <v>71</v>
      </c>
      <c r="H3855" s="8">
        <v>1356.05</v>
      </c>
      <c r="I3855" s="5" t="s">
        <v>15</v>
      </c>
      <c r="J3855" s="10" t="s">
        <v>631</v>
      </c>
    </row>
    <row r="3856" spans="1:10">
      <c r="A3856" s="5" t="s">
        <v>826</v>
      </c>
      <c r="B3856" s="6">
        <v>44919.6472493287</v>
      </c>
      <c r="C3856" s="5" t="s">
        <v>601</v>
      </c>
      <c r="D3856" s="9">
        <v>45133061549</v>
      </c>
      <c r="E3856" s="5" t="s">
        <v>71</v>
      </c>
      <c r="H3856" s="8">
        <v>339</v>
      </c>
      <c r="I3856" s="5" t="s">
        <v>15</v>
      </c>
      <c r="J3856" s="10" t="s">
        <v>631</v>
      </c>
    </row>
    <row r="3857" spans="1:10">
      <c r="A3857" s="5" t="s">
        <v>826</v>
      </c>
      <c r="B3857" s="6">
        <v>44919.6472493287</v>
      </c>
      <c r="C3857" s="5" t="s">
        <v>601</v>
      </c>
      <c r="D3857" s="9">
        <v>451330615491</v>
      </c>
      <c r="E3857" s="5" t="s">
        <v>71</v>
      </c>
      <c r="H3857" s="8">
        <v>904</v>
      </c>
      <c r="I3857" s="5" t="s">
        <v>15</v>
      </c>
      <c r="J3857" s="10" t="s">
        <v>631</v>
      </c>
    </row>
    <row r="3858" spans="1:10">
      <c r="A3858" s="5" t="s">
        <v>826</v>
      </c>
      <c r="B3858" s="6">
        <v>44919.6472493287</v>
      </c>
      <c r="C3858" s="5" t="s">
        <v>601</v>
      </c>
      <c r="D3858" s="9">
        <v>45133061549</v>
      </c>
      <c r="E3858" s="5" t="s">
        <v>71</v>
      </c>
      <c r="H3858" s="8">
        <v>452.02</v>
      </c>
      <c r="I3858" s="5" t="s">
        <v>15</v>
      </c>
      <c r="J3858" s="10" t="s">
        <v>631</v>
      </c>
    </row>
    <row r="3859" spans="1:10">
      <c r="A3859" s="5" t="s">
        <v>826</v>
      </c>
      <c r="B3859" s="6">
        <v>44919.6472493287</v>
      </c>
      <c r="C3859" s="5" t="s">
        <v>601</v>
      </c>
      <c r="D3859" s="9">
        <v>45133061549</v>
      </c>
      <c r="E3859" s="5" t="s">
        <v>71</v>
      </c>
      <c r="H3859" s="8">
        <v>4520.16</v>
      </c>
      <c r="I3859" s="5" t="s">
        <v>15</v>
      </c>
      <c r="J3859" s="10" t="s">
        <v>631</v>
      </c>
    </row>
    <row r="3860" spans="1:10">
      <c r="A3860" s="5" t="s">
        <v>826</v>
      </c>
      <c r="B3860" s="6">
        <v>44919.6472493287</v>
      </c>
      <c r="C3860" s="5" t="s">
        <v>601</v>
      </c>
      <c r="D3860" s="9">
        <v>45133061549</v>
      </c>
      <c r="E3860" s="5" t="s">
        <v>71</v>
      </c>
      <c r="H3860" s="8">
        <v>2712</v>
      </c>
      <c r="I3860" s="5" t="s">
        <v>15</v>
      </c>
      <c r="J3860" s="10" t="s">
        <v>631</v>
      </c>
    </row>
    <row r="3861" spans="1:10">
      <c r="A3861" s="5" t="s">
        <v>826</v>
      </c>
      <c r="B3861" s="6">
        <v>44919.6472493287</v>
      </c>
      <c r="C3861" s="5" t="s">
        <v>601</v>
      </c>
      <c r="D3861" s="9">
        <v>45133061549</v>
      </c>
      <c r="E3861" s="5" t="s">
        <v>71</v>
      </c>
      <c r="H3861" s="8">
        <v>6104.03</v>
      </c>
      <c r="I3861" s="5" t="s">
        <v>15</v>
      </c>
      <c r="J3861" s="10" t="s">
        <v>631</v>
      </c>
    </row>
    <row r="3862" spans="1:10">
      <c r="A3862" s="5" t="s">
        <v>826</v>
      </c>
      <c r="B3862" s="6">
        <v>44919.6472493287</v>
      </c>
      <c r="C3862" s="5" t="s">
        <v>601</v>
      </c>
      <c r="D3862" s="9">
        <v>45123189861</v>
      </c>
      <c r="E3862" s="5" t="s">
        <v>71</v>
      </c>
      <c r="H3862" s="8">
        <v>16268.9</v>
      </c>
      <c r="I3862" s="5" t="s">
        <v>15</v>
      </c>
      <c r="J3862" s="10" t="s">
        <v>631</v>
      </c>
    </row>
    <row r="3863" spans="1:10">
      <c r="A3863" s="5" t="s">
        <v>826</v>
      </c>
      <c r="B3863" s="6">
        <v>44919.6472493287</v>
      </c>
      <c r="C3863" s="5" t="s">
        <v>601</v>
      </c>
      <c r="D3863" s="9">
        <v>45133061549</v>
      </c>
      <c r="E3863" s="5" t="s">
        <v>71</v>
      </c>
      <c r="H3863" s="8">
        <v>1933.27</v>
      </c>
      <c r="I3863" s="5" t="s">
        <v>15</v>
      </c>
      <c r="J3863" s="10" t="s">
        <v>631</v>
      </c>
    </row>
    <row r="3864" spans="1:10">
      <c r="A3864" s="5" t="s">
        <v>826</v>
      </c>
      <c r="B3864" s="6">
        <v>44919.6472493287</v>
      </c>
      <c r="C3864" s="5" t="s">
        <v>601</v>
      </c>
      <c r="D3864" s="9">
        <v>45123189861</v>
      </c>
      <c r="E3864" s="5" t="s">
        <v>71</v>
      </c>
      <c r="H3864" s="8">
        <v>4733.66</v>
      </c>
      <c r="I3864" s="5" t="s">
        <v>15</v>
      </c>
      <c r="J3864" s="10" t="s">
        <v>631</v>
      </c>
    </row>
    <row r="3865" spans="1:10">
      <c r="A3865" s="5" t="s">
        <v>826</v>
      </c>
      <c r="B3865" s="6">
        <v>44919.6472493287</v>
      </c>
      <c r="C3865" s="5" t="s">
        <v>601</v>
      </c>
      <c r="D3865" s="9">
        <v>45153055300</v>
      </c>
      <c r="E3865" s="5" t="s">
        <v>71</v>
      </c>
      <c r="H3865" s="8">
        <v>9977.1200000000008</v>
      </c>
      <c r="I3865" s="5" t="s">
        <v>15</v>
      </c>
      <c r="J3865" s="10" t="s">
        <v>631</v>
      </c>
    </row>
    <row r="3866" spans="1:10">
      <c r="A3866" s="5" t="s">
        <v>826</v>
      </c>
      <c r="B3866" s="6">
        <v>44919.6472493287</v>
      </c>
      <c r="C3866" s="5" t="s">
        <v>601</v>
      </c>
      <c r="D3866" s="9">
        <v>45123189861</v>
      </c>
      <c r="E3866" s="5" t="s">
        <v>71</v>
      </c>
      <c r="H3866" s="8">
        <v>5688.66</v>
      </c>
      <c r="I3866" s="5" t="s">
        <v>15</v>
      </c>
      <c r="J3866" s="10" t="s">
        <v>631</v>
      </c>
    </row>
    <row r="3867" spans="1:10">
      <c r="A3867" s="5" t="s">
        <v>826</v>
      </c>
      <c r="B3867" s="6">
        <v>44919.6472493287</v>
      </c>
      <c r="C3867" s="5" t="s">
        <v>601</v>
      </c>
      <c r="D3867" s="9">
        <v>45153055300</v>
      </c>
      <c r="E3867" s="5" t="s">
        <v>71</v>
      </c>
      <c r="H3867" s="8">
        <v>3524.82</v>
      </c>
      <c r="I3867" s="5" t="s">
        <v>15</v>
      </c>
      <c r="J3867" s="10" t="s">
        <v>631</v>
      </c>
    </row>
    <row r="3868" spans="1:10">
      <c r="A3868" s="5" t="s">
        <v>826</v>
      </c>
      <c r="B3868" s="6">
        <v>44919.6472493287</v>
      </c>
      <c r="C3868" s="5" t="s">
        <v>601</v>
      </c>
      <c r="D3868" s="9">
        <v>45153055300</v>
      </c>
      <c r="E3868" s="5" t="s">
        <v>71</v>
      </c>
      <c r="H3868" s="8">
        <v>1922.42</v>
      </c>
      <c r="I3868" s="5" t="s">
        <v>15</v>
      </c>
      <c r="J3868" s="10" t="s">
        <v>631</v>
      </c>
    </row>
    <row r="3869" spans="1:10">
      <c r="A3869" s="5" t="s">
        <v>826</v>
      </c>
      <c r="B3869" s="6">
        <v>44919.6472493287</v>
      </c>
      <c r="C3869" s="5" t="s">
        <v>601</v>
      </c>
      <c r="D3869" s="9">
        <v>45153055300</v>
      </c>
      <c r="E3869" s="5" t="s">
        <v>71</v>
      </c>
      <c r="H3869" s="8">
        <v>1687.7</v>
      </c>
      <c r="I3869" s="5" t="s">
        <v>15</v>
      </c>
      <c r="J3869" s="10" t="s">
        <v>631</v>
      </c>
    </row>
    <row r="3870" spans="1:10">
      <c r="A3870" s="5" t="s">
        <v>826</v>
      </c>
      <c r="B3870" s="6">
        <v>44919.6472493287</v>
      </c>
      <c r="C3870" s="5" t="s">
        <v>601</v>
      </c>
      <c r="D3870" s="9">
        <v>45153055300</v>
      </c>
      <c r="E3870" s="5" t="s">
        <v>71</v>
      </c>
      <c r="H3870" s="8">
        <v>348</v>
      </c>
      <c r="I3870" s="5" t="s">
        <v>15</v>
      </c>
      <c r="J3870" s="10" t="s">
        <v>631</v>
      </c>
    </row>
    <row r="3871" spans="1:10">
      <c r="A3871" s="5" t="s">
        <v>826</v>
      </c>
      <c r="B3871" s="6">
        <v>44919.6472493287</v>
      </c>
      <c r="C3871" s="5" t="s">
        <v>601</v>
      </c>
      <c r="D3871" s="9">
        <v>45123189861</v>
      </c>
      <c r="E3871" s="5" t="s">
        <v>71</v>
      </c>
      <c r="H3871" s="8">
        <v>26662.19</v>
      </c>
      <c r="I3871" s="5" t="s">
        <v>15</v>
      </c>
      <c r="J3871" s="10" t="s">
        <v>631</v>
      </c>
    </row>
    <row r="3872" spans="1:10">
      <c r="A3872" s="5" t="s">
        <v>826</v>
      </c>
      <c r="B3872" s="6">
        <v>44919.6472493287</v>
      </c>
      <c r="C3872" s="5" t="s">
        <v>601</v>
      </c>
      <c r="D3872" s="9">
        <v>45153055300</v>
      </c>
      <c r="E3872" s="5" t="s">
        <v>71</v>
      </c>
      <c r="H3872" s="8">
        <v>1017.42</v>
      </c>
      <c r="I3872" s="5" t="s">
        <v>15</v>
      </c>
      <c r="J3872" s="10" t="s">
        <v>631</v>
      </c>
    </row>
    <row r="3873" spans="1:10">
      <c r="A3873" s="5" t="s">
        <v>826</v>
      </c>
      <c r="B3873" s="6">
        <v>44919.6472493287</v>
      </c>
      <c r="C3873" s="5" t="s">
        <v>601</v>
      </c>
      <c r="D3873" s="9">
        <v>45153055300</v>
      </c>
      <c r="E3873" s="5" t="s">
        <v>71</v>
      </c>
      <c r="H3873" s="8">
        <v>2600.1999999999998</v>
      </c>
      <c r="I3873" s="5" t="s">
        <v>15</v>
      </c>
      <c r="J3873" s="10" t="s">
        <v>631</v>
      </c>
    </row>
    <row r="3874" spans="1:10">
      <c r="A3874" s="5" t="s">
        <v>826</v>
      </c>
      <c r="B3874" s="6">
        <v>44919.6472493287</v>
      </c>
      <c r="C3874" s="5" t="s">
        <v>601</v>
      </c>
      <c r="D3874" s="9">
        <v>45123189861</v>
      </c>
      <c r="E3874" s="5" t="s">
        <v>71</v>
      </c>
      <c r="H3874" s="8">
        <v>1497.56</v>
      </c>
      <c r="I3874" s="5" t="s">
        <v>15</v>
      </c>
      <c r="J3874" s="10" t="s">
        <v>631</v>
      </c>
    </row>
    <row r="3875" spans="1:10">
      <c r="A3875" s="5" t="s">
        <v>826</v>
      </c>
      <c r="B3875" s="6">
        <v>44919.6472493287</v>
      </c>
      <c r="C3875" s="5" t="s">
        <v>601</v>
      </c>
      <c r="D3875" s="9">
        <v>45153055300</v>
      </c>
      <c r="E3875" s="5" t="s">
        <v>71</v>
      </c>
      <c r="H3875" s="8">
        <v>4639.2</v>
      </c>
      <c r="I3875" s="5" t="s">
        <v>15</v>
      </c>
      <c r="J3875" s="10" t="s">
        <v>631</v>
      </c>
    </row>
    <row r="3876" spans="1:10">
      <c r="A3876" s="5" t="s">
        <v>826</v>
      </c>
      <c r="B3876" s="6">
        <v>44919.6472493287</v>
      </c>
      <c r="C3876" s="5" t="s">
        <v>601</v>
      </c>
      <c r="D3876" s="9">
        <v>45153055300</v>
      </c>
      <c r="E3876" s="5" t="s">
        <v>71</v>
      </c>
      <c r="H3876" s="8">
        <v>7648.4</v>
      </c>
      <c r="I3876" s="5" t="s">
        <v>15</v>
      </c>
      <c r="J3876" s="10" t="s">
        <v>631</v>
      </c>
    </row>
    <row r="3877" spans="1:10">
      <c r="A3877" s="5" t="s">
        <v>826</v>
      </c>
      <c r="B3877" s="6">
        <v>44919.6472493287</v>
      </c>
      <c r="C3877" s="5" t="s">
        <v>601</v>
      </c>
      <c r="D3877" s="9">
        <v>45153055300</v>
      </c>
      <c r="E3877" s="5" t="s">
        <v>71</v>
      </c>
      <c r="H3877" s="8">
        <v>1136.3</v>
      </c>
      <c r="I3877" s="5" t="s">
        <v>15</v>
      </c>
      <c r="J3877" s="10" t="s">
        <v>631</v>
      </c>
    </row>
    <row r="3878" spans="1:10">
      <c r="A3878" s="5" t="s">
        <v>826</v>
      </c>
      <c r="B3878" s="6">
        <v>44919.6472493287</v>
      </c>
      <c r="C3878" s="5" t="s">
        <v>601</v>
      </c>
      <c r="D3878" s="9">
        <v>45153055300</v>
      </c>
      <c r="E3878" s="5" t="s">
        <v>71</v>
      </c>
      <c r="H3878" s="8">
        <v>4375.72</v>
      </c>
      <c r="I3878" s="5" t="s">
        <v>15</v>
      </c>
      <c r="J3878" s="10" t="s">
        <v>631</v>
      </c>
    </row>
    <row r="3879" spans="1:10">
      <c r="A3879" s="5" t="s">
        <v>826</v>
      </c>
      <c r="B3879" s="6">
        <v>44919.6472493287</v>
      </c>
      <c r="C3879" s="5" t="s">
        <v>601</v>
      </c>
      <c r="D3879" s="9">
        <v>45123189861</v>
      </c>
      <c r="E3879" s="5" t="s">
        <v>71</v>
      </c>
      <c r="H3879" s="8">
        <v>34107</v>
      </c>
      <c r="I3879" s="5" t="s">
        <v>15</v>
      </c>
      <c r="J3879" s="10" t="s">
        <v>631</v>
      </c>
    </row>
    <row r="3880" spans="1:10">
      <c r="A3880" s="5" t="s">
        <v>826</v>
      </c>
      <c r="B3880" s="6">
        <v>44919.6472493287</v>
      </c>
      <c r="C3880" s="5" t="s">
        <v>601</v>
      </c>
      <c r="D3880" s="9">
        <v>45153055300</v>
      </c>
      <c r="E3880" s="5" t="s">
        <v>71</v>
      </c>
      <c r="H3880" s="8">
        <v>2501.7199999999998</v>
      </c>
      <c r="I3880" s="5" t="s">
        <v>15</v>
      </c>
      <c r="J3880" s="10" t="s">
        <v>631</v>
      </c>
    </row>
    <row r="3881" spans="1:10">
      <c r="A3881" s="5" t="s">
        <v>826</v>
      </c>
      <c r="B3881" s="6">
        <v>44919.6472493287</v>
      </c>
      <c r="C3881" s="5" t="s">
        <v>601</v>
      </c>
      <c r="D3881" s="9">
        <v>45153055300</v>
      </c>
      <c r="E3881" s="5" t="s">
        <v>71</v>
      </c>
      <c r="H3881" s="8">
        <v>3635.18</v>
      </c>
      <c r="I3881" s="5" t="s">
        <v>15</v>
      </c>
      <c r="J3881" s="10" t="s">
        <v>631</v>
      </c>
    </row>
    <row r="3882" spans="1:10">
      <c r="A3882" s="5" t="s">
        <v>826</v>
      </c>
      <c r="B3882" s="6">
        <v>44919.6472493287</v>
      </c>
      <c r="C3882" s="5" t="s">
        <v>601</v>
      </c>
      <c r="D3882" s="9">
        <v>45153055300</v>
      </c>
      <c r="E3882" s="5" t="s">
        <v>71</v>
      </c>
      <c r="H3882" s="8">
        <v>1394.4</v>
      </c>
      <c r="I3882" s="5" t="s">
        <v>15</v>
      </c>
      <c r="J3882" s="10" t="s">
        <v>631</v>
      </c>
    </row>
    <row r="3883" spans="1:10">
      <c r="A3883" s="5" t="s">
        <v>826</v>
      </c>
      <c r="B3883" s="6">
        <v>44919.6472493287</v>
      </c>
      <c r="C3883" s="5" t="s">
        <v>601</v>
      </c>
      <c r="D3883" s="9">
        <v>45153055300</v>
      </c>
      <c r="E3883" s="5" t="s">
        <v>71</v>
      </c>
      <c r="H3883" s="8">
        <v>8862.1</v>
      </c>
      <c r="I3883" s="5" t="s">
        <v>15</v>
      </c>
      <c r="J3883" s="10" t="s">
        <v>631</v>
      </c>
    </row>
    <row r="3884" spans="1:10">
      <c r="A3884" s="5" t="s">
        <v>826</v>
      </c>
      <c r="B3884" s="6">
        <v>44919.6472493287</v>
      </c>
      <c r="C3884" s="5" t="s">
        <v>601</v>
      </c>
      <c r="D3884" s="9">
        <v>45123189861</v>
      </c>
      <c r="E3884" s="5" t="s">
        <v>71</v>
      </c>
      <c r="H3884" s="8">
        <v>20142.38</v>
      </c>
      <c r="I3884" s="5" t="s">
        <v>15</v>
      </c>
      <c r="J3884" s="10" t="s">
        <v>631</v>
      </c>
    </row>
    <row r="3885" spans="1:10">
      <c r="A3885" s="5" t="s">
        <v>826</v>
      </c>
      <c r="B3885" s="6">
        <v>44919.6472493287</v>
      </c>
      <c r="C3885" s="5" t="s">
        <v>601</v>
      </c>
      <c r="D3885" s="9">
        <v>45153055300</v>
      </c>
      <c r="E3885" s="5" t="s">
        <v>71</v>
      </c>
      <c r="H3885" s="8">
        <v>11274.09</v>
      </c>
      <c r="I3885" s="5" t="s">
        <v>15</v>
      </c>
      <c r="J3885" s="10" t="s">
        <v>631</v>
      </c>
    </row>
    <row r="3886" spans="1:10">
      <c r="A3886" s="5" t="s">
        <v>826</v>
      </c>
      <c r="B3886" s="6">
        <v>44919.6472493287</v>
      </c>
      <c r="C3886" s="5" t="s">
        <v>601</v>
      </c>
      <c r="D3886" s="9">
        <v>45153055300</v>
      </c>
      <c r="E3886" s="5" t="s">
        <v>71</v>
      </c>
      <c r="H3886" s="8">
        <v>5137.2</v>
      </c>
      <c r="I3886" s="5" t="s">
        <v>15</v>
      </c>
      <c r="J3886" s="10" t="s">
        <v>631</v>
      </c>
    </row>
    <row r="3887" spans="1:10">
      <c r="A3887" s="5" t="s">
        <v>826</v>
      </c>
      <c r="B3887" s="6">
        <v>44919.6472493287</v>
      </c>
      <c r="C3887" s="5" t="s">
        <v>601</v>
      </c>
      <c r="D3887" s="9">
        <v>45153055300</v>
      </c>
      <c r="E3887" s="5" t="s">
        <v>71</v>
      </c>
      <c r="H3887" s="8">
        <v>4698.6000000000004</v>
      </c>
      <c r="I3887" s="5" t="s">
        <v>15</v>
      </c>
      <c r="J3887" s="10" t="s">
        <v>631</v>
      </c>
    </row>
    <row r="3888" spans="1:10">
      <c r="A3888" s="5" t="s">
        <v>826</v>
      </c>
      <c r="B3888" s="6">
        <v>44919.6472493287</v>
      </c>
      <c r="C3888" s="5" t="s">
        <v>601</v>
      </c>
      <c r="D3888" s="9">
        <v>45123189861</v>
      </c>
      <c r="E3888" s="5" t="s">
        <v>71</v>
      </c>
      <c r="H3888" s="8">
        <v>2340</v>
      </c>
      <c r="I3888" s="5" t="s">
        <v>15</v>
      </c>
      <c r="J3888" s="10" t="s">
        <v>631</v>
      </c>
    </row>
    <row r="3889" spans="1:10">
      <c r="A3889" s="5" t="s">
        <v>826</v>
      </c>
      <c r="B3889" s="6">
        <v>44919.6472493287</v>
      </c>
      <c r="C3889" s="5" t="s">
        <v>601</v>
      </c>
      <c r="D3889" s="9">
        <v>45153055300</v>
      </c>
      <c r="E3889" s="5" t="s">
        <v>71</v>
      </c>
      <c r="H3889" s="8">
        <v>2849.9</v>
      </c>
      <c r="I3889" s="5" t="s">
        <v>15</v>
      </c>
      <c r="J3889" s="10" t="s">
        <v>631</v>
      </c>
    </row>
    <row r="3890" spans="1:10">
      <c r="A3890" s="5" t="s">
        <v>826</v>
      </c>
      <c r="B3890" s="6">
        <v>44919.6472493287</v>
      </c>
      <c r="C3890" s="5" t="s">
        <v>601</v>
      </c>
      <c r="D3890" s="9">
        <v>295401006590006</v>
      </c>
      <c r="E3890" s="5" t="s">
        <v>632</v>
      </c>
      <c r="H3890" s="8">
        <v>21919.16</v>
      </c>
      <c r="I3890" s="5" t="s">
        <v>15</v>
      </c>
      <c r="J3890" s="10" t="s">
        <v>609</v>
      </c>
    </row>
    <row r="3891" spans="1:10">
      <c r="A3891" s="5" t="s">
        <v>826</v>
      </c>
      <c r="B3891" s="6">
        <v>44919.6472493287</v>
      </c>
      <c r="C3891" s="5" t="s">
        <v>601</v>
      </c>
      <c r="D3891" s="9">
        <v>295401006590006</v>
      </c>
      <c r="E3891" s="5" t="s">
        <v>649</v>
      </c>
      <c r="H3891" s="8">
        <v>6264</v>
      </c>
      <c r="I3891" s="5" t="s">
        <v>15</v>
      </c>
      <c r="J3891" s="10" t="s">
        <v>609</v>
      </c>
    </row>
    <row r="3892" spans="1:10">
      <c r="A3892" s="5" t="s">
        <v>826</v>
      </c>
      <c r="B3892" s="6">
        <v>44919.6472493287</v>
      </c>
      <c r="C3892" s="5" t="s">
        <v>601</v>
      </c>
      <c r="D3892" s="9">
        <v>45153055300</v>
      </c>
      <c r="E3892" s="5" t="s">
        <v>71</v>
      </c>
      <c r="H3892" s="8">
        <v>3053.1</v>
      </c>
      <c r="I3892" s="5" t="s">
        <v>15</v>
      </c>
      <c r="J3892" s="10" t="s">
        <v>631</v>
      </c>
    </row>
    <row r="3893" spans="1:10">
      <c r="A3893" s="5" t="s">
        <v>826</v>
      </c>
      <c r="B3893" s="6">
        <v>44919.6472493287</v>
      </c>
      <c r="C3893" s="5" t="s">
        <v>601</v>
      </c>
      <c r="D3893" s="9">
        <v>45123189861</v>
      </c>
      <c r="E3893" s="5" t="s">
        <v>71</v>
      </c>
      <c r="H3893" s="8">
        <v>1215</v>
      </c>
      <c r="I3893" s="5" t="s">
        <v>15</v>
      </c>
      <c r="J3893" s="10" t="s">
        <v>631</v>
      </c>
    </row>
    <row r="3894" spans="1:10">
      <c r="A3894" s="5" t="s">
        <v>826</v>
      </c>
      <c r="B3894" s="6">
        <v>44919.6472493287</v>
      </c>
      <c r="C3894" s="5" t="s">
        <v>601</v>
      </c>
      <c r="D3894" s="9">
        <v>45153055300</v>
      </c>
      <c r="E3894" s="5" t="s">
        <v>71</v>
      </c>
      <c r="H3894" s="8">
        <v>843.83</v>
      </c>
      <c r="I3894" s="5" t="s">
        <v>15</v>
      </c>
      <c r="J3894" s="10" t="s">
        <v>631</v>
      </c>
    </row>
    <row r="3895" spans="1:10">
      <c r="A3895" s="5" t="s">
        <v>826</v>
      </c>
      <c r="B3895" s="6">
        <v>44919.6472493287</v>
      </c>
      <c r="C3895" s="5" t="s">
        <v>601</v>
      </c>
      <c r="D3895" s="9">
        <v>45123189861</v>
      </c>
      <c r="E3895" s="5" t="s">
        <v>71</v>
      </c>
      <c r="H3895" s="8">
        <v>7528.72</v>
      </c>
      <c r="I3895" s="5" t="s">
        <v>15</v>
      </c>
      <c r="J3895" s="10" t="s">
        <v>631</v>
      </c>
    </row>
    <row r="3896" spans="1:10">
      <c r="A3896" s="5" t="s">
        <v>826</v>
      </c>
      <c r="B3896" s="6">
        <v>44919.6472493287</v>
      </c>
      <c r="C3896" s="5" t="s">
        <v>601</v>
      </c>
      <c r="D3896" s="9">
        <v>45133062442</v>
      </c>
      <c r="E3896" s="5" t="s">
        <v>71</v>
      </c>
      <c r="H3896" s="8">
        <v>39951.839999999997</v>
      </c>
      <c r="I3896" s="5" t="s">
        <v>15</v>
      </c>
      <c r="J3896" s="10" t="s">
        <v>631</v>
      </c>
    </row>
    <row r="3897" spans="1:10">
      <c r="A3897" s="5" t="s">
        <v>826</v>
      </c>
      <c r="B3897" s="6">
        <v>44919.6472493287</v>
      </c>
      <c r="C3897" s="5" t="s">
        <v>601</v>
      </c>
      <c r="D3897" s="9">
        <v>45123189861</v>
      </c>
      <c r="E3897" s="5" t="s">
        <v>71</v>
      </c>
      <c r="H3897" s="8">
        <v>2394</v>
      </c>
      <c r="I3897" s="5" t="s">
        <v>15</v>
      </c>
      <c r="J3897" s="10" t="s">
        <v>631</v>
      </c>
    </row>
    <row r="3898" spans="1:10">
      <c r="A3898" s="5" t="s">
        <v>826</v>
      </c>
      <c r="B3898" s="6">
        <v>44919.6472493287</v>
      </c>
      <c r="C3898" s="5" t="s">
        <v>601</v>
      </c>
      <c r="D3898" s="7">
        <v>413689</v>
      </c>
      <c r="E3898" s="5" t="s">
        <v>71</v>
      </c>
      <c r="H3898" s="8">
        <v>196276.2</v>
      </c>
      <c r="I3898" s="5" t="s">
        <v>15</v>
      </c>
      <c r="J3898" s="5" t="s">
        <v>630</v>
      </c>
    </row>
    <row r="3899" spans="1:10">
      <c r="A3899" s="5" t="s">
        <v>826</v>
      </c>
      <c r="B3899" s="6">
        <v>44919.6472493287</v>
      </c>
      <c r="C3899" s="5" t="s">
        <v>601</v>
      </c>
      <c r="D3899" s="9">
        <v>45123189861</v>
      </c>
      <c r="E3899" s="5" t="s">
        <v>71</v>
      </c>
      <c r="H3899" s="8">
        <v>879.6</v>
      </c>
      <c r="I3899" s="5" t="s">
        <v>15</v>
      </c>
      <c r="J3899" s="10" t="s">
        <v>631</v>
      </c>
    </row>
    <row r="3900" spans="1:10">
      <c r="A3900" s="5" t="s">
        <v>826</v>
      </c>
      <c r="B3900" s="6">
        <v>44919.6472493287</v>
      </c>
      <c r="C3900" s="5" t="s">
        <v>601</v>
      </c>
      <c r="D3900" s="9">
        <v>45123189861</v>
      </c>
      <c r="E3900" s="5" t="s">
        <v>71</v>
      </c>
      <c r="H3900" s="8">
        <v>390</v>
      </c>
      <c r="I3900" s="5" t="s">
        <v>15</v>
      </c>
      <c r="J3900" s="10" t="s">
        <v>631</v>
      </c>
    </row>
    <row r="3901" spans="1:10">
      <c r="A3901" s="5" t="s">
        <v>826</v>
      </c>
      <c r="B3901" s="6">
        <v>44919.6472493287</v>
      </c>
      <c r="C3901" s="5" t="s">
        <v>601</v>
      </c>
      <c r="D3901" s="9">
        <v>45123189861</v>
      </c>
      <c r="E3901" s="5" t="s">
        <v>71</v>
      </c>
      <c r="H3901" s="8">
        <v>4633.8</v>
      </c>
      <c r="I3901" s="5" t="s">
        <v>15</v>
      </c>
      <c r="J3901" s="10" t="s">
        <v>631</v>
      </c>
    </row>
    <row r="3902" spans="1:10">
      <c r="A3902" s="5" t="s">
        <v>826</v>
      </c>
      <c r="B3902" s="6">
        <v>44919.6472493287</v>
      </c>
      <c r="C3902" s="5" t="s">
        <v>601</v>
      </c>
      <c r="D3902" s="9">
        <v>451231898611</v>
      </c>
      <c r="E3902" s="5" t="s">
        <v>71</v>
      </c>
      <c r="H3902" s="8">
        <v>390</v>
      </c>
      <c r="I3902" s="5" t="s">
        <v>15</v>
      </c>
      <c r="J3902" s="10" t="s">
        <v>631</v>
      </c>
    </row>
    <row r="3903" spans="1:10">
      <c r="A3903" s="5" t="s">
        <v>826</v>
      </c>
      <c r="B3903" s="6">
        <v>44919.6472493287</v>
      </c>
      <c r="C3903" s="5" t="s">
        <v>601</v>
      </c>
      <c r="D3903" s="9">
        <v>45123189861</v>
      </c>
      <c r="E3903" s="5" t="s">
        <v>71</v>
      </c>
      <c r="H3903" s="8">
        <v>4393.8</v>
      </c>
      <c r="I3903" s="5" t="s">
        <v>15</v>
      </c>
      <c r="J3903" s="10" t="s">
        <v>631</v>
      </c>
    </row>
    <row r="3904" spans="1:10">
      <c r="A3904" s="5" t="s">
        <v>826</v>
      </c>
      <c r="B3904" s="6">
        <v>44919.6472493287</v>
      </c>
      <c r="C3904" s="5" t="s">
        <v>601</v>
      </c>
      <c r="D3904" s="9">
        <v>45123189861</v>
      </c>
      <c r="E3904" s="5" t="s">
        <v>71</v>
      </c>
      <c r="H3904" s="8">
        <v>780</v>
      </c>
      <c r="I3904" s="5" t="s">
        <v>15</v>
      </c>
      <c r="J3904" s="10" t="s">
        <v>631</v>
      </c>
    </row>
    <row r="3905" spans="1:10">
      <c r="A3905" s="5" t="s">
        <v>826</v>
      </c>
      <c r="B3905" s="6">
        <v>44919.6472493287</v>
      </c>
      <c r="C3905" s="5" t="s">
        <v>601</v>
      </c>
      <c r="D3905" s="9">
        <v>45123189861</v>
      </c>
      <c r="E3905" s="5" t="s">
        <v>71</v>
      </c>
      <c r="H3905" s="8">
        <v>435</v>
      </c>
      <c r="I3905" s="5" t="s">
        <v>15</v>
      </c>
      <c r="J3905" s="10" t="s">
        <v>631</v>
      </c>
    </row>
    <row r="3906" spans="1:10">
      <c r="A3906" s="5" t="s">
        <v>826</v>
      </c>
      <c r="B3906" s="6">
        <v>44919.6472493287</v>
      </c>
      <c r="C3906" s="5" t="s">
        <v>601</v>
      </c>
      <c r="D3906" s="9">
        <v>45123189861</v>
      </c>
      <c r="E3906" s="5" t="s">
        <v>71</v>
      </c>
      <c r="H3906" s="8">
        <v>3622.44</v>
      </c>
      <c r="I3906" s="5" t="s">
        <v>15</v>
      </c>
      <c r="J3906" s="10" t="s">
        <v>631</v>
      </c>
    </row>
    <row r="3907" spans="1:10">
      <c r="A3907" s="5" t="s">
        <v>826</v>
      </c>
      <c r="B3907" s="6">
        <v>44919.6472493287</v>
      </c>
      <c r="C3907" s="5" t="s">
        <v>601</v>
      </c>
      <c r="D3907" s="9">
        <v>45113209778</v>
      </c>
      <c r="E3907" s="5" t="s">
        <v>71</v>
      </c>
      <c r="H3907" s="8">
        <v>2200</v>
      </c>
      <c r="I3907" s="5" t="s">
        <v>15</v>
      </c>
      <c r="J3907" s="5" t="s">
        <v>607</v>
      </c>
    </row>
    <row r="3908" spans="1:10">
      <c r="A3908" s="5" t="s">
        <v>826</v>
      </c>
      <c r="B3908" s="6">
        <v>44919.6472493287</v>
      </c>
      <c r="C3908" s="5" t="s">
        <v>601</v>
      </c>
      <c r="D3908" s="9">
        <v>45123189861</v>
      </c>
      <c r="E3908" s="5" t="s">
        <v>71</v>
      </c>
      <c r="H3908" s="8">
        <v>35.630000000000003</v>
      </c>
      <c r="I3908" s="5" t="s">
        <v>15</v>
      </c>
      <c r="J3908" s="10" t="s">
        <v>631</v>
      </c>
    </row>
    <row r="3909" spans="1:10">
      <c r="A3909" s="5" t="s">
        <v>826</v>
      </c>
      <c r="B3909" s="6">
        <v>44919.6472493287</v>
      </c>
      <c r="C3909" s="5" t="s">
        <v>601</v>
      </c>
      <c r="D3909" s="9">
        <v>45123189861</v>
      </c>
      <c r="E3909" s="5" t="s">
        <v>71</v>
      </c>
      <c r="H3909" s="8">
        <v>213.31</v>
      </c>
      <c r="I3909" s="5" t="s">
        <v>15</v>
      </c>
      <c r="J3909" s="10" t="s">
        <v>631</v>
      </c>
    </row>
    <row r="3910" spans="1:10">
      <c r="A3910" s="5" t="s">
        <v>826</v>
      </c>
      <c r="B3910" s="6">
        <v>44919.6472493287</v>
      </c>
      <c r="C3910" s="5" t="s">
        <v>601</v>
      </c>
      <c r="D3910" s="9">
        <v>45123189861</v>
      </c>
      <c r="E3910" s="5" t="s">
        <v>71</v>
      </c>
      <c r="H3910" s="8">
        <v>1800</v>
      </c>
      <c r="I3910" s="5" t="s">
        <v>15</v>
      </c>
      <c r="J3910" s="10" t="s">
        <v>631</v>
      </c>
    </row>
    <row r="3911" spans="1:10">
      <c r="A3911" s="5" t="s">
        <v>826</v>
      </c>
      <c r="B3911" s="6">
        <v>44919.6472493287</v>
      </c>
      <c r="C3911" s="5" t="s">
        <v>601</v>
      </c>
      <c r="D3911" s="9">
        <v>451231898612</v>
      </c>
      <c r="E3911" s="5" t="s">
        <v>71</v>
      </c>
      <c r="H3911" s="8">
        <v>390</v>
      </c>
      <c r="I3911" s="5" t="s">
        <v>15</v>
      </c>
      <c r="J3911" s="10" t="s">
        <v>631</v>
      </c>
    </row>
    <row r="3912" spans="1:10">
      <c r="A3912" s="5" t="s">
        <v>826</v>
      </c>
      <c r="B3912" s="6">
        <v>44919.6472493287</v>
      </c>
      <c r="C3912" s="5" t="s">
        <v>601</v>
      </c>
      <c r="D3912" s="7">
        <v>389540</v>
      </c>
      <c r="E3912" s="5" t="s">
        <v>71</v>
      </c>
      <c r="H3912" s="8">
        <v>231366</v>
      </c>
      <c r="I3912" s="5" t="s">
        <v>15</v>
      </c>
      <c r="J3912" s="5" t="s">
        <v>608</v>
      </c>
    </row>
    <row r="3913" spans="1:10">
      <c r="A3913" s="5" t="s">
        <v>826</v>
      </c>
      <c r="B3913" s="6">
        <v>44919.6472493287</v>
      </c>
      <c r="C3913" s="5" t="s">
        <v>601</v>
      </c>
      <c r="D3913" s="7">
        <v>389535</v>
      </c>
      <c r="E3913" s="10" t="s">
        <v>130</v>
      </c>
      <c r="H3913" s="8">
        <v>696</v>
      </c>
      <c r="I3913" s="5" t="s">
        <v>15</v>
      </c>
      <c r="J3913" s="5" t="s">
        <v>608</v>
      </c>
    </row>
    <row r="3914" spans="1:10">
      <c r="A3914" s="5" t="s">
        <v>826</v>
      </c>
      <c r="B3914" s="6">
        <v>44919.6472493287</v>
      </c>
      <c r="C3914" s="5" t="s">
        <v>601</v>
      </c>
      <c r="D3914" s="7"/>
      <c r="E3914" s="10"/>
      <c r="F3914" s="8">
        <v>0.6</v>
      </c>
      <c r="I3914" s="11" t="s">
        <v>9</v>
      </c>
      <c r="J3914" s="5" t="s">
        <v>607</v>
      </c>
    </row>
    <row r="3915" spans="1:10">
      <c r="A3915" s="12" t="s">
        <v>21</v>
      </c>
      <c r="B3915" s="3"/>
      <c r="C3915" s="3"/>
      <c r="D3915" s="7"/>
      <c r="E3915" s="10"/>
      <c r="F3915" s="8"/>
      <c r="I3915" s="11"/>
      <c r="J3915" s="10"/>
    </row>
    <row r="3916" spans="1:10">
      <c r="A3916" s="13" t="s">
        <v>22</v>
      </c>
      <c r="B3916" s="13" t="s">
        <v>23</v>
      </c>
      <c r="C3916" s="13" t="s">
        <v>24</v>
      </c>
      <c r="D3916" s="7"/>
      <c r="E3916" s="10"/>
      <c r="F3916" s="8"/>
      <c r="I3916" s="11"/>
      <c r="J3916" s="10"/>
    </row>
    <row r="3917" spans="1:10" ht="15.75" customHeight="1">
      <c r="D3917" s="14">
        <v>112486873</v>
      </c>
    </row>
    <row r="3919" spans="1:10">
      <c r="A3919" s="1" t="s">
        <v>0</v>
      </c>
      <c r="B3919" s="2"/>
      <c r="C3919" s="2"/>
      <c r="D3919" s="2"/>
      <c r="E3919" s="2"/>
      <c r="F3919" s="2"/>
      <c r="G3919" s="2"/>
      <c r="H3919" s="2"/>
      <c r="I3919" s="2"/>
      <c r="J3919" s="2"/>
    </row>
    <row r="3920" spans="1:10">
      <c r="A3920" s="3" t="s">
        <v>213</v>
      </c>
      <c r="B3920" s="2"/>
      <c r="C3920" s="2"/>
      <c r="D3920" s="2"/>
      <c r="E3920" s="2"/>
      <c r="F3920" s="2"/>
      <c r="G3920" s="2"/>
      <c r="H3920" s="2"/>
      <c r="I3920" s="2"/>
      <c r="J3920" s="2"/>
    </row>
    <row r="3921" spans="1:10">
      <c r="A3921" s="88" t="s">
        <v>0</v>
      </c>
      <c r="B3921" s="88" t="s">
        <v>2</v>
      </c>
      <c r="C3921" s="88" t="s">
        <v>3</v>
      </c>
      <c r="D3921" s="88" t="s">
        <v>4</v>
      </c>
      <c r="E3921" s="88" t="s">
        <v>5</v>
      </c>
      <c r="F3921" s="88" t="s">
        <v>6</v>
      </c>
      <c r="G3921" s="90"/>
      <c r="H3921" s="91"/>
      <c r="I3921" s="88" t="s">
        <v>7</v>
      </c>
      <c r="J3921" s="88" t="s">
        <v>8</v>
      </c>
    </row>
    <row r="3922" spans="1:10">
      <c r="A3922" s="89"/>
      <c r="B3922" s="89"/>
      <c r="C3922" s="89"/>
      <c r="D3922" s="89"/>
      <c r="E3922" s="89"/>
      <c r="F3922" s="4" t="s">
        <v>9</v>
      </c>
      <c r="G3922" s="4" t="s">
        <v>10</v>
      </c>
      <c r="H3922" s="4" t="s">
        <v>11</v>
      </c>
      <c r="I3922" s="89"/>
      <c r="J3922" s="89"/>
    </row>
    <row r="3923" spans="1:10">
      <c r="A3923" s="23" t="s">
        <v>214</v>
      </c>
      <c r="B3923" s="23"/>
      <c r="C3923" s="23"/>
    </row>
    <row r="3924" spans="1:10">
      <c r="A3924" s="12" t="s">
        <v>21</v>
      </c>
      <c r="B3924" s="3"/>
      <c r="C3924" s="3"/>
    </row>
    <row r="3925" spans="1:10">
      <c r="A3925" s="13" t="s">
        <v>22</v>
      </c>
      <c r="B3925" s="13" t="s">
        <v>23</v>
      </c>
      <c r="C3925" s="13" t="s">
        <v>24</v>
      </c>
    </row>
    <row r="3928" spans="1:10">
      <c r="A3928" s="1" t="s">
        <v>0</v>
      </c>
      <c r="B3928" s="2"/>
      <c r="C3928" s="2"/>
      <c r="D3928" s="2"/>
      <c r="E3928" s="2"/>
      <c r="F3928" s="2"/>
      <c r="G3928" s="2"/>
      <c r="H3928" s="2"/>
      <c r="I3928" s="2"/>
      <c r="J3928" s="2"/>
    </row>
    <row r="3929" spans="1:10">
      <c r="A3929" s="3" t="s">
        <v>215</v>
      </c>
      <c r="B3929" s="2"/>
      <c r="C3929" s="2"/>
      <c r="D3929" s="2"/>
      <c r="E3929" s="2"/>
      <c r="F3929" s="2"/>
      <c r="G3929" s="2"/>
      <c r="H3929" s="2"/>
      <c r="I3929" s="2"/>
      <c r="J3929" s="2"/>
    </row>
    <row r="3930" spans="1:10">
      <c r="A3930" s="88" t="s">
        <v>0</v>
      </c>
      <c r="B3930" s="88" t="s">
        <v>2</v>
      </c>
      <c r="C3930" s="88" t="s">
        <v>3</v>
      </c>
      <c r="D3930" s="88" t="s">
        <v>4</v>
      </c>
      <c r="E3930" s="88" t="s">
        <v>5</v>
      </c>
      <c r="F3930" s="88" t="s">
        <v>6</v>
      </c>
      <c r="G3930" s="90"/>
      <c r="H3930" s="91"/>
      <c r="I3930" s="88" t="s">
        <v>7</v>
      </c>
      <c r="J3930" s="88" t="s">
        <v>8</v>
      </c>
    </row>
    <row r="3931" spans="1:10">
      <c r="A3931" s="89"/>
      <c r="B3931" s="89"/>
      <c r="C3931" s="89"/>
      <c r="D3931" s="89"/>
      <c r="E3931" s="89"/>
      <c r="F3931" s="4" t="s">
        <v>9</v>
      </c>
      <c r="G3931" s="4" t="s">
        <v>10</v>
      </c>
      <c r="H3931" s="4" t="s">
        <v>11</v>
      </c>
      <c r="I3931" s="89"/>
      <c r="J3931" s="89"/>
    </row>
    <row r="3932" spans="1:10">
      <c r="A3932" s="5" t="s">
        <v>827</v>
      </c>
      <c r="B3932" s="6">
        <v>44922.453407187502</v>
      </c>
      <c r="C3932" s="5" t="s">
        <v>601</v>
      </c>
      <c r="D3932" s="9">
        <v>45123192509</v>
      </c>
      <c r="E3932" s="5" t="s">
        <v>71</v>
      </c>
      <c r="H3932" s="8">
        <v>619.79999999999995</v>
      </c>
      <c r="I3932" s="5" t="s">
        <v>15</v>
      </c>
      <c r="J3932" s="5" t="s">
        <v>602</v>
      </c>
    </row>
    <row r="3933" spans="1:10">
      <c r="A3933" s="5" t="s">
        <v>827</v>
      </c>
      <c r="B3933" s="6">
        <v>44922.453407187502</v>
      </c>
      <c r="C3933" s="5" t="s">
        <v>601</v>
      </c>
      <c r="D3933" s="9">
        <v>52216691330</v>
      </c>
      <c r="E3933" s="5" t="s">
        <v>71</v>
      </c>
      <c r="H3933" s="8">
        <v>960</v>
      </c>
      <c r="I3933" s="5" t="s">
        <v>15</v>
      </c>
      <c r="J3933" s="5" t="s">
        <v>602</v>
      </c>
    </row>
    <row r="3934" spans="1:10">
      <c r="A3934" s="5" t="s">
        <v>827</v>
      </c>
      <c r="B3934" s="6">
        <v>44922.453407187502</v>
      </c>
      <c r="C3934" s="5" t="s">
        <v>601</v>
      </c>
      <c r="D3934" s="9">
        <v>45143434239</v>
      </c>
      <c r="E3934" s="5" t="s">
        <v>71</v>
      </c>
      <c r="H3934" s="8">
        <v>904</v>
      </c>
      <c r="I3934" s="5" t="s">
        <v>15</v>
      </c>
      <c r="J3934" s="5" t="s">
        <v>602</v>
      </c>
    </row>
    <row r="3935" spans="1:10">
      <c r="A3935" s="5" t="s">
        <v>827</v>
      </c>
      <c r="B3935" s="6">
        <v>44922.453407187502</v>
      </c>
      <c r="C3935" s="5" t="s">
        <v>601</v>
      </c>
      <c r="D3935" s="9">
        <v>45123192900</v>
      </c>
      <c r="E3935" s="5" t="s">
        <v>71</v>
      </c>
      <c r="H3935" s="8">
        <v>1370.8</v>
      </c>
      <c r="I3935" s="5" t="s">
        <v>15</v>
      </c>
      <c r="J3935" s="5" t="s">
        <v>602</v>
      </c>
    </row>
    <row r="3936" spans="1:10">
      <c r="A3936" s="5" t="s">
        <v>827</v>
      </c>
      <c r="B3936" s="6">
        <v>44922.453407187502</v>
      </c>
      <c r="C3936" s="5" t="s">
        <v>601</v>
      </c>
      <c r="D3936" s="9">
        <v>45163153674</v>
      </c>
      <c r="E3936" s="5" t="s">
        <v>71</v>
      </c>
      <c r="H3936" s="8">
        <v>408.76</v>
      </c>
      <c r="I3936" s="5" t="s">
        <v>15</v>
      </c>
      <c r="J3936" s="5" t="s">
        <v>602</v>
      </c>
    </row>
    <row r="3937" spans="1:10">
      <c r="A3937" s="5" t="s">
        <v>827</v>
      </c>
      <c r="B3937" s="6">
        <v>44922.453407187502</v>
      </c>
      <c r="C3937" s="5" t="s">
        <v>601</v>
      </c>
      <c r="D3937" s="9">
        <v>45143434304</v>
      </c>
      <c r="E3937" s="5" t="s">
        <v>71</v>
      </c>
      <c r="H3937" s="8">
        <v>196.98</v>
      </c>
      <c r="I3937" s="5" t="s">
        <v>15</v>
      </c>
      <c r="J3937" s="5" t="s">
        <v>602</v>
      </c>
    </row>
    <row r="3938" spans="1:10">
      <c r="A3938" s="5" t="s">
        <v>827</v>
      </c>
      <c r="B3938" s="6">
        <v>44922.453407187502</v>
      </c>
      <c r="C3938" s="5" t="s">
        <v>601</v>
      </c>
      <c r="D3938" s="9">
        <v>45113210871</v>
      </c>
      <c r="E3938" s="5" t="s">
        <v>71</v>
      </c>
      <c r="H3938" s="8">
        <v>480</v>
      </c>
      <c r="I3938" s="5" t="s">
        <v>15</v>
      </c>
      <c r="J3938" s="5" t="s">
        <v>602</v>
      </c>
    </row>
    <row r="3939" spans="1:10">
      <c r="A3939" s="5" t="s">
        <v>827</v>
      </c>
      <c r="B3939" s="6">
        <v>44922.453407187502</v>
      </c>
      <c r="C3939" s="5" t="s">
        <v>601</v>
      </c>
      <c r="D3939" s="9">
        <v>52716539170</v>
      </c>
      <c r="E3939" s="5" t="s">
        <v>71</v>
      </c>
      <c r="H3939" s="8">
        <v>417.81</v>
      </c>
      <c r="I3939" s="5" t="s">
        <v>15</v>
      </c>
      <c r="J3939" s="5" t="s">
        <v>602</v>
      </c>
    </row>
    <row r="3940" spans="1:10">
      <c r="A3940" s="5" t="s">
        <v>827</v>
      </c>
      <c r="B3940" s="6">
        <v>44922.453407187502</v>
      </c>
      <c r="C3940" s="5" t="s">
        <v>601</v>
      </c>
      <c r="D3940" s="9">
        <v>45133065245</v>
      </c>
      <c r="E3940" s="5" t="s">
        <v>71</v>
      </c>
      <c r="H3940" s="8">
        <v>582.29999999999995</v>
      </c>
      <c r="I3940" s="5" t="s">
        <v>15</v>
      </c>
      <c r="J3940" s="5" t="s">
        <v>602</v>
      </c>
    </row>
    <row r="3941" spans="1:10">
      <c r="A3941" s="5" t="s">
        <v>827</v>
      </c>
      <c r="B3941" s="6">
        <v>44922.453407187502</v>
      </c>
      <c r="C3941" s="5" t="s">
        <v>601</v>
      </c>
      <c r="D3941" s="7">
        <v>125391</v>
      </c>
      <c r="E3941" s="5" t="s">
        <v>645</v>
      </c>
      <c r="H3941" s="8">
        <v>5550</v>
      </c>
      <c r="I3941" s="5" t="s">
        <v>15</v>
      </c>
      <c r="J3941" s="5" t="s">
        <v>602</v>
      </c>
    </row>
    <row r="3942" spans="1:10">
      <c r="A3942" s="5" t="s">
        <v>827</v>
      </c>
      <c r="B3942" s="6">
        <v>44922.453407187502</v>
      </c>
      <c r="C3942" s="5" t="s">
        <v>601</v>
      </c>
      <c r="D3942" s="7">
        <v>131545</v>
      </c>
      <c r="E3942" s="5" t="s">
        <v>645</v>
      </c>
      <c r="H3942" s="8">
        <v>1842</v>
      </c>
      <c r="I3942" s="5" t="s">
        <v>15</v>
      </c>
      <c r="J3942" s="5" t="s">
        <v>602</v>
      </c>
    </row>
    <row r="3943" spans="1:10">
      <c r="A3943" s="5" t="s">
        <v>827</v>
      </c>
      <c r="B3943" s="6">
        <v>44922.453407187502</v>
      </c>
      <c r="C3943" s="5" t="s">
        <v>601</v>
      </c>
      <c r="D3943" s="7">
        <v>151819</v>
      </c>
      <c r="E3943" s="5" t="s">
        <v>645</v>
      </c>
      <c r="H3943" s="8">
        <v>1539.44</v>
      </c>
      <c r="I3943" s="5" t="s">
        <v>15</v>
      </c>
      <c r="J3943" s="5" t="s">
        <v>602</v>
      </c>
    </row>
    <row r="3944" spans="1:10">
      <c r="A3944" s="5" t="s">
        <v>827</v>
      </c>
      <c r="B3944" s="6">
        <v>44922.453407187502</v>
      </c>
      <c r="C3944" s="5" t="s">
        <v>601</v>
      </c>
      <c r="D3944" s="7">
        <v>540631</v>
      </c>
      <c r="E3944" s="5" t="s">
        <v>645</v>
      </c>
      <c r="H3944" s="8">
        <v>2666</v>
      </c>
      <c r="I3944" s="5" t="s">
        <v>15</v>
      </c>
      <c r="J3944" s="5" t="s">
        <v>602</v>
      </c>
    </row>
    <row r="3945" spans="1:10">
      <c r="A3945" s="5" t="s">
        <v>827</v>
      </c>
      <c r="B3945" s="6">
        <v>44922.453407187502</v>
      </c>
      <c r="C3945" s="5" t="s">
        <v>601</v>
      </c>
      <c r="D3945" s="7"/>
      <c r="E3945" s="10"/>
      <c r="F3945" s="8">
        <v>1736</v>
      </c>
      <c r="I3945" s="11" t="s">
        <v>9</v>
      </c>
      <c r="J3945" s="10" t="s">
        <v>658</v>
      </c>
    </row>
    <row r="3946" spans="1:10">
      <c r="A3946" s="5" t="s">
        <v>827</v>
      </c>
      <c r="B3946" s="6">
        <v>44922.453407187502</v>
      </c>
      <c r="C3946" s="5" t="s">
        <v>601</v>
      </c>
      <c r="D3946" s="7"/>
      <c r="E3946" s="10"/>
      <c r="F3946" s="8">
        <v>35898</v>
      </c>
      <c r="I3946" s="11" t="s">
        <v>9</v>
      </c>
      <c r="J3946" s="10" t="s">
        <v>613</v>
      </c>
    </row>
    <row r="3947" spans="1:10">
      <c r="A3947" s="5" t="s">
        <v>827</v>
      </c>
      <c r="B3947" s="6">
        <v>44922.453407187502</v>
      </c>
      <c r="C3947" s="5" t="s">
        <v>601</v>
      </c>
      <c r="D3947" s="7"/>
      <c r="E3947" s="10"/>
      <c r="F3947" s="8">
        <v>9832.6</v>
      </c>
      <c r="I3947" s="11" t="s">
        <v>9</v>
      </c>
      <c r="J3947" s="5" t="s">
        <v>612</v>
      </c>
    </row>
    <row r="3948" spans="1:10">
      <c r="A3948" s="5" t="s">
        <v>827</v>
      </c>
      <c r="B3948" s="6">
        <v>44922.453407187502</v>
      </c>
      <c r="C3948" s="5" t="s">
        <v>601</v>
      </c>
      <c r="D3948" s="7"/>
      <c r="E3948" s="10"/>
      <c r="F3948" s="8">
        <v>8181</v>
      </c>
      <c r="I3948" s="11" t="s">
        <v>9</v>
      </c>
      <c r="J3948" s="5" t="s">
        <v>614</v>
      </c>
    </row>
    <row r="3949" spans="1:10">
      <c r="A3949" s="5" t="s">
        <v>827</v>
      </c>
      <c r="B3949" s="6">
        <v>44922.453407187502</v>
      </c>
      <c r="C3949" s="5" t="s">
        <v>601</v>
      </c>
      <c r="D3949" s="7"/>
      <c r="E3949" s="10"/>
      <c r="F3949" s="8">
        <v>14412.5</v>
      </c>
      <c r="I3949" s="11" t="s">
        <v>9</v>
      </c>
      <c r="J3949" s="10" t="s">
        <v>615</v>
      </c>
    </row>
    <row r="3950" spans="1:10">
      <c r="A3950" s="5" t="s">
        <v>827</v>
      </c>
      <c r="B3950" s="6">
        <v>44922.453407187502</v>
      </c>
      <c r="C3950" s="5" t="s">
        <v>601</v>
      </c>
      <c r="D3950" s="7"/>
      <c r="E3950" s="10"/>
      <c r="F3950" s="8">
        <v>5872.4</v>
      </c>
      <c r="I3950" s="11" t="s">
        <v>9</v>
      </c>
      <c r="J3950" s="5" t="s">
        <v>616</v>
      </c>
    </row>
    <row r="3951" spans="1:10">
      <c r="A3951" s="5" t="s">
        <v>827</v>
      </c>
      <c r="B3951" s="6">
        <v>44922.453407187502</v>
      </c>
      <c r="C3951" s="5" t="s">
        <v>601</v>
      </c>
      <c r="D3951" s="7"/>
      <c r="E3951" s="10"/>
      <c r="F3951" s="8">
        <v>19859.2</v>
      </c>
      <c r="I3951" s="11" t="s">
        <v>9</v>
      </c>
      <c r="J3951" s="10" t="s">
        <v>659</v>
      </c>
    </row>
    <row r="3952" spans="1:10">
      <c r="A3952" s="5" t="s">
        <v>827</v>
      </c>
      <c r="B3952" s="6">
        <v>44922.453407187502</v>
      </c>
      <c r="C3952" s="5" t="s">
        <v>601</v>
      </c>
      <c r="D3952" s="7"/>
      <c r="E3952" s="10"/>
      <c r="F3952" s="8">
        <v>360</v>
      </c>
      <c r="I3952" s="11" t="s">
        <v>9</v>
      </c>
      <c r="J3952" s="10" t="s">
        <v>745</v>
      </c>
    </row>
    <row r="3953" spans="1:10">
      <c r="A3953" s="5" t="s">
        <v>827</v>
      </c>
      <c r="B3953" s="6">
        <v>44922.453407187502</v>
      </c>
      <c r="C3953" s="5" t="s">
        <v>601</v>
      </c>
      <c r="D3953" s="7"/>
      <c r="E3953" s="10"/>
      <c r="F3953" s="8">
        <v>1852.4</v>
      </c>
      <c r="I3953" s="11" t="s">
        <v>9</v>
      </c>
      <c r="J3953" s="10" t="s">
        <v>617</v>
      </c>
    </row>
    <row r="3954" spans="1:10">
      <c r="A3954" s="5" t="s">
        <v>827</v>
      </c>
      <c r="B3954" s="6">
        <v>44922.453407187502</v>
      </c>
      <c r="C3954" s="5" t="s">
        <v>601</v>
      </c>
      <c r="D3954" s="7"/>
      <c r="E3954" s="10"/>
      <c r="F3954" s="8">
        <v>6081</v>
      </c>
      <c r="I3954" s="11" t="s">
        <v>9</v>
      </c>
      <c r="J3954" s="10" t="s">
        <v>618</v>
      </c>
    </row>
    <row r="3955" spans="1:10">
      <c r="A3955" s="5" t="s">
        <v>827</v>
      </c>
      <c r="B3955" s="6">
        <v>44922.453407187502</v>
      </c>
      <c r="C3955" s="5" t="s">
        <v>601</v>
      </c>
      <c r="D3955" s="7"/>
      <c r="E3955" s="10"/>
      <c r="F3955" s="8">
        <v>4433</v>
      </c>
      <c r="I3955" s="11" t="s">
        <v>9</v>
      </c>
      <c r="J3955" s="10" t="s">
        <v>619</v>
      </c>
    </row>
    <row r="3956" spans="1:10">
      <c r="A3956" s="5" t="s">
        <v>827</v>
      </c>
      <c r="B3956" s="6">
        <v>44922.453407187502</v>
      </c>
      <c r="C3956" s="5" t="s">
        <v>601</v>
      </c>
      <c r="D3956" s="7"/>
      <c r="E3956" s="10"/>
      <c r="F3956" s="8">
        <v>11518.3</v>
      </c>
      <c r="I3956" s="11" t="s">
        <v>9</v>
      </c>
      <c r="J3956" s="10" t="s">
        <v>620</v>
      </c>
    </row>
    <row r="3957" spans="1:10">
      <c r="A3957" s="5" t="s">
        <v>827</v>
      </c>
      <c r="B3957" s="6">
        <v>44922.453407187502</v>
      </c>
      <c r="C3957" s="5" t="s">
        <v>601</v>
      </c>
      <c r="D3957" s="7"/>
      <c r="E3957" s="10"/>
      <c r="F3957" s="8">
        <v>8701.9</v>
      </c>
      <c r="I3957" s="11" t="s">
        <v>9</v>
      </c>
      <c r="J3957" s="10" t="s">
        <v>621</v>
      </c>
    </row>
    <row r="3958" spans="1:10">
      <c r="A3958" s="5" t="s">
        <v>827</v>
      </c>
      <c r="B3958" s="6">
        <v>44922.453407187502</v>
      </c>
      <c r="C3958" s="5" t="s">
        <v>601</v>
      </c>
      <c r="D3958" s="7"/>
      <c r="E3958" s="10"/>
      <c r="F3958" s="8">
        <v>31947.7</v>
      </c>
      <c r="I3958" s="11" t="s">
        <v>9</v>
      </c>
      <c r="J3958" s="10" t="s">
        <v>603</v>
      </c>
    </row>
    <row r="3959" spans="1:10">
      <c r="A3959" s="5" t="s">
        <v>827</v>
      </c>
      <c r="B3959" s="6">
        <v>44922.453407187502</v>
      </c>
      <c r="C3959" s="5" t="s">
        <v>601</v>
      </c>
      <c r="D3959" s="7"/>
      <c r="E3959" s="10"/>
      <c r="F3959" s="8">
        <v>5946.5</v>
      </c>
      <c r="I3959" s="11" t="s">
        <v>9</v>
      </c>
      <c r="J3959" s="10" t="s">
        <v>622</v>
      </c>
    </row>
    <row r="3960" spans="1:10">
      <c r="A3960" s="5" t="s">
        <v>827</v>
      </c>
      <c r="B3960" s="6">
        <v>44922.453407187502</v>
      </c>
      <c r="C3960" s="5" t="s">
        <v>601</v>
      </c>
      <c r="D3960" s="7"/>
      <c r="E3960" s="10"/>
      <c r="F3960" s="8">
        <v>8011.4</v>
      </c>
      <c r="I3960" s="11" t="s">
        <v>9</v>
      </c>
      <c r="J3960" s="10" t="s">
        <v>623</v>
      </c>
    </row>
    <row r="3961" spans="1:10">
      <c r="A3961" s="5" t="s">
        <v>827</v>
      </c>
      <c r="B3961" s="6">
        <v>44922.453407187502</v>
      </c>
      <c r="C3961" s="5" t="s">
        <v>601</v>
      </c>
      <c r="D3961" s="7"/>
      <c r="E3961" s="10"/>
      <c r="F3961" s="8">
        <v>4391.1000000000004</v>
      </c>
      <c r="I3961" s="11" t="s">
        <v>9</v>
      </c>
      <c r="J3961" s="10" t="s">
        <v>624</v>
      </c>
    </row>
    <row r="3962" spans="1:10">
      <c r="A3962" s="5" t="s">
        <v>827</v>
      </c>
      <c r="B3962" s="6">
        <v>44922.453407187502</v>
      </c>
      <c r="C3962" s="5" t="s">
        <v>601</v>
      </c>
      <c r="D3962" s="7"/>
      <c r="E3962" s="10"/>
      <c r="F3962" s="8">
        <v>11283.7</v>
      </c>
      <c r="I3962" s="11" t="s">
        <v>9</v>
      </c>
      <c r="J3962" s="10" t="s">
        <v>625</v>
      </c>
    </row>
    <row r="3963" spans="1:10">
      <c r="A3963" s="5" t="s">
        <v>827</v>
      </c>
      <c r="B3963" s="6">
        <v>44922.453407187502</v>
      </c>
      <c r="C3963" s="5" t="s">
        <v>601</v>
      </c>
      <c r="D3963" s="7"/>
      <c r="E3963" s="10"/>
      <c r="F3963" s="8">
        <v>6610.2</v>
      </c>
      <c r="I3963" s="11" t="s">
        <v>9</v>
      </c>
      <c r="J3963" s="10" t="s">
        <v>604</v>
      </c>
    </row>
    <row r="3964" spans="1:10">
      <c r="A3964" s="5" t="s">
        <v>827</v>
      </c>
      <c r="B3964" s="6">
        <v>44922.453407187502</v>
      </c>
      <c r="C3964" s="5" t="s">
        <v>601</v>
      </c>
      <c r="D3964" s="7"/>
      <c r="E3964" s="10"/>
      <c r="F3964" s="8">
        <v>65231</v>
      </c>
      <c r="I3964" s="11" t="s">
        <v>9</v>
      </c>
      <c r="J3964" s="10" t="s">
        <v>626</v>
      </c>
    </row>
    <row r="3965" spans="1:10">
      <c r="A3965" s="5" t="s">
        <v>827</v>
      </c>
      <c r="B3965" s="6">
        <v>44922.453407187502</v>
      </c>
      <c r="C3965" s="5" t="s">
        <v>601</v>
      </c>
      <c r="D3965" s="7"/>
      <c r="E3965" s="10"/>
      <c r="F3965" s="8">
        <v>28334.9</v>
      </c>
      <c r="I3965" s="11" t="s">
        <v>9</v>
      </c>
      <c r="J3965" s="10" t="s">
        <v>660</v>
      </c>
    </row>
    <row r="3966" spans="1:10">
      <c r="A3966" s="5" t="s">
        <v>827</v>
      </c>
      <c r="B3966" s="6">
        <v>44922.453407187502</v>
      </c>
      <c r="C3966" s="5" t="s">
        <v>601</v>
      </c>
      <c r="D3966" s="7"/>
      <c r="E3966" s="10"/>
      <c r="F3966" s="8">
        <v>9512.9</v>
      </c>
      <c r="I3966" s="11" t="s">
        <v>9</v>
      </c>
      <c r="J3966" s="10" t="s">
        <v>639</v>
      </c>
    </row>
    <row r="3967" spans="1:10">
      <c r="A3967" s="5" t="s">
        <v>827</v>
      </c>
      <c r="B3967" s="6">
        <v>44922.453407187502</v>
      </c>
      <c r="C3967" s="5" t="s">
        <v>601</v>
      </c>
      <c r="D3967" s="7"/>
      <c r="E3967" s="10"/>
      <c r="F3967" s="8">
        <v>8194.5</v>
      </c>
      <c r="I3967" s="11" t="s">
        <v>9</v>
      </c>
      <c r="J3967" s="10" t="s">
        <v>674</v>
      </c>
    </row>
    <row r="3968" spans="1:10">
      <c r="A3968" s="12" t="s">
        <v>21</v>
      </c>
      <c r="B3968" s="3"/>
      <c r="C3968" s="3"/>
      <c r="D3968" s="26">
        <f>305000.6+3201.6</f>
        <v>308202.19999999995</v>
      </c>
      <c r="E3968" s="10"/>
      <c r="F3968" s="19">
        <f>SUM(F3932:G3967)</f>
        <v>308202.20000000007</v>
      </c>
      <c r="H3968" s="8"/>
      <c r="I3968" s="11"/>
      <c r="J3968" s="10"/>
    </row>
    <row r="3969" spans="1:10">
      <c r="A3969" s="13" t="s">
        <v>22</v>
      </c>
      <c r="B3969" s="13" t="s">
        <v>23</v>
      </c>
      <c r="C3969" s="13" t="s">
        <v>24</v>
      </c>
      <c r="D3969" s="7"/>
      <c r="E3969" s="10"/>
      <c r="H3969" s="8"/>
      <c r="I3969" s="11"/>
      <c r="J3969" s="10"/>
    </row>
    <row r="3970" spans="1:10" ht="15.75" customHeight="1">
      <c r="A3970" s="5"/>
      <c r="B3970" s="6"/>
      <c r="C3970" s="5"/>
      <c r="D3970" s="14">
        <v>112486874</v>
      </c>
      <c r="E3970" s="10"/>
      <c r="H3970" s="8"/>
      <c r="I3970" s="11"/>
      <c r="J3970" s="10"/>
    </row>
    <row r="3971" spans="1:10" ht="15.75" customHeight="1">
      <c r="A3971" s="5"/>
      <c r="B3971" s="6"/>
      <c r="C3971" s="5"/>
      <c r="D3971" s="14">
        <v>112486912</v>
      </c>
      <c r="E3971" s="10"/>
      <c r="H3971" s="8"/>
      <c r="I3971" s="11"/>
      <c r="J3971" s="10"/>
    </row>
    <row r="3972" spans="1:10">
      <c r="A3972" s="5"/>
      <c r="B3972" s="6"/>
      <c r="C3972" s="5"/>
      <c r="D3972" s="7"/>
      <c r="E3972" s="10"/>
      <c r="H3972" s="8"/>
      <c r="I3972" s="11"/>
      <c r="J3972" s="10"/>
    </row>
    <row r="3973" spans="1:10">
      <c r="A3973" s="5" t="s">
        <v>828</v>
      </c>
      <c r="B3973" s="6">
        <v>44922.847433576389</v>
      </c>
      <c r="C3973" s="5" t="s">
        <v>601</v>
      </c>
      <c r="D3973" s="7"/>
      <c r="E3973" s="10"/>
      <c r="G3973" s="8">
        <v>890.26</v>
      </c>
      <c r="I3973" s="11" t="s">
        <v>10</v>
      </c>
      <c r="J3973" s="10" t="s">
        <v>613</v>
      </c>
    </row>
    <row r="3974" spans="1:10">
      <c r="A3974" s="5" t="s">
        <v>828</v>
      </c>
      <c r="B3974" s="6">
        <v>44922.847433576389</v>
      </c>
      <c r="C3974" s="5" t="s">
        <v>601</v>
      </c>
      <c r="D3974" s="7"/>
      <c r="E3974" s="10"/>
      <c r="G3974" s="8">
        <v>2529.56</v>
      </c>
      <c r="I3974" s="11" t="s">
        <v>10</v>
      </c>
      <c r="J3974" s="5" t="s">
        <v>607</v>
      </c>
    </row>
    <row r="3975" spans="1:10">
      <c r="A3975" s="5" t="s">
        <v>829</v>
      </c>
      <c r="B3975" s="6">
        <v>44922.847433576389</v>
      </c>
      <c r="C3975" s="5" t="s">
        <v>611</v>
      </c>
      <c r="D3975" s="9">
        <v>45153057891</v>
      </c>
      <c r="E3975" s="5" t="s">
        <v>71</v>
      </c>
      <c r="H3975" s="8">
        <v>806.61</v>
      </c>
      <c r="I3975" s="5" t="s">
        <v>15</v>
      </c>
      <c r="J3975" s="5" t="s">
        <v>602</v>
      </c>
    </row>
    <row r="3976" spans="1:10">
      <c r="A3976" s="5" t="s">
        <v>829</v>
      </c>
      <c r="B3976" s="6">
        <v>44922.847433576389</v>
      </c>
      <c r="C3976" s="5" t="s">
        <v>611</v>
      </c>
      <c r="D3976" s="9">
        <v>45143431333</v>
      </c>
      <c r="E3976" s="5" t="s">
        <v>71</v>
      </c>
      <c r="H3976" s="8">
        <v>9579.2099999999991</v>
      </c>
      <c r="I3976" s="5" t="s">
        <v>15</v>
      </c>
      <c r="J3976" s="10" t="s">
        <v>631</v>
      </c>
    </row>
    <row r="3977" spans="1:10">
      <c r="A3977" s="5" t="s">
        <v>829</v>
      </c>
      <c r="B3977" s="6">
        <v>44922.847433576389</v>
      </c>
      <c r="C3977" s="5" t="s">
        <v>611</v>
      </c>
      <c r="D3977" s="9">
        <v>45143431334</v>
      </c>
      <c r="E3977" s="5" t="s">
        <v>71</v>
      </c>
      <c r="H3977" s="8">
        <v>1754.99</v>
      </c>
      <c r="I3977" s="5" t="s">
        <v>15</v>
      </c>
      <c r="J3977" s="10" t="s">
        <v>631</v>
      </c>
    </row>
    <row r="3978" spans="1:10">
      <c r="A3978" s="5" t="s">
        <v>828</v>
      </c>
      <c r="B3978" s="6">
        <v>44922.847433576389</v>
      </c>
      <c r="C3978" s="5" t="s">
        <v>601</v>
      </c>
      <c r="D3978" s="7">
        <v>133458</v>
      </c>
      <c r="E3978" s="5" t="s">
        <v>645</v>
      </c>
      <c r="H3978" s="8">
        <v>2575.41</v>
      </c>
      <c r="I3978" s="5" t="s">
        <v>15</v>
      </c>
      <c r="J3978" s="5" t="s">
        <v>608</v>
      </c>
    </row>
    <row r="3979" spans="1:10">
      <c r="A3979" s="5" t="s">
        <v>828</v>
      </c>
      <c r="B3979" s="6">
        <v>44922.847433576389</v>
      </c>
      <c r="C3979" s="5" t="s">
        <v>601</v>
      </c>
      <c r="D3979" s="7">
        <v>255406</v>
      </c>
      <c r="E3979" s="5" t="s">
        <v>60</v>
      </c>
      <c r="H3979" s="8">
        <v>83808.55</v>
      </c>
      <c r="I3979" s="5" t="s">
        <v>15</v>
      </c>
      <c r="J3979" s="5" t="s">
        <v>607</v>
      </c>
    </row>
    <row r="3980" spans="1:10">
      <c r="A3980" s="5" t="s">
        <v>828</v>
      </c>
      <c r="B3980" s="6">
        <v>44922.847433576389</v>
      </c>
      <c r="C3980" s="5" t="s">
        <v>601</v>
      </c>
      <c r="D3980" s="7">
        <v>255406</v>
      </c>
      <c r="E3980" s="5" t="s">
        <v>60</v>
      </c>
      <c r="H3980" s="8">
        <v>15420.67</v>
      </c>
      <c r="I3980" s="5" t="s">
        <v>15</v>
      </c>
      <c r="J3980" s="5" t="s">
        <v>607</v>
      </c>
    </row>
    <row r="3981" spans="1:10">
      <c r="A3981" s="5" t="s">
        <v>828</v>
      </c>
      <c r="B3981" s="6">
        <v>44922.847433576389</v>
      </c>
      <c r="C3981" s="5" t="s">
        <v>601</v>
      </c>
      <c r="D3981" s="7">
        <v>255406</v>
      </c>
      <c r="E3981" s="5" t="s">
        <v>60</v>
      </c>
      <c r="H3981" s="8">
        <v>16990.54</v>
      </c>
      <c r="I3981" s="5" t="s">
        <v>15</v>
      </c>
      <c r="J3981" s="5" t="s">
        <v>607</v>
      </c>
    </row>
    <row r="3982" spans="1:10">
      <c r="A3982" s="5" t="s">
        <v>828</v>
      </c>
      <c r="B3982" s="6">
        <v>44922.847433576389</v>
      </c>
      <c r="C3982" s="5" t="s">
        <v>601</v>
      </c>
      <c r="D3982" s="7">
        <v>15057</v>
      </c>
      <c r="E3982" s="5" t="s">
        <v>645</v>
      </c>
      <c r="H3982" s="8">
        <v>42980.95</v>
      </c>
      <c r="I3982" s="5" t="s">
        <v>15</v>
      </c>
      <c r="J3982" s="5" t="s">
        <v>607</v>
      </c>
    </row>
    <row r="3983" spans="1:10">
      <c r="A3983" s="5" t="s">
        <v>828</v>
      </c>
      <c r="B3983" s="6">
        <v>44922.847433576389</v>
      </c>
      <c r="C3983" s="5" t="s">
        <v>601</v>
      </c>
      <c r="D3983" s="7">
        <v>15081</v>
      </c>
      <c r="E3983" s="5" t="s">
        <v>645</v>
      </c>
      <c r="H3983" s="8">
        <v>42551.199999999997</v>
      </c>
      <c r="I3983" s="5" t="s">
        <v>15</v>
      </c>
      <c r="J3983" s="5" t="s">
        <v>607</v>
      </c>
    </row>
    <row r="3984" spans="1:10">
      <c r="A3984" s="5" t="s">
        <v>828</v>
      </c>
      <c r="B3984" s="6">
        <v>44922.847433576389</v>
      </c>
      <c r="C3984" s="5" t="s">
        <v>601</v>
      </c>
      <c r="D3984" s="7">
        <v>15144</v>
      </c>
      <c r="E3984" s="5" t="s">
        <v>645</v>
      </c>
      <c r="H3984" s="8">
        <v>41616</v>
      </c>
      <c r="I3984" s="5" t="s">
        <v>15</v>
      </c>
      <c r="J3984" s="5" t="s">
        <v>607</v>
      </c>
    </row>
    <row r="3985" spans="1:10">
      <c r="A3985" s="5" t="s">
        <v>828</v>
      </c>
      <c r="B3985" s="6">
        <v>44922.847433576389</v>
      </c>
      <c r="C3985" s="5" t="s">
        <v>601</v>
      </c>
      <c r="D3985" s="7">
        <v>15170</v>
      </c>
      <c r="E3985" s="5" t="s">
        <v>645</v>
      </c>
      <c r="H3985" s="8">
        <v>156.4</v>
      </c>
      <c r="I3985" s="5" t="s">
        <v>15</v>
      </c>
      <c r="J3985" s="5" t="s">
        <v>607</v>
      </c>
    </row>
    <row r="3986" spans="1:10">
      <c r="A3986" s="5" t="s">
        <v>828</v>
      </c>
      <c r="B3986" s="6">
        <v>44922.847433576389</v>
      </c>
      <c r="C3986" s="5" t="s">
        <v>601</v>
      </c>
      <c r="D3986" s="9">
        <v>45153059860</v>
      </c>
      <c r="E3986" s="5" t="s">
        <v>71</v>
      </c>
      <c r="H3986" s="8">
        <v>1102.44</v>
      </c>
      <c r="I3986" s="5" t="s">
        <v>15</v>
      </c>
      <c r="J3986" s="5" t="s">
        <v>607</v>
      </c>
    </row>
    <row r="3987" spans="1:10">
      <c r="A3987" s="5" t="s">
        <v>828</v>
      </c>
      <c r="B3987" s="6">
        <v>44922.847433576389</v>
      </c>
      <c r="C3987" s="5" t="s">
        <v>601</v>
      </c>
      <c r="D3987" s="9">
        <v>45173126843</v>
      </c>
      <c r="E3987" s="5" t="s">
        <v>71</v>
      </c>
      <c r="H3987" s="8">
        <v>205.45</v>
      </c>
      <c r="I3987" s="5" t="s">
        <v>15</v>
      </c>
      <c r="J3987" s="5" t="s">
        <v>607</v>
      </c>
    </row>
    <row r="3988" spans="1:10">
      <c r="A3988" s="5" t="s">
        <v>828</v>
      </c>
      <c r="B3988" s="6">
        <v>44922.847433576389</v>
      </c>
      <c r="C3988" s="5" t="s">
        <v>601</v>
      </c>
      <c r="D3988" s="9">
        <v>45113213024</v>
      </c>
      <c r="E3988" s="5" t="s">
        <v>71</v>
      </c>
      <c r="H3988" s="8">
        <v>225</v>
      </c>
      <c r="I3988" s="5" t="s">
        <v>15</v>
      </c>
      <c r="J3988" s="5" t="s">
        <v>607</v>
      </c>
    </row>
    <row r="3989" spans="1:10">
      <c r="A3989" s="5" t="s">
        <v>828</v>
      </c>
      <c r="B3989" s="6">
        <v>44922.847433576389</v>
      </c>
      <c r="C3989" s="5" t="s">
        <v>601</v>
      </c>
      <c r="D3989" s="9">
        <v>45123195743</v>
      </c>
      <c r="E3989" s="5" t="s">
        <v>71</v>
      </c>
      <c r="H3989" s="8">
        <v>634.79999999999995</v>
      </c>
      <c r="I3989" s="5" t="s">
        <v>15</v>
      </c>
      <c r="J3989" s="5" t="s">
        <v>607</v>
      </c>
    </row>
    <row r="3990" spans="1:10">
      <c r="A3990" s="5" t="s">
        <v>828</v>
      </c>
      <c r="B3990" s="6">
        <v>44922.847433576389</v>
      </c>
      <c r="C3990" s="5" t="s">
        <v>601</v>
      </c>
      <c r="D3990" s="7">
        <v>267431</v>
      </c>
      <c r="E3990" s="5" t="s">
        <v>645</v>
      </c>
      <c r="H3990" s="8">
        <v>1000</v>
      </c>
      <c r="I3990" s="5" t="s">
        <v>15</v>
      </c>
      <c r="J3990" s="10" t="s">
        <v>609</v>
      </c>
    </row>
    <row r="3991" spans="1:10">
      <c r="A3991" s="5" t="s">
        <v>828</v>
      </c>
      <c r="B3991" s="6">
        <v>44922.847433576389</v>
      </c>
      <c r="C3991" s="5" t="s">
        <v>601</v>
      </c>
      <c r="D3991" s="7">
        <v>128946</v>
      </c>
      <c r="E3991" s="5" t="s">
        <v>645</v>
      </c>
      <c r="H3991" s="8">
        <v>9108</v>
      </c>
      <c r="I3991" s="5" t="s">
        <v>15</v>
      </c>
      <c r="J3991" s="5" t="s">
        <v>630</v>
      </c>
    </row>
    <row r="3992" spans="1:10">
      <c r="A3992" s="5" t="s">
        <v>828</v>
      </c>
      <c r="B3992" s="6">
        <v>44922.847433576389</v>
      </c>
      <c r="C3992" s="5" t="s">
        <v>601</v>
      </c>
      <c r="D3992" s="9">
        <v>45143436637</v>
      </c>
      <c r="E3992" s="5" t="s">
        <v>71</v>
      </c>
      <c r="H3992" s="8">
        <v>10000</v>
      </c>
      <c r="I3992" s="5" t="s">
        <v>15</v>
      </c>
      <c r="J3992" s="5" t="s">
        <v>630</v>
      </c>
    </row>
    <row r="3993" spans="1:10">
      <c r="A3993" s="5" t="s">
        <v>828</v>
      </c>
      <c r="B3993" s="6">
        <v>44922.847433576389</v>
      </c>
      <c r="C3993" s="5" t="s">
        <v>601</v>
      </c>
      <c r="D3993" s="9">
        <v>45113214147</v>
      </c>
      <c r="E3993" s="5" t="s">
        <v>71</v>
      </c>
      <c r="H3993" s="8">
        <v>12000</v>
      </c>
      <c r="I3993" s="5" t="s">
        <v>15</v>
      </c>
      <c r="J3993" s="5" t="s">
        <v>608</v>
      </c>
    </row>
    <row r="3994" spans="1:10">
      <c r="A3994" s="5" t="s">
        <v>828</v>
      </c>
      <c r="B3994" s="6">
        <v>44922.847433576389</v>
      </c>
      <c r="C3994" s="5" t="s">
        <v>601</v>
      </c>
      <c r="D3994" s="9">
        <v>45133065735</v>
      </c>
      <c r="E3994" s="5" t="s">
        <v>71</v>
      </c>
      <c r="H3994" s="8">
        <v>870.38</v>
      </c>
      <c r="I3994" s="5" t="s">
        <v>15</v>
      </c>
      <c r="J3994" s="5" t="s">
        <v>602</v>
      </c>
    </row>
    <row r="3995" spans="1:10">
      <c r="A3995" s="5" t="s">
        <v>828</v>
      </c>
      <c r="B3995" s="6">
        <v>44922.847433576389</v>
      </c>
      <c r="C3995" s="5" t="s">
        <v>601</v>
      </c>
      <c r="D3995" s="9">
        <v>45163156525</v>
      </c>
      <c r="E3995" s="5" t="s">
        <v>71</v>
      </c>
      <c r="H3995" s="8">
        <v>402.8</v>
      </c>
      <c r="I3995" s="5" t="s">
        <v>15</v>
      </c>
      <c r="J3995" s="5" t="s">
        <v>602</v>
      </c>
    </row>
    <row r="3996" spans="1:10">
      <c r="A3996" s="5" t="s">
        <v>828</v>
      </c>
      <c r="B3996" s="6">
        <v>44922.847433576389</v>
      </c>
      <c r="C3996" s="5" t="s">
        <v>601</v>
      </c>
      <c r="D3996" s="9">
        <v>45133067482</v>
      </c>
      <c r="E3996" s="5" t="s">
        <v>71</v>
      </c>
      <c r="H3996" s="8">
        <v>494.2</v>
      </c>
      <c r="I3996" s="5" t="s">
        <v>15</v>
      </c>
      <c r="J3996" s="5" t="s">
        <v>602</v>
      </c>
    </row>
    <row r="3997" spans="1:10">
      <c r="A3997" s="5" t="s">
        <v>828</v>
      </c>
      <c r="B3997" s="6">
        <v>44922.847433576389</v>
      </c>
      <c r="C3997" s="5" t="s">
        <v>601</v>
      </c>
      <c r="D3997" s="9">
        <v>45143437258</v>
      </c>
      <c r="E3997" s="5" t="s">
        <v>71</v>
      </c>
      <c r="H3997" s="8">
        <v>739.78</v>
      </c>
      <c r="I3997" s="5" t="s">
        <v>15</v>
      </c>
      <c r="J3997" s="5" t="s">
        <v>602</v>
      </c>
    </row>
    <row r="3998" spans="1:10">
      <c r="A3998" s="5" t="s">
        <v>828</v>
      </c>
      <c r="B3998" s="6">
        <v>44922.847433576389</v>
      </c>
      <c r="C3998" s="5" t="s">
        <v>601</v>
      </c>
      <c r="D3998" s="9">
        <v>45153061162</v>
      </c>
      <c r="E3998" s="5" t="s">
        <v>71</v>
      </c>
      <c r="H3998" s="8">
        <v>563.08000000000004</v>
      </c>
      <c r="I3998" s="5" t="s">
        <v>15</v>
      </c>
      <c r="J3998" s="5" t="s">
        <v>602</v>
      </c>
    </row>
    <row r="3999" spans="1:10">
      <c r="A3999" s="5" t="s">
        <v>828</v>
      </c>
      <c r="B3999" s="6">
        <v>44922.847433576389</v>
      </c>
      <c r="C3999" s="5" t="s">
        <v>601</v>
      </c>
      <c r="D3999" s="9">
        <v>45153061187</v>
      </c>
      <c r="E3999" s="5" t="s">
        <v>71</v>
      </c>
      <c r="H3999" s="8">
        <v>283.55</v>
      </c>
      <c r="I3999" s="5" t="s">
        <v>15</v>
      </c>
      <c r="J3999" s="5" t="s">
        <v>602</v>
      </c>
    </row>
    <row r="4000" spans="1:10">
      <c r="A4000" s="5" t="s">
        <v>828</v>
      </c>
      <c r="B4000" s="6">
        <v>44922.847433576389</v>
      </c>
      <c r="C4000" s="5" t="s">
        <v>601</v>
      </c>
      <c r="D4000" s="9">
        <v>45173127748</v>
      </c>
      <c r="E4000" s="5" t="s">
        <v>71</v>
      </c>
      <c r="H4000" s="8">
        <v>62.02</v>
      </c>
      <c r="I4000" s="5" t="s">
        <v>15</v>
      </c>
      <c r="J4000" s="5" t="s">
        <v>602</v>
      </c>
    </row>
    <row r="4001" spans="1:10">
      <c r="A4001" s="5" t="s">
        <v>828</v>
      </c>
      <c r="B4001" s="6">
        <v>44922.847433576389</v>
      </c>
      <c r="C4001" s="5" t="s">
        <v>601</v>
      </c>
      <c r="D4001" s="9">
        <v>45153061192</v>
      </c>
      <c r="E4001" s="5" t="s">
        <v>71</v>
      </c>
      <c r="H4001" s="8">
        <v>196.98</v>
      </c>
      <c r="I4001" s="5" t="s">
        <v>15</v>
      </c>
      <c r="J4001" s="5" t="s">
        <v>602</v>
      </c>
    </row>
    <row r="4002" spans="1:10">
      <c r="A4002" s="5" t="s">
        <v>828</v>
      </c>
      <c r="B4002" s="6">
        <v>44922.847433576389</v>
      </c>
      <c r="C4002" s="5" t="s">
        <v>601</v>
      </c>
      <c r="D4002" s="7">
        <v>263413</v>
      </c>
      <c r="E4002" s="5" t="s">
        <v>645</v>
      </c>
      <c r="H4002" s="8">
        <v>4452</v>
      </c>
      <c r="I4002" s="5" t="s">
        <v>15</v>
      </c>
      <c r="J4002" s="5" t="s">
        <v>602</v>
      </c>
    </row>
    <row r="4003" spans="1:10">
      <c r="A4003" s="5" t="s">
        <v>828</v>
      </c>
      <c r="B4003" s="6">
        <v>44922.847433576389</v>
      </c>
      <c r="C4003" s="5" t="s">
        <v>601</v>
      </c>
      <c r="D4003" s="7">
        <v>191716</v>
      </c>
      <c r="E4003" s="5" t="s">
        <v>645</v>
      </c>
      <c r="H4003" s="8">
        <v>470</v>
      </c>
      <c r="I4003" s="5" t="s">
        <v>15</v>
      </c>
      <c r="J4003" s="5" t="s">
        <v>602</v>
      </c>
    </row>
    <row r="4004" spans="1:10">
      <c r="A4004" s="5" t="s">
        <v>828</v>
      </c>
      <c r="B4004" s="6">
        <v>44922.847433576389</v>
      </c>
      <c r="C4004" s="5" t="s">
        <v>601</v>
      </c>
      <c r="D4004" s="9">
        <v>45173127852</v>
      </c>
      <c r="E4004" s="5" t="s">
        <v>71</v>
      </c>
      <c r="H4004" s="8">
        <v>14301.28</v>
      </c>
      <c r="I4004" s="5" t="s">
        <v>15</v>
      </c>
      <c r="J4004" s="5" t="s">
        <v>607</v>
      </c>
    </row>
    <row r="4005" spans="1:10">
      <c r="A4005" s="5" t="s">
        <v>828</v>
      </c>
      <c r="B4005" s="6">
        <v>44922.847433576389</v>
      </c>
      <c r="C4005" s="5" t="s">
        <v>601</v>
      </c>
      <c r="D4005" s="9">
        <v>45123196398</v>
      </c>
      <c r="E4005" s="5" t="s">
        <v>71</v>
      </c>
      <c r="H4005" s="8">
        <v>2524.64</v>
      </c>
      <c r="I4005" s="5" t="s">
        <v>15</v>
      </c>
      <c r="J4005" s="5" t="s">
        <v>607</v>
      </c>
    </row>
    <row r="4006" spans="1:10">
      <c r="A4006" s="5" t="s">
        <v>828</v>
      </c>
      <c r="B4006" s="6">
        <v>44922.847433576389</v>
      </c>
      <c r="C4006" s="5" t="s">
        <v>601</v>
      </c>
      <c r="D4006" s="9">
        <v>45153061452</v>
      </c>
      <c r="E4006" s="5" t="s">
        <v>71</v>
      </c>
      <c r="H4006" s="8">
        <v>1465.68</v>
      </c>
      <c r="I4006" s="5" t="s">
        <v>15</v>
      </c>
      <c r="J4006" s="5" t="s">
        <v>607</v>
      </c>
    </row>
    <row r="4007" spans="1:10">
      <c r="A4007" s="5" t="s">
        <v>828</v>
      </c>
      <c r="B4007" s="6">
        <v>44922.847433576389</v>
      </c>
      <c r="C4007" s="5" t="s">
        <v>601</v>
      </c>
      <c r="D4007" s="9">
        <v>45143437520</v>
      </c>
      <c r="E4007" s="5" t="s">
        <v>71</v>
      </c>
      <c r="H4007" s="8">
        <v>6431.26</v>
      </c>
      <c r="I4007" s="5" t="s">
        <v>15</v>
      </c>
      <c r="J4007" s="5" t="s">
        <v>607</v>
      </c>
    </row>
    <row r="4008" spans="1:10">
      <c r="A4008" s="5" t="s">
        <v>828</v>
      </c>
      <c r="B4008" s="6">
        <v>44922.847433576389</v>
      </c>
      <c r="C4008" s="5" t="s">
        <v>601</v>
      </c>
      <c r="D4008" s="7">
        <v>3062041129</v>
      </c>
      <c r="E4008" s="10" t="s">
        <v>654</v>
      </c>
      <c r="H4008" s="8">
        <v>1222</v>
      </c>
      <c r="I4008" s="5" t="s">
        <v>15</v>
      </c>
      <c r="J4008" s="5" t="s">
        <v>630</v>
      </c>
    </row>
    <row r="4009" spans="1:10">
      <c r="A4009" s="5" t="s">
        <v>828</v>
      </c>
      <c r="B4009" s="6">
        <v>44922.847433576389</v>
      </c>
      <c r="C4009" s="5" t="s">
        <v>601</v>
      </c>
      <c r="D4009" s="9">
        <v>45123194240</v>
      </c>
      <c r="E4009" s="5" t="s">
        <v>71</v>
      </c>
      <c r="H4009" s="8">
        <v>2994.14</v>
      </c>
      <c r="I4009" s="5" t="s">
        <v>15</v>
      </c>
      <c r="J4009" s="5" t="s">
        <v>607</v>
      </c>
    </row>
    <row r="4010" spans="1:10">
      <c r="A4010" s="5" t="s">
        <v>828</v>
      </c>
      <c r="B4010" s="6">
        <v>44922.847433576389</v>
      </c>
      <c r="C4010" s="5" t="s">
        <v>601</v>
      </c>
      <c r="D4010" s="9">
        <v>45113207774</v>
      </c>
      <c r="E4010" s="5" t="s">
        <v>71</v>
      </c>
      <c r="H4010" s="8">
        <v>2315.44</v>
      </c>
      <c r="I4010" s="5" t="s">
        <v>15</v>
      </c>
      <c r="J4010" s="10" t="s">
        <v>631</v>
      </c>
    </row>
    <row r="4011" spans="1:10">
      <c r="A4011" s="5" t="s">
        <v>828</v>
      </c>
      <c r="B4011" s="6">
        <v>44922.847433576389</v>
      </c>
      <c r="C4011" s="5" t="s">
        <v>601</v>
      </c>
      <c r="D4011" s="9">
        <v>45113207774</v>
      </c>
      <c r="E4011" s="5" t="s">
        <v>71</v>
      </c>
      <c r="H4011" s="8">
        <v>2261.1999999999998</v>
      </c>
      <c r="I4011" s="5" t="s">
        <v>15</v>
      </c>
      <c r="J4011" s="10" t="s">
        <v>631</v>
      </c>
    </row>
    <row r="4012" spans="1:10">
      <c r="A4012" s="5" t="s">
        <v>828</v>
      </c>
      <c r="B4012" s="6">
        <v>44922.847433576389</v>
      </c>
      <c r="C4012" s="5" t="s">
        <v>601</v>
      </c>
      <c r="D4012" s="9">
        <v>45113207774</v>
      </c>
      <c r="E4012" s="5" t="s">
        <v>71</v>
      </c>
      <c r="H4012" s="8">
        <v>3959.82</v>
      </c>
      <c r="I4012" s="5" t="s">
        <v>15</v>
      </c>
      <c r="J4012" s="10" t="s">
        <v>631</v>
      </c>
    </row>
    <row r="4013" spans="1:10">
      <c r="A4013" s="5" t="s">
        <v>828</v>
      </c>
      <c r="B4013" s="6">
        <v>44922.847433576389</v>
      </c>
      <c r="C4013" s="5" t="s">
        <v>601</v>
      </c>
      <c r="D4013" s="9">
        <v>45113207774</v>
      </c>
      <c r="E4013" s="5" t="s">
        <v>71</v>
      </c>
      <c r="H4013" s="8">
        <v>1846</v>
      </c>
      <c r="I4013" s="5" t="s">
        <v>15</v>
      </c>
      <c r="J4013" s="10" t="s">
        <v>631</v>
      </c>
    </row>
    <row r="4014" spans="1:10">
      <c r="A4014" s="5" t="s">
        <v>828</v>
      </c>
      <c r="B4014" s="6">
        <v>44922.847433576389</v>
      </c>
      <c r="C4014" s="5" t="s">
        <v>601</v>
      </c>
      <c r="D4014" s="9">
        <v>45113207774</v>
      </c>
      <c r="E4014" s="5" t="s">
        <v>71</v>
      </c>
      <c r="H4014" s="8">
        <v>488.56</v>
      </c>
      <c r="I4014" s="5" t="s">
        <v>15</v>
      </c>
      <c r="J4014" s="10" t="s">
        <v>631</v>
      </c>
    </row>
    <row r="4015" spans="1:10">
      <c r="A4015" s="5" t="s">
        <v>828</v>
      </c>
      <c r="B4015" s="6">
        <v>44922.847433576389</v>
      </c>
      <c r="C4015" s="5" t="s">
        <v>601</v>
      </c>
      <c r="D4015" s="9">
        <v>45113207774</v>
      </c>
      <c r="E4015" s="5" t="s">
        <v>71</v>
      </c>
      <c r="H4015" s="8">
        <v>1028.4000000000001</v>
      </c>
      <c r="I4015" s="5" t="s">
        <v>15</v>
      </c>
      <c r="J4015" s="10" t="s">
        <v>631</v>
      </c>
    </row>
    <row r="4016" spans="1:10">
      <c r="A4016" s="5" t="s">
        <v>828</v>
      </c>
      <c r="B4016" s="6">
        <v>44922.847433576389</v>
      </c>
      <c r="C4016" s="5" t="s">
        <v>601</v>
      </c>
      <c r="D4016" s="9">
        <v>45113207774</v>
      </c>
      <c r="E4016" s="5" t="s">
        <v>71</v>
      </c>
      <c r="H4016" s="8">
        <v>103.05</v>
      </c>
      <c r="I4016" s="5" t="s">
        <v>15</v>
      </c>
      <c r="J4016" s="10" t="s">
        <v>631</v>
      </c>
    </row>
    <row r="4017" spans="1:10">
      <c r="A4017" s="5" t="s">
        <v>828</v>
      </c>
      <c r="B4017" s="6">
        <v>44922.847433576389</v>
      </c>
      <c r="C4017" s="5" t="s">
        <v>601</v>
      </c>
      <c r="D4017" s="9">
        <v>45113207774</v>
      </c>
      <c r="E4017" s="5" t="s">
        <v>71</v>
      </c>
      <c r="H4017" s="8">
        <v>1368.6</v>
      </c>
      <c r="I4017" s="5" t="s">
        <v>15</v>
      </c>
      <c r="J4017" s="10" t="s">
        <v>631</v>
      </c>
    </row>
    <row r="4018" spans="1:10">
      <c r="A4018" s="5" t="s">
        <v>828</v>
      </c>
      <c r="B4018" s="6">
        <v>44922.847433576389</v>
      </c>
      <c r="C4018" s="5" t="s">
        <v>601</v>
      </c>
      <c r="D4018" s="9">
        <v>45113207774</v>
      </c>
      <c r="E4018" s="5" t="s">
        <v>71</v>
      </c>
      <c r="H4018" s="8">
        <v>4161.22</v>
      </c>
      <c r="I4018" s="5" t="s">
        <v>15</v>
      </c>
      <c r="J4018" s="10" t="s">
        <v>631</v>
      </c>
    </row>
    <row r="4019" spans="1:10">
      <c r="A4019" s="5" t="s">
        <v>828</v>
      </c>
      <c r="B4019" s="6">
        <v>44922.847433576389</v>
      </c>
      <c r="C4019" s="5" t="s">
        <v>601</v>
      </c>
      <c r="D4019" s="9">
        <v>45113207774</v>
      </c>
      <c r="E4019" s="5" t="s">
        <v>71</v>
      </c>
      <c r="H4019" s="8">
        <v>7967.28</v>
      </c>
      <c r="I4019" s="5" t="s">
        <v>15</v>
      </c>
      <c r="J4019" s="10" t="s">
        <v>631</v>
      </c>
    </row>
    <row r="4020" spans="1:10">
      <c r="A4020" s="5" t="s">
        <v>828</v>
      </c>
      <c r="B4020" s="6">
        <v>44922.847433576389</v>
      </c>
      <c r="C4020" s="5" t="s">
        <v>601</v>
      </c>
      <c r="D4020" s="9">
        <v>45113207774</v>
      </c>
      <c r="E4020" s="5" t="s">
        <v>71</v>
      </c>
      <c r="H4020" s="8">
        <v>636</v>
      </c>
      <c r="I4020" s="5" t="s">
        <v>15</v>
      </c>
      <c r="J4020" s="10" t="s">
        <v>631</v>
      </c>
    </row>
    <row r="4021" spans="1:10">
      <c r="A4021" s="5" t="s">
        <v>828</v>
      </c>
      <c r="B4021" s="6">
        <v>44922.847433576389</v>
      </c>
      <c r="C4021" s="5" t="s">
        <v>601</v>
      </c>
      <c r="D4021" s="9">
        <v>45113207774</v>
      </c>
      <c r="E4021" s="5" t="s">
        <v>71</v>
      </c>
      <c r="H4021" s="8">
        <v>7332.42</v>
      </c>
      <c r="I4021" s="5" t="s">
        <v>15</v>
      </c>
      <c r="J4021" s="10" t="s">
        <v>631</v>
      </c>
    </row>
    <row r="4022" spans="1:10">
      <c r="A4022" s="5" t="s">
        <v>828</v>
      </c>
      <c r="B4022" s="6">
        <v>44922.847433576389</v>
      </c>
      <c r="C4022" s="5" t="s">
        <v>601</v>
      </c>
      <c r="D4022" s="9">
        <v>45113207774</v>
      </c>
      <c r="E4022" s="5" t="s">
        <v>71</v>
      </c>
      <c r="H4022" s="8">
        <v>3862.72</v>
      </c>
      <c r="I4022" s="5" t="s">
        <v>15</v>
      </c>
      <c r="J4022" s="10" t="s">
        <v>631</v>
      </c>
    </row>
    <row r="4023" spans="1:10">
      <c r="A4023" s="5" t="s">
        <v>828</v>
      </c>
      <c r="B4023" s="6">
        <v>44922.847433576389</v>
      </c>
      <c r="C4023" s="5" t="s">
        <v>601</v>
      </c>
      <c r="D4023" s="9">
        <v>45113207774</v>
      </c>
      <c r="E4023" s="5" t="s">
        <v>71</v>
      </c>
      <c r="H4023" s="8">
        <v>1838</v>
      </c>
      <c r="I4023" s="5" t="s">
        <v>15</v>
      </c>
      <c r="J4023" s="10" t="s">
        <v>631</v>
      </c>
    </row>
    <row r="4024" spans="1:10">
      <c r="A4024" s="5" t="s">
        <v>828</v>
      </c>
      <c r="B4024" s="6">
        <v>44922.847433576389</v>
      </c>
      <c r="C4024" s="5" t="s">
        <v>601</v>
      </c>
      <c r="D4024" s="9">
        <v>45113207774</v>
      </c>
      <c r="E4024" s="5" t="s">
        <v>71</v>
      </c>
      <c r="H4024" s="8">
        <v>4458.51</v>
      </c>
      <c r="I4024" s="5" t="s">
        <v>15</v>
      </c>
      <c r="J4024" s="10" t="s">
        <v>631</v>
      </c>
    </row>
    <row r="4025" spans="1:10">
      <c r="A4025" s="5" t="s">
        <v>828</v>
      </c>
      <c r="B4025" s="6">
        <v>44922.847433576389</v>
      </c>
      <c r="C4025" s="5" t="s">
        <v>601</v>
      </c>
      <c r="D4025" s="9">
        <v>45113207774</v>
      </c>
      <c r="E4025" s="5" t="s">
        <v>71</v>
      </c>
      <c r="H4025" s="8">
        <v>15417.97</v>
      </c>
      <c r="I4025" s="5" t="s">
        <v>15</v>
      </c>
      <c r="J4025" s="10" t="s">
        <v>631</v>
      </c>
    </row>
    <row r="4026" spans="1:10">
      <c r="A4026" s="5" t="s">
        <v>828</v>
      </c>
      <c r="B4026" s="6">
        <v>44922.847433576389</v>
      </c>
      <c r="C4026" s="5" t="s">
        <v>601</v>
      </c>
      <c r="D4026" s="9">
        <v>45113207774</v>
      </c>
      <c r="E4026" s="5" t="s">
        <v>71</v>
      </c>
      <c r="H4026" s="8">
        <v>4886.3999999999996</v>
      </c>
      <c r="I4026" s="5" t="s">
        <v>15</v>
      </c>
      <c r="J4026" s="10" t="s">
        <v>631</v>
      </c>
    </row>
    <row r="4027" spans="1:10">
      <c r="A4027" s="5" t="s">
        <v>828</v>
      </c>
      <c r="B4027" s="6">
        <v>44922.847433576389</v>
      </c>
      <c r="C4027" s="5" t="s">
        <v>601</v>
      </c>
      <c r="D4027" s="9">
        <v>45113207774</v>
      </c>
      <c r="E4027" s="5" t="s">
        <v>71</v>
      </c>
      <c r="H4027" s="8">
        <v>2052.8200000000002</v>
      </c>
      <c r="I4027" s="5" t="s">
        <v>15</v>
      </c>
      <c r="J4027" s="10" t="s">
        <v>631</v>
      </c>
    </row>
    <row r="4028" spans="1:10">
      <c r="A4028" s="5" t="s">
        <v>828</v>
      </c>
      <c r="B4028" s="6">
        <v>44922.847433576389</v>
      </c>
      <c r="C4028" s="5" t="s">
        <v>601</v>
      </c>
      <c r="D4028" s="9">
        <v>45113207774</v>
      </c>
      <c r="E4028" s="5" t="s">
        <v>71</v>
      </c>
      <c r="H4028" s="8">
        <v>7833.55</v>
      </c>
      <c r="I4028" s="5" t="s">
        <v>15</v>
      </c>
      <c r="J4028" s="10" t="s">
        <v>631</v>
      </c>
    </row>
    <row r="4029" spans="1:10">
      <c r="A4029" s="5" t="s">
        <v>828</v>
      </c>
      <c r="B4029" s="6">
        <v>44922.847433576389</v>
      </c>
      <c r="C4029" s="5" t="s">
        <v>601</v>
      </c>
      <c r="D4029" s="9">
        <v>45113207774</v>
      </c>
      <c r="E4029" s="5" t="s">
        <v>71</v>
      </c>
      <c r="H4029" s="8">
        <v>1248.28</v>
      </c>
      <c r="I4029" s="5" t="s">
        <v>15</v>
      </c>
      <c r="J4029" s="10" t="s">
        <v>631</v>
      </c>
    </row>
    <row r="4030" spans="1:10">
      <c r="A4030" s="5" t="s">
        <v>828</v>
      </c>
      <c r="B4030" s="6">
        <v>44922.847433576389</v>
      </c>
      <c r="C4030" s="5" t="s">
        <v>601</v>
      </c>
      <c r="D4030" s="9">
        <v>45113207774</v>
      </c>
      <c r="E4030" s="5" t="s">
        <v>71</v>
      </c>
      <c r="H4030" s="8">
        <v>15470.46</v>
      </c>
      <c r="I4030" s="5" t="s">
        <v>15</v>
      </c>
      <c r="J4030" s="10" t="s">
        <v>631</v>
      </c>
    </row>
    <row r="4031" spans="1:10">
      <c r="A4031" s="5" t="s">
        <v>828</v>
      </c>
      <c r="B4031" s="6">
        <v>44922.847433576389</v>
      </c>
      <c r="C4031" s="5" t="s">
        <v>601</v>
      </c>
      <c r="D4031" s="9">
        <v>45113207774</v>
      </c>
      <c r="E4031" s="5" t="s">
        <v>71</v>
      </c>
      <c r="H4031" s="8">
        <v>1033.98</v>
      </c>
      <c r="I4031" s="5" t="s">
        <v>15</v>
      </c>
      <c r="J4031" s="10" t="s">
        <v>631</v>
      </c>
    </row>
    <row r="4032" spans="1:10">
      <c r="A4032" s="5" t="s">
        <v>828</v>
      </c>
      <c r="B4032" s="6">
        <v>44922.847433576389</v>
      </c>
      <c r="C4032" s="5" t="s">
        <v>601</v>
      </c>
      <c r="D4032" s="9">
        <v>45143431333</v>
      </c>
      <c r="E4032" s="5" t="s">
        <v>71</v>
      </c>
      <c r="H4032" s="8">
        <v>18476.97</v>
      </c>
      <c r="I4032" s="5" t="s">
        <v>15</v>
      </c>
      <c r="J4032" s="10" t="s">
        <v>631</v>
      </c>
    </row>
    <row r="4033" spans="1:10">
      <c r="A4033" s="5" t="s">
        <v>828</v>
      </c>
      <c r="B4033" s="6">
        <v>44922.847433576389</v>
      </c>
      <c r="C4033" s="5" t="s">
        <v>601</v>
      </c>
      <c r="D4033" s="9">
        <v>45153061002</v>
      </c>
      <c r="E4033" s="5" t="s">
        <v>71</v>
      </c>
      <c r="H4033" s="8">
        <v>1688.73</v>
      </c>
      <c r="I4033" s="5" t="s">
        <v>15</v>
      </c>
      <c r="J4033" s="5" t="s">
        <v>607</v>
      </c>
    </row>
    <row r="4034" spans="1:10">
      <c r="A4034" s="5" t="s">
        <v>828</v>
      </c>
      <c r="B4034" s="6">
        <v>44922.847433576389</v>
      </c>
      <c r="C4034" s="5" t="s">
        <v>601</v>
      </c>
      <c r="D4034" s="9">
        <v>45143431333</v>
      </c>
      <c r="E4034" s="5" t="s">
        <v>71</v>
      </c>
      <c r="H4034" s="8">
        <v>4050.87</v>
      </c>
      <c r="I4034" s="5" t="s">
        <v>15</v>
      </c>
      <c r="J4034" s="10" t="s">
        <v>631</v>
      </c>
    </row>
    <row r="4035" spans="1:10">
      <c r="A4035" s="5" t="s">
        <v>828</v>
      </c>
      <c r="B4035" s="6">
        <v>44922.847433576389</v>
      </c>
      <c r="C4035" s="5" t="s">
        <v>601</v>
      </c>
      <c r="D4035" s="9">
        <v>45143431333</v>
      </c>
      <c r="E4035" s="5" t="s">
        <v>71</v>
      </c>
      <c r="H4035" s="8">
        <v>1583.51</v>
      </c>
      <c r="I4035" s="5" t="s">
        <v>15</v>
      </c>
      <c r="J4035" s="10" t="s">
        <v>631</v>
      </c>
    </row>
    <row r="4036" spans="1:10">
      <c r="A4036" s="5" t="s">
        <v>828</v>
      </c>
      <c r="B4036" s="6">
        <v>44922.847433576389</v>
      </c>
      <c r="C4036" s="5" t="s">
        <v>601</v>
      </c>
      <c r="D4036" s="9">
        <v>45143431333</v>
      </c>
      <c r="E4036" s="5" t="s">
        <v>71</v>
      </c>
      <c r="H4036" s="8">
        <v>10514.03</v>
      </c>
      <c r="I4036" s="5" t="s">
        <v>15</v>
      </c>
      <c r="J4036" s="10" t="s">
        <v>631</v>
      </c>
    </row>
    <row r="4037" spans="1:10">
      <c r="A4037" s="5" t="s">
        <v>828</v>
      </c>
      <c r="B4037" s="6">
        <v>44922.847433576389</v>
      </c>
      <c r="C4037" s="5" t="s">
        <v>601</v>
      </c>
      <c r="D4037" s="9">
        <v>45143431333</v>
      </c>
      <c r="E4037" s="5" t="s">
        <v>71</v>
      </c>
      <c r="H4037" s="8">
        <v>15079.2</v>
      </c>
      <c r="I4037" s="5" t="s">
        <v>15</v>
      </c>
      <c r="J4037" s="10" t="s">
        <v>631</v>
      </c>
    </row>
    <row r="4038" spans="1:10">
      <c r="A4038" s="5" t="s">
        <v>828</v>
      </c>
      <c r="B4038" s="6">
        <v>44922.847433576389</v>
      </c>
      <c r="C4038" s="5" t="s">
        <v>601</v>
      </c>
      <c r="D4038" s="9">
        <v>45143431333</v>
      </c>
      <c r="E4038" s="5" t="s">
        <v>71</v>
      </c>
      <c r="H4038" s="8">
        <v>5567.18</v>
      </c>
      <c r="I4038" s="5" t="s">
        <v>15</v>
      </c>
      <c r="J4038" s="10" t="s">
        <v>631</v>
      </c>
    </row>
    <row r="4039" spans="1:10">
      <c r="A4039" s="5" t="s">
        <v>828</v>
      </c>
      <c r="B4039" s="6">
        <v>44922.847433576389</v>
      </c>
      <c r="C4039" s="5" t="s">
        <v>601</v>
      </c>
      <c r="D4039" s="9">
        <v>45143431333</v>
      </c>
      <c r="E4039" s="5" t="s">
        <v>71</v>
      </c>
      <c r="H4039" s="8">
        <v>9193.35</v>
      </c>
      <c r="I4039" s="5" t="s">
        <v>15</v>
      </c>
      <c r="J4039" s="10" t="s">
        <v>631</v>
      </c>
    </row>
    <row r="4040" spans="1:10">
      <c r="A4040" s="5" t="s">
        <v>828</v>
      </c>
      <c r="B4040" s="6">
        <v>44922.847433576389</v>
      </c>
      <c r="C4040" s="5" t="s">
        <v>601</v>
      </c>
      <c r="D4040" s="9">
        <v>45143431333</v>
      </c>
      <c r="E4040" s="5" t="s">
        <v>71</v>
      </c>
      <c r="H4040" s="8">
        <v>8225.3799999999992</v>
      </c>
      <c r="I4040" s="5" t="s">
        <v>15</v>
      </c>
      <c r="J4040" s="10" t="s">
        <v>631</v>
      </c>
    </row>
    <row r="4041" spans="1:10">
      <c r="A4041" s="5" t="s">
        <v>828</v>
      </c>
      <c r="B4041" s="6">
        <v>44922.847433576389</v>
      </c>
      <c r="C4041" s="5" t="s">
        <v>601</v>
      </c>
      <c r="D4041" s="9">
        <v>45143431333</v>
      </c>
      <c r="E4041" s="5" t="s">
        <v>71</v>
      </c>
      <c r="H4041" s="8">
        <v>3471.19</v>
      </c>
      <c r="I4041" s="5" t="s">
        <v>15</v>
      </c>
      <c r="J4041" s="10" t="s">
        <v>631</v>
      </c>
    </row>
    <row r="4042" spans="1:10">
      <c r="A4042" s="5" t="s">
        <v>828</v>
      </c>
      <c r="B4042" s="6">
        <v>44922.847433576389</v>
      </c>
      <c r="C4042" s="5" t="s">
        <v>601</v>
      </c>
      <c r="D4042" s="9">
        <v>45143431333</v>
      </c>
      <c r="E4042" s="5" t="s">
        <v>71</v>
      </c>
      <c r="H4042" s="8">
        <v>14726.99</v>
      </c>
      <c r="I4042" s="5" t="s">
        <v>15</v>
      </c>
      <c r="J4042" s="10" t="s">
        <v>631</v>
      </c>
    </row>
    <row r="4043" spans="1:10">
      <c r="A4043" s="5" t="s">
        <v>828</v>
      </c>
      <c r="B4043" s="6">
        <v>44922.847433576389</v>
      </c>
      <c r="C4043" s="5" t="s">
        <v>601</v>
      </c>
      <c r="D4043" s="9">
        <v>45143431333</v>
      </c>
      <c r="E4043" s="5" t="s">
        <v>71</v>
      </c>
      <c r="H4043" s="8">
        <v>9634.5</v>
      </c>
      <c r="I4043" s="5" t="s">
        <v>15</v>
      </c>
      <c r="J4043" s="10" t="s">
        <v>631</v>
      </c>
    </row>
    <row r="4044" spans="1:10">
      <c r="A4044" s="5" t="s">
        <v>828</v>
      </c>
      <c r="B4044" s="6">
        <v>44922.847433576389</v>
      </c>
      <c r="C4044" s="5" t="s">
        <v>601</v>
      </c>
      <c r="D4044" s="9">
        <v>45143431333</v>
      </c>
      <c r="E4044" s="5" t="s">
        <v>71</v>
      </c>
      <c r="H4044" s="8">
        <v>4518.43</v>
      </c>
      <c r="I4044" s="5" t="s">
        <v>15</v>
      </c>
      <c r="J4044" s="10" t="s">
        <v>631</v>
      </c>
    </row>
    <row r="4045" spans="1:10">
      <c r="A4045" s="5" t="s">
        <v>828</v>
      </c>
      <c r="B4045" s="6">
        <v>44922.847433576389</v>
      </c>
      <c r="C4045" s="5" t="s">
        <v>601</v>
      </c>
      <c r="D4045" s="9">
        <v>45143431333</v>
      </c>
      <c r="E4045" s="5" t="s">
        <v>71</v>
      </c>
      <c r="H4045" s="8">
        <v>6811.48</v>
      </c>
      <c r="I4045" s="5" t="s">
        <v>15</v>
      </c>
      <c r="J4045" s="10" t="s">
        <v>631</v>
      </c>
    </row>
    <row r="4046" spans="1:10">
      <c r="A4046" s="5" t="s">
        <v>828</v>
      </c>
      <c r="B4046" s="6">
        <v>44922.847433576389</v>
      </c>
      <c r="C4046" s="5" t="s">
        <v>601</v>
      </c>
      <c r="D4046" s="9">
        <v>45143431333</v>
      </c>
      <c r="E4046" s="5" t="s">
        <v>71</v>
      </c>
      <c r="H4046" s="8">
        <v>8150.9</v>
      </c>
      <c r="I4046" s="5" t="s">
        <v>15</v>
      </c>
      <c r="J4046" s="10" t="s">
        <v>631</v>
      </c>
    </row>
    <row r="4047" spans="1:10">
      <c r="A4047" s="5" t="s">
        <v>828</v>
      </c>
      <c r="B4047" s="6">
        <v>44922.847433576389</v>
      </c>
      <c r="C4047" s="5" t="s">
        <v>601</v>
      </c>
      <c r="D4047" s="9">
        <v>45143431333</v>
      </c>
      <c r="E4047" s="5" t="s">
        <v>71</v>
      </c>
      <c r="H4047" s="8">
        <v>3397.12</v>
      </c>
      <c r="I4047" s="5" t="s">
        <v>15</v>
      </c>
      <c r="J4047" s="10" t="s">
        <v>631</v>
      </c>
    </row>
    <row r="4048" spans="1:10">
      <c r="A4048" s="5" t="s">
        <v>828</v>
      </c>
      <c r="B4048" s="6">
        <v>44922.847433576389</v>
      </c>
      <c r="C4048" s="5" t="s">
        <v>601</v>
      </c>
      <c r="D4048" s="9">
        <v>45143431333</v>
      </c>
      <c r="E4048" s="5" t="s">
        <v>71</v>
      </c>
      <c r="H4048" s="8">
        <v>1560</v>
      </c>
      <c r="I4048" s="5" t="s">
        <v>15</v>
      </c>
      <c r="J4048" s="10" t="s">
        <v>631</v>
      </c>
    </row>
    <row r="4049" spans="1:10">
      <c r="A4049" s="5" t="s">
        <v>828</v>
      </c>
      <c r="B4049" s="6">
        <v>44922.847433576389</v>
      </c>
      <c r="C4049" s="5" t="s">
        <v>601</v>
      </c>
      <c r="D4049" s="9">
        <v>451434313331</v>
      </c>
      <c r="E4049" s="5" t="s">
        <v>71</v>
      </c>
      <c r="H4049" s="8">
        <v>1560</v>
      </c>
      <c r="I4049" s="5" t="s">
        <v>15</v>
      </c>
      <c r="J4049" s="10" t="s">
        <v>631</v>
      </c>
    </row>
    <row r="4050" spans="1:10">
      <c r="A4050" s="5" t="s">
        <v>828</v>
      </c>
      <c r="B4050" s="6">
        <v>44922.847433576389</v>
      </c>
      <c r="C4050" s="5" t="s">
        <v>601</v>
      </c>
      <c r="D4050" s="9">
        <v>45143431333</v>
      </c>
      <c r="E4050" s="5" t="s">
        <v>71</v>
      </c>
      <c r="H4050" s="8">
        <v>1020</v>
      </c>
      <c r="I4050" s="5" t="s">
        <v>15</v>
      </c>
      <c r="J4050" s="10" t="s">
        <v>631</v>
      </c>
    </row>
    <row r="4051" spans="1:10">
      <c r="A4051" s="5" t="s">
        <v>828</v>
      </c>
      <c r="B4051" s="6">
        <v>44922.847433576389</v>
      </c>
      <c r="C4051" s="5" t="s">
        <v>601</v>
      </c>
      <c r="D4051" s="9">
        <v>45143431333</v>
      </c>
      <c r="E4051" s="5" t="s">
        <v>71</v>
      </c>
      <c r="H4051" s="8">
        <v>390</v>
      </c>
      <c r="I4051" s="5" t="s">
        <v>15</v>
      </c>
      <c r="J4051" s="10" t="s">
        <v>631</v>
      </c>
    </row>
    <row r="4052" spans="1:10">
      <c r="A4052" s="5" t="s">
        <v>828</v>
      </c>
      <c r="B4052" s="6">
        <v>44922.847433576389</v>
      </c>
      <c r="C4052" s="5" t="s">
        <v>601</v>
      </c>
      <c r="D4052" s="9">
        <v>45143431333</v>
      </c>
      <c r="E4052" s="5" t="s">
        <v>71</v>
      </c>
      <c r="H4052" s="8">
        <v>3618</v>
      </c>
      <c r="I4052" s="5" t="s">
        <v>15</v>
      </c>
      <c r="J4052" s="10" t="s">
        <v>631</v>
      </c>
    </row>
    <row r="4053" spans="1:10">
      <c r="A4053" s="5" t="s">
        <v>828</v>
      </c>
      <c r="B4053" s="6">
        <v>44922.847433576389</v>
      </c>
      <c r="C4053" s="5" t="s">
        <v>601</v>
      </c>
      <c r="D4053" s="9">
        <v>45143431333</v>
      </c>
      <c r="E4053" s="5" t="s">
        <v>71</v>
      </c>
      <c r="H4053" s="8">
        <v>1950</v>
      </c>
      <c r="I4053" s="5" t="s">
        <v>15</v>
      </c>
      <c r="J4053" s="10" t="s">
        <v>631</v>
      </c>
    </row>
    <row r="4054" spans="1:10">
      <c r="A4054" s="5" t="s">
        <v>828</v>
      </c>
      <c r="B4054" s="6">
        <v>44922.847433576389</v>
      </c>
      <c r="C4054" s="5" t="s">
        <v>601</v>
      </c>
      <c r="D4054" s="9">
        <v>451434313332</v>
      </c>
      <c r="E4054" s="5" t="s">
        <v>71</v>
      </c>
      <c r="H4054" s="8">
        <v>390</v>
      </c>
      <c r="I4054" s="5" t="s">
        <v>15</v>
      </c>
      <c r="J4054" s="10" t="s">
        <v>631</v>
      </c>
    </row>
    <row r="4055" spans="1:10">
      <c r="A4055" s="5" t="s">
        <v>828</v>
      </c>
      <c r="B4055" s="6">
        <v>44922.847433576389</v>
      </c>
      <c r="C4055" s="5" t="s">
        <v>601</v>
      </c>
      <c r="D4055" s="9">
        <v>45143431333</v>
      </c>
      <c r="E4055" s="5" t="s">
        <v>71</v>
      </c>
      <c r="H4055" s="8">
        <v>975</v>
      </c>
      <c r="I4055" s="5" t="s">
        <v>15</v>
      </c>
      <c r="J4055" s="10" t="s">
        <v>631</v>
      </c>
    </row>
    <row r="4056" spans="1:10">
      <c r="A4056" s="5" t="s">
        <v>828</v>
      </c>
      <c r="B4056" s="6">
        <v>44922.847433576389</v>
      </c>
      <c r="C4056" s="5" t="s">
        <v>601</v>
      </c>
      <c r="D4056" s="9">
        <v>45143431333</v>
      </c>
      <c r="E4056" s="5" t="s">
        <v>71</v>
      </c>
      <c r="H4056" s="8">
        <v>585</v>
      </c>
      <c r="I4056" s="5" t="s">
        <v>15</v>
      </c>
      <c r="J4056" s="10" t="s">
        <v>631</v>
      </c>
    </row>
    <row r="4057" spans="1:10">
      <c r="A4057" s="5" t="s">
        <v>828</v>
      </c>
      <c r="B4057" s="6">
        <v>44922.847433576389</v>
      </c>
      <c r="C4057" s="5" t="s">
        <v>601</v>
      </c>
      <c r="D4057" s="9">
        <v>45143431333</v>
      </c>
      <c r="E4057" s="5" t="s">
        <v>71</v>
      </c>
      <c r="H4057" s="8">
        <v>1158.3</v>
      </c>
      <c r="I4057" s="5" t="s">
        <v>15</v>
      </c>
      <c r="J4057" s="10" t="s">
        <v>631</v>
      </c>
    </row>
    <row r="4058" spans="1:10">
      <c r="A4058" s="5" t="s">
        <v>828</v>
      </c>
      <c r="B4058" s="6">
        <v>44922.847433576389</v>
      </c>
      <c r="C4058" s="5" t="s">
        <v>601</v>
      </c>
      <c r="D4058" s="9">
        <v>45143431333</v>
      </c>
      <c r="E4058" s="5" t="s">
        <v>71</v>
      </c>
      <c r="H4058" s="8">
        <v>2248.8000000000002</v>
      </c>
      <c r="I4058" s="5" t="s">
        <v>15</v>
      </c>
      <c r="J4058" s="10" t="s">
        <v>631</v>
      </c>
    </row>
    <row r="4059" spans="1:10">
      <c r="A4059" s="5" t="s">
        <v>828</v>
      </c>
      <c r="B4059" s="6">
        <v>44922.847433576389</v>
      </c>
      <c r="C4059" s="5" t="s">
        <v>601</v>
      </c>
      <c r="D4059" s="9">
        <v>45143431333</v>
      </c>
      <c r="E4059" s="5" t="s">
        <v>71</v>
      </c>
      <c r="H4059" s="8">
        <v>1410</v>
      </c>
      <c r="I4059" s="5" t="s">
        <v>15</v>
      </c>
      <c r="J4059" s="10" t="s">
        <v>631</v>
      </c>
    </row>
    <row r="4060" spans="1:10">
      <c r="A4060" s="5" t="s">
        <v>828</v>
      </c>
      <c r="B4060" s="6">
        <v>44922.847433576389</v>
      </c>
      <c r="C4060" s="5" t="s">
        <v>601</v>
      </c>
      <c r="D4060" s="9">
        <v>451434313333</v>
      </c>
      <c r="E4060" s="5" t="s">
        <v>71</v>
      </c>
      <c r="H4060" s="8">
        <v>390</v>
      </c>
      <c r="I4060" s="5" t="s">
        <v>15</v>
      </c>
      <c r="J4060" s="10" t="s">
        <v>631</v>
      </c>
    </row>
    <row r="4061" spans="1:10">
      <c r="A4061" s="5" t="s">
        <v>828</v>
      </c>
      <c r="B4061" s="6">
        <v>44922.847433576389</v>
      </c>
      <c r="C4061" s="5" t="s">
        <v>601</v>
      </c>
      <c r="D4061" s="9">
        <v>45143431333</v>
      </c>
      <c r="E4061" s="5" t="s">
        <v>71</v>
      </c>
      <c r="H4061" s="8">
        <v>1652.35</v>
      </c>
      <c r="I4061" s="5" t="s">
        <v>15</v>
      </c>
      <c r="J4061" s="10" t="s">
        <v>631</v>
      </c>
    </row>
    <row r="4062" spans="1:10">
      <c r="A4062" s="5" t="s">
        <v>828</v>
      </c>
      <c r="B4062" s="6">
        <v>44922.847433576389</v>
      </c>
      <c r="C4062" s="5" t="s">
        <v>601</v>
      </c>
      <c r="D4062" s="9">
        <v>45143431333</v>
      </c>
      <c r="E4062" s="5" t="s">
        <v>71</v>
      </c>
      <c r="H4062" s="8">
        <v>157.94</v>
      </c>
      <c r="I4062" s="5" t="s">
        <v>15</v>
      </c>
      <c r="J4062" s="10" t="s">
        <v>631</v>
      </c>
    </row>
    <row r="4063" spans="1:10">
      <c r="A4063" s="5" t="s">
        <v>828</v>
      </c>
      <c r="B4063" s="6">
        <v>44922.847433576389</v>
      </c>
      <c r="C4063" s="5" t="s">
        <v>601</v>
      </c>
      <c r="D4063" s="9">
        <v>45143431334</v>
      </c>
      <c r="E4063" s="5" t="s">
        <v>71</v>
      </c>
      <c r="H4063" s="8">
        <v>14177.46</v>
      </c>
      <c r="I4063" s="5" t="s">
        <v>15</v>
      </c>
      <c r="J4063" s="10" t="s">
        <v>631</v>
      </c>
    </row>
    <row r="4064" spans="1:10">
      <c r="A4064" s="5" t="s">
        <v>828</v>
      </c>
      <c r="B4064" s="6">
        <v>44922.847433576389</v>
      </c>
      <c r="C4064" s="5" t="s">
        <v>601</v>
      </c>
      <c r="D4064" s="9">
        <v>45143431334</v>
      </c>
      <c r="E4064" s="5" t="s">
        <v>71</v>
      </c>
      <c r="H4064" s="8">
        <v>11790.95</v>
      </c>
      <c r="I4064" s="5" t="s">
        <v>15</v>
      </c>
      <c r="J4064" s="10" t="s">
        <v>631</v>
      </c>
    </row>
    <row r="4065" spans="1:10">
      <c r="A4065" s="5" t="s">
        <v>828</v>
      </c>
      <c r="B4065" s="6">
        <v>44922.847433576389</v>
      </c>
      <c r="C4065" s="5" t="s">
        <v>601</v>
      </c>
      <c r="D4065" s="9">
        <v>45143431334</v>
      </c>
      <c r="E4065" s="5" t="s">
        <v>71</v>
      </c>
      <c r="H4065" s="8">
        <v>19253.849999999999</v>
      </c>
      <c r="I4065" s="5" t="s">
        <v>15</v>
      </c>
      <c r="J4065" s="10" t="s">
        <v>631</v>
      </c>
    </row>
    <row r="4066" spans="1:10">
      <c r="A4066" s="5" t="s">
        <v>828</v>
      </c>
      <c r="B4066" s="6">
        <v>44922.847433576389</v>
      </c>
      <c r="C4066" s="5" t="s">
        <v>601</v>
      </c>
      <c r="D4066" s="9">
        <v>45143431334</v>
      </c>
      <c r="E4066" s="5" t="s">
        <v>71</v>
      </c>
      <c r="H4066" s="8">
        <v>10516.59</v>
      </c>
      <c r="I4066" s="5" t="s">
        <v>15</v>
      </c>
      <c r="J4066" s="10" t="s">
        <v>631</v>
      </c>
    </row>
    <row r="4067" spans="1:10">
      <c r="A4067" s="5" t="s">
        <v>828</v>
      </c>
      <c r="B4067" s="6">
        <v>44922.847433576389</v>
      </c>
      <c r="C4067" s="5" t="s">
        <v>601</v>
      </c>
      <c r="D4067" s="9">
        <v>45143431334</v>
      </c>
      <c r="E4067" s="5" t="s">
        <v>71</v>
      </c>
      <c r="H4067" s="8">
        <v>825.41</v>
      </c>
      <c r="I4067" s="5" t="s">
        <v>15</v>
      </c>
      <c r="J4067" s="10" t="s">
        <v>631</v>
      </c>
    </row>
    <row r="4068" spans="1:10">
      <c r="A4068" s="5" t="s">
        <v>828</v>
      </c>
      <c r="B4068" s="6">
        <v>44922.847433576389</v>
      </c>
      <c r="C4068" s="5" t="s">
        <v>601</v>
      </c>
      <c r="D4068" s="9">
        <v>45143431334</v>
      </c>
      <c r="E4068" s="5" t="s">
        <v>71</v>
      </c>
      <c r="H4068" s="8">
        <v>3399.97</v>
      </c>
      <c r="I4068" s="5" t="s">
        <v>15</v>
      </c>
      <c r="J4068" s="10" t="s">
        <v>631</v>
      </c>
    </row>
    <row r="4069" spans="1:10">
      <c r="A4069" s="5" t="s">
        <v>828</v>
      </c>
      <c r="B4069" s="6">
        <v>44922.847433576389</v>
      </c>
      <c r="C4069" s="5" t="s">
        <v>601</v>
      </c>
      <c r="D4069" s="9">
        <v>45143431334</v>
      </c>
      <c r="E4069" s="5" t="s">
        <v>71</v>
      </c>
      <c r="H4069" s="8">
        <v>4890.3999999999996</v>
      </c>
      <c r="I4069" s="5" t="s">
        <v>15</v>
      </c>
      <c r="J4069" s="10" t="s">
        <v>631</v>
      </c>
    </row>
    <row r="4070" spans="1:10">
      <c r="A4070" s="5" t="s">
        <v>828</v>
      </c>
      <c r="B4070" s="6">
        <v>44922.847433576389</v>
      </c>
      <c r="C4070" s="5" t="s">
        <v>601</v>
      </c>
      <c r="D4070" s="9">
        <v>45143431334</v>
      </c>
      <c r="E4070" s="5" t="s">
        <v>71</v>
      </c>
      <c r="H4070" s="8">
        <v>11364.87</v>
      </c>
      <c r="I4070" s="5" t="s">
        <v>15</v>
      </c>
      <c r="J4070" s="10" t="s">
        <v>631</v>
      </c>
    </row>
    <row r="4071" spans="1:10">
      <c r="A4071" s="5" t="s">
        <v>828</v>
      </c>
      <c r="B4071" s="6">
        <v>44922.847433576389</v>
      </c>
      <c r="C4071" s="5" t="s">
        <v>601</v>
      </c>
      <c r="D4071" s="9">
        <v>295401006600009</v>
      </c>
      <c r="E4071" s="5" t="s">
        <v>632</v>
      </c>
      <c r="H4071" s="8">
        <v>93157.43</v>
      </c>
      <c r="I4071" s="5" t="s">
        <v>15</v>
      </c>
      <c r="J4071" s="10" t="s">
        <v>609</v>
      </c>
    </row>
    <row r="4072" spans="1:10">
      <c r="A4072" s="5" t="s">
        <v>828</v>
      </c>
      <c r="B4072" s="6">
        <v>44922.847433576389</v>
      </c>
      <c r="C4072" s="5" t="s">
        <v>601</v>
      </c>
      <c r="D4072" s="9">
        <v>45143431334</v>
      </c>
      <c r="E4072" s="5" t="s">
        <v>71</v>
      </c>
      <c r="H4072" s="8">
        <v>13193.21</v>
      </c>
      <c r="I4072" s="5" t="s">
        <v>15</v>
      </c>
      <c r="J4072" s="10" t="s">
        <v>631</v>
      </c>
    </row>
    <row r="4073" spans="1:10">
      <c r="A4073" s="5" t="s">
        <v>828</v>
      </c>
      <c r="B4073" s="6">
        <v>44922.847433576389</v>
      </c>
      <c r="C4073" s="5" t="s">
        <v>601</v>
      </c>
      <c r="D4073" s="9">
        <v>45143431334</v>
      </c>
      <c r="E4073" s="5" t="s">
        <v>71</v>
      </c>
      <c r="H4073" s="8">
        <v>8640.01</v>
      </c>
      <c r="I4073" s="5" t="s">
        <v>15</v>
      </c>
      <c r="J4073" s="10" t="s">
        <v>631</v>
      </c>
    </row>
    <row r="4074" spans="1:10">
      <c r="A4074" s="5" t="s">
        <v>828</v>
      </c>
      <c r="B4074" s="6">
        <v>44922.847433576389</v>
      </c>
      <c r="C4074" s="5" t="s">
        <v>601</v>
      </c>
      <c r="D4074" s="9">
        <v>45143431334</v>
      </c>
      <c r="E4074" s="5" t="s">
        <v>71</v>
      </c>
      <c r="H4074" s="8">
        <v>14287.46</v>
      </c>
      <c r="I4074" s="5" t="s">
        <v>15</v>
      </c>
      <c r="J4074" s="10" t="s">
        <v>631</v>
      </c>
    </row>
    <row r="4075" spans="1:10">
      <c r="A4075" s="5" t="s">
        <v>828</v>
      </c>
      <c r="B4075" s="6">
        <v>44922.847433576389</v>
      </c>
      <c r="C4075" s="5" t="s">
        <v>601</v>
      </c>
      <c r="D4075" s="9">
        <v>45143431334</v>
      </c>
      <c r="E4075" s="5" t="s">
        <v>71</v>
      </c>
      <c r="H4075" s="8">
        <v>6876.59</v>
      </c>
      <c r="I4075" s="5" t="s">
        <v>15</v>
      </c>
      <c r="J4075" s="10" t="s">
        <v>631</v>
      </c>
    </row>
    <row r="4076" spans="1:10">
      <c r="A4076" s="5" t="s">
        <v>828</v>
      </c>
      <c r="B4076" s="6">
        <v>44922.847433576389</v>
      </c>
      <c r="C4076" s="5" t="s">
        <v>601</v>
      </c>
      <c r="D4076" s="9">
        <v>45143431334</v>
      </c>
      <c r="E4076" s="5" t="s">
        <v>71</v>
      </c>
      <c r="H4076" s="8">
        <v>7568.81</v>
      </c>
      <c r="I4076" s="5" t="s">
        <v>15</v>
      </c>
      <c r="J4076" s="10" t="s">
        <v>631</v>
      </c>
    </row>
    <row r="4077" spans="1:10">
      <c r="A4077" s="5" t="s">
        <v>828</v>
      </c>
      <c r="B4077" s="6">
        <v>44922.847433576389</v>
      </c>
      <c r="C4077" s="5" t="s">
        <v>601</v>
      </c>
      <c r="D4077" s="9">
        <v>45143431334</v>
      </c>
      <c r="E4077" s="5" t="s">
        <v>71</v>
      </c>
      <c r="H4077" s="8">
        <v>17503.48</v>
      </c>
      <c r="I4077" s="5" t="s">
        <v>15</v>
      </c>
      <c r="J4077" s="10" t="s">
        <v>631</v>
      </c>
    </row>
    <row r="4078" spans="1:10">
      <c r="A4078" s="5" t="s">
        <v>828</v>
      </c>
      <c r="B4078" s="6">
        <v>44922.847433576389</v>
      </c>
      <c r="C4078" s="5" t="s">
        <v>601</v>
      </c>
      <c r="D4078" s="9">
        <v>45143431334</v>
      </c>
      <c r="E4078" s="5" t="s">
        <v>71</v>
      </c>
      <c r="H4078" s="8">
        <v>6485.98</v>
      </c>
      <c r="I4078" s="5" t="s">
        <v>15</v>
      </c>
      <c r="J4078" s="10" t="s">
        <v>631</v>
      </c>
    </row>
    <row r="4079" spans="1:10">
      <c r="A4079" s="5" t="s">
        <v>828</v>
      </c>
      <c r="B4079" s="6">
        <v>44922.847433576389</v>
      </c>
      <c r="C4079" s="5" t="s">
        <v>601</v>
      </c>
      <c r="D4079" s="9">
        <v>45143431334</v>
      </c>
      <c r="E4079" s="5" t="s">
        <v>71</v>
      </c>
      <c r="H4079" s="8">
        <v>14319.71</v>
      </c>
      <c r="I4079" s="5" t="s">
        <v>15</v>
      </c>
      <c r="J4079" s="10" t="s">
        <v>631</v>
      </c>
    </row>
    <row r="4080" spans="1:10">
      <c r="A4080" s="5" t="s">
        <v>828</v>
      </c>
      <c r="B4080" s="6">
        <v>44922.847433576389</v>
      </c>
      <c r="C4080" s="5" t="s">
        <v>601</v>
      </c>
      <c r="D4080" s="9">
        <v>45143431334</v>
      </c>
      <c r="E4080" s="5" t="s">
        <v>71</v>
      </c>
      <c r="H4080" s="8">
        <v>6864.95</v>
      </c>
      <c r="I4080" s="5" t="s">
        <v>15</v>
      </c>
      <c r="J4080" s="10" t="s">
        <v>631</v>
      </c>
    </row>
    <row r="4081" spans="1:10">
      <c r="A4081" s="5" t="s">
        <v>828</v>
      </c>
      <c r="B4081" s="6">
        <v>44922.847433576389</v>
      </c>
      <c r="C4081" s="5" t="s">
        <v>601</v>
      </c>
      <c r="D4081" s="9">
        <v>45143431334</v>
      </c>
      <c r="E4081" s="5" t="s">
        <v>71</v>
      </c>
      <c r="H4081" s="8">
        <v>2655.2</v>
      </c>
      <c r="I4081" s="5" t="s">
        <v>15</v>
      </c>
      <c r="J4081" s="10" t="s">
        <v>631</v>
      </c>
    </row>
    <row r="4082" spans="1:10">
      <c r="A4082" s="5" t="s">
        <v>828</v>
      </c>
      <c r="B4082" s="6">
        <v>44922.847433576389</v>
      </c>
      <c r="C4082" s="5" t="s">
        <v>601</v>
      </c>
      <c r="D4082" s="9">
        <v>45143431334</v>
      </c>
      <c r="E4082" s="5" t="s">
        <v>71</v>
      </c>
      <c r="H4082" s="8">
        <v>2509.06</v>
      </c>
      <c r="I4082" s="5" t="s">
        <v>15</v>
      </c>
      <c r="J4082" s="10" t="s">
        <v>631</v>
      </c>
    </row>
    <row r="4083" spans="1:10">
      <c r="A4083" s="5" t="s">
        <v>828</v>
      </c>
      <c r="B4083" s="6">
        <v>44922.847433576389</v>
      </c>
      <c r="C4083" s="5" t="s">
        <v>601</v>
      </c>
      <c r="D4083" s="9">
        <v>45143431334</v>
      </c>
      <c r="E4083" s="5" t="s">
        <v>71</v>
      </c>
      <c r="H4083" s="8">
        <v>772.2</v>
      </c>
      <c r="I4083" s="5" t="s">
        <v>15</v>
      </c>
      <c r="J4083" s="10" t="s">
        <v>631</v>
      </c>
    </row>
    <row r="4084" spans="1:10">
      <c r="A4084" s="5" t="s">
        <v>828</v>
      </c>
      <c r="B4084" s="6">
        <v>44922.847433576389</v>
      </c>
      <c r="C4084" s="5" t="s">
        <v>601</v>
      </c>
      <c r="D4084" s="9">
        <v>45143431334</v>
      </c>
      <c r="E4084" s="5" t="s">
        <v>71</v>
      </c>
      <c r="H4084" s="8">
        <v>1028.5899999999999</v>
      </c>
      <c r="I4084" s="5" t="s">
        <v>15</v>
      </c>
      <c r="J4084" s="10" t="s">
        <v>631</v>
      </c>
    </row>
    <row r="4085" spans="1:10">
      <c r="A4085" s="5" t="s">
        <v>828</v>
      </c>
      <c r="B4085" s="6">
        <v>44922.847433576389</v>
      </c>
      <c r="C4085" s="5" t="s">
        <v>601</v>
      </c>
      <c r="D4085" s="9">
        <v>45143431334</v>
      </c>
      <c r="E4085" s="5" t="s">
        <v>71</v>
      </c>
      <c r="H4085" s="8">
        <v>338.46</v>
      </c>
      <c r="I4085" s="5" t="s">
        <v>15</v>
      </c>
      <c r="J4085" s="10" t="s">
        <v>631</v>
      </c>
    </row>
    <row r="4086" spans="1:10">
      <c r="A4086" s="5" t="s">
        <v>828</v>
      </c>
      <c r="B4086" s="6">
        <v>44922.847433576389</v>
      </c>
      <c r="C4086" s="5" t="s">
        <v>601</v>
      </c>
      <c r="D4086" s="9">
        <v>45143431334</v>
      </c>
      <c r="E4086" s="5" t="s">
        <v>71</v>
      </c>
      <c r="H4086" s="8">
        <v>843.83</v>
      </c>
      <c r="I4086" s="5" t="s">
        <v>15</v>
      </c>
      <c r="J4086" s="10" t="s">
        <v>631</v>
      </c>
    </row>
    <row r="4087" spans="1:10">
      <c r="A4087" s="5" t="s">
        <v>828</v>
      </c>
      <c r="B4087" s="6">
        <v>44922.847433576389</v>
      </c>
      <c r="C4087" s="5" t="s">
        <v>601</v>
      </c>
      <c r="D4087" s="9">
        <v>297502002080024</v>
      </c>
      <c r="E4087" s="5" t="s">
        <v>632</v>
      </c>
      <c r="H4087" s="8">
        <v>311629</v>
      </c>
      <c r="I4087" s="5" t="s">
        <v>15</v>
      </c>
      <c r="J4087" s="5" t="s">
        <v>630</v>
      </c>
    </row>
    <row r="4088" spans="1:10">
      <c r="A4088" s="5" t="s">
        <v>828</v>
      </c>
      <c r="B4088" s="6">
        <v>44922.847433576389</v>
      </c>
      <c r="C4088" s="5" t="s">
        <v>601</v>
      </c>
      <c r="D4088" s="9">
        <v>297502002080024</v>
      </c>
      <c r="E4088" s="5" t="s">
        <v>649</v>
      </c>
      <c r="H4088" s="8">
        <v>57420</v>
      </c>
      <c r="I4088" s="5" t="s">
        <v>15</v>
      </c>
      <c r="J4088" s="5" t="s">
        <v>630</v>
      </c>
    </row>
    <row r="4089" spans="1:10">
      <c r="A4089" s="5" t="s">
        <v>828</v>
      </c>
      <c r="B4089" s="6">
        <v>44922.847433576389</v>
      </c>
      <c r="C4089" s="5" t="s">
        <v>601</v>
      </c>
      <c r="D4089" s="7">
        <v>194038</v>
      </c>
      <c r="E4089" s="5" t="s">
        <v>60</v>
      </c>
      <c r="H4089" s="8">
        <v>381212.3</v>
      </c>
      <c r="I4089" s="5" t="s">
        <v>15</v>
      </c>
      <c r="J4089" s="5" t="s">
        <v>608</v>
      </c>
    </row>
    <row r="4090" spans="1:10">
      <c r="A4090" s="5" t="s">
        <v>828</v>
      </c>
      <c r="B4090" s="6">
        <v>44922.847433576389</v>
      </c>
      <c r="C4090" s="5" t="s">
        <v>601</v>
      </c>
      <c r="D4090" s="7"/>
      <c r="E4090" s="10"/>
      <c r="F4090" s="8">
        <v>5416.5</v>
      </c>
      <c r="I4090" s="11" t="s">
        <v>9</v>
      </c>
      <c r="J4090" s="10" t="s">
        <v>613</v>
      </c>
    </row>
    <row r="4091" spans="1:10">
      <c r="A4091" s="5" t="s">
        <v>828</v>
      </c>
      <c r="B4091" s="6">
        <v>44922.847433576389</v>
      </c>
      <c r="C4091" s="5" t="s">
        <v>601</v>
      </c>
      <c r="D4091" s="7"/>
      <c r="E4091" s="10"/>
      <c r="F4091" s="8">
        <v>21460</v>
      </c>
      <c r="I4091" s="11" t="s">
        <v>9</v>
      </c>
      <c r="J4091" s="5" t="s">
        <v>612</v>
      </c>
    </row>
    <row r="4092" spans="1:10">
      <c r="A4092" s="5" t="s">
        <v>828</v>
      </c>
      <c r="B4092" s="6">
        <v>44922.847433576389</v>
      </c>
      <c r="C4092" s="5" t="s">
        <v>601</v>
      </c>
      <c r="D4092" s="7"/>
      <c r="E4092" s="10"/>
      <c r="F4092" s="8">
        <v>10089.4</v>
      </c>
      <c r="I4092" s="11" t="s">
        <v>9</v>
      </c>
      <c r="J4092" s="10" t="s">
        <v>615</v>
      </c>
    </row>
    <row r="4093" spans="1:10">
      <c r="A4093" s="5" t="s">
        <v>828</v>
      </c>
      <c r="B4093" s="6">
        <v>44922.847433576389</v>
      </c>
      <c r="C4093" s="5" t="s">
        <v>601</v>
      </c>
      <c r="D4093" s="7"/>
      <c r="E4093" s="10"/>
      <c r="F4093" s="8">
        <v>32398.7</v>
      </c>
      <c r="I4093" s="11" t="s">
        <v>9</v>
      </c>
      <c r="J4093" s="10" t="s">
        <v>659</v>
      </c>
    </row>
    <row r="4094" spans="1:10">
      <c r="A4094" s="5" t="s">
        <v>828</v>
      </c>
      <c r="B4094" s="6">
        <v>44922.847433576389</v>
      </c>
      <c r="C4094" s="5" t="s">
        <v>601</v>
      </c>
      <c r="D4094" s="7"/>
      <c r="E4094" s="10"/>
      <c r="F4094" s="8">
        <v>4894</v>
      </c>
      <c r="I4094" s="11" t="s">
        <v>9</v>
      </c>
      <c r="J4094" s="5" t="s">
        <v>607</v>
      </c>
    </row>
    <row r="4095" spans="1:10">
      <c r="A4095" s="5" t="s">
        <v>828</v>
      </c>
      <c r="B4095" s="6">
        <v>44922.847433576389</v>
      </c>
      <c r="C4095" s="5" t="s">
        <v>601</v>
      </c>
      <c r="D4095" s="7"/>
      <c r="E4095" s="10"/>
      <c r="F4095" s="8">
        <v>2380</v>
      </c>
      <c r="I4095" s="11" t="s">
        <v>9</v>
      </c>
      <c r="J4095" s="10" t="s">
        <v>745</v>
      </c>
    </row>
    <row r="4096" spans="1:10">
      <c r="A4096" s="5" t="s">
        <v>828</v>
      </c>
      <c r="B4096" s="6">
        <v>44922.847433576389</v>
      </c>
      <c r="C4096" s="5" t="s">
        <v>601</v>
      </c>
      <c r="D4096" s="7"/>
      <c r="E4096" s="10"/>
      <c r="F4096" s="8">
        <v>516</v>
      </c>
      <c r="I4096" s="11" t="s">
        <v>9</v>
      </c>
      <c r="J4096" s="10" t="s">
        <v>617</v>
      </c>
    </row>
    <row r="4097" spans="1:10">
      <c r="A4097" s="5" t="s">
        <v>828</v>
      </c>
      <c r="B4097" s="6">
        <v>44922.847433576389</v>
      </c>
      <c r="C4097" s="5" t="s">
        <v>601</v>
      </c>
      <c r="D4097" s="7"/>
      <c r="E4097" s="10"/>
      <c r="F4097" s="8">
        <v>5919.1</v>
      </c>
      <c r="I4097" s="11" t="s">
        <v>9</v>
      </c>
      <c r="J4097" s="10" t="s">
        <v>618</v>
      </c>
    </row>
    <row r="4098" spans="1:10">
      <c r="A4098" s="5" t="s">
        <v>828</v>
      </c>
      <c r="B4098" s="6">
        <v>44922.847433576389</v>
      </c>
      <c r="C4098" s="5" t="s">
        <v>601</v>
      </c>
      <c r="D4098" s="7"/>
      <c r="E4098" s="10"/>
      <c r="F4098" s="8">
        <v>2462.1999999999998</v>
      </c>
      <c r="I4098" s="11" t="s">
        <v>9</v>
      </c>
      <c r="J4098" s="10" t="s">
        <v>619</v>
      </c>
    </row>
    <row r="4099" spans="1:10">
      <c r="A4099" s="5" t="s">
        <v>828</v>
      </c>
      <c r="B4099" s="6">
        <v>44922.847433576389</v>
      </c>
      <c r="C4099" s="5" t="s">
        <v>601</v>
      </c>
      <c r="D4099" s="7"/>
      <c r="E4099" s="10"/>
      <c r="F4099" s="8">
        <v>5657.2</v>
      </c>
      <c r="I4099" s="11" t="s">
        <v>9</v>
      </c>
      <c r="J4099" s="10" t="s">
        <v>620</v>
      </c>
    </row>
    <row r="4100" spans="1:10">
      <c r="A4100" s="5" t="s">
        <v>828</v>
      </c>
      <c r="B4100" s="6">
        <v>44922.847433576389</v>
      </c>
      <c r="C4100" s="5" t="s">
        <v>601</v>
      </c>
      <c r="D4100" s="7"/>
      <c r="E4100" s="10"/>
      <c r="F4100" s="8">
        <v>3120.6</v>
      </c>
      <c r="I4100" s="11" t="s">
        <v>9</v>
      </c>
      <c r="J4100" s="10" t="s">
        <v>621</v>
      </c>
    </row>
    <row r="4101" spans="1:10">
      <c r="A4101" s="5" t="s">
        <v>828</v>
      </c>
      <c r="B4101" s="6">
        <v>44922.847433576389</v>
      </c>
      <c r="C4101" s="5" t="s">
        <v>601</v>
      </c>
      <c r="D4101" s="7"/>
      <c r="E4101" s="10"/>
      <c r="F4101" s="8">
        <v>14351.2</v>
      </c>
      <c r="I4101" s="11" t="s">
        <v>9</v>
      </c>
      <c r="J4101" s="10" t="s">
        <v>603</v>
      </c>
    </row>
    <row r="4102" spans="1:10">
      <c r="A4102" s="5" t="s">
        <v>828</v>
      </c>
      <c r="B4102" s="6">
        <v>44922.847433576389</v>
      </c>
      <c r="C4102" s="5" t="s">
        <v>601</v>
      </c>
      <c r="D4102" s="7"/>
      <c r="E4102" s="10"/>
      <c r="F4102" s="8">
        <v>7588.5</v>
      </c>
      <c r="I4102" s="11" t="s">
        <v>9</v>
      </c>
      <c r="J4102" s="10" t="s">
        <v>622</v>
      </c>
    </row>
    <row r="4103" spans="1:10">
      <c r="A4103" s="5" t="s">
        <v>828</v>
      </c>
      <c r="B4103" s="6">
        <v>44922.847433576389</v>
      </c>
      <c r="C4103" s="5" t="s">
        <v>601</v>
      </c>
      <c r="D4103" s="7"/>
      <c r="E4103" s="10"/>
      <c r="F4103" s="8">
        <v>5480.3</v>
      </c>
      <c r="I4103" s="11" t="s">
        <v>9</v>
      </c>
      <c r="J4103" s="10" t="s">
        <v>623</v>
      </c>
    </row>
    <row r="4104" spans="1:10">
      <c r="A4104" s="5" t="s">
        <v>828</v>
      </c>
      <c r="B4104" s="6">
        <v>44922.847433576389</v>
      </c>
      <c r="C4104" s="5" t="s">
        <v>601</v>
      </c>
      <c r="D4104" s="7"/>
      <c r="E4104" s="10"/>
      <c r="F4104" s="8">
        <v>4815.6000000000004</v>
      </c>
      <c r="I4104" s="11" t="s">
        <v>9</v>
      </c>
      <c r="J4104" s="10" t="s">
        <v>624</v>
      </c>
    </row>
    <row r="4105" spans="1:10">
      <c r="A4105" s="5" t="s">
        <v>828</v>
      </c>
      <c r="B4105" s="6">
        <v>44922.847433576389</v>
      </c>
      <c r="C4105" s="5" t="s">
        <v>601</v>
      </c>
      <c r="D4105" s="7"/>
      <c r="E4105" s="10"/>
      <c r="F4105" s="8">
        <v>6661.7</v>
      </c>
      <c r="I4105" s="11" t="s">
        <v>9</v>
      </c>
      <c r="J4105" s="10" t="s">
        <v>625</v>
      </c>
    </row>
    <row r="4106" spans="1:10">
      <c r="A4106" s="5" t="s">
        <v>828</v>
      </c>
      <c r="B4106" s="6">
        <v>44922.847433576389</v>
      </c>
      <c r="C4106" s="5" t="s">
        <v>601</v>
      </c>
      <c r="D4106" s="7"/>
      <c r="E4106" s="10"/>
      <c r="F4106" s="8">
        <v>10688.8</v>
      </c>
      <c r="I4106" s="11" t="s">
        <v>9</v>
      </c>
      <c r="J4106" s="10" t="s">
        <v>660</v>
      </c>
    </row>
    <row r="4107" spans="1:10">
      <c r="A4107" s="5" t="s">
        <v>828</v>
      </c>
      <c r="B4107" s="6">
        <v>44922.847433576389</v>
      </c>
      <c r="C4107" s="5" t="s">
        <v>601</v>
      </c>
      <c r="D4107" s="7"/>
      <c r="E4107" s="10"/>
      <c r="F4107" s="8">
        <v>221.7</v>
      </c>
      <c r="I4107" s="11" t="s">
        <v>9</v>
      </c>
      <c r="J4107" s="10" t="s">
        <v>674</v>
      </c>
    </row>
    <row r="4108" spans="1:10">
      <c r="A4108" s="5" t="s">
        <v>828</v>
      </c>
      <c r="B4108" s="6">
        <v>44922.847433576389</v>
      </c>
      <c r="C4108" s="5" t="s">
        <v>601</v>
      </c>
      <c r="D4108" s="7"/>
      <c r="E4108" s="10"/>
      <c r="F4108" s="8">
        <v>63088.7</v>
      </c>
      <c r="I4108" s="11" t="s">
        <v>9</v>
      </c>
      <c r="J4108" s="10" t="s">
        <v>673</v>
      </c>
    </row>
    <row r="4109" spans="1:10">
      <c r="A4109" s="12" t="s">
        <v>21</v>
      </c>
      <c r="B4109" s="3"/>
      <c r="C4109" s="3"/>
      <c r="D4109" s="26">
        <f>204018.02+6612</f>
        <v>210630.02</v>
      </c>
      <c r="E4109" s="10"/>
      <c r="F4109" s="19">
        <f>SUM(F3973:G4108)</f>
        <v>210630.02000000002</v>
      </c>
      <c r="H4109" s="8"/>
      <c r="I4109" s="11"/>
      <c r="J4109" s="10"/>
    </row>
    <row r="4110" spans="1:10">
      <c r="A4110" s="13" t="s">
        <v>22</v>
      </c>
      <c r="B4110" s="13" t="s">
        <v>23</v>
      </c>
      <c r="C4110" s="13" t="s">
        <v>24</v>
      </c>
      <c r="D4110" s="7"/>
      <c r="E4110" s="10"/>
      <c r="H4110" s="8"/>
      <c r="I4110" s="11"/>
      <c r="J4110" s="10"/>
    </row>
    <row r="4111" spans="1:10" ht="15.75" customHeight="1">
      <c r="D4111" s="14">
        <v>112493969</v>
      </c>
    </row>
    <row r="4112" spans="1:10" ht="15.75" customHeight="1">
      <c r="D4112" s="14">
        <v>112494026</v>
      </c>
    </row>
    <row r="4114" spans="1:10">
      <c r="A4114" s="1" t="s">
        <v>0</v>
      </c>
      <c r="B4114" s="2"/>
      <c r="C4114" s="2"/>
      <c r="D4114" s="2"/>
      <c r="E4114" s="2"/>
      <c r="F4114" s="2"/>
      <c r="G4114" s="2"/>
      <c r="H4114" s="2"/>
      <c r="I4114" s="2"/>
      <c r="J4114" s="2"/>
    </row>
    <row r="4115" spans="1:10">
      <c r="A4115" s="3" t="s">
        <v>219</v>
      </c>
      <c r="B4115" s="2"/>
      <c r="C4115" s="2"/>
      <c r="D4115" s="2"/>
      <c r="E4115" s="2"/>
      <c r="F4115" s="2"/>
      <c r="G4115" s="2"/>
      <c r="H4115" s="2"/>
      <c r="I4115" s="2"/>
      <c r="J4115" s="2"/>
    </row>
    <row r="4116" spans="1:10">
      <c r="A4116" s="88" t="s">
        <v>0</v>
      </c>
      <c r="B4116" s="88" t="s">
        <v>2</v>
      </c>
      <c r="C4116" s="88" t="s">
        <v>3</v>
      </c>
      <c r="D4116" s="88" t="s">
        <v>4</v>
      </c>
      <c r="E4116" s="88" t="s">
        <v>5</v>
      </c>
      <c r="F4116" s="88" t="s">
        <v>6</v>
      </c>
      <c r="G4116" s="90"/>
      <c r="H4116" s="91"/>
      <c r="I4116" s="88" t="s">
        <v>7</v>
      </c>
      <c r="J4116" s="88" t="s">
        <v>8</v>
      </c>
    </row>
    <row r="4117" spans="1:10">
      <c r="A4117" s="89"/>
      <c r="B4117" s="89"/>
      <c r="C4117" s="89"/>
      <c r="D4117" s="89"/>
      <c r="E4117" s="89"/>
      <c r="F4117" s="4" t="s">
        <v>9</v>
      </c>
      <c r="G4117" s="4" t="s">
        <v>10</v>
      </c>
      <c r="H4117" s="4" t="s">
        <v>11</v>
      </c>
      <c r="I4117" s="89"/>
      <c r="J4117" s="89"/>
    </row>
    <row r="4118" spans="1:10">
      <c r="A4118" s="5" t="s">
        <v>830</v>
      </c>
      <c r="B4118" s="6">
        <v>44923.391302997683</v>
      </c>
      <c r="C4118" s="5" t="s">
        <v>601</v>
      </c>
      <c r="D4118" s="11"/>
      <c r="E4118" s="10"/>
      <c r="F4118" s="8">
        <v>56436</v>
      </c>
      <c r="I4118" s="11" t="s">
        <v>9</v>
      </c>
      <c r="J4118" s="10" t="s">
        <v>665</v>
      </c>
    </row>
    <row r="4119" spans="1:10">
      <c r="A4119" s="5" t="s">
        <v>830</v>
      </c>
      <c r="B4119" s="6">
        <v>44923.391302997683</v>
      </c>
      <c r="C4119" s="5" t="s">
        <v>601</v>
      </c>
      <c r="D4119" s="11"/>
      <c r="E4119" s="10"/>
      <c r="F4119" s="8">
        <v>4864.5</v>
      </c>
      <c r="I4119" s="11" t="s">
        <v>9</v>
      </c>
      <c r="J4119" s="5" t="s">
        <v>616</v>
      </c>
    </row>
    <row r="4120" spans="1:10">
      <c r="A4120" s="5" t="s">
        <v>830</v>
      </c>
      <c r="B4120" s="6">
        <v>44923.391302997683</v>
      </c>
      <c r="C4120" s="5" t="s">
        <v>601</v>
      </c>
      <c r="D4120" s="11"/>
      <c r="E4120" s="10"/>
      <c r="F4120" s="8">
        <v>1045.7</v>
      </c>
      <c r="I4120" s="11" t="s">
        <v>9</v>
      </c>
      <c r="J4120" s="10" t="s">
        <v>639</v>
      </c>
    </row>
    <row r="4121" spans="1:10">
      <c r="A4121" s="12" t="s">
        <v>21</v>
      </c>
      <c r="B4121" s="3"/>
      <c r="C4121" s="3"/>
      <c r="D4121" s="7"/>
      <c r="E4121" s="10"/>
      <c r="F4121" s="19">
        <f>SUM(F4118:G4120)</f>
        <v>62346.2</v>
      </c>
      <c r="H4121" s="8"/>
      <c r="I4121" s="11"/>
      <c r="J4121" s="5"/>
    </row>
    <row r="4122" spans="1:10" ht="15.75" customHeight="1">
      <c r="A4122" s="13" t="s">
        <v>22</v>
      </c>
      <c r="B4122" s="13" t="s">
        <v>23</v>
      </c>
      <c r="C4122" s="13" t="s">
        <v>24</v>
      </c>
      <c r="D4122" s="14">
        <v>112493971</v>
      </c>
      <c r="E4122" s="10"/>
      <c r="H4122" s="8"/>
      <c r="I4122" s="11"/>
      <c r="J4122" s="5"/>
    </row>
    <row r="4123" spans="1:10">
      <c r="A4123" s="5"/>
      <c r="B4123" s="6"/>
      <c r="C4123" s="5"/>
      <c r="D4123" s="7"/>
      <c r="E4123" s="10"/>
      <c r="H4123" s="8"/>
      <c r="I4123" s="11"/>
      <c r="J4123" s="5"/>
    </row>
    <row r="4124" spans="1:10">
      <c r="A4124" s="5"/>
      <c r="B4124" s="6"/>
      <c r="C4124" s="5"/>
      <c r="D4124" s="7"/>
      <c r="E4124" s="10"/>
      <c r="H4124" s="8"/>
      <c r="I4124" s="11"/>
      <c r="J4124" s="5"/>
    </row>
    <row r="4125" spans="1:10">
      <c r="A4125" s="5" t="s">
        <v>831</v>
      </c>
      <c r="B4125" s="6">
        <v>44923.852412372682</v>
      </c>
      <c r="C4125" s="5" t="s">
        <v>601</v>
      </c>
      <c r="D4125" s="7"/>
      <c r="E4125" s="10"/>
      <c r="G4125" s="8">
        <v>5543.6</v>
      </c>
      <c r="I4125" s="11" t="s">
        <v>10</v>
      </c>
      <c r="J4125" s="5" t="s">
        <v>607</v>
      </c>
    </row>
    <row r="4126" spans="1:10">
      <c r="A4126" s="5" t="s">
        <v>832</v>
      </c>
      <c r="B4126" s="6">
        <v>44923.852412372682</v>
      </c>
      <c r="C4126" s="5" t="s">
        <v>611</v>
      </c>
      <c r="D4126" s="9">
        <v>45153062760</v>
      </c>
      <c r="E4126" s="5" t="s">
        <v>71</v>
      </c>
      <c r="H4126" s="8">
        <v>370.5</v>
      </c>
      <c r="I4126" s="5" t="s">
        <v>15</v>
      </c>
      <c r="J4126" s="5" t="s">
        <v>602</v>
      </c>
    </row>
    <row r="4127" spans="1:10">
      <c r="A4127" s="5" t="s">
        <v>831</v>
      </c>
      <c r="B4127" s="6">
        <v>44923.852412372682</v>
      </c>
      <c r="C4127" s="5" t="s">
        <v>601</v>
      </c>
      <c r="D4127" s="9">
        <v>51417258533</v>
      </c>
      <c r="E4127" s="5" t="s">
        <v>71</v>
      </c>
      <c r="H4127" s="8">
        <v>998</v>
      </c>
      <c r="I4127" s="5" t="s">
        <v>15</v>
      </c>
      <c r="J4127" s="5" t="s">
        <v>607</v>
      </c>
    </row>
    <row r="4128" spans="1:10">
      <c r="A4128" s="5" t="s">
        <v>831</v>
      </c>
      <c r="B4128" s="6">
        <v>44923.852412372682</v>
      </c>
      <c r="C4128" s="5" t="s">
        <v>601</v>
      </c>
      <c r="D4128" s="9">
        <v>45153062665</v>
      </c>
      <c r="E4128" s="5" t="s">
        <v>71</v>
      </c>
      <c r="H4128" s="8">
        <v>2507.1</v>
      </c>
      <c r="I4128" s="5" t="s">
        <v>15</v>
      </c>
      <c r="J4128" s="5" t="s">
        <v>607</v>
      </c>
    </row>
    <row r="4129" spans="1:10">
      <c r="A4129" s="5" t="s">
        <v>831</v>
      </c>
      <c r="B4129" s="6">
        <v>44923.852412372682</v>
      </c>
      <c r="C4129" s="5" t="s">
        <v>601</v>
      </c>
      <c r="D4129" s="9">
        <v>45153062592</v>
      </c>
      <c r="E4129" s="5" t="s">
        <v>71</v>
      </c>
      <c r="H4129" s="8">
        <v>6071.1</v>
      </c>
      <c r="I4129" s="5" t="s">
        <v>15</v>
      </c>
      <c r="J4129" s="5" t="s">
        <v>607</v>
      </c>
    </row>
    <row r="4130" spans="1:10">
      <c r="A4130" s="5" t="s">
        <v>831</v>
      </c>
      <c r="B4130" s="6">
        <v>44923.852412372682</v>
      </c>
      <c r="C4130" s="5" t="s">
        <v>601</v>
      </c>
      <c r="D4130" s="9">
        <v>45173128157</v>
      </c>
      <c r="E4130" s="5" t="s">
        <v>71</v>
      </c>
      <c r="H4130" s="8">
        <v>7000</v>
      </c>
      <c r="I4130" s="5" t="s">
        <v>15</v>
      </c>
      <c r="J4130" s="5" t="s">
        <v>607</v>
      </c>
    </row>
    <row r="4131" spans="1:10">
      <c r="A4131" s="5" t="s">
        <v>831</v>
      </c>
      <c r="B4131" s="6">
        <v>44923.852412372682</v>
      </c>
      <c r="C4131" s="5" t="s">
        <v>601</v>
      </c>
      <c r="D4131" s="7">
        <v>204360</v>
      </c>
      <c r="E4131" s="5" t="s">
        <v>645</v>
      </c>
      <c r="H4131" s="8">
        <v>2280.84</v>
      </c>
      <c r="I4131" s="5" t="s">
        <v>15</v>
      </c>
      <c r="J4131" s="10" t="s">
        <v>609</v>
      </c>
    </row>
    <row r="4132" spans="1:10">
      <c r="A4132" s="5" t="s">
        <v>831</v>
      </c>
      <c r="B4132" s="6">
        <v>44923.852412372682</v>
      </c>
      <c r="C4132" s="5" t="s">
        <v>601</v>
      </c>
      <c r="D4132" s="9">
        <v>45113214614</v>
      </c>
      <c r="E4132" s="5" t="s">
        <v>71</v>
      </c>
      <c r="H4132" s="8">
        <v>16091</v>
      </c>
      <c r="I4132" s="5" t="s">
        <v>15</v>
      </c>
      <c r="J4132" s="5" t="s">
        <v>607</v>
      </c>
    </row>
    <row r="4133" spans="1:10">
      <c r="A4133" s="5" t="s">
        <v>831</v>
      </c>
      <c r="B4133" s="6">
        <v>44923.852412372682</v>
      </c>
      <c r="C4133" s="5" t="s">
        <v>601</v>
      </c>
      <c r="D4133" s="7">
        <v>4826725</v>
      </c>
      <c r="E4133" s="5" t="s">
        <v>14</v>
      </c>
      <c r="H4133" s="8">
        <v>17726.54</v>
      </c>
      <c r="I4133" s="5" t="s">
        <v>15</v>
      </c>
      <c r="J4133" s="5" t="s">
        <v>607</v>
      </c>
    </row>
    <row r="4134" spans="1:10">
      <c r="A4134" s="5" t="s">
        <v>831</v>
      </c>
      <c r="B4134" s="6">
        <v>44923.852412372682</v>
      </c>
      <c r="C4134" s="5" t="s">
        <v>601</v>
      </c>
      <c r="D4134" s="9">
        <v>45133069645</v>
      </c>
      <c r="E4134" s="5" t="s">
        <v>71</v>
      </c>
      <c r="H4134" s="8">
        <v>540</v>
      </c>
      <c r="I4134" s="5" t="s">
        <v>15</v>
      </c>
      <c r="J4134" s="5" t="s">
        <v>608</v>
      </c>
    </row>
    <row r="4135" spans="1:10">
      <c r="A4135" s="5" t="s">
        <v>831</v>
      </c>
      <c r="B4135" s="6">
        <v>44923.852412372682</v>
      </c>
      <c r="C4135" s="5" t="s">
        <v>601</v>
      </c>
      <c r="D4135" s="7">
        <v>250903</v>
      </c>
      <c r="E4135" s="5" t="s">
        <v>645</v>
      </c>
      <c r="H4135" s="8">
        <v>3000</v>
      </c>
      <c r="I4135" s="5" t="s">
        <v>15</v>
      </c>
      <c r="J4135" s="10" t="s">
        <v>609</v>
      </c>
    </row>
    <row r="4136" spans="1:10">
      <c r="A4136" s="5" t="s">
        <v>831</v>
      </c>
      <c r="B4136" s="6">
        <v>44923.852412372682</v>
      </c>
      <c r="C4136" s="5" t="s">
        <v>601</v>
      </c>
      <c r="D4136" s="7">
        <v>335495</v>
      </c>
      <c r="E4136" s="5" t="s">
        <v>645</v>
      </c>
      <c r="H4136" s="8">
        <v>5938.8</v>
      </c>
      <c r="I4136" s="5" t="s">
        <v>15</v>
      </c>
      <c r="J4136" s="10" t="s">
        <v>609</v>
      </c>
    </row>
    <row r="4137" spans="1:10">
      <c r="A4137" s="5" t="s">
        <v>831</v>
      </c>
      <c r="B4137" s="6">
        <v>44923.852412372682</v>
      </c>
      <c r="C4137" s="5" t="s">
        <v>601</v>
      </c>
      <c r="D4137" s="9">
        <v>45113214389</v>
      </c>
      <c r="E4137" s="5" t="s">
        <v>71</v>
      </c>
      <c r="H4137" s="8">
        <v>390</v>
      </c>
      <c r="I4137" s="5" t="s">
        <v>15</v>
      </c>
      <c r="J4137" s="5" t="s">
        <v>607</v>
      </c>
    </row>
    <row r="4138" spans="1:10">
      <c r="A4138" s="5" t="s">
        <v>831</v>
      </c>
      <c r="B4138" s="6">
        <v>44923.852412372682</v>
      </c>
      <c r="C4138" s="5" t="s">
        <v>601</v>
      </c>
      <c r="D4138" s="9">
        <v>45113216190</v>
      </c>
      <c r="E4138" s="5" t="s">
        <v>71</v>
      </c>
      <c r="H4138" s="8">
        <v>29250.57</v>
      </c>
      <c r="I4138" s="5" t="s">
        <v>15</v>
      </c>
      <c r="J4138" s="5" t="s">
        <v>607</v>
      </c>
    </row>
    <row r="4139" spans="1:10">
      <c r="A4139" s="5" t="s">
        <v>831</v>
      </c>
      <c r="B4139" s="6">
        <v>44923.852412372682</v>
      </c>
      <c r="C4139" s="5" t="s">
        <v>601</v>
      </c>
      <c r="D4139" s="7">
        <v>3063635474</v>
      </c>
      <c r="E4139" s="10" t="s">
        <v>654</v>
      </c>
      <c r="H4139" s="8">
        <v>19007.2</v>
      </c>
      <c r="I4139" s="5" t="s">
        <v>15</v>
      </c>
      <c r="J4139" s="5" t="s">
        <v>630</v>
      </c>
    </row>
    <row r="4140" spans="1:10">
      <c r="A4140" s="5" t="s">
        <v>831</v>
      </c>
      <c r="B4140" s="6">
        <v>44923.852412372682</v>
      </c>
      <c r="C4140" s="5" t="s">
        <v>601</v>
      </c>
      <c r="D4140" s="7">
        <v>291180</v>
      </c>
      <c r="E4140" s="5" t="s">
        <v>645</v>
      </c>
      <c r="H4140" s="8">
        <v>1098.1099999999999</v>
      </c>
      <c r="I4140" s="5" t="s">
        <v>15</v>
      </c>
      <c r="J4140" s="5" t="s">
        <v>630</v>
      </c>
    </row>
    <row r="4141" spans="1:10">
      <c r="A4141" s="5" t="s">
        <v>831</v>
      </c>
      <c r="B4141" s="6">
        <v>44923.852412372682</v>
      </c>
      <c r="C4141" s="5" t="s">
        <v>601</v>
      </c>
      <c r="D4141" s="9">
        <v>45123195742</v>
      </c>
      <c r="E4141" s="5" t="s">
        <v>71</v>
      </c>
      <c r="H4141" s="8">
        <v>786</v>
      </c>
      <c r="I4141" s="5" t="s">
        <v>15</v>
      </c>
      <c r="J4141" s="5" t="s">
        <v>602</v>
      </c>
    </row>
    <row r="4142" spans="1:10">
      <c r="A4142" s="5" t="s">
        <v>831</v>
      </c>
      <c r="B4142" s="6">
        <v>44923.852412372682</v>
      </c>
      <c r="C4142" s="5" t="s">
        <v>601</v>
      </c>
      <c r="D4142" s="9">
        <v>45173127944</v>
      </c>
      <c r="E4142" s="5" t="s">
        <v>71</v>
      </c>
      <c r="H4142" s="8">
        <v>828.36</v>
      </c>
      <c r="I4142" s="5" t="s">
        <v>15</v>
      </c>
      <c r="J4142" s="5" t="s">
        <v>602</v>
      </c>
    </row>
    <row r="4143" spans="1:10">
      <c r="A4143" s="5" t="s">
        <v>831</v>
      </c>
      <c r="B4143" s="6">
        <v>44923.852412372682</v>
      </c>
      <c r="C4143" s="5" t="s">
        <v>601</v>
      </c>
      <c r="D4143" s="9">
        <v>45113214526</v>
      </c>
      <c r="E4143" s="5" t="s">
        <v>71</v>
      </c>
      <c r="H4143" s="8">
        <v>1125.8</v>
      </c>
      <c r="I4143" s="5" t="s">
        <v>15</v>
      </c>
      <c r="J4143" s="5" t="s">
        <v>602</v>
      </c>
    </row>
    <row r="4144" spans="1:10">
      <c r="A4144" s="5" t="s">
        <v>831</v>
      </c>
      <c r="B4144" s="6">
        <v>44923.852412372682</v>
      </c>
      <c r="C4144" s="5" t="s">
        <v>601</v>
      </c>
      <c r="D4144" s="9">
        <v>45133068087</v>
      </c>
      <c r="E4144" s="5" t="s">
        <v>71</v>
      </c>
      <c r="H4144" s="8">
        <v>960</v>
      </c>
      <c r="I4144" s="5" t="s">
        <v>15</v>
      </c>
      <c r="J4144" s="5" t="s">
        <v>602</v>
      </c>
    </row>
    <row r="4145" spans="1:10">
      <c r="A4145" s="5" t="s">
        <v>831</v>
      </c>
      <c r="B4145" s="6">
        <v>44923.852412372682</v>
      </c>
      <c r="C4145" s="5" t="s">
        <v>601</v>
      </c>
      <c r="D4145" s="9">
        <v>45173128496</v>
      </c>
      <c r="E4145" s="5" t="s">
        <v>71</v>
      </c>
      <c r="H4145" s="8">
        <v>475</v>
      </c>
      <c r="I4145" s="5" t="s">
        <v>15</v>
      </c>
      <c r="J4145" s="5" t="s">
        <v>602</v>
      </c>
    </row>
    <row r="4146" spans="1:10">
      <c r="A4146" s="5" t="s">
        <v>831</v>
      </c>
      <c r="B4146" s="6">
        <v>44923.852412372682</v>
      </c>
      <c r="C4146" s="5" t="s">
        <v>601</v>
      </c>
      <c r="D4146" s="9">
        <v>45133068296</v>
      </c>
      <c r="E4146" s="5" t="s">
        <v>71</v>
      </c>
      <c r="H4146" s="8">
        <v>2235.6799999999998</v>
      </c>
      <c r="I4146" s="5" t="s">
        <v>15</v>
      </c>
      <c r="J4146" s="5" t="s">
        <v>602</v>
      </c>
    </row>
    <row r="4147" spans="1:10">
      <c r="A4147" s="5" t="s">
        <v>831</v>
      </c>
      <c r="B4147" s="6">
        <v>44923.852412372682</v>
      </c>
      <c r="C4147" s="5" t="s">
        <v>601</v>
      </c>
      <c r="D4147" s="9">
        <v>45173128552</v>
      </c>
      <c r="E4147" s="5" t="s">
        <v>71</v>
      </c>
      <c r="H4147" s="8">
        <v>439.8</v>
      </c>
      <c r="I4147" s="5" t="s">
        <v>15</v>
      </c>
      <c r="J4147" s="5" t="s">
        <v>602</v>
      </c>
    </row>
    <row r="4148" spans="1:10">
      <c r="A4148" s="5" t="s">
        <v>831</v>
      </c>
      <c r="B4148" s="6">
        <v>44923.852412372682</v>
      </c>
      <c r="C4148" s="5" t="s">
        <v>601</v>
      </c>
      <c r="D4148" s="9">
        <v>45133069189</v>
      </c>
      <c r="E4148" s="5" t="s">
        <v>71</v>
      </c>
      <c r="H4148" s="8">
        <v>336</v>
      </c>
      <c r="I4148" s="5" t="s">
        <v>15</v>
      </c>
      <c r="J4148" s="5" t="s">
        <v>602</v>
      </c>
    </row>
    <row r="4149" spans="1:10">
      <c r="A4149" s="5" t="s">
        <v>831</v>
      </c>
      <c r="B4149" s="6">
        <v>44923.852412372682</v>
      </c>
      <c r="C4149" s="5" t="s">
        <v>601</v>
      </c>
      <c r="D4149" s="9">
        <v>45113215904</v>
      </c>
      <c r="E4149" s="5" t="s">
        <v>71</v>
      </c>
      <c r="H4149" s="8">
        <v>339.47</v>
      </c>
      <c r="I4149" s="5" t="s">
        <v>15</v>
      </c>
      <c r="J4149" s="5" t="s">
        <v>602</v>
      </c>
    </row>
    <row r="4150" spans="1:10">
      <c r="A4150" s="5" t="s">
        <v>831</v>
      </c>
      <c r="B4150" s="6">
        <v>44923.852412372682</v>
      </c>
      <c r="C4150" s="5" t="s">
        <v>601</v>
      </c>
      <c r="D4150" s="7">
        <v>368167</v>
      </c>
      <c r="E4150" s="5" t="s">
        <v>645</v>
      </c>
      <c r="H4150" s="8">
        <v>348.8</v>
      </c>
      <c r="I4150" s="5" t="s">
        <v>15</v>
      </c>
      <c r="J4150" s="5" t="s">
        <v>602</v>
      </c>
    </row>
    <row r="4151" spans="1:10">
      <c r="A4151" s="5" t="s">
        <v>831</v>
      </c>
      <c r="B4151" s="6">
        <v>44923.852412372682</v>
      </c>
      <c r="C4151" s="5" t="s">
        <v>601</v>
      </c>
      <c r="D4151" s="7">
        <v>370043</v>
      </c>
      <c r="E4151" s="5" t="s">
        <v>645</v>
      </c>
      <c r="H4151" s="8">
        <v>4885</v>
      </c>
      <c r="I4151" s="5" t="s">
        <v>15</v>
      </c>
      <c r="J4151" s="5" t="s">
        <v>602</v>
      </c>
    </row>
    <row r="4152" spans="1:10">
      <c r="A4152" s="5" t="s">
        <v>831</v>
      </c>
      <c r="B4152" s="6">
        <v>44923.852412372682</v>
      </c>
      <c r="C4152" s="5" t="s">
        <v>601</v>
      </c>
      <c r="D4152" s="9">
        <v>297502002090033</v>
      </c>
      <c r="E4152" s="5" t="s">
        <v>632</v>
      </c>
      <c r="H4152" s="8">
        <v>35859.4</v>
      </c>
      <c r="I4152" s="5" t="s">
        <v>15</v>
      </c>
      <c r="J4152" s="5" t="s">
        <v>630</v>
      </c>
    </row>
    <row r="4153" spans="1:10">
      <c r="A4153" s="5" t="s">
        <v>831</v>
      </c>
      <c r="B4153" s="6">
        <v>44923.852412372682</v>
      </c>
      <c r="C4153" s="5" t="s">
        <v>601</v>
      </c>
      <c r="D4153" s="9">
        <v>297502002090033</v>
      </c>
      <c r="E4153" s="5" t="s">
        <v>649</v>
      </c>
      <c r="H4153" s="8">
        <v>2122.8000000000002</v>
      </c>
      <c r="I4153" s="5" t="s">
        <v>15</v>
      </c>
      <c r="J4153" s="5" t="s">
        <v>630</v>
      </c>
    </row>
    <row r="4154" spans="1:10">
      <c r="A4154" s="5" t="s">
        <v>831</v>
      </c>
      <c r="B4154" s="6">
        <v>44923.852412372682</v>
      </c>
      <c r="C4154" s="5" t="s">
        <v>601</v>
      </c>
      <c r="D4154" s="9">
        <v>295401006610017</v>
      </c>
      <c r="E4154" s="5" t="s">
        <v>632</v>
      </c>
      <c r="H4154" s="8">
        <v>54372.41</v>
      </c>
      <c r="I4154" s="5" t="s">
        <v>15</v>
      </c>
      <c r="J4154" s="10" t="s">
        <v>609</v>
      </c>
    </row>
    <row r="4155" spans="1:10">
      <c r="A4155" s="5" t="s">
        <v>831</v>
      </c>
      <c r="B4155" s="6">
        <v>44923.852412372682</v>
      </c>
      <c r="C4155" s="5" t="s">
        <v>601</v>
      </c>
      <c r="D4155" s="9">
        <v>295401006610017</v>
      </c>
      <c r="E4155" s="5" t="s">
        <v>649</v>
      </c>
      <c r="H4155" s="8">
        <v>14337.6</v>
      </c>
      <c r="I4155" s="5" t="s">
        <v>15</v>
      </c>
      <c r="J4155" s="10" t="s">
        <v>609</v>
      </c>
    </row>
    <row r="4156" spans="1:10">
      <c r="A4156" s="5" t="s">
        <v>831</v>
      </c>
      <c r="B4156" s="6">
        <v>44923.852412372682</v>
      </c>
      <c r="C4156" s="5" t="s">
        <v>601</v>
      </c>
      <c r="D4156" s="7">
        <v>165143</v>
      </c>
      <c r="E4156" s="5" t="s">
        <v>60</v>
      </c>
      <c r="H4156" s="8">
        <v>60832.7</v>
      </c>
      <c r="I4156" s="5" t="s">
        <v>15</v>
      </c>
      <c r="J4156" s="5" t="s">
        <v>608</v>
      </c>
    </row>
    <row r="4157" spans="1:10">
      <c r="A4157" s="5" t="s">
        <v>831</v>
      </c>
      <c r="B4157" s="6">
        <v>44923.852412372682</v>
      </c>
      <c r="C4157" s="5" t="s">
        <v>601</v>
      </c>
      <c r="D4157" s="7">
        <v>165110</v>
      </c>
      <c r="E4157" s="5" t="s">
        <v>833</v>
      </c>
      <c r="H4157" s="8">
        <v>696</v>
      </c>
      <c r="I4157" s="5" t="s">
        <v>15</v>
      </c>
      <c r="J4157" s="5" t="s">
        <v>608</v>
      </c>
    </row>
    <row r="4158" spans="1:10">
      <c r="A4158" s="5" t="s">
        <v>831</v>
      </c>
      <c r="B4158" s="6">
        <v>44923.852412372682</v>
      </c>
      <c r="C4158" s="5" t="s">
        <v>601</v>
      </c>
      <c r="D4158" s="7"/>
      <c r="E4158" s="10"/>
      <c r="F4158" s="8">
        <v>11634.7</v>
      </c>
      <c r="I4158" s="11" t="s">
        <v>9</v>
      </c>
      <c r="J4158" s="10" t="s">
        <v>658</v>
      </c>
    </row>
    <row r="4159" spans="1:10">
      <c r="A4159" s="5" t="s">
        <v>831</v>
      </c>
      <c r="B4159" s="6">
        <v>44923.852412372682</v>
      </c>
      <c r="C4159" s="5" t="s">
        <v>601</v>
      </c>
      <c r="D4159" s="7"/>
      <c r="E4159" s="10"/>
      <c r="F4159" s="8">
        <v>24840.5</v>
      </c>
      <c r="I4159" s="11" t="s">
        <v>9</v>
      </c>
      <c r="J4159" s="10" t="s">
        <v>613</v>
      </c>
    </row>
    <row r="4160" spans="1:10">
      <c r="A4160" s="5" t="s">
        <v>831</v>
      </c>
      <c r="B4160" s="6">
        <v>44923.852412372682</v>
      </c>
      <c r="C4160" s="5" t="s">
        <v>601</v>
      </c>
      <c r="D4160" s="7"/>
      <c r="E4160" s="10"/>
      <c r="F4160" s="8">
        <v>17880.599999999999</v>
      </c>
      <c r="I4160" s="11" t="s">
        <v>9</v>
      </c>
      <c r="J4160" s="10" t="s">
        <v>615</v>
      </c>
    </row>
    <row r="4161" spans="1:10">
      <c r="A4161" s="5" t="s">
        <v>831</v>
      </c>
      <c r="B4161" s="6">
        <v>44923.852412372682</v>
      </c>
      <c r="C4161" s="5" t="s">
        <v>601</v>
      </c>
      <c r="D4161" s="7"/>
      <c r="E4161" s="10"/>
      <c r="F4161" s="8">
        <v>7085.6</v>
      </c>
      <c r="I4161" s="11" t="s">
        <v>9</v>
      </c>
      <c r="J4161" s="10" t="s">
        <v>624</v>
      </c>
    </row>
    <row r="4162" spans="1:10">
      <c r="A4162" s="5" t="s">
        <v>831</v>
      </c>
      <c r="B4162" s="6">
        <v>44923.852412372682</v>
      </c>
      <c r="C4162" s="5" t="s">
        <v>601</v>
      </c>
      <c r="D4162" s="7"/>
      <c r="E4162" s="10"/>
      <c r="F4162" s="8">
        <v>13082.6</v>
      </c>
      <c r="I4162" s="11" t="s">
        <v>9</v>
      </c>
      <c r="J4162" s="10" t="s">
        <v>674</v>
      </c>
    </row>
    <row r="4163" spans="1:10">
      <c r="A4163" s="12" t="s">
        <v>21</v>
      </c>
      <c r="B4163" s="3"/>
      <c r="C4163" s="3"/>
      <c r="D4163" s="7"/>
      <c r="E4163" s="10"/>
      <c r="F4163" s="19">
        <f>SUM(F4125:G4162)</f>
        <v>80067.600000000006</v>
      </c>
      <c r="H4163" s="8"/>
      <c r="I4163" s="11"/>
      <c r="J4163" s="5"/>
    </row>
    <row r="4164" spans="1:10">
      <c r="A4164" s="13" t="s">
        <v>22</v>
      </c>
      <c r="B4164" s="13" t="s">
        <v>23</v>
      </c>
      <c r="C4164" s="13" t="s">
        <v>24</v>
      </c>
      <c r="D4164" s="7"/>
      <c r="E4164" s="10"/>
      <c r="H4164" s="8"/>
      <c r="I4164" s="11"/>
      <c r="J4164" s="5"/>
    </row>
  </sheetData>
  <mergeCells count="400">
    <mergeCell ref="A3930:A3931"/>
    <mergeCell ref="B3930:B3931"/>
    <mergeCell ref="C3930:C3931"/>
    <mergeCell ref="D3930:D3931"/>
    <mergeCell ref="E3930:E3931"/>
    <mergeCell ref="F3930:H3930"/>
    <mergeCell ref="I3930:I3931"/>
    <mergeCell ref="J3930:J3931"/>
    <mergeCell ref="I3782:I3783"/>
    <mergeCell ref="J3782:J3783"/>
    <mergeCell ref="A3782:A3783"/>
    <mergeCell ref="B3782:B3783"/>
    <mergeCell ref="C3782:C3783"/>
    <mergeCell ref="D3782:D3783"/>
    <mergeCell ref="E3782:E3783"/>
    <mergeCell ref="F3782:H3782"/>
    <mergeCell ref="A3921:A3922"/>
    <mergeCell ref="B3921:B3922"/>
    <mergeCell ref="C3921:C3922"/>
    <mergeCell ref="D3921:D3922"/>
    <mergeCell ref="E3921:E3922"/>
    <mergeCell ref="F3921:H3921"/>
    <mergeCell ref="I3921:I3922"/>
    <mergeCell ref="J3921:J3922"/>
    <mergeCell ref="A2899:A2900"/>
    <mergeCell ref="B2899:B2900"/>
    <mergeCell ref="C2899:C2900"/>
    <mergeCell ref="D2899:D2900"/>
    <mergeCell ref="E2899:E2900"/>
    <mergeCell ref="F2899:H2899"/>
    <mergeCell ref="I2899:I2900"/>
    <mergeCell ref="J2899:J2900"/>
    <mergeCell ref="A3054:A3055"/>
    <mergeCell ref="B3054:B3055"/>
    <mergeCell ref="C3054:C3055"/>
    <mergeCell ref="D3054:D3055"/>
    <mergeCell ref="E3054:E3055"/>
    <mergeCell ref="F3054:H3054"/>
    <mergeCell ref="I3054:I3055"/>
    <mergeCell ref="J3054:J3055"/>
    <mergeCell ref="I1175:I1176"/>
    <mergeCell ref="J1175:J1176"/>
    <mergeCell ref="A1175:A1176"/>
    <mergeCell ref="B1175:B1176"/>
    <mergeCell ref="C1175:C1176"/>
    <mergeCell ref="D1175:D1176"/>
    <mergeCell ref="E1175:E1176"/>
    <mergeCell ref="F1175:H1175"/>
    <mergeCell ref="A1298:A1299"/>
    <mergeCell ref="B1298:B1299"/>
    <mergeCell ref="C1298:C1299"/>
    <mergeCell ref="D1298:D1299"/>
    <mergeCell ref="E1298:E1299"/>
    <mergeCell ref="F1298:H1298"/>
    <mergeCell ref="I1298:I1299"/>
    <mergeCell ref="J1298:J1299"/>
    <mergeCell ref="A1076:A1077"/>
    <mergeCell ref="B1076:B1077"/>
    <mergeCell ref="C1076:C1077"/>
    <mergeCell ref="D1076:D1077"/>
    <mergeCell ref="E1076:E1077"/>
    <mergeCell ref="F1076:H1076"/>
    <mergeCell ref="I1076:I1077"/>
    <mergeCell ref="J1076:J1077"/>
    <mergeCell ref="A1085:A1086"/>
    <mergeCell ref="B1085:B1086"/>
    <mergeCell ref="C1085:C1086"/>
    <mergeCell ref="D1085:D1086"/>
    <mergeCell ref="E1085:E1086"/>
    <mergeCell ref="F1085:H1085"/>
    <mergeCell ref="I1085:I1086"/>
    <mergeCell ref="J1085:J1086"/>
    <mergeCell ref="A1008:A1009"/>
    <mergeCell ref="B1008:B1009"/>
    <mergeCell ref="C1008:C1009"/>
    <mergeCell ref="D1008:D1009"/>
    <mergeCell ref="E1008:E1009"/>
    <mergeCell ref="F1008:H1008"/>
    <mergeCell ref="I1008:I1009"/>
    <mergeCell ref="J1008:J1009"/>
    <mergeCell ref="A906:A907"/>
    <mergeCell ref="B906:B907"/>
    <mergeCell ref="C906:C907"/>
    <mergeCell ref="D906:D907"/>
    <mergeCell ref="E906:E907"/>
    <mergeCell ref="F906:H906"/>
    <mergeCell ref="I906:I907"/>
    <mergeCell ref="J906:J907"/>
    <mergeCell ref="A834:A835"/>
    <mergeCell ref="B834:B835"/>
    <mergeCell ref="C834:C835"/>
    <mergeCell ref="D834:D835"/>
    <mergeCell ref="E834:E835"/>
    <mergeCell ref="F834:H834"/>
    <mergeCell ref="I834:I835"/>
    <mergeCell ref="J834:J835"/>
    <mergeCell ref="I767:I768"/>
    <mergeCell ref="J767:J768"/>
    <mergeCell ref="A767:A768"/>
    <mergeCell ref="B767:B768"/>
    <mergeCell ref="C767:C768"/>
    <mergeCell ref="D767:D768"/>
    <mergeCell ref="E767:E768"/>
    <mergeCell ref="F767:H767"/>
    <mergeCell ref="F393:H393"/>
    <mergeCell ref="I393:I394"/>
    <mergeCell ref="J393:J394"/>
    <mergeCell ref="A393:A394"/>
    <mergeCell ref="B393:B394"/>
    <mergeCell ref="C393:C394"/>
    <mergeCell ref="D393:D394"/>
    <mergeCell ref="E393:E394"/>
    <mergeCell ref="I3:I4"/>
    <mergeCell ref="J3:J4"/>
    <mergeCell ref="A61:A62"/>
    <mergeCell ref="B61:B62"/>
    <mergeCell ref="C61:C62"/>
    <mergeCell ref="D61:D62"/>
    <mergeCell ref="E61:E62"/>
    <mergeCell ref="F61:H61"/>
    <mergeCell ref="I61:I62"/>
    <mergeCell ref="J61:J62"/>
    <mergeCell ref="A3:A4"/>
    <mergeCell ref="B3:B4"/>
    <mergeCell ref="C3:C4"/>
    <mergeCell ref="D3:D4"/>
    <mergeCell ref="E3:E4"/>
    <mergeCell ref="F3:H3"/>
    <mergeCell ref="I70:I71"/>
    <mergeCell ref="J70:J71"/>
    <mergeCell ref="A118:A119"/>
    <mergeCell ref="B118:B119"/>
    <mergeCell ref="C118:C119"/>
    <mergeCell ref="D118:D119"/>
    <mergeCell ref="E118:E119"/>
    <mergeCell ref="F118:H118"/>
    <mergeCell ref="I118:I119"/>
    <mergeCell ref="J118:J119"/>
    <mergeCell ref="A70:A71"/>
    <mergeCell ref="B70:B71"/>
    <mergeCell ref="C70:C71"/>
    <mergeCell ref="D70:D71"/>
    <mergeCell ref="E70:E71"/>
    <mergeCell ref="F70:H70"/>
    <mergeCell ref="I166:I167"/>
    <mergeCell ref="J166:J167"/>
    <mergeCell ref="A166:A167"/>
    <mergeCell ref="B166:B167"/>
    <mergeCell ref="C166:C167"/>
    <mergeCell ref="D166:D167"/>
    <mergeCell ref="E166:E167"/>
    <mergeCell ref="F166:H166"/>
    <mergeCell ref="I218:I219"/>
    <mergeCell ref="J218:J219"/>
    <mergeCell ref="A218:A219"/>
    <mergeCell ref="B218:B219"/>
    <mergeCell ref="C218:C219"/>
    <mergeCell ref="D218:D219"/>
    <mergeCell ref="E218:E219"/>
    <mergeCell ref="F218:H218"/>
    <mergeCell ref="F274:H274"/>
    <mergeCell ref="I274:I275"/>
    <mergeCell ref="J274:J275"/>
    <mergeCell ref="A274:A275"/>
    <mergeCell ref="B274:B275"/>
    <mergeCell ref="C274:C275"/>
    <mergeCell ref="D274:D275"/>
    <mergeCell ref="E274:E275"/>
    <mergeCell ref="F334:H334"/>
    <mergeCell ref="I334:I335"/>
    <mergeCell ref="J334:J335"/>
    <mergeCell ref="A334:A335"/>
    <mergeCell ref="B334:B335"/>
    <mergeCell ref="C334:C335"/>
    <mergeCell ref="D334:D335"/>
    <mergeCell ref="E334:E335"/>
    <mergeCell ref="F609:H609"/>
    <mergeCell ref="I609:I610"/>
    <mergeCell ref="J609:J610"/>
    <mergeCell ref="A609:A610"/>
    <mergeCell ref="B609:B610"/>
    <mergeCell ref="C609:C610"/>
    <mergeCell ref="D609:D610"/>
    <mergeCell ref="E609:E610"/>
    <mergeCell ref="F469:H469"/>
    <mergeCell ref="I469:I470"/>
    <mergeCell ref="J469:J470"/>
    <mergeCell ref="A469:A470"/>
    <mergeCell ref="B469:B470"/>
    <mergeCell ref="C469:C470"/>
    <mergeCell ref="D469:D470"/>
    <mergeCell ref="E469:E470"/>
    <mergeCell ref="I1356:I1357"/>
    <mergeCell ref="J1356:J1357"/>
    <mergeCell ref="A1356:A1357"/>
    <mergeCell ref="B1356:B1357"/>
    <mergeCell ref="C1356:C1357"/>
    <mergeCell ref="D1356:D1357"/>
    <mergeCell ref="E1356:E1357"/>
    <mergeCell ref="F1356:H1356"/>
    <mergeCell ref="I534:I535"/>
    <mergeCell ref="J534:J535"/>
    <mergeCell ref="A534:A535"/>
    <mergeCell ref="B534:B535"/>
    <mergeCell ref="C534:C535"/>
    <mergeCell ref="D534:D535"/>
    <mergeCell ref="E534:E535"/>
    <mergeCell ref="F534:H534"/>
    <mergeCell ref="F665:H665"/>
    <mergeCell ref="I665:I666"/>
    <mergeCell ref="J665:J666"/>
    <mergeCell ref="A665:A666"/>
    <mergeCell ref="B665:B666"/>
    <mergeCell ref="C665:C666"/>
    <mergeCell ref="D665:D666"/>
    <mergeCell ref="E665:E666"/>
    <mergeCell ref="A1486:A1487"/>
    <mergeCell ref="B1486:B1487"/>
    <mergeCell ref="C1486:C1487"/>
    <mergeCell ref="D1486:D1487"/>
    <mergeCell ref="E1486:E1487"/>
    <mergeCell ref="F1486:H1486"/>
    <mergeCell ref="I1486:I1487"/>
    <mergeCell ref="J1486:J1487"/>
    <mergeCell ref="A1228:A1229"/>
    <mergeCell ref="B1228:B1229"/>
    <mergeCell ref="C1228:C1229"/>
    <mergeCell ref="D1228:D1229"/>
    <mergeCell ref="E1228:E1229"/>
    <mergeCell ref="F1228:H1228"/>
    <mergeCell ref="I1228:I1229"/>
    <mergeCell ref="J1228:J1229"/>
    <mergeCell ref="A1436:A1437"/>
    <mergeCell ref="B1436:B1437"/>
    <mergeCell ref="C1436:C1437"/>
    <mergeCell ref="D1436:D1437"/>
    <mergeCell ref="E1436:E1437"/>
    <mergeCell ref="F1436:H1436"/>
    <mergeCell ref="I1436:I1437"/>
    <mergeCell ref="J1436:J1437"/>
    <mergeCell ref="A2091:A2092"/>
    <mergeCell ref="B2091:B2092"/>
    <mergeCell ref="C2091:C2092"/>
    <mergeCell ref="D2091:D2092"/>
    <mergeCell ref="E2091:E2092"/>
    <mergeCell ref="F2091:H2091"/>
    <mergeCell ref="I2091:I2092"/>
    <mergeCell ref="J2091:J2092"/>
    <mergeCell ref="I1780:I1781"/>
    <mergeCell ref="J1780:J1781"/>
    <mergeCell ref="A1780:A1781"/>
    <mergeCell ref="B1780:B1781"/>
    <mergeCell ref="C1780:C1781"/>
    <mergeCell ref="D1780:D1781"/>
    <mergeCell ref="E1780:E1781"/>
    <mergeCell ref="F1780:H1780"/>
    <mergeCell ref="A1896:A1897"/>
    <mergeCell ref="B1896:B1897"/>
    <mergeCell ref="C1896:C1897"/>
    <mergeCell ref="D1896:D1897"/>
    <mergeCell ref="E1896:E1897"/>
    <mergeCell ref="F1896:H1896"/>
    <mergeCell ref="I1896:I1897"/>
    <mergeCell ref="J1896:J1897"/>
    <mergeCell ref="A2210:A2211"/>
    <mergeCell ref="B2210:B2211"/>
    <mergeCell ref="C2210:C2211"/>
    <mergeCell ref="D2210:D2211"/>
    <mergeCell ref="E2210:E2211"/>
    <mergeCell ref="F2210:H2210"/>
    <mergeCell ref="I2210:I2211"/>
    <mergeCell ref="J2210:J2211"/>
    <mergeCell ref="I2045:I2046"/>
    <mergeCell ref="J2045:J2046"/>
    <mergeCell ref="A2045:A2046"/>
    <mergeCell ref="B2045:B2046"/>
    <mergeCell ref="C2045:C2046"/>
    <mergeCell ref="D2045:D2046"/>
    <mergeCell ref="E2045:E2046"/>
    <mergeCell ref="F2045:H2045"/>
    <mergeCell ref="I2149:I2150"/>
    <mergeCell ref="J2149:J2150"/>
    <mergeCell ref="A2149:A2150"/>
    <mergeCell ref="B2149:B2150"/>
    <mergeCell ref="C2149:C2150"/>
    <mergeCell ref="D2149:D2150"/>
    <mergeCell ref="E2149:E2150"/>
    <mergeCell ref="F2149:H2149"/>
    <mergeCell ref="A2277:A2278"/>
    <mergeCell ref="B2277:B2278"/>
    <mergeCell ref="C2277:C2278"/>
    <mergeCell ref="D2277:D2278"/>
    <mergeCell ref="E2277:E2278"/>
    <mergeCell ref="F2277:H2277"/>
    <mergeCell ref="I2277:I2278"/>
    <mergeCell ref="J2277:J2278"/>
    <mergeCell ref="A2370:A2371"/>
    <mergeCell ref="B2370:B2371"/>
    <mergeCell ref="C2370:C2371"/>
    <mergeCell ref="D2370:D2371"/>
    <mergeCell ref="E2370:E2371"/>
    <mergeCell ref="F2370:H2370"/>
    <mergeCell ref="I2370:I2371"/>
    <mergeCell ref="J2370:J2371"/>
    <mergeCell ref="A2539:A2540"/>
    <mergeCell ref="B2539:B2540"/>
    <mergeCell ref="C2539:C2540"/>
    <mergeCell ref="D2539:D2540"/>
    <mergeCell ref="E2539:E2540"/>
    <mergeCell ref="F2539:H2539"/>
    <mergeCell ref="I2539:I2540"/>
    <mergeCell ref="J2539:J2540"/>
    <mergeCell ref="A2679:A2680"/>
    <mergeCell ref="B2679:B2680"/>
    <mergeCell ref="C2679:C2680"/>
    <mergeCell ref="D2679:D2680"/>
    <mergeCell ref="E2679:E2680"/>
    <mergeCell ref="F2679:H2679"/>
    <mergeCell ref="I2679:I2680"/>
    <mergeCell ref="J2679:J2680"/>
    <mergeCell ref="I3143:I3144"/>
    <mergeCell ref="J3143:J3144"/>
    <mergeCell ref="A3143:A3144"/>
    <mergeCell ref="B3143:B3144"/>
    <mergeCell ref="C3143:C3144"/>
    <mergeCell ref="D3143:D3144"/>
    <mergeCell ref="E3143:E3144"/>
    <mergeCell ref="F3143:H3143"/>
    <mergeCell ref="A2791:A2792"/>
    <mergeCell ref="B2791:B2792"/>
    <mergeCell ref="C2791:C2792"/>
    <mergeCell ref="D2791:D2792"/>
    <mergeCell ref="E2791:E2792"/>
    <mergeCell ref="F2791:H2791"/>
    <mergeCell ref="I2791:I2792"/>
    <mergeCell ref="J2791:J2792"/>
    <mergeCell ref="A2984:A2985"/>
    <mergeCell ref="B2984:B2985"/>
    <mergeCell ref="C2984:C2985"/>
    <mergeCell ref="D2984:D2985"/>
    <mergeCell ref="E2984:E2985"/>
    <mergeCell ref="F2984:H2984"/>
    <mergeCell ref="I2984:I2985"/>
    <mergeCell ref="J2984:J2985"/>
    <mergeCell ref="A3249:A3250"/>
    <mergeCell ref="B3249:B3250"/>
    <mergeCell ref="C3249:C3250"/>
    <mergeCell ref="D3249:D3250"/>
    <mergeCell ref="E3249:E3250"/>
    <mergeCell ref="F3249:H3249"/>
    <mergeCell ref="I3249:I3250"/>
    <mergeCell ref="J3249:J3250"/>
    <mergeCell ref="A3296:A3297"/>
    <mergeCell ref="B3296:B3297"/>
    <mergeCell ref="C3296:C3297"/>
    <mergeCell ref="D3296:D3297"/>
    <mergeCell ref="E3296:E3297"/>
    <mergeCell ref="F3296:H3296"/>
    <mergeCell ref="I3296:I3297"/>
    <mergeCell ref="J3296:J3297"/>
    <mergeCell ref="A3388:A3389"/>
    <mergeCell ref="B3388:B3389"/>
    <mergeCell ref="C3388:C3389"/>
    <mergeCell ref="D3388:D3389"/>
    <mergeCell ref="E3388:E3389"/>
    <mergeCell ref="F3388:H3388"/>
    <mergeCell ref="I3388:I3389"/>
    <mergeCell ref="J3388:J3389"/>
    <mergeCell ref="A3477:A3478"/>
    <mergeCell ref="B3477:B3478"/>
    <mergeCell ref="C3477:C3478"/>
    <mergeCell ref="D3477:D3478"/>
    <mergeCell ref="E3477:E3478"/>
    <mergeCell ref="F3477:H3477"/>
    <mergeCell ref="I3477:I3478"/>
    <mergeCell ref="J3477:J3478"/>
    <mergeCell ref="A4116:A4117"/>
    <mergeCell ref="B4116:B4117"/>
    <mergeCell ref="C4116:C4117"/>
    <mergeCell ref="D4116:D4117"/>
    <mergeCell ref="E4116:E4117"/>
    <mergeCell ref="F4116:H4116"/>
    <mergeCell ref="I4116:I4117"/>
    <mergeCell ref="J4116:J4117"/>
    <mergeCell ref="I3576:I3577"/>
    <mergeCell ref="J3576:J3577"/>
    <mergeCell ref="A3576:A3577"/>
    <mergeCell ref="B3576:B3577"/>
    <mergeCell ref="C3576:C3577"/>
    <mergeCell ref="D3576:D3577"/>
    <mergeCell ref="E3576:E3577"/>
    <mergeCell ref="F3576:H3576"/>
    <mergeCell ref="I3690:I3691"/>
    <mergeCell ref="J3690:J3691"/>
    <mergeCell ref="A3690:A3691"/>
    <mergeCell ref="B3690:B3691"/>
    <mergeCell ref="C3690:C3691"/>
    <mergeCell ref="D3690:D3691"/>
    <mergeCell ref="E3690:E3691"/>
    <mergeCell ref="F3690:H3690"/>
  </mergeCells>
  <pageMargins left="0.7" right="0.7" top="0.75" bottom="0.75" header="0.3" footer="0.3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:J369"/>
  <sheetViews>
    <sheetView topLeftCell="A355" workbookViewId="0">
      <selection activeCell="D369" sqref="D36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5703125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80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834</v>
      </c>
      <c r="B5" s="6">
        <v>44879.743687916663</v>
      </c>
      <c r="C5" s="5" t="s">
        <v>835</v>
      </c>
      <c r="D5" s="7"/>
      <c r="E5" s="10"/>
      <c r="F5" s="8">
        <v>277.39</v>
      </c>
      <c r="I5" s="11" t="s">
        <v>9</v>
      </c>
      <c r="J5" s="10" t="s">
        <v>835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5"/>
    </row>
    <row r="7" spans="1:10" ht="15.75" customHeight="1">
      <c r="A7" s="13" t="s">
        <v>22</v>
      </c>
      <c r="B7" s="13" t="s">
        <v>23</v>
      </c>
      <c r="C7" s="13" t="s">
        <v>24</v>
      </c>
      <c r="D7" s="61">
        <v>112233198</v>
      </c>
      <c r="E7" s="14">
        <v>112233224</v>
      </c>
      <c r="H7" s="8"/>
      <c r="I7" s="11"/>
      <c r="J7" s="5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83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88" t="s">
        <v>0</v>
      </c>
      <c r="B12" s="88" t="s">
        <v>2</v>
      </c>
      <c r="C12" s="88" t="s">
        <v>3</v>
      </c>
      <c r="D12" s="88" t="s">
        <v>4</v>
      </c>
      <c r="E12" s="88" t="s">
        <v>5</v>
      </c>
      <c r="F12" s="88" t="s">
        <v>6</v>
      </c>
      <c r="G12" s="90"/>
      <c r="H12" s="91"/>
      <c r="I12" s="88" t="s">
        <v>7</v>
      </c>
      <c r="J12" s="88" t="s">
        <v>8</v>
      </c>
    </row>
    <row r="13" spans="1:10">
      <c r="A13" s="89"/>
      <c r="B13" s="89"/>
      <c r="C13" s="89"/>
      <c r="D13" s="89"/>
      <c r="E13" s="89"/>
      <c r="F13" s="4" t="s">
        <v>9</v>
      </c>
      <c r="G13" s="4" t="s">
        <v>10</v>
      </c>
      <c r="H13" s="4" t="s">
        <v>11</v>
      </c>
      <c r="I13" s="89"/>
      <c r="J13" s="89"/>
    </row>
    <row r="14" spans="1:10">
      <c r="A14" s="5" t="s">
        <v>836</v>
      </c>
      <c r="B14" s="6">
        <v>44880.629875740742</v>
      </c>
      <c r="C14" s="5" t="s">
        <v>835</v>
      </c>
      <c r="D14" s="7"/>
      <c r="E14" s="10"/>
      <c r="F14" s="8">
        <v>339.28</v>
      </c>
      <c r="I14" s="11" t="s">
        <v>9</v>
      </c>
      <c r="J14" s="10" t="s">
        <v>835</v>
      </c>
    </row>
    <row r="15" spans="1:10">
      <c r="A15" s="12" t="s">
        <v>21</v>
      </c>
      <c r="B15" s="3"/>
      <c r="C15" s="3"/>
      <c r="D15" s="7"/>
      <c r="E15" s="10"/>
      <c r="H15" s="8"/>
      <c r="I15" s="11"/>
      <c r="J15" s="10"/>
    </row>
    <row r="16" spans="1:10" ht="15.75" customHeight="1">
      <c r="A16" s="13" t="s">
        <v>22</v>
      </c>
      <c r="B16" s="13" t="s">
        <v>23</v>
      </c>
      <c r="C16" s="13" t="s">
        <v>24</v>
      </c>
      <c r="D16" s="61">
        <v>112233199</v>
      </c>
      <c r="E16" s="14">
        <v>112233226</v>
      </c>
      <c r="H16" s="8"/>
      <c r="I16" s="11"/>
      <c r="J16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86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88" t="s">
        <v>0</v>
      </c>
      <c r="B21" s="88" t="s">
        <v>2</v>
      </c>
      <c r="C21" s="88" t="s">
        <v>3</v>
      </c>
      <c r="D21" s="88" t="s">
        <v>4</v>
      </c>
      <c r="E21" s="88" t="s">
        <v>5</v>
      </c>
      <c r="F21" s="88" t="s">
        <v>6</v>
      </c>
      <c r="G21" s="90"/>
      <c r="H21" s="91"/>
      <c r="I21" s="88" t="s">
        <v>7</v>
      </c>
      <c r="J21" s="88" t="s">
        <v>8</v>
      </c>
    </row>
    <row r="22" spans="1:10">
      <c r="A22" s="89"/>
      <c r="B22" s="89"/>
      <c r="C22" s="89"/>
      <c r="D22" s="89"/>
      <c r="E22" s="89"/>
      <c r="F22" s="4" t="s">
        <v>9</v>
      </c>
      <c r="G22" s="4" t="s">
        <v>10</v>
      </c>
      <c r="H22" s="4" t="s">
        <v>11</v>
      </c>
      <c r="I22" s="89"/>
      <c r="J22" s="89"/>
    </row>
    <row r="23" spans="1:10">
      <c r="A23" s="5" t="s">
        <v>837</v>
      </c>
      <c r="B23" s="6">
        <v>44881.708823402783</v>
      </c>
      <c r="C23" s="5" t="s">
        <v>835</v>
      </c>
      <c r="D23" s="7"/>
      <c r="E23" s="10"/>
      <c r="F23" s="8">
        <v>829.66</v>
      </c>
      <c r="I23" s="11" t="s">
        <v>9</v>
      </c>
      <c r="J23" s="10" t="s">
        <v>835</v>
      </c>
    </row>
    <row r="24" spans="1:10">
      <c r="A24" s="12" t="s">
        <v>21</v>
      </c>
      <c r="B24" s="3"/>
      <c r="C24" s="3"/>
      <c r="D24" s="7"/>
      <c r="E24" s="10"/>
      <c r="H24" s="8"/>
      <c r="I24" s="11"/>
      <c r="J24" s="5"/>
    </row>
    <row r="25" spans="1:10" ht="15.75" customHeight="1">
      <c r="A25" s="13" t="s">
        <v>22</v>
      </c>
      <c r="B25" s="13" t="s">
        <v>23</v>
      </c>
      <c r="C25" s="13" t="s">
        <v>24</v>
      </c>
      <c r="D25" s="21">
        <v>112240536</v>
      </c>
      <c r="E25" s="14">
        <v>112240581</v>
      </c>
      <c r="H25" s="8"/>
      <c r="I25" s="11"/>
      <c r="J25" s="5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90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88" t="s">
        <v>0</v>
      </c>
      <c r="B30" s="88" t="s">
        <v>2</v>
      </c>
      <c r="C30" s="88" t="s">
        <v>3</v>
      </c>
      <c r="D30" s="88" t="s">
        <v>4</v>
      </c>
      <c r="E30" s="88" t="s">
        <v>5</v>
      </c>
      <c r="F30" s="88" t="s">
        <v>6</v>
      </c>
      <c r="G30" s="90"/>
      <c r="H30" s="91"/>
      <c r="I30" s="88" t="s">
        <v>7</v>
      </c>
      <c r="J30" s="88" t="s">
        <v>8</v>
      </c>
    </row>
    <row r="31" spans="1:10">
      <c r="A31" s="89"/>
      <c r="B31" s="89"/>
      <c r="C31" s="89"/>
      <c r="D31" s="89"/>
      <c r="E31" s="89"/>
      <c r="F31" s="4" t="s">
        <v>9</v>
      </c>
      <c r="G31" s="4" t="s">
        <v>10</v>
      </c>
      <c r="H31" s="4" t="s">
        <v>11</v>
      </c>
      <c r="I31" s="89"/>
      <c r="J31" s="89"/>
    </row>
    <row r="32" spans="1:10">
      <c r="A32" s="5" t="s">
        <v>838</v>
      </c>
      <c r="B32" s="6">
        <v>44882.645306342587</v>
      </c>
      <c r="C32" s="5" t="s">
        <v>835</v>
      </c>
      <c r="D32" s="7"/>
      <c r="E32" s="10"/>
      <c r="F32" s="8">
        <v>873.35</v>
      </c>
      <c r="I32" s="11" t="s">
        <v>9</v>
      </c>
      <c r="J32" s="10" t="s">
        <v>835</v>
      </c>
    </row>
    <row r="33" spans="1:10">
      <c r="A33" s="12" t="s">
        <v>21</v>
      </c>
      <c r="B33" s="3"/>
      <c r="C33" s="3"/>
      <c r="D33" s="7"/>
      <c r="E33" s="10"/>
      <c r="H33" s="8"/>
      <c r="I33" s="11"/>
      <c r="J33" s="5"/>
    </row>
    <row r="34" spans="1:10" ht="15.75" customHeight="1">
      <c r="A34" s="13" t="s">
        <v>22</v>
      </c>
      <c r="B34" s="13" t="s">
        <v>23</v>
      </c>
      <c r="C34" s="13" t="s">
        <v>24</v>
      </c>
      <c r="D34" s="21">
        <v>112252683</v>
      </c>
      <c r="E34" s="14">
        <v>112252793</v>
      </c>
      <c r="H34" s="8"/>
      <c r="I34" s="11"/>
      <c r="J34" s="5"/>
    </row>
    <row r="35" spans="1:10">
      <c r="A35" s="5"/>
      <c r="B35" s="6"/>
      <c r="C35" s="5"/>
      <c r="D35" s="7"/>
      <c r="E35" s="10"/>
      <c r="H35" s="8"/>
      <c r="I35" s="11"/>
      <c r="J35" s="5"/>
    </row>
    <row r="37" spans="1:10">
      <c r="A37" s="1" t="s">
        <v>0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3" t="s">
        <v>94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88" t="s">
        <v>0</v>
      </c>
      <c r="B39" s="88" t="s">
        <v>2</v>
      </c>
      <c r="C39" s="88" t="s">
        <v>3</v>
      </c>
      <c r="D39" s="88" t="s">
        <v>4</v>
      </c>
      <c r="E39" s="88" t="s">
        <v>5</v>
      </c>
      <c r="F39" s="88" t="s">
        <v>6</v>
      </c>
      <c r="G39" s="90"/>
      <c r="H39" s="91"/>
      <c r="I39" s="88" t="s">
        <v>7</v>
      </c>
      <c r="J39" s="88" t="s">
        <v>8</v>
      </c>
    </row>
    <row r="40" spans="1:10">
      <c r="A40" s="89"/>
      <c r="B40" s="89"/>
      <c r="C40" s="89"/>
      <c r="D40" s="89"/>
      <c r="E40" s="89"/>
      <c r="F40" s="4" t="s">
        <v>9</v>
      </c>
      <c r="G40" s="4" t="s">
        <v>10</v>
      </c>
      <c r="H40" s="4" t="s">
        <v>11</v>
      </c>
      <c r="I40" s="89"/>
      <c r="J40" s="89"/>
    </row>
    <row r="41" spans="1:10">
      <c r="A41" s="5" t="s">
        <v>839</v>
      </c>
      <c r="B41" s="6">
        <v>44883.629044120367</v>
      </c>
      <c r="C41" s="5" t="s">
        <v>835</v>
      </c>
      <c r="D41" s="7"/>
      <c r="E41" s="10"/>
      <c r="F41" s="8">
        <v>206.5</v>
      </c>
      <c r="I41" s="11" t="s">
        <v>9</v>
      </c>
      <c r="J41" s="10" t="s">
        <v>835</v>
      </c>
    </row>
    <row r="42" spans="1:10">
      <c r="A42" s="12" t="s">
        <v>21</v>
      </c>
      <c r="B42" s="3"/>
      <c r="C42" s="3"/>
      <c r="D42" s="7"/>
      <c r="E42" s="10"/>
      <c r="F42" s="47"/>
      <c r="G42" s="8"/>
      <c r="I42" s="11"/>
      <c r="J42" s="5"/>
    </row>
    <row r="43" spans="1:10" ht="15.75" customHeight="1">
      <c r="A43" s="13" t="s">
        <v>22</v>
      </c>
      <c r="B43" s="13" t="s">
        <v>23</v>
      </c>
      <c r="C43" s="13" t="s">
        <v>24</v>
      </c>
      <c r="D43" s="21">
        <v>112252684</v>
      </c>
      <c r="E43" s="14">
        <v>112252794</v>
      </c>
      <c r="G43" s="8"/>
      <c r="I43" s="11"/>
      <c r="J43" s="5"/>
    </row>
    <row r="46" spans="1:10">
      <c r="A46" s="1" t="s">
        <v>0</v>
      </c>
      <c r="B46" s="2"/>
      <c r="C46" s="2"/>
      <c r="D46" s="2"/>
      <c r="E46" s="2"/>
      <c r="F46" s="2"/>
      <c r="G46" s="2"/>
      <c r="H46" s="2"/>
      <c r="I46" s="2"/>
      <c r="J46" s="2"/>
    </row>
    <row r="47" spans="1:10">
      <c r="A47" s="3" t="s">
        <v>98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88" t="s">
        <v>0</v>
      </c>
      <c r="B48" s="88" t="s">
        <v>2</v>
      </c>
      <c r="C48" s="88" t="s">
        <v>3</v>
      </c>
      <c r="D48" s="88" t="s">
        <v>4</v>
      </c>
      <c r="E48" s="88" t="s">
        <v>5</v>
      </c>
      <c r="F48" s="88" t="s">
        <v>6</v>
      </c>
      <c r="G48" s="90"/>
      <c r="H48" s="91"/>
      <c r="I48" s="88" t="s">
        <v>7</v>
      </c>
      <c r="J48" s="88" t="s">
        <v>8</v>
      </c>
    </row>
    <row r="49" spans="1:10">
      <c r="A49" s="89"/>
      <c r="B49" s="89"/>
      <c r="C49" s="89"/>
      <c r="D49" s="89"/>
      <c r="E49" s="89"/>
      <c r="F49" s="4" t="s">
        <v>9</v>
      </c>
      <c r="G49" s="4" t="s">
        <v>10</v>
      </c>
      <c r="H49" s="4" t="s">
        <v>11</v>
      </c>
      <c r="I49" s="89"/>
      <c r="J49" s="89"/>
    </row>
    <row r="50" spans="1:10">
      <c r="A50" s="5" t="s">
        <v>840</v>
      </c>
      <c r="B50" s="6">
        <v>44884.587925023137</v>
      </c>
      <c r="C50" s="5" t="s">
        <v>835</v>
      </c>
      <c r="D50" s="7"/>
      <c r="E50" s="10"/>
      <c r="F50" s="8">
        <v>133.1</v>
      </c>
      <c r="I50" s="11" t="s">
        <v>9</v>
      </c>
      <c r="J50" s="10" t="s">
        <v>835</v>
      </c>
    </row>
    <row r="51" spans="1:10">
      <c r="A51" s="12" t="s">
        <v>21</v>
      </c>
      <c r="B51" s="3"/>
      <c r="C51" s="3"/>
      <c r="D51" s="7"/>
      <c r="E51" s="10"/>
      <c r="F51" s="47"/>
      <c r="G51" s="8"/>
      <c r="I51" s="11"/>
      <c r="J51" s="5"/>
    </row>
    <row r="52" spans="1:10" ht="15.75" customHeight="1">
      <c r="A52" s="13" t="s">
        <v>22</v>
      </c>
      <c r="B52" s="13" t="s">
        <v>23</v>
      </c>
      <c r="C52" s="13" t="s">
        <v>24</v>
      </c>
      <c r="D52" s="21">
        <v>112260376</v>
      </c>
      <c r="E52" s="14">
        <v>112260414</v>
      </c>
      <c r="G52" s="8"/>
      <c r="I52" s="11"/>
      <c r="J52" s="5"/>
    </row>
    <row r="53" spans="1:10">
      <c r="A53" s="5"/>
      <c r="B53" s="6"/>
      <c r="C53" s="5"/>
      <c r="D53" s="7"/>
      <c r="E53" s="10"/>
      <c r="G53" s="8"/>
      <c r="I53" s="11"/>
      <c r="J53" s="5"/>
    </row>
    <row r="55" spans="1:10">
      <c r="A55" s="1" t="s">
        <v>0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3" t="s">
        <v>100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88" t="s">
        <v>0</v>
      </c>
      <c r="B57" s="88" t="s">
        <v>2</v>
      </c>
      <c r="C57" s="88" t="s">
        <v>3</v>
      </c>
      <c r="D57" s="88" t="s">
        <v>4</v>
      </c>
      <c r="E57" s="88" t="s">
        <v>5</v>
      </c>
      <c r="F57" s="88" t="s">
        <v>6</v>
      </c>
      <c r="G57" s="90"/>
      <c r="H57" s="91"/>
      <c r="I57" s="88" t="s">
        <v>7</v>
      </c>
      <c r="J57" s="88" t="s">
        <v>8</v>
      </c>
    </row>
    <row r="58" spans="1:10">
      <c r="A58" s="89"/>
      <c r="B58" s="89"/>
      <c r="C58" s="89"/>
      <c r="D58" s="89"/>
      <c r="E58" s="89"/>
      <c r="F58" s="4" t="s">
        <v>9</v>
      </c>
      <c r="G58" s="4" t="s">
        <v>10</v>
      </c>
      <c r="H58" s="4" t="s">
        <v>11</v>
      </c>
      <c r="I58" s="89"/>
      <c r="J58" s="89"/>
    </row>
    <row r="59" spans="1:10">
      <c r="A59" s="5" t="s">
        <v>841</v>
      </c>
      <c r="B59" s="6">
        <v>44886.73361077546</v>
      </c>
      <c r="C59" s="5" t="s">
        <v>835</v>
      </c>
      <c r="D59" s="7"/>
      <c r="E59" s="10"/>
      <c r="F59" s="8">
        <v>190.22</v>
      </c>
      <c r="I59" s="11" t="s">
        <v>9</v>
      </c>
      <c r="J59" s="10" t="s">
        <v>835</v>
      </c>
    </row>
    <row r="60" spans="1:10">
      <c r="A60" s="12" t="s">
        <v>21</v>
      </c>
      <c r="B60" s="3"/>
      <c r="C60" s="3"/>
      <c r="D60" s="7"/>
      <c r="E60" s="10"/>
      <c r="H60" s="8"/>
      <c r="I60" s="11"/>
      <c r="J60" s="5"/>
    </row>
    <row r="61" spans="1:10" ht="15.75" customHeight="1">
      <c r="A61" s="13" t="s">
        <v>22</v>
      </c>
      <c r="B61" s="13" t="s">
        <v>23</v>
      </c>
      <c r="C61" s="13" t="s">
        <v>24</v>
      </c>
      <c r="D61" s="21">
        <v>112266583</v>
      </c>
      <c r="E61" s="14">
        <v>112266647</v>
      </c>
      <c r="H61" s="8"/>
      <c r="I61" s="11"/>
      <c r="J61" s="5"/>
    </row>
    <row r="64" spans="1:10">
      <c r="A64" s="1" t="s">
        <v>0</v>
      </c>
      <c r="B64" s="2"/>
      <c r="C64" s="2"/>
      <c r="D64" s="2"/>
      <c r="E64" s="2"/>
      <c r="F64" s="2"/>
      <c r="G64" s="2"/>
      <c r="H64" s="2"/>
      <c r="I64" s="2"/>
      <c r="J64" s="2"/>
    </row>
    <row r="65" spans="1:10">
      <c r="A65" s="3" t="s">
        <v>104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88" t="s">
        <v>0</v>
      </c>
      <c r="B66" s="88" t="s">
        <v>2</v>
      </c>
      <c r="C66" s="88" t="s">
        <v>3</v>
      </c>
      <c r="D66" s="88" t="s">
        <v>4</v>
      </c>
      <c r="E66" s="88" t="s">
        <v>5</v>
      </c>
      <c r="F66" s="88" t="s">
        <v>6</v>
      </c>
      <c r="G66" s="90"/>
      <c r="H66" s="91"/>
      <c r="I66" s="88" t="s">
        <v>7</v>
      </c>
      <c r="J66" s="88" t="s">
        <v>8</v>
      </c>
    </row>
    <row r="67" spans="1:10">
      <c r="A67" s="89"/>
      <c r="B67" s="89"/>
      <c r="C67" s="89"/>
      <c r="D67" s="89"/>
      <c r="E67" s="89"/>
      <c r="F67" s="4" t="s">
        <v>9</v>
      </c>
      <c r="G67" s="4" t="s">
        <v>10</v>
      </c>
      <c r="H67" s="4" t="s">
        <v>11</v>
      </c>
      <c r="I67" s="89"/>
      <c r="J67" s="89"/>
    </row>
    <row r="68" spans="1:10">
      <c r="A68" s="5" t="s">
        <v>842</v>
      </c>
      <c r="B68" s="6">
        <v>44887.630996782413</v>
      </c>
      <c r="C68" s="5" t="s">
        <v>835</v>
      </c>
      <c r="D68" s="11"/>
      <c r="E68" s="10"/>
      <c r="F68" s="8">
        <v>910.02</v>
      </c>
      <c r="I68" s="11" t="s">
        <v>9</v>
      </c>
      <c r="J68" s="10" t="s">
        <v>835</v>
      </c>
    </row>
    <row r="69" spans="1:10">
      <c r="A69" s="12" t="s">
        <v>21</v>
      </c>
      <c r="B69" s="3"/>
      <c r="C69" s="3"/>
      <c r="E69" s="10"/>
      <c r="H69" s="8"/>
      <c r="I69" s="11"/>
      <c r="J69" s="5"/>
    </row>
    <row r="70" spans="1:10" ht="15.75" customHeight="1">
      <c r="A70" s="13" t="s">
        <v>22</v>
      </c>
      <c r="B70" s="13" t="s">
        <v>23</v>
      </c>
      <c r="C70" s="13" t="s">
        <v>24</v>
      </c>
      <c r="D70" s="21">
        <v>112270049</v>
      </c>
      <c r="E70" s="14">
        <v>112273970</v>
      </c>
      <c r="H70" s="8"/>
      <c r="I70" s="11"/>
      <c r="J70" s="5"/>
    </row>
    <row r="71" spans="1:10">
      <c r="A71" s="5"/>
      <c r="B71" s="6"/>
      <c r="C71" s="5"/>
      <c r="D71" s="7"/>
      <c r="E71" s="10"/>
      <c r="H71" s="8"/>
      <c r="I71" s="11"/>
      <c r="J71" s="5"/>
    </row>
    <row r="73" spans="1:10">
      <c r="A73" s="1" t="s">
        <v>0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3" t="s">
        <v>107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88" t="s">
        <v>0</v>
      </c>
      <c r="B75" s="88" t="s">
        <v>2</v>
      </c>
      <c r="C75" s="88" t="s">
        <v>3</v>
      </c>
      <c r="D75" s="88" t="s">
        <v>4</v>
      </c>
      <c r="E75" s="88" t="s">
        <v>5</v>
      </c>
      <c r="F75" s="88" t="s">
        <v>6</v>
      </c>
      <c r="G75" s="90"/>
      <c r="H75" s="91"/>
      <c r="I75" s="88" t="s">
        <v>7</v>
      </c>
      <c r="J75" s="88" t="s">
        <v>8</v>
      </c>
    </row>
    <row r="76" spans="1:10">
      <c r="A76" s="89"/>
      <c r="B76" s="89"/>
      <c r="C76" s="89"/>
      <c r="D76" s="89"/>
      <c r="E76" s="89"/>
      <c r="F76" s="4" t="s">
        <v>9</v>
      </c>
      <c r="G76" s="4" t="s">
        <v>10</v>
      </c>
      <c r="H76" s="4" t="s">
        <v>11</v>
      </c>
      <c r="I76" s="89"/>
      <c r="J76" s="89"/>
    </row>
    <row r="77" spans="1:10">
      <c r="A77" s="5" t="s">
        <v>843</v>
      </c>
      <c r="B77" s="6">
        <v>44888.79239962963</v>
      </c>
      <c r="C77" s="5" t="s">
        <v>835</v>
      </c>
      <c r="D77" s="7"/>
      <c r="E77" s="10"/>
      <c r="F77" s="8">
        <v>149.80000000000001</v>
      </c>
      <c r="I77" s="11" t="s">
        <v>9</v>
      </c>
      <c r="J77" s="10" t="s">
        <v>835</v>
      </c>
    </row>
    <row r="78" spans="1:10">
      <c r="A78" s="12" t="s">
        <v>21</v>
      </c>
      <c r="B78" s="3"/>
      <c r="C78" s="3"/>
      <c r="D78" s="7"/>
      <c r="E78" s="10"/>
      <c r="H78" s="8"/>
      <c r="I78" s="11"/>
      <c r="J78" s="10"/>
    </row>
    <row r="79" spans="1:10" ht="15.75" customHeight="1">
      <c r="A79" s="13" t="s">
        <v>22</v>
      </c>
      <c r="B79" s="13" t="s">
        <v>23</v>
      </c>
      <c r="C79" s="13" t="s">
        <v>24</v>
      </c>
      <c r="D79" s="21">
        <v>112276588</v>
      </c>
      <c r="E79" s="14">
        <v>112281138</v>
      </c>
      <c r="H79" s="8"/>
      <c r="I79" s="11"/>
      <c r="J79" s="10"/>
    </row>
    <row r="82" spans="1:10">
      <c r="A82" s="1" t="s">
        <v>0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3" t="s">
        <v>110</v>
      </c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88" t="s">
        <v>0</v>
      </c>
      <c r="B84" s="88" t="s">
        <v>2</v>
      </c>
      <c r="C84" s="88" t="s">
        <v>3</v>
      </c>
      <c r="D84" s="88" t="s">
        <v>4</v>
      </c>
      <c r="E84" s="88" t="s">
        <v>5</v>
      </c>
      <c r="F84" s="88" t="s">
        <v>6</v>
      </c>
      <c r="G84" s="90"/>
      <c r="H84" s="91"/>
      <c r="I84" s="88" t="s">
        <v>7</v>
      </c>
      <c r="J84" s="88" t="s">
        <v>8</v>
      </c>
    </row>
    <row r="85" spans="1:10">
      <c r="A85" s="89"/>
      <c r="B85" s="89"/>
      <c r="C85" s="89"/>
      <c r="D85" s="89"/>
      <c r="E85" s="89"/>
      <c r="F85" s="4" t="s">
        <v>9</v>
      </c>
      <c r="G85" s="4" t="s">
        <v>10</v>
      </c>
      <c r="H85" s="4" t="s">
        <v>11</v>
      </c>
      <c r="I85" s="89"/>
      <c r="J85" s="89"/>
    </row>
    <row r="86" spans="1:10">
      <c r="A86" s="5" t="s">
        <v>844</v>
      </c>
      <c r="B86" s="6">
        <v>44889.530998009257</v>
      </c>
      <c r="C86" s="5" t="s">
        <v>835</v>
      </c>
      <c r="D86" s="7"/>
      <c r="E86" s="10"/>
      <c r="F86" s="8">
        <v>436.02</v>
      </c>
      <c r="I86" s="11" t="s">
        <v>9</v>
      </c>
      <c r="J86" s="10" t="s">
        <v>835</v>
      </c>
    </row>
    <row r="87" spans="1:10">
      <c r="A87" s="12" t="s">
        <v>21</v>
      </c>
      <c r="B87" s="3"/>
      <c r="C87" s="3"/>
      <c r="D87" s="7"/>
      <c r="E87" s="10"/>
      <c r="H87" s="8"/>
      <c r="I87" s="11"/>
      <c r="J87" s="5"/>
    </row>
    <row r="88" spans="1:10" ht="15.75" customHeight="1">
      <c r="A88" s="13" t="s">
        <v>22</v>
      </c>
      <c r="B88" s="13" t="s">
        <v>23</v>
      </c>
      <c r="C88" s="13" t="s">
        <v>24</v>
      </c>
      <c r="D88" s="21">
        <v>112286248</v>
      </c>
      <c r="E88" s="14">
        <v>112292089</v>
      </c>
      <c r="H88" s="8"/>
      <c r="I88" s="11"/>
      <c r="J88" s="5"/>
    </row>
    <row r="91" spans="1:10">
      <c r="A91" s="1" t="s">
        <v>0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3" t="s">
        <v>115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88" t="s">
        <v>0</v>
      </c>
      <c r="B93" s="88" t="s">
        <v>2</v>
      </c>
      <c r="C93" s="88" t="s">
        <v>3</v>
      </c>
      <c r="D93" s="88" t="s">
        <v>4</v>
      </c>
      <c r="E93" s="88" t="s">
        <v>5</v>
      </c>
      <c r="F93" s="88" t="s">
        <v>6</v>
      </c>
      <c r="G93" s="90"/>
      <c r="H93" s="91"/>
      <c r="I93" s="88" t="s">
        <v>7</v>
      </c>
      <c r="J93" s="88" t="s">
        <v>8</v>
      </c>
    </row>
    <row r="94" spans="1:10">
      <c r="A94" s="89"/>
      <c r="B94" s="89"/>
      <c r="C94" s="89"/>
      <c r="D94" s="89"/>
      <c r="E94" s="89"/>
      <c r="F94" s="4" t="s">
        <v>9</v>
      </c>
      <c r="G94" s="4" t="s">
        <v>10</v>
      </c>
      <c r="H94" s="4" t="s">
        <v>11</v>
      </c>
      <c r="I94" s="89"/>
      <c r="J94" s="89"/>
    </row>
    <row r="95" spans="1:10">
      <c r="A95" s="5" t="s">
        <v>845</v>
      </c>
      <c r="B95" s="6">
        <v>44890.56521645833</v>
      </c>
      <c r="C95" s="5" t="s">
        <v>835</v>
      </c>
      <c r="D95" s="7"/>
      <c r="E95" s="10"/>
      <c r="F95" s="8">
        <v>60</v>
      </c>
      <c r="I95" s="11" t="s">
        <v>9</v>
      </c>
      <c r="J95" s="10" t="s">
        <v>835</v>
      </c>
    </row>
    <row r="96" spans="1:10">
      <c r="A96" s="12" t="s">
        <v>21</v>
      </c>
      <c r="B96" s="3"/>
      <c r="C96" s="3"/>
      <c r="D96" s="7"/>
      <c r="E96" s="10"/>
      <c r="H96" s="8"/>
      <c r="I96" s="11"/>
      <c r="J96" s="5"/>
    </row>
    <row r="97" spans="1:10" ht="15.75" customHeight="1">
      <c r="A97" s="13" t="s">
        <v>22</v>
      </c>
      <c r="B97" s="13" t="s">
        <v>23</v>
      </c>
      <c r="C97" s="13" t="s">
        <v>24</v>
      </c>
      <c r="D97" s="21">
        <v>112286607</v>
      </c>
      <c r="E97" s="14">
        <v>112292091</v>
      </c>
      <c r="H97" s="8"/>
      <c r="I97" s="11"/>
      <c r="J97" s="5"/>
    </row>
    <row r="98" spans="1:10">
      <c r="A98" s="5"/>
      <c r="B98" s="6"/>
      <c r="C98" s="5"/>
      <c r="D98" s="7"/>
      <c r="E98" s="10"/>
      <c r="H98" s="8"/>
      <c r="I98" s="11"/>
      <c r="J98" s="5"/>
    </row>
    <row r="99" spans="1:10">
      <c r="A99" s="5"/>
      <c r="B99" s="6"/>
      <c r="C99" s="5"/>
      <c r="D99" s="7"/>
      <c r="E99" s="10"/>
      <c r="H99" s="8"/>
      <c r="I99" s="11"/>
      <c r="J99" s="5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119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88" t="s">
        <v>0</v>
      </c>
      <c r="B102" s="88" t="s">
        <v>2</v>
      </c>
      <c r="C102" s="88" t="s">
        <v>3</v>
      </c>
      <c r="D102" s="88" t="s">
        <v>4</v>
      </c>
      <c r="E102" s="88" t="s">
        <v>5</v>
      </c>
      <c r="F102" s="88" t="s">
        <v>6</v>
      </c>
      <c r="G102" s="90"/>
      <c r="H102" s="91"/>
      <c r="I102" s="88" t="s">
        <v>7</v>
      </c>
      <c r="J102" s="88" t="s">
        <v>8</v>
      </c>
    </row>
    <row r="103" spans="1:10">
      <c r="A103" s="89"/>
      <c r="B103" s="89"/>
      <c r="C103" s="89"/>
      <c r="D103" s="89"/>
      <c r="E103" s="89"/>
      <c r="F103" s="4" t="s">
        <v>9</v>
      </c>
      <c r="G103" s="4" t="s">
        <v>10</v>
      </c>
      <c r="H103" s="4" t="s">
        <v>11</v>
      </c>
      <c r="I103" s="89"/>
      <c r="J103" s="89"/>
    </row>
    <row r="104" spans="1:10">
      <c r="A104" s="5" t="s">
        <v>846</v>
      </c>
      <c r="B104" s="6">
        <v>44891.75876877315</v>
      </c>
      <c r="C104" s="5" t="s">
        <v>835</v>
      </c>
      <c r="D104" s="7"/>
      <c r="E104" s="10"/>
      <c r="F104" s="8">
        <v>176.9</v>
      </c>
      <c r="I104" s="11" t="s">
        <v>9</v>
      </c>
      <c r="J104" s="10" t="s">
        <v>835</v>
      </c>
    </row>
    <row r="105" spans="1:10">
      <c r="A105" s="12" t="s">
        <v>21</v>
      </c>
      <c r="B105" s="3"/>
      <c r="C105" s="3"/>
      <c r="D105" s="7"/>
      <c r="E105" s="10"/>
      <c r="H105" s="8"/>
      <c r="I105" s="11"/>
      <c r="J105" s="5"/>
    </row>
    <row r="106" spans="1:10" ht="15.75" customHeight="1">
      <c r="A106" s="13" t="s">
        <v>22</v>
      </c>
      <c r="B106" s="13" t="s">
        <v>23</v>
      </c>
      <c r="C106" s="13" t="s">
        <v>24</v>
      </c>
      <c r="D106" s="21">
        <v>112300163</v>
      </c>
      <c r="E106" s="14">
        <v>112300565</v>
      </c>
      <c r="H106" s="8"/>
      <c r="I106" s="11"/>
      <c r="J106" s="5"/>
    </row>
    <row r="109" spans="1:10">
      <c r="A109" s="1" t="s">
        <v>0</v>
      </c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3" t="s">
        <v>122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88" t="s">
        <v>0</v>
      </c>
      <c r="B111" s="88" t="s">
        <v>2</v>
      </c>
      <c r="C111" s="88" t="s">
        <v>3</v>
      </c>
      <c r="D111" s="88" t="s">
        <v>4</v>
      </c>
      <c r="E111" s="88" t="s">
        <v>5</v>
      </c>
      <c r="F111" s="88" t="s">
        <v>6</v>
      </c>
      <c r="G111" s="90"/>
      <c r="H111" s="91"/>
      <c r="I111" s="88" t="s">
        <v>7</v>
      </c>
      <c r="J111" s="88" t="s">
        <v>8</v>
      </c>
    </row>
    <row r="112" spans="1:10">
      <c r="A112" s="89"/>
      <c r="B112" s="89"/>
      <c r="C112" s="89"/>
      <c r="D112" s="89"/>
      <c r="E112" s="89"/>
      <c r="F112" s="4" t="s">
        <v>9</v>
      </c>
      <c r="G112" s="4" t="s">
        <v>10</v>
      </c>
      <c r="H112" s="4" t="s">
        <v>11</v>
      </c>
      <c r="I112" s="89"/>
      <c r="J112" s="89"/>
    </row>
    <row r="113" spans="1:10">
      <c r="A113" s="5" t="s">
        <v>847</v>
      </c>
      <c r="B113" s="6">
        <v>44893.793114050917</v>
      </c>
      <c r="C113" s="5" t="s">
        <v>835</v>
      </c>
      <c r="D113" s="7"/>
      <c r="E113" s="10"/>
      <c r="F113" s="8">
        <v>1374.03</v>
      </c>
      <c r="I113" s="11" t="s">
        <v>9</v>
      </c>
      <c r="J113" s="10" t="s">
        <v>835</v>
      </c>
    </row>
    <row r="114" spans="1:10">
      <c r="A114" s="12" t="s">
        <v>21</v>
      </c>
      <c r="B114" s="3"/>
      <c r="C114" s="3"/>
      <c r="D114" s="7"/>
      <c r="E114" s="10"/>
      <c r="F114" s="8"/>
      <c r="I114" s="11"/>
      <c r="J114" s="5"/>
    </row>
    <row r="115" spans="1:10" ht="15.75" customHeight="1">
      <c r="A115" s="13" t="s">
        <v>22</v>
      </c>
      <c r="B115" s="13" t="s">
        <v>23</v>
      </c>
      <c r="C115" s="13" t="s">
        <v>24</v>
      </c>
      <c r="D115" s="21">
        <v>112302858</v>
      </c>
      <c r="E115" s="14">
        <v>112308627</v>
      </c>
      <c r="F115" s="8"/>
      <c r="I115" s="11"/>
      <c r="J115" s="5"/>
    </row>
    <row r="116" spans="1:10">
      <c r="A116" s="5"/>
      <c r="B116" s="6"/>
      <c r="C116" s="5"/>
      <c r="D116" s="7"/>
      <c r="E116" s="10"/>
      <c r="F116" s="8"/>
      <c r="I116" s="11"/>
      <c r="J116" s="5"/>
    </row>
    <row r="118" spans="1:10">
      <c r="A118" s="1" t="s">
        <v>0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3" t="s">
        <v>126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88" t="s">
        <v>0</v>
      </c>
      <c r="B120" s="88" t="s">
        <v>2</v>
      </c>
      <c r="C120" s="88" t="s">
        <v>3</v>
      </c>
      <c r="D120" s="88" t="s">
        <v>4</v>
      </c>
      <c r="E120" s="88" t="s">
        <v>5</v>
      </c>
      <c r="F120" s="88" t="s">
        <v>6</v>
      </c>
      <c r="G120" s="90"/>
      <c r="H120" s="91"/>
      <c r="I120" s="88" t="s">
        <v>7</v>
      </c>
      <c r="J120" s="88" t="s">
        <v>8</v>
      </c>
    </row>
    <row r="121" spans="1:10">
      <c r="A121" s="89"/>
      <c r="B121" s="89"/>
      <c r="C121" s="89"/>
      <c r="D121" s="89"/>
      <c r="E121" s="89"/>
      <c r="F121" s="4" t="s">
        <v>9</v>
      </c>
      <c r="G121" s="4" t="s">
        <v>10</v>
      </c>
      <c r="H121" s="4" t="s">
        <v>11</v>
      </c>
      <c r="I121" s="89"/>
      <c r="J121" s="89"/>
    </row>
    <row r="122" spans="1:10">
      <c r="A122" s="5" t="s">
        <v>848</v>
      </c>
      <c r="B122" s="6">
        <v>44894.797284756947</v>
      </c>
      <c r="C122" s="5" t="s">
        <v>835</v>
      </c>
      <c r="D122" s="7"/>
      <c r="E122" s="10"/>
      <c r="F122" s="8">
        <v>1273.83</v>
      </c>
      <c r="I122" s="11" t="s">
        <v>9</v>
      </c>
      <c r="J122" s="10" t="s">
        <v>835</v>
      </c>
    </row>
    <row r="123" spans="1:10">
      <c r="A123" s="12" t="s">
        <v>21</v>
      </c>
      <c r="B123" s="3"/>
      <c r="C123" s="3"/>
      <c r="D123" s="7"/>
      <c r="E123" s="10"/>
      <c r="H123" s="8"/>
      <c r="I123" s="11"/>
      <c r="J123" s="5"/>
    </row>
    <row r="124" spans="1:10" ht="15.75" customHeight="1">
      <c r="A124" s="13" t="s">
        <v>22</v>
      </c>
      <c r="B124" s="13" t="s">
        <v>23</v>
      </c>
      <c r="C124" s="13" t="s">
        <v>24</v>
      </c>
      <c r="D124" s="21">
        <v>112320633</v>
      </c>
      <c r="E124" s="14">
        <v>112320779</v>
      </c>
      <c r="H124" s="8"/>
      <c r="I124" s="11"/>
      <c r="J124" s="5"/>
    </row>
    <row r="125" spans="1:10">
      <c r="A125" s="5"/>
      <c r="B125" s="6"/>
      <c r="C125" s="5"/>
      <c r="D125" s="7"/>
      <c r="E125" s="10"/>
      <c r="H125" s="8"/>
      <c r="I125" s="11"/>
      <c r="J125" s="5"/>
    </row>
    <row r="127" spans="1:10">
      <c r="A127" s="1" t="s">
        <v>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3" t="s">
        <v>131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88" t="s">
        <v>0</v>
      </c>
      <c r="B129" s="88" t="s">
        <v>2</v>
      </c>
      <c r="C129" s="88" t="s">
        <v>3</v>
      </c>
      <c r="D129" s="88" t="s">
        <v>4</v>
      </c>
      <c r="E129" s="88" t="s">
        <v>5</v>
      </c>
      <c r="F129" s="88" t="s">
        <v>6</v>
      </c>
      <c r="G129" s="90"/>
      <c r="H129" s="91"/>
      <c r="I129" s="88" t="s">
        <v>7</v>
      </c>
      <c r="J129" s="88" t="s">
        <v>8</v>
      </c>
    </row>
    <row r="130" spans="1:10">
      <c r="A130" s="89"/>
      <c r="B130" s="89"/>
      <c r="C130" s="89"/>
      <c r="D130" s="89"/>
      <c r="E130" s="89"/>
      <c r="F130" s="4" t="s">
        <v>9</v>
      </c>
      <c r="G130" s="4" t="s">
        <v>10</v>
      </c>
      <c r="H130" s="4" t="s">
        <v>11</v>
      </c>
      <c r="I130" s="89"/>
      <c r="J130" s="89"/>
    </row>
    <row r="131" spans="1:10">
      <c r="A131" s="5" t="s">
        <v>849</v>
      </c>
      <c r="B131" s="6">
        <v>44895.769499016213</v>
      </c>
      <c r="C131" s="5" t="s">
        <v>835</v>
      </c>
      <c r="D131" s="7"/>
      <c r="E131" s="10"/>
      <c r="F131" s="8">
        <v>692.86</v>
      </c>
      <c r="I131" s="11" t="s">
        <v>9</v>
      </c>
      <c r="J131" s="10" t="s">
        <v>835</v>
      </c>
    </row>
    <row r="132" spans="1:10">
      <c r="A132" s="12" t="s">
        <v>21</v>
      </c>
      <c r="B132" s="3"/>
      <c r="C132" s="3"/>
      <c r="D132" s="7"/>
      <c r="E132" s="10"/>
      <c r="H132" s="8"/>
      <c r="I132" s="11"/>
      <c r="J132" s="5"/>
    </row>
    <row r="133" spans="1:10" ht="15.75" customHeight="1">
      <c r="A133" s="13" t="s">
        <v>22</v>
      </c>
      <c r="B133" s="13" t="s">
        <v>23</v>
      </c>
      <c r="C133" s="13" t="s">
        <v>24</v>
      </c>
      <c r="D133" s="21">
        <v>112321270</v>
      </c>
      <c r="E133" s="14">
        <v>112321341</v>
      </c>
      <c r="H133" s="8"/>
      <c r="I133" s="11"/>
      <c r="J133" s="5"/>
    </row>
    <row r="136" spans="1:10">
      <c r="A136" s="1" t="s">
        <v>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3" t="s">
        <v>136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88" t="s">
        <v>0</v>
      </c>
      <c r="B138" s="88" t="s">
        <v>2</v>
      </c>
      <c r="C138" s="88" t="s">
        <v>3</v>
      </c>
      <c r="D138" s="88" t="s">
        <v>4</v>
      </c>
      <c r="E138" s="88" t="s">
        <v>5</v>
      </c>
      <c r="F138" s="88" t="s">
        <v>6</v>
      </c>
      <c r="G138" s="90"/>
      <c r="H138" s="91"/>
      <c r="I138" s="88" t="s">
        <v>7</v>
      </c>
      <c r="J138" s="88" t="s">
        <v>8</v>
      </c>
    </row>
    <row r="139" spans="1:10">
      <c r="A139" s="89"/>
      <c r="B139" s="89"/>
      <c r="C139" s="89"/>
      <c r="D139" s="89"/>
      <c r="E139" s="89"/>
      <c r="F139" s="4" t="s">
        <v>9</v>
      </c>
      <c r="G139" s="4" t="s">
        <v>10</v>
      </c>
      <c r="H139" s="4" t="s">
        <v>11</v>
      </c>
      <c r="I139" s="89"/>
      <c r="J139" s="89"/>
    </row>
    <row r="140" spans="1:10">
      <c r="A140" s="5" t="s">
        <v>850</v>
      </c>
      <c r="B140" s="6">
        <v>44896.793648136583</v>
      </c>
      <c r="C140" s="5" t="s">
        <v>835</v>
      </c>
      <c r="D140" s="7"/>
      <c r="E140" s="10"/>
      <c r="F140" s="8">
        <v>1965.25</v>
      </c>
      <c r="I140" s="11" t="s">
        <v>9</v>
      </c>
      <c r="J140" s="10" t="s">
        <v>835</v>
      </c>
    </row>
    <row r="141" spans="1:10">
      <c r="A141" s="12" t="s">
        <v>21</v>
      </c>
      <c r="B141" s="3"/>
      <c r="C141" s="3"/>
      <c r="D141" s="7"/>
      <c r="E141" s="10"/>
      <c r="G141" s="8"/>
      <c r="I141" s="11"/>
      <c r="J141" s="5"/>
    </row>
    <row r="142" spans="1:10" ht="15.75" customHeight="1">
      <c r="A142" s="13" t="s">
        <v>22</v>
      </c>
      <c r="B142" s="13" t="s">
        <v>23</v>
      </c>
      <c r="C142" s="13" t="s">
        <v>24</v>
      </c>
      <c r="D142" s="21">
        <v>112325206</v>
      </c>
      <c r="E142" s="14">
        <v>112325635</v>
      </c>
      <c r="G142" s="8"/>
      <c r="I142" s="11"/>
      <c r="J142" s="5"/>
    </row>
    <row r="145" spans="1:10">
      <c r="A145" s="1" t="s">
        <v>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3" t="s">
        <v>139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88" t="s">
        <v>0</v>
      </c>
      <c r="B147" s="88" t="s">
        <v>2</v>
      </c>
      <c r="C147" s="88" t="s">
        <v>3</v>
      </c>
      <c r="D147" s="88" t="s">
        <v>4</v>
      </c>
      <c r="E147" s="88" t="s">
        <v>5</v>
      </c>
      <c r="F147" s="88" t="s">
        <v>6</v>
      </c>
      <c r="G147" s="90"/>
      <c r="H147" s="91"/>
      <c r="I147" s="88" t="s">
        <v>7</v>
      </c>
      <c r="J147" s="88" t="s">
        <v>8</v>
      </c>
    </row>
    <row r="148" spans="1:10">
      <c r="A148" s="89"/>
      <c r="B148" s="89"/>
      <c r="C148" s="89"/>
      <c r="D148" s="89"/>
      <c r="E148" s="89"/>
      <c r="F148" s="4" t="s">
        <v>9</v>
      </c>
      <c r="G148" s="4" t="s">
        <v>10</v>
      </c>
      <c r="H148" s="4" t="s">
        <v>11</v>
      </c>
      <c r="I148" s="89"/>
      <c r="J148" s="89"/>
    </row>
    <row r="149" spans="1:10">
      <c r="A149" s="5" t="s">
        <v>851</v>
      </c>
      <c r="B149" s="6">
        <v>44897.806794293982</v>
      </c>
      <c r="C149" s="5" t="s">
        <v>835</v>
      </c>
      <c r="D149" s="7"/>
      <c r="E149" s="10"/>
      <c r="F149" s="8">
        <v>1171.07</v>
      </c>
      <c r="I149" s="11" t="s">
        <v>9</v>
      </c>
      <c r="J149" s="10" t="s">
        <v>835</v>
      </c>
    </row>
    <row r="150" spans="1:10">
      <c r="A150" s="12" t="s">
        <v>21</v>
      </c>
      <c r="B150" s="3"/>
      <c r="C150" s="3"/>
      <c r="D150" s="7"/>
      <c r="E150" s="10"/>
      <c r="H150" s="8"/>
      <c r="I150" s="11"/>
      <c r="J150" s="10"/>
    </row>
    <row r="151" spans="1:10" ht="15.75" customHeight="1">
      <c r="A151" s="13" t="s">
        <v>22</v>
      </c>
      <c r="B151" s="13" t="s">
        <v>23</v>
      </c>
      <c r="C151" s="13" t="s">
        <v>24</v>
      </c>
      <c r="D151" s="21">
        <v>112325208</v>
      </c>
      <c r="E151" s="14">
        <v>112325636</v>
      </c>
      <c r="H151" s="8"/>
      <c r="I151" s="11"/>
      <c r="J151" s="10"/>
    </row>
    <row r="152" spans="1:10">
      <c r="A152" s="5"/>
      <c r="B152" s="6"/>
      <c r="C152" s="5"/>
      <c r="D152" s="7"/>
      <c r="E152" s="10"/>
      <c r="H152" s="8"/>
      <c r="I152" s="11"/>
      <c r="J152" s="10"/>
    </row>
    <row r="153" spans="1:10">
      <c r="A153" s="5"/>
      <c r="B153" s="6"/>
      <c r="C153" s="5"/>
      <c r="D153" s="7"/>
      <c r="E153" s="10"/>
      <c r="H153" s="8"/>
      <c r="I153" s="11"/>
      <c r="J153" s="10"/>
    </row>
    <row r="154" spans="1:10">
      <c r="A154" s="1" t="s">
        <v>0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3" t="s">
        <v>143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88" t="s">
        <v>0</v>
      </c>
      <c r="B156" s="88" t="s">
        <v>2</v>
      </c>
      <c r="C156" s="88" t="s">
        <v>3</v>
      </c>
      <c r="D156" s="88" t="s">
        <v>4</v>
      </c>
      <c r="E156" s="88" t="s">
        <v>5</v>
      </c>
      <c r="F156" s="88" t="s">
        <v>6</v>
      </c>
      <c r="G156" s="90"/>
      <c r="H156" s="91"/>
      <c r="I156" s="88" t="s">
        <v>7</v>
      </c>
      <c r="J156" s="88" t="s">
        <v>8</v>
      </c>
    </row>
    <row r="157" spans="1:10">
      <c r="A157" s="89"/>
      <c r="B157" s="89"/>
      <c r="C157" s="89"/>
      <c r="D157" s="89"/>
      <c r="E157" s="89"/>
      <c r="F157" s="4" t="s">
        <v>9</v>
      </c>
      <c r="G157" s="4" t="s">
        <v>10</v>
      </c>
      <c r="H157" s="4" t="s">
        <v>11</v>
      </c>
      <c r="I157" s="89"/>
      <c r="J157" s="89"/>
    </row>
    <row r="158" spans="1:10">
      <c r="A158" s="5" t="s">
        <v>852</v>
      </c>
      <c r="B158" s="6">
        <v>44898.594742650457</v>
      </c>
      <c r="C158" s="5" t="s">
        <v>835</v>
      </c>
      <c r="D158" s="7"/>
      <c r="E158" s="10"/>
      <c r="F158" s="8">
        <v>1035.52</v>
      </c>
      <c r="I158" s="11" t="s">
        <v>9</v>
      </c>
      <c r="J158" s="10" t="s">
        <v>835</v>
      </c>
    </row>
    <row r="159" spans="1:10">
      <c r="A159" s="12" t="s">
        <v>21</v>
      </c>
      <c r="B159" s="3"/>
      <c r="C159" s="3"/>
      <c r="D159" s="7"/>
      <c r="E159" s="10"/>
      <c r="H159" s="8"/>
      <c r="I159" s="11"/>
      <c r="J159" s="10"/>
    </row>
    <row r="160" spans="1:10" ht="15.75" customHeight="1">
      <c r="A160" s="13" t="s">
        <v>22</v>
      </c>
      <c r="B160" s="13" t="s">
        <v>23</v>
      </c>
      <c r="C160" s="13" t="s">
        <v>24</v>
      </c>
      <c r="D160" s="21">
        <v>112352592</v>
      </c>
      <c r="E160" s="14">
        <v>112356170</v>
      </c>
      <c r="H160" s="8"/>
      <c r="I160" s="11"/>
      <c r="J160" s="10"/>
    </row>
    <row r="163" spans="1:10">
      <c r="A163" s="1" t="s">
        <v>0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3" t="s">
        <v>146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88" t="s">
        <v>0</v>
      </c>
      <c r="B165" s="88" t="s">
        <v>2</v>
      </c>
      <c r="C165" s="88" t="s">
        <v>3</v>
      </c>
      <c r="D165" s="88" t="s">
        <v>4</v>
      </c>
      <c r="E165" s="88" t="s">
        <v>5</v>
      </c>
      <c r="F165" s="88" t="s">
        <v>6</v>
      </c>
      <c r="G165" s="90"/>
      <c r="H165" s="91"/>
      <c r="I165" s="88" t="s">
        <v>7</v>
      </c>
      <c r="J165" s="88" t="s">
        <v>8</v>
      </c>
    </row>
    <row r="166" spans="1:10">
      <c r="A166" s="89"/>
      <c r="B166" s="89"/>
      <c r="C166" s="89"/>
      <c r="D166" s="89"/>
      <c r="E166" s="89"/>
      <c r="F166" s="4" t="s">
        <v>9</v>
      </c>
      <c r="G166" s="4" t="s">
        <v>10</v>
      </c>
      <c r="H166" s="4" t="s">
        <v>11</v>
      </c>
      <c r="I166" s="89"/>
      <c r="J166" s="89"/>
    </row>
    <row r="167" spans="1:10">
      <c r="A167" s="5" t="s">
        <v>853</v>
      </c>
      <c r="B167" s="6">
        <v>44900.806291909721</v>
      </c>
      <c r="C167" s="5" t="s">
        <v>835</v>
      </c>
      <c r="D167" s="7"/>
      <c r="E167" s="10"/>
      <c r="F167" s="8">
        <v>23144.39</v>
      </c>
      <c r="I167" s="11" t="s">
        <v>9</v>
      </c>
      <c r="J167" s="10" t="s">
        <v>835</v>
      </c>
    </row>
    <row r="168" spans="1:10">
      <c r="A168" s="12" t="s">
        <v>21</v>
      </c>
      <c r="B168" s="3"/>
      <c r="C168" s="3"/>
      <c r="D168" s="7"/>
      <c r="E168" s="10"/>
      <c r="H168" s="8"/>
      <c r="I168" s="11"/>
      <c r="J168" s="5"/>
    </row>
    <row r="169" spans="1:10" ht="15.75" customHeight="1">
      <c r="A169" s="13" t="s">
        <v>22</v>
      </c>
      <c r="B169" s="13" t="s">
        <v>23</v>
      </c>
      <c r="C169" s="13" t="s">
        <v>24</v>
      </c>
      <c r="D169" s="21">
        <v>112358588</v>
      </c>
      <c r="E169" s="14">
        <v>112362750</v>
      </c>
      <c r="H169" s="8"/>
      <c r="I169" s="11"/>
      <c r="J169" s="5"/>
    </row>
    <row r="172" spans="1:10">
      <c r="A172" s="1" t="s">
        <v>0</v>
      </c>
      <c r="B172" s="2"/>
      <c r="C172" s="2"/>
      <c r="D172" s="2"/>
      <c r="E172" s="2"/>
      <c r="F172" s="2"/>
      <c r="G172" s="2"/>
      <c r="H172" s="2"/>
      <c r="I172" s="2"/>
      <c r="J172" s="2"/>
    </row>
    <row r="173" spans="1:10">
      <c r="A173" s="3" t="s">
        <v>152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88" t="s">
        <v>0</v>
      </c>
      <c r="B174" s="88" t="s">
        <v>2</v>
      </c>
      <c r="C174" s="88" t="s">
        <v>3</v>
      </c>
      <c r="D174" s="88" t="s">
        <v>4</v>
      </c>
      <c r="E174" s="88" t="s">
        <v>5</v>
      </c>
      <c r="F174" s="88" t="s">
        <v>6</v>
      </c>
      <c r="G174" s="90"/>
      <c r="H174" s="91"/>
      <c r="I174" s="88" t="s">
        <v>7</v>
      </c>
      <c r="J174" s="88" t="s">
        <v>8</v>
      </c>
    </row>
    <row r="175" spans="1:10">
      <c r="A175" s="89"/>
      <c r="B175" s="89"/>
      <c r="C175" s="89"/>
      <c r="D175" s="89"/>
      <c r="E175" s="89"/>
      <c r="F175" s="4" t="s">
        <v>9</v>
      </c>
      <c r="G175" s="4" t="s">
        <v>10</v>
      </c>
      <c r="H175" s="4" t="s">
        <v>11</v>
      </c>
      <c r="I175" s="89"/>
      <c r="J175" s="89"/>
    </row>
    <row r="176" spans="1:10">
      <c r="A176" s="5" t="s">
        <v>854</v>
      </c>
      <c r="B176" s="6">
        <v>44901.796462094913</v>
      </c>
      <c r="C176" s="5" t="s">
        <v>835</v>
      </c>
      <c r="D176" s="7"/>
      <c r="E176" s="10"/>
      <c r="F176" s="8">
        <v>1898.87</v>
      </c>
      <c r="I176" s="11" t="s">
        <v>9</v>
      </c>
      <c r="J176" s="10" t="s">
        <v>835</v>
      </c>
    </row>
    <row r="177" spans="1:10">
      <c r="A177" s="5" t="s">
        <v>854</v>
      </c>
      <c r="B177" s="6">
        <v>44901.796462094913</v>
      </c>
      <c r="C177" s="5" t="s">
        <v>835</v>
      </c>
      <c r="D177" s="7"/>
      <c r="E177" s="10"/>
      <c r="H177" s="8">
        <v>15.9</v>
      </c>
      <c r="I177" s="5" t="s">
        <v>224</v>
      </c>
      <c r="J177" s="10" t="s">
        <v>835</v>
      </c>
    </row>
    <row r="178" spans="1:10">
      <c r="A178" s="5" t="s">
        <v>854</v>
      </c>
      <c r="B178" s="6">
        <v>44901.796462094913</v>
      </c>
      <c r="C178" s="5" t="s">
        <v>835</v>
      </c>
      <c r="D178" s="7"/>
      <c r="E178" s="10"/>
      <c r="H178" s="8">
        <v>25.7</v>
      </c>
      <c r="I178" s="11" t="s">
        <v>226</v>
      </c>
      <c r="J178" s="10" t="s">
        <v>835</v>
      </c>
    </row>
    <row r="179" spans="1:10">
      <c r="A179" s="12" t="s">
        <v>21</v>
      </c>
      <c r="B179" s="3"/>
      <c r="C179" s="3"/>
      <c r="D179" s="7"/>
      <c r="E179" s="10"/>
      <c r="H179" s="8"/>
      <c r="I179" s="11"/>
      <c r="J179" s="10"/>
    </row>
    <row r="180" spans="1:10" ht="15.75" customHeight="1">
      <c r="A180" s="13" t="s">
        <v>22</v>
      </c>
      <c r="B180" s="13" t="s">
        <v>23</v>
      </c>
      <c r="C180" s="13" t="s">
        <v>24</v>
      </c>
      <c r="D180" s="21">
        <v>112370325</v>
      </c>
      <c r="E180" s="14">
        <v>112370670</v>
      </c>
      <c r="H180" s="8"/>
      <c r="I180" s="11"/>
      <c r="J180" s="10"/>
    </row>
    <row r="181" spans="1:10">
      <c r="A181" s="5"/>
      <c r="B181" s="6"/>
      <c r="C181" s="5"/>
      <c r="D181" s="7"/>
      <c r="E181" s="10"/>
      <c r="H181" s="8"/>
      <c r="I181" s="11"/>
      <c r="J181" s="10"/>
    </row>
    <row r="183" spans="1:10">
      <c r="A183" s="1" t="s">
        <v>0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3" t="s">
        <v>155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88" t="s">
        <v>0</v>
      </c>
      <c r="B185" s="88" t="s">
        <v>2</v>
      </c>
      <c r="C185" s="88" t="s">
        <v>3</v>
      </c>
      <c r="D185" s="88" t="s">
        <v>4</v>
      </c>
      <c r="E185" s="88" t="s">
        <v>5</v>
      </c>
      <c r="F185" s="88" t="s">
        <v>6</v>
      </c>
      <c r="G185" s="90"/>
      <c r="H185" s="91"/>
      <c r="I185" s="88" t="s">
        <v>7</v>
      </c>
      <c r="J185" s="88" t="s">
        <v>8</v>
      </c>
    </row>
    <row r="186" spans="1:10">
      <c r="A186" s="89"/>
      <c r="B186" s="89"/>
      <c r="C186" s="89"/>
      <c r="D186" s="89"/>
      <c r="E186" s="89"/>
      <c r="F186" s="4" t="s">
        <v>9</v>
      </c>
      <c r="G186" s="4" t="s">
        <v>10</v>
      </c>
      <c r="H186" s="4" t="s">
        <v>11</v>
      </c>
      <c r="I186" s="89"/>
      <c r="J186" s="89"/>
    </row>
    <row r="187" spans="1:10">
      <c r="A187" s="5" t="s">
        <v>855</v>
      </c>
      <c r="B187" s="6">
        <v>44902.815225138889</v>
      </c>
      <c r="C187" s="5" t="s">
        <v>835</v>
      </c>
      <c r="D187" s="7"/>
      <c r="E187" s="10"/>
      <c r="F187" s="8">
        <v>2095.23</v>
      </c>
      <c r="I187" s="11" t="s">
        <v>9</v>
      </c>
      <c r="J187" s="10" t="s">
        <v>835</v>
      </c>
    </row>
    <row r="188" spans="1:10">
      <c r="A188" s="5" t="s">
        <v>855</v>
      </c>
      <c r="B188" s="6">
        <v>44902.815225138889</v>
      </c>
      <c r="C188" s="5" t="s">
        <v>835</v>
      </c>
      <c r="D188" s="7"/>
      <c r="E188" s="10"/>
      <c r="H188" s="8">
        <v>49</v>
      </c>
      <c r="I188" s="5" t="s">
        <v>224</v>
      </c>
      <c r="J188" s="10" t="s">
        <v>835</v>
      </c>
    </row>
    <row r="189" spans="1:10">
      <c r="A189" s="5" t="s">
        <v>855</v>
      </c>
      <c r="B189" s="6">
        <v>44902.815225138889</v>
      </c>
      <c r="C189" s="5" t="s">
        <v>835</v>
      </c>
      <c r="D189" s="7"/>
      <c r="E189" s="10"/>
      <c r="H189" s="8">
        <v>217.88</v>
      </c>
      <c r="I189" s="11" t="s">
        <v>226</v>
      </c>
      <c r="J189" s="10" t="s">
        <v>835</v>
      </c>
    </row>
    <row r="190" spans="1:10">
      <c r="A190" s="12" t="s">
        <v>21</v>
      </c>
      <c r="B190" s="3"/>
      <c r="C190" s="3"/>
      <c r="D190" s="7"/>
      <c r="E190" s="10"/>
      <c r="H190" s="8"/>
      <c r="I190" s="11"/>
      <c r="J190" s="5"/>
    </row>
    <row r="191" spans="1:10" ht="15.75" customHeight="1">
      <c r="A191" s="13" t="s">
        <v>22</v>
      </c>
      <c r="B191" s="13" t="s">
        <v>23</v>
      </c>
      <c r="C191" s="13" t="s">
        <v>24</v>
      </c>
      <c r="D191" s="21">
        <v>112372307</v>
      </c>
      <c r="E191" s="14">
        <v>112378635</v>
      </c>
      <c r="H191" s="8"/>
      <c r="I191" s="11"/>
      <c r="J191" s="5"/>
    </row>
    <row r="194" spans="1:10">
      <c r="A194" s="1" t="s">
        <v>0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3" t="s">
        <v>159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88" t="s">
        <v>0</v>
      </c>
      <c r="B196" s="88" t="s">
        <v>2</v>
      </c>
      <c r="C196" s="88" t="s">
        <v>3</v>
      </c>
      <c r="D196" s="88" t="s">
        <v>4</v>
      </c>
      <c r="E196" s="88" t="s">
        <v>5</v>
      </c>
      <c r="F196" s="88" t="s">
        <v>6</v>
      </c>
      <c r="G196" s="90"/>
      <c r="H196" s="91"/>
      <c r="I196" s="88" t="s">
        <v>7</v>
      </c>
      <c r="J196" s="88" t="s">
        <v>8</v>
      </c>
    </row>
    <row r="197" spans="1:10">
      <c r="A197" s="89"/>
      <c r="B197" s="89"/>
      <c r="C197" s="89"/>
      <c r="D197" s="89"/>
      <c r="E197" s="89"/>
      <c r="F197" s="4" t="s">
        <v>9</v>
      </c>
      <c r="G197" s="4" t="s">
        <v>10</v>
      </c>
      <c r="H197" s="4" t="s">
        <v>11</v>
      </c>
      <c r="I197" s="89"/>
      <c r="J197" s="89"/>
    </row>
    <row r="198" spans="1:10">
      <c r="A198" s="5" t="s">
        <v>856</v>
      </c>
      <c r="B198" s="6">
        <v>44903.803869756943</v>
      </c>
      <c r="C198" s="5" t="s">
        <v>857</v>
      </c>
      <c r="D198" s="7"/>
      <c r="E198" s="10"/>
      <c r="F198" s="8">
        <v>6016.78</v>
      </c>
      <c r="I198" s="11" t="s">
        <v>9</v>
      </c>
      <c r="J198" s="5" t="s">
        <v>857</v>
      </c>
    </row>
    <row r="199" spans="1:10">
      <c r="A199" s="5" t="s">
        <v>856</v>
      </c>
      <c r="B199" s="6">
        <v>44903.803869756943</v>
      </c>
      <c r="C199" s="5" t="s">
        <v>857</v>
      </c>
      <c r="D199" s="7"/>
      <c r="E199" s="10"/>
      <c r="H199" s="8">
        <v>195</v>
      </c>
      <c r="I199" s="5" t="s">
        <v>224</v>
      </c>
      <c r="J199" s="5" t="s">
        <v>857</v>
      </c>
    </row>
    <row r="200" spans="1:10">
      <c r="A200" s="12" t="s">
        <v>21</v>
      </c>
      <c r="B200" s="3"/>
      <c r="C200" s="3"/>
      <c r="D200" s="7"/>
      <c r="E200" s="10"/>
      <c r="H200" s="8"/>
      <c r="I200" s="11"/>
      <c r="J200" s="10"/>
    </row>
    <row r="201" spans="1:10" ht="15.75" customHeight="1">
      <c r="A201" s="13" t="s">
        <v>22</v>
      </c>
      <c r="B201" s="13" t="s">
        <v>23</v>
      </c>
      <c r="C201" s="13" t="s">
        <v>24</v>
      </c>
      <c r="D201" s="79">
        <v>112385564</v>
      </c>
      <c r="E201" s="14">
        <v>112387893</v>
      </c>
      <c r="H201" s="8"/>
      <c r="I201" s="11"/>
      <c r="J201" s="10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162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88" t="s">
        <v>0</v>
      </c>
      <c r="B206" s="88" t="s">
        <v>2</v>
      </c>
      <c r="C206" s="88" t="s">
        <v>3</v>
      </c>
      <c r="D206" s="88" t="s">
        <v>4</v>
      </c>
      <c r="E206" s="88" t="s">
        <v>5</v>
      </c>
      <c r="F206" s="88" t="s">
        <v>6</v>
      </c>
      <c r="G206" s="90"/>
      <c r="H206" s="91"/>
      <c r="I206" s="88" t="s">
        <v>7</v>
      </c>
      <c r="J206" s="88" t="s">
        <v>8</v>
      </c>
    </row>
    <row r="207" spans="1:10">
      <c r="A207" s="89"/>
      <c r="B207" s="89"/>
      <c r="C207" s="89"/>
      <c r="D207" s="89"/>
      <c r="E207" s="89"/>
      <c r="F207" s="4" t="s">
        <v>9</v>
      </c>
      <c r="G207" s="4" t="s">
        <v>10</v>
      </c>
      <c r="H207" s="4" t="s">
        <v>11</v>
      </c>
      <c r="I207" s="89"/>
      <c r="J207" s="89"/>
    </row>
    <row r="208" spans="1:10">
      <c r="A208" s="5" t="s">
        <v>858</v>
      </c>
      <c r="B208" s="6">
        <v>44904.805911909723</v>
      </c>
      <c r="C208" s="5" t="s">
        <v>857</v>
      </c>
      <c r="F208" s="8">
        <v>1905.55</v>
      </c>
      <c r="I208" s="11" t="s">
        <v>9</v>
      </c>
      <c r="J208" s="5" t="s">
        <v>857</v>
      </c>
    </row>
    <row r="209" spans="1:10">
      <c r="A209" s="5" t="s">
        <v>858</v>
      </c>
      <c r="B209" s="6">
        <v>44904.805911909723</v>
      </c>
      <c r="C209" s="5" t="s">
        <v>857</v>
      </c>
      <c r="H209" s="8">
        <v>1942.36</v>
      </c>
      <c r="I209" s="5" t="s">
        <v>224</v>
      </c>
      <c r="J209" s="5" t="s">
        <v>857</v>
      </c>
    </row>
    <row r="210" spans="1:10">
      <c r="A210" s="12" t="s">
        <v>21</v>
      </c>
      <c r="B210" s="3"/>
      <c r="C210" s="3"/>
      <c r="F210" s="8"/>
      <c r="I210" s="5"/>
      <c r="J210" s="5"/>
    </row>
    <row r="211" spans="1:10" ht="15.75" customHeight="1">
      <c r="A211" s="13" t="s">
        <v>22</v>
      </c>
      <c r="B211" s="13" t="s">
        <v>23</v>
      </c>
      <c r="C211" s="13" t="s">
        <v>24</v>
      </c>
      <c r="D211" s="79">
        <v>112385572</v>
      </c>
      <c r="E211" s="14">
        <v>112387894</v>
      </c>
    </row>
    <row r="215" spans="1:10">
      <c r="A215" s="5" t="s">
        <v>859</v>
      </c>
      <c r="B215" s="6">
        <v>44905.598643310193</v>
      </c>
      <c r="C215" s="5" t="s">
        <v>857</v>
      </c>
      <c r="F215" s="8">
        <v>359.65</v>
      </c>
      <c r="I215" s="11" t="s">
        <v>9</v>
      </c>
      <c r="J215" s="5" t="s">
        <v>857</v>
      </c>
    </row>
    <row r="216" spans="1:10">
      <c r="A216" s="5" t="s">
        <v>859</v>
      </c>
      <c r="B216" s="6">
        <v>44905.598643310193</v>
      </c>
      <c r="C216" s="5" t="s">
        <v>857</v>
      </c>
      <c r="H216" s="8">
        <v>133</v>
      </c>
      <c r="I216" s="5" t="s">
        <v>224</v>
      </c>
      <c r="J216" s="5" t="s">
        <v>857</v>
      </c>
    </row>
    <row r="217" spans="1:10">
      <c r="A217" s="12" t="s">
        <v>21</v>
      </c>
      <c r="B217" s="3"/>
      <c r="C217" s="3"/>
    </row>
    <row r="218" spans="1:10" ht="15.75" customHeight="1">
      <c r="A218" s="13" t="s">
        <v>22</v>
      </c>
      <c r="B218" s="13" t="s">
        <v>23</v>
      </c>
      <c r="C218" s="13" t="s">
        <v>24</v>
      </c>
      <c r="D218" s="79">
        <v>112389187</v>
      </c>
      <c r="E218" s="14">
        <v>112399588</v>
      </c>
    </row>
    <row r="221" spans="1:10">
      <c r="A221" s="1" t="s">
        <v>0</v>
      </c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3" t="s">
        <v>167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88" t="s">
        <v>0</v>
      </c>
      <c r="B223" s="88" t="s">
        <v>2</v>
      </c>
      <c r="C223" s="88" t="s">
        <v>3</v>
      </c>
      <c r="D223" s="88" t="s">
        <v>4</v>
      </c>
      <c r="E223" s="88" t="s">
        <v>5</v>
      </c>
      <c r="F223" s="88" t="s">
        <v>6</v>
      </c>
      <c r="G223" s="90"/>
      <c r="H223" s="91"/>
      <c r="I223" s="88" t="s">
        <v>7</v>
      </c>
      <c r="J223" s="88" t="s">
        <v>8</v>
      </c>
    </row>
    <row r="224" spans="1:10">
      <c r="A224" s="89"/>
      <c r="B224" s="89"/>
      <c r="C224" s="89"/>
      <c r="D224" s="89"/>
      <c r="E224" s="89"/>
      <c r="F224" s="4" t="s">
        <v>9</v>
      </c>
      <c r="G224" s="4" t="s">
        <v>10</v>
      </c>
      <c r="H224" s="4" t="s">
        <v>11</v>
      </c>
      <c r="I224" s="89"/>
      <c r="J224" s="89"/>
    </row>
    <row r="225" spans="1:10">
      <c r="A225" s="5" t="s">
        <v>860</v>
      </c>
      <c r="B225" s="6">
        <v>44907.806573368063</v>
      </c>
      <c r="C225" s="5" t="s">
        <v>857</v>
      </c>
      <c r="F225" s="8">
        <v>8837.65</v>
      </c>
      <c r="I225" s="11" t="s">
        <v>9</v>
      </c>
      <c r="J225" s="5" t="s">
        <v>857</v>
      </c>
    </row>
    <row r="226" spans="1:10">
      <c r="A226" s="5" t="s">
        <v>860</v>
      </c>
      <c r="B226" s="6">
        <v>44907.806573368063</v>
      </c>
      <c r="C226" s="5" t="s">
        <v>857</v>
      </c>
      <c r="H226" s="8">
        <v>72.5</v>
      </c>
      <c r="I226" s="5" t="s">
        <v>224</v>
      </c>
      <c r="J226" s="5" t="s">
        <v>857</v>
      </c>
    </row>
    <row r="227" spans="1:10">
      <c r="A227" s="12" t="s">
        <v>21</v>
      </c>
      <c r="B227" s="3"/>
      <c r="C227" s="3"/>
    </row>
    <row r="228" spans="1:10" ht="15.75" customHeight="1">
      <c r="A228" s="13" t="s">
        <v>22</v>
      </c>
      <c r="B228" s="13" t="s">
        <v>23</v>
      </c>
      <c r="C228" s="13" t="s">
        <v>24</v>
      </c>
      <c r="D228" s="79">
        <v>112404429</v>
      </c>
      <c r="E228" s="14">
        <v>112405670</v>
      </c>
    </row>
    <row r="231" spans="1:10">
      <c r="A231" s="1" t="s">
        <v>0</v>
      </c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3" t="s">
        <v>171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88" t="s">
        <v>0</v>
      </c>
      <c r="B233" s="88" t="s">
        <v>2</v>
      </c>
      <c r="C233" s="88" t="s">
        <v>3</v>
      </c>
      <c r="D233" s="88" t="s">
        <v>4</v>
      </c>
      <c r="E233" s="88" t="s">
        <v>5</v>
      </c>
      <c r="F233" s="88" t="s">
        <v>6</v>
      </c>
      <c r="G233" s="90"/>
      <c r="H233" s="91"/>
      <c r="I233" s="88" t="s">
        <v>7</v>
      </c>
      <c r="J233" s="88" t="s">
        <v>8</v>
      </c>
    </row>
    <row r="234" spans="1:10">
      <c r="A234" s="89"/>
      <c r="B234" s="89"/>
      <c r="C234" s="89"/>
      <c r="D234" s="89"/>
      <c r="E234" s="89"/>
      <c r="F234" s="4" t="s">
        <v>9</v>
      </c>
      <c r="G234" s="4" t="s">
        <v>10</v>
      </c>
      <c r="H234" s="4" t="s">
        <v>11</v>
      </c>
      <c r="I234" s="89"/>
      <c r="J234" s="89"/>
    </row>
    <row r="235" spans="1:10">
      <c r="A235" s="5" t="s">
        <v>861</v>
      </c>
      <c r="B235" s="6">
        <v>44908.811191701388</v>
      </c>
      <c r="C235" s="5" t="s">
        <v>857</v>
      </c>
      <c r="F235" s="8">
        <v>1505.26</v>
      </c>
      <c r="I235" s="11" t="s">
        <v>9</v>
      </c>
      <c r="J235" s="5" t="s">
        <v>857</v>
      </c>
    </row>
    <row r="236" spans="1:10">
      <c r="A236" s="5" t="s">
        <v>861</v>
      </c>
      <c r="B236" s="6">
        <v>44908.811191701388</v>
      </c>
      <c r="C236" s="5" t="s">
        <v>857</v>
      </c>
      <c r="H236" s="8">
        <v>1030.57</v>
      </c>
      <c r="I236" s="5" t="s">
        <v>224</v>
      </c>
      <c r="J236" s="5" t="s">
        <v>857</v>
      </c>
    </row>
    <row r="237" spans="1:10">
      <c r="A237" s="12" t="s">
        <v>21</v>
      </c>
      <c r="B237" s="3"/>
      <c r="C237" s="3"/>
    </row>
    <row r="238" spans="1:10" ht="15.75" customHeight="1">
      <c r="A238" s="13" t="s">
        <v>22</v>
      </c>
      <c r="B238" s="13" t="s">
        <v>23</v>
      </c>
      <c r="C238" s="13" t="s">
        <v>24</v>
      </c>
      <c r="D238" s="21">
        <v>112413116</v>
      </c>
      <c r="E238" s="14">
        <v>112413230</v>
      </c>
    </row>
    <row r="241" spans="1:10">
      <c r="A241" s="1" t="s">
        <v>0</v>
      </c>
      <c r="B241" s="2"/>
      <c r="C241" s="2"/>
      <c r="D241" s="2"/>
      <c r="E241" s="2"/>
      <c r="F241" s="2"/>
      <c r="G241" s="2"/>
      <c r="H241" s="2"/>
      <c r="I241" s="2"/>
      <c r="J241" s="2"/>
    </row>
    <row r="242" spans="1:10">
      <c r="A242" s="3" t="s">
        <v>174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88" t="s">
        <v>0</v>
      </c>
      <c r="B243" s="88" t="s">
        <v>2</v>
      </c>
      <c r="C243" s="88" t="s">
        <v>3</v>
      </c>
      <c r="D243" s="88" t="s">
        <v>4</v>
      </c>
      <c r="E243" s="88" t="s">
        <v>5</v>
      </c>
      <c r="F243" s="88" t="s">
        <v>6</v>
      </c>
      <c r="G243" s="90"/>
      <c r="H243" s="91"/>
      <c r="I243" s="88" t="s">
        <v>7</v>
      </c>
      <c r="J243" s="88" t="s">
        <v>8</v>
      </c>
    </row>
    <row r="244" spans="1:10">
      <c r="A244" s="89"/>
      <c r="B244" s="89"/>
      <c r="C244" s="89"/>
      <c r="D244" s="89"/>
      <c r="E244" s="89"/>
      <c r="F244" s="4" t="s">
        <v>9</v>
      </c>
      <c r="G244" s="4" t="s">
        <v>10</v>
      </c>
      <c r="H244" s="4" t="s">
        <v>11</v>
      </c>
      <c r="I244" s="89"/>
      <c r="J244" s="89"/>
    </row>
    <row r="245" spans="1:10">
      <c r="A245" s="5" t="s">
        <v>862</v>
      </c>
      <c r="B245" s="6">
        <v>44909.802384513889</v>
      </c>
      <c r="C245" s="5" t="s">
        <v>857</v>
      </c>
      <c r="D245" s="7"/>
      <c r="E245" s="10"/>
      <c r="F245" s="8">
        <v>700.78</v>
      </c>
      <c r="I245" s="11" t="s">
        <v>9</v>
      </c>
      <c r="J245" s="5" t="s">
        <v>857</v>
      </c>
    </row>
    <row r="246" spans="1:10">
      <c r="A246" s="5" t="s">
        <v>862</v>
      </c>
      <c r="B246" s="6">
        <v>44909.802384513889</v>
      </c>
      <c r="C246" s="5" t="s">
        <v>857</v>
      </c>
      <c r="D246" s="7"/>
      <c r="E246" s="10"/>
      <c r="H246" s="8">
        <v>464.94</v>
      </c>
      <c r="I246" s="5" t="s">
        <v>224</v>
      </c>
      <c r="J246" s="5" t="s">
        <v>857</v>
      </c>
    </row>
    <row r="247" spans="1:10">
      <c r="A247" s="12" t="s">
        <v>21</v>
      </c>
      <c r="B247" s="3"/>
      <c r="C247" s="3"/>
      <c r="D247" s="7"/>
      <c r="E247" s="10"/>
      <c r="H247" s="8"/>
      <c r="I247" s="11"/>
      <c r="J247" s="5"/>
    </row>
    <row r="248" spans="1:10" ht="15.75" customHeight="1">
      <c r="A248" s="13" t="s">
        <v>22</v>
      </c>
      <c r="B248" s="13" t="s">
        <v>23</v>
      </c>
      <c r="C248" s="13" t="s">
        <v>24</v>
      </c>
      <c r="D248" s="21">
        <v>112414783</v>
      </c>
      <c r="E248" s="14">
        <v>112414980</v>
      </c>
      <c r="H248" s="8"/>
      <c r="I248" s="11"/>
      <c r="J248" s="5"/>
    </row>
    <row r="251" spans="1:10">
      <c r="A251" s="1" t="s">
        <v>0</v>
      </c>
      <c r="B251" s="2"/>
      <c r="C251" s="2"/>
      <c r="D251" s="2"/>
      <c r="E251" s="2"/>
      <c r="F251" s="2"/>
      <c r="G251" s="2"/>
      <c r="H251" s="2"/>
      <c r="I251" s="2"/>
      <c r="J251" s="2"/>
    </row>
    <row r="252" spans="1:10">
      <c r="A252" s="3" t="s">
        <v>178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88" t="s">
        <v>0</v>
      </c>
      <c r="B253" s="88" t="s">
        <v>2</v>
      </c>
      <c r="C253" s="88" t="s">
        <v>3</v>
      </c>
      <c r="D253" s="88" t="s">
        <v>4</v>
      </c>
      <c r="E253" s="88" t="s">
        <v>5</v>
      </c>
      <c r="F253" s="88" t="s">
        <v>6</v>
      </c>
      <c r="G253" s="90"/>
      <c r="H253" s="91"/>
      <c r="I253" s="88" t="s">
        <v>7</v>
      </c>
      <c r="J253" s="88" t="s">
        <v>8</v>
      </c>
    </row>
    <row r="254" spans="1:10">
      <c r="A254" s="89"/>
      <c r="B254" s="89"/>
      <c r="C254" s="89"/>
      <c r="D254" s="89"/>
      <c r="E254" s="89"/>
      <c r="F254" s="4" t="s">
        <v>9</v>
      </c>
      <c r="G254" s="4" t="s">
        <v>10</v>
      </c>
      <c r="H254" s="4" t="s">
        <v>11</v>
      </c>
      <c r="I254" s="89"/>
      <c r="J254" s="89"/>
    </row>
    <row r="255" spans="1:10">
      <c r="A255" s="5" t="s">
        <v>863</v>
      </c>
      <c r="B255" s="6">
        <v>44910.800591643521</v>
      </c>
      <c r="C255" s="5" t="s">
        <v>857</v>
      </c>
      <c r="D255" s="7"/>
      <c r="E255" s="10"/>
      <c r="F255" s="8">
        <v>5961.07</v>
      </c>
      <c r="I255" s="11" t="s">
        <v>9</v>
      </c>
      <c r="J255" s="5" t="s">
        <v>857</v>
      </c>
    </row>
    <row r="256" spans="1:10">
      <c r="A256" s="12" t="s">
        <v>21</v>
      </c>
      <c r="B256" s="3"/>
      <c r="C256" s="3"/>
      <c r="D256" s="7"/>
      <c r="E256" s="10"/>
      <c r="H256" s="8"/>
      <c r="I256" s="11"/>
      <c r="J256" s="10"/>
    </row>
    <row r="257" spans="1:10" ht="15.75" customHeight="1">
      <c r="A257" s="13" t="s">
        <v>22</v>
      </c>
      <c r="B257" s="13" t="s">
        <v>23</v>
      </c>
      <c r="C257" s="13" t="s">
        <v>24</v>
      </c>
      <c r="D257" s="21">
        <v>112432957</v>
      </c>
      <c r="E257" s="14">
        <v>112433356</v>
      </c>
      <c r="H257" s="8"/>
      <c r="I257" s="11"/>
      <c r="J257" s="10"/>
    </row>
    <row r="260" spans="1:10">
      <c r="A260" s="1" t="s">
        <v>0</v>
      </c>
      <c r="B260" s="2"/>
      <c r="C260" s="2"/>
      <c r="D260" s="2"/>
      <c r="E260" s="2"/>
      <c r="F260" s="2"/>
      <c r="G260" s="2"/>
      <c r="H260" s="2"/>
      <c r="I260" s="2"/>
      <c r="J260" s="2"/>
    </row>
    <row r="261" spans="1:10">
      <c r="A261" s="3" t="s">
        <v>181</v>
      </c>
      <c r="B261" s="2"/>
      <c r="C261" s="2"/>
      <c r="D261" s="2"/>
      <c r="E261" s="2"/>
      <c r="F261" s="2"/>
      <c r="G261" s="2"/>
      <c r="H261" s="2"/>
      <c r="I261" s="2"/>
      <c r="J261" s="2"/>
    </row>
    <row r="262" spans="1:10">
      <c r="A262" s="88" t="s">
        <v>0</v>
      </c>
      <c r="B262" s="88" t="s">
        <v>2</v>
      </c>
      <c r="C262" s="88" t="s">
        <v>3</v>
      </c>
      <c r="D262" s="88" t="s">
        <v>4</v>
      </c>
      <c r="E262" s="88" t="s">
        <v>5</v>
      </c>
      <c r="F262" s="88" t="s">
        <v>6</v>
      </c>
      <c r="G262" s="90"/>
      <c r="H262" s="91"/>
      <c r="I262" s="88" t="s">
        <v>7</v>
      </c>
      <c r="J262" s="88" t="s">
        <v>8</v>
      </c>
    </row>
    <row r="263" spans="1:10">
      <c r="A263" s="89"/>
      <c r="B263" s="89"/>
      <c r="C263" s="89"/>
      <c r="D263" s="89"/>
      <c r="E263" s="89"/>
      <c r="F263" s="4" t="s">
        <v>9</v>
      </c>
      <c r="G263" s="4" t="s">
        <v>10</v>
      </c>
      <c r="H263" s="4" t="s">
        <v>11</v>
      </c>
      <c r="I263" s="89"/>
      <c r="J263" s="89"/>
    </row>
    <row r="264" spans="1:10">
      <c r="A264" s="5" t="s">
        <v>864</v>
      </c>
      <c r="B264" s="6">
        <v>44911.806595381953</v>
      </c>
      <c r="C264" s="5" t="s">
        <v>857</v>
      </c>
      <c r="D264" s="7"/>
      <c r="E264" s="10"/>
      <c r="F264" s="8">
        <v>2080.12</v>
      </c>
      <c r="I264" s="11" t="s">
        <v>9</v>
      </c>
      <c r="J264" s="5" t="s">
        <v>857</v>
      </c>
    </row>
    <row r="265" spans="1:10">
      <c r="A265" s="12" t="s">
        <v>21</v>
      </c>
      <c r="B265" s="3"/>
      <c r="C265" s="3"/>
      <c r="D265" s="7"/>
      <c r="E265" s="10"/>
      <c r="H265" s="8"/>
      <c r="I265" s="11"/>
      <c r="J265" s="5"/>
    </row>
    <row r="266" spans="1:10" ht="15.75" customHeight="1">
      <c r="A266" s="13" t="s">
        <v>22</v>
      </c>
      <c r="B266" s="13" t="s">
        <v>23</v>
      </c>
      <c r="C266" s="13" t="s">
        <v>24</v>
      </c>
      <c r="D266" s="21">
        <v>112432958</v>
      </c>
      <c r="E266" s="14">
        <v>112433358</v>
      </c>
      <c r="H266" s="8"/>
      <c r="I266" s="11"/>
      <c r="J266" s="5"/>
    </row>
    <row r="269" spans="1:10">
      <c r="A269" s="1" t="s">
        <v>0</v>
      </c>
      <c r="B269" s="2"/>
      <c r="C269" s="2"/>
      <c r="D269" s="2"/>
      <c r="E269" s="2"/>
      <c r="F269" s="2"/>
      <c r="G269" s="2"/>
      <c r="H269" s="2"/>
      <c r="I269" s="2"/>
      <c r="J269" s="2"/>
    </row>
    <row r="270" spans="1:10">
      <c r="A270" s="3" t="s">
        <v>185</v>
      </c>
      <c r="B270" s="2"/>
      <c r="C270" s="2"/>
      <c r="D270" s="2"/>
      <c r="E270" s="2"/>
      <c r="F270" s="2"/>
      <c r="G270" s="2"/>
      <c r="H270" s="2"/>
      <c r="I270" s="2"/>
      <c r="J270" s="2"/>
    </row>
    <row r="271" spans="1:10">
      <c r="A271" s="88" t="s">
        <v>0</v>
      </c>
      <c r="B271" s="88" t="s">
        <v>2</v>
      </c>
      <c r="C271" s="88" t="s">
        <v>3</v>
      </c>
      <c r="D271" s="88" t="s">
        <v>4</v>
      </c>
      <c r="E271" s="88" t="s">
        <v>5</v>
      </c>
      <c r="F271" s="88" t="s">
        <v>6</v>
      </c>
      <c r="G271" s="90"/>
      <c r="H271" s="91"/>
      <c r="I271" s="88" t="s">
        <v>7</v>
      </c>
      <c r="J271" s="88" t="s">
        <v>8</v>
      </c>
    </row>
    <row r="272" spans="1:10">
      <c r="A272" s="89"/>
      <c r="B272" s="89"/>
      <c r="C272" s="89"/>
      <c r="D272" s="89"/>
      <c r="E272" s="89"/>
      <c r="F272" s="4" t="s">
        <v>9</v>
      </c>
      <c r="G272" s="4" t="s">
        <v>10</v>
      </c>
      <c r="H272" s="4" t="s">
        <v>11</v>
      </c>
      <c r="I272" s="89"/>
      <c r="J272" s="89"/>
    </row>
    <row r="273" spans="1:10">
      <c r="A273" s="5" t="s">
        <v>865</v>
      </c>
      <c r="B273" s="6">
        <v>44912.589139166666</v>
      </c>
      <c r="C273" s="5" t="s">
        <v>857</v>
      </c>
      <c r="D273" s="7"/>
      <c r="E273" s="10"/>
      <c r="F273" s="8">
        <v>177.92</v>
      </c>
      <c r="I273" s="11" t="s">
        <v>9</v>
      </c>
      <c r="J273" s="5" t="s">
        <v>857</v>
      </c>
    </row>
    <row r="274" spans="1:10">
      <c r="A274" s="5" t="s">
        <v>865</v>
      </c>
      <c r="B274" s="6">
        <v>44912.589139166666</v>
      </c>
      <c r="C274" s="5" t="s">
        <v>857</v>
      </c>
      <c r="D274" s="7"/>
      <c r="E274" s="10"/>
      <c r="H274" s="8">
        <v>111.95</v>
      </c>
      <c r="I274" s="5" t="s">
        <v>224</v>
      </c>
      <c r="J274" s="5" t="s">
        <v>857</v>
      </c>
    </row>
    <row r="275" spans="1:10">
      <c r="A275" s="12" t="s">
        <v>21</v>
      </c>
      <c r="B275" s="3"/>
      <c r="C275" s="3"/>
      <c r="D275" s="7"/>
      <c r="E275" s="10"/>
      <c r="H275" s="8"/>
      <c r="I275" s="11"/>
      <c r="J275" s="5"/>
    </row>
    <row r="276" spans="1:10" ht="15.75" customHeight="1">
      <c r="A276" s="13" t="s">
        <v>22</v>
      </c>
      <c r="B276" s="13" t="s">
        <v>23</v>
      </c>
      <c r="C276" s="13" t="s">
        <v>24</v>
      </c>
      <c r="D276" s="21">
        <v>112439550</v>
      </c>
      <c r="E276" s="14">
        <v>112441887</v>
      </c>
      <c r="H276" s="8"/>
      <c r="I276" s="11"/>
      <c r="J276" s="5"/>
    </row>
    <row r="279" spans="1:10">
      <c r="A279" s="1" t="s">
        <v>0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3" t="s">
        <v>188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88" t="s">
        <v>0</v>
      </c>
      <c r="B281" s="88" t="s">
        <v>2</v>
      </c>
      <c r="C281" s="88" t="s">
        <v>3</v>
      </c>
      <c r="D281" s="88" t="s">
        <v>4</v>
      </c>
      <c r="E281" s="88" t="s">
        <v>5</v>
      </c>
      <c r="F281" s="88" t="s">
        <v>6</v>
      </c>
      <c r="G281" s="90"/>
      <c r="H281" s="91"/>
      <c r="I281" s="88" t="s">
        <v>7</v>
      </c>
      <c r="J281" s="88" t="s">
        <v>8</v>
      </c>
    </row>
    <row r="282" spans="1:10">
      <c r="A282" s="89"/>
      <c r="B282" s="89"/>
      <c r="C282" s="89"/>
      <c r="D282" s="89"/>
      <c r="E282" s="89"/>
      <c r="F282" s="4" t="s">
        <v>9</v>
      </c>
      <c r="G282" s="4" t="s">
        <v>10</v>
      </c>
      <c r="H282" s="4" t="s">
        <v>11</v>
      </c>
      <c r="I282" s="89"/>
      <c r="J282" s="89"/>
    </row>
    <row r="283" spans="1:10">
      <c r="A283" s="5" t="s">
        <v>866</v>
      </c>
      <c r="B283" s="6">
        <v>44914.805629432871</v>
      </c>
      <c r="C283" s="5" t="s">
        <v>857</v>
      </c>
      <c r="D283" s="7"/>
      <c r="E283" s="10"/>
      <c r="F283" s="8">
        <v>2587.6799999999998</v>
      </c>
      <c r="I283" s="11" t="s">
        <v>9</v>
      </c>
      <c r="J283" s="5" t="s">
        <v>857</v>
      </c>
    </row>
    <row r="284" spans="1:10">
      <c r="A284" s="5" t="s">
        <v>866</v>
      </c>
      <c r="B284" s="6">
        <v>44914.805629432871</v>
      </c>
      <c r="C284" s="5" t="s">
        <v>857</v>
      </c>
      <c r="D284" s="7"/>
      <c r="E284" s="10"/>
      <c r="H284" s="8">
        <v>2960.93</v>
      </c>
      <c r="I284" s="5" t="s">
        <v>224</v>
      </c>
      <c r="J284" s="5" t="s">
        <v>857</v>
      </c>
    </row>
    <row r="285" spans="1:10">
      <c r="A285" s="5" t="s">
        <v>866</v>
      </c>
      <c r="B285" s="6">
        <v>44914.805629432871</v>
      </c>
      <c r="C285" s="5" t="s">
        <v>857</v>
      </c>
      <c r="D285" s="7"/>
      <c r="E285" s="10"/>
      <c r="H285" s="8">
        <v>20.059999999999999</v>
      </c>
      <c r="I285" s="11" t="s">
        <v>226</v>
      </c>
      <c r="J285" s="5" t="s">
        <v>857</v>
      </c>
    </row>
    <row r="286" spans="1:10">
      <c r="A286" s="12" t="s">
        <v>21</v>
      </c>
      <c r="B286" s="3"/>
      <c r="C286" s="3"/>
      <c r="D286" s="7"/>
      <c r="E286" s="10"/>
      <c r="H286" s="8"/>
      <c r="I286" s="11"/>
      <c r="J286" s="10"/>
    </row>
    <row r="287" spans="1:10" ht="15.75" customHeight="1">
      <c r="A287" s="13" t="s">
        <v>22</v>
      </c>
      <c r="B287" s="13" t="s">
        <v>23</v>
      </c>
      <c r="C287" s="13" t="s">
        <v>24</v>
      </c>
      <c r="D287" s="21">
        <v>112445568</v>
      </c>
      <c r="E287" s="14">
        <v>112450153</v>
      </c>
      <c r="H287" s="8"/>
      <c r="I287" s="11"/>
      <c r="J287" s="10"/>
    </row>
    <row r="290" spans="1:10">
      <c r="A290" s="1" t="s">
        <v>0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3" t="s">
        <v>191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88" t="s">
        <v>0</v>
      </c>
      <c r="B292" s="88" t="s">
        <v>2</v>
      </c>
      <c r="C292" s="88" t="s">
        <v>3</v>
      </c>
      <c r="D292" s="88" t="s">
        <v>4</v>
      </c>
      <c r="E292" s="88" t="s">
        <v>5</v>
      </c>
      <c r="F292" s="88" t="s">
        <v>6</v>
      </c>
      <c r="G292" s="90"/>
      <c r="H292" s="91"/>
      <c r="I292" s="88" t="s">
        <v>7</v>
      </c>
      <c r="J292" s="88" t="s">
        <v>8</v>
      </c>
    </row>
    <row r="293" spans="1:10">
      <c r="A293" s="89"/>
      <c r="B293" s="89"/>
      <c r="C293" s="89"/>
      <c r="D293" s="89"/>
      <c r="E293" s="89"/>
      <c r="F293" s="4" t="s">
        <v>9</v>
      </c>
      <c r="G293" s="4" t="s">
        <v>10</v>
      </c>
      <c r="H293" s="4" t="s">
        <v>11</v>
      </c>
      <c r="I293" s="89"/>
      <c r="J293" s="89"/>
    </row>
    <row r="294" spans="1:10">
      <c r="A294" s="5" t="s">
        <v>867</v>
      </c>
      <c r="B294" s="6">
        <v>44915.814812719909</v>
      </c>
      <c r="C294" s="5" t="s">
        <v>857</v>
      </c>
      <c r="D294" s="7"/>
      <c r="E294" s="10"/>
      <c r="F294" s="8">
        <v>2291.4499999999998</v>
      </c>
      <c r="I294" s="11" t="s">
        <v>9</v>
      </c>
      <c r="J294" s="5" t="s">
        <v>857</v>
      </c>
    </row>
    <row r="295" spans="1:10">
      <c r="A295" s="5" t="s">
        <v>867</v>
      </c>
      <c r="B295" s="6">
        <v>44915.814812719909</v>
      </c>
      <c r="C295" s="5" t="s">
        <v>857</v>
      </c>
      <c r="D295" s="7"/>
      <c r="E295" s="10"/>
      <c r="H295" s="8">
        <v>941.63</v>
      </c>
      <c r="I295" s="5" t="s">
        <v>224</v>
      </c>
      <c r="J295" s="5" t="s">
        <v>857</v>
      </c>
    </row>
    <row r="296" spans="1:10">
      <c r="A296" s="12" t="s">
        <v>21</v>
      </c>
      <c r="B296" s="3"/>
      <c r="C296" s="3"/>
      <c r="D296" s="7"/>
      <c r="E296" s="10"/>
      <c r="H296" s="8"/>
      <c r="I296" s="11"/>
      <c r="J296" s="10"/>
    </row>
    <row r="297" spans="1:10" ht="15.75" customHeight="1">
      <c r="A297" s="13" t="s">
        <v>22</v>
      </c>
      <c r="B297" s="13" t="s">
        <v>23</v>
      </c>
      <c r="C297" s="13" t="s">
        <v>24</v>
      </c>
      <c r="D297" s="21">
        <v>112458423</v>
      </c>
      <c r="E297" s="14">
        <v>112458630</v>
      </c>
      <c r="H297" s="8"/>
      <c r="I297" s="11"/>
      <c r="J297" s="10"/>
    </row>
    <row r="300" spans="1:10">
      <c r="A300" s="1" t="s">
        <v>0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3" t="s">
        <v>194</v>
      </c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88" t="s">
        <v>0</v>
      </c>
      <c r="B302" s="88" t="s">
        <v>2</v>
      </c>
      <c r="C302" s="88" t="s">
        <v>3</v>
      </c>
      <c r="D302" s="88" t="s">
        <v>4</v>
      </c>
      <c r="E302" s="88" t="s">
        <v>5</v>
      </c>
      <c r="F302" s="88" t="s">
        <v>6</v>
      </c>
      <c r="G302" s="90"/>
      <c r="H302" s="91"/>
      <c r="I302" s="88" t="s">
        <v>7</v>
      </c>
      <c r="J302" s="88" t="s">
        <v>8</v>
      </c>
    </row>
    <row r="303" spans="1:10">
      <c r="A303" s="89"/>
      <c r="B303" s="89"/>
      <c r="C303" s="89"/>
      <c r="D303" s="89"/>
      <c r="E303" s="89"/>
      <c r="F303" s="4" t="s">
        <v>9</v>
      </c>
      <c r="G303" s="4" t="s">
        <v>10</v>
      </c>
      <c r="H303" s="4" t="s">
        <v>11</v>
      </c>
      <c r="I303" s="89"/>
      <c r="J303" s="89"/>
    </row>
    <row r="304" spans="1:10">
      <c r="A304" s="5" t="s">
        <v>868</v>
      </c>
      <c r="B304" s="6">
        <v>44916.81159824074</v>
      </c>
      <c r="C304" s="5" t="s">
        <v>857</v>
      </c>
      <c r="D304" s="7"/>
      <c r="E304" s="10"/>
      <c r="F304" s="8">
        <v>1434.46</v>
      </c>
      <c r="I304" s="11" t="s">
        <v>9</v>
      </c>
      <c r="J304" s="5" t="s">
        <v>857</v>
      </c>
    </row>
    <row r="305" spans="1:10">
      <c r="A305" s="5" t="s">
        <v>868</v>
      </c>
      <c r="B305" s="6">
        <v>44916.81159824074</v>
      </c>
      <c r="C305" s="5" t="s">
        <v>857</v>
      </c>
      <c r="D305" s="7"/>
      <c r="E305" s="10"/>
      <c r="H305" s="8">
        <v>75.099999999999994</v>
      </c>
      <c r="I305" s="5" t="s">
        <v>224</v>
      </c>
      <c r="J305" s="5" t="s">
        <v>857</v>
      </c>
    </row>
    <row r="306" spans="1:10">
      <c r="A306" s="12" t="s">
        <v>21</v>
      </c>
      <c r="B306" s="3"/>
      <c r="C306" s="3"/>
      <c r="D306" s="7"/>
      <c r="E306" s="10"/>
      <c r="H306" s="8"/>
      <c r="I306" s="11"/>
      <c r="J306" s="5"/>
    </row>
    <row r="307" spans="1:10" ht="15.75" customHeight="1">
      <c r="A307" s="13" t="s">
        <v>22</v>
      </c>
      <c r="B307" s="13" t="s">
        <v>23</v>
      </c>
      <c r="C307" s="13" t="s">
        <v>24</v>
      </c>
      <c r="D307" s="21">
        <v>112459904</v>
      </c>
      <c r="E307" s="14">
        <v>112460052</v>
      </c>
      <c r="H307" s="8"/>
      <c r="I307" s="11"/>
      <c r="J307" s="5"/>
    </row>
    <row r="310" spans="1:10">
      <c r="A310" s="1" t="s">
        <v>0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3" t="s">
        <v>197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88" t="s">
        <v>0</v>
      </c>
      <c r="B312" s="88" t="s">
        <v>2</v>
      </c>
      <c r="C312" s="88" t="s">
        <v>3</v>
      </c>
      <c r="D312" s="88" t="s">
        <v>4</v>
      </c>
      <c r="E312" s="88" t="s">
        <v>5</v>
      </c>
      <c r="F312" s="88" t="s">
        <v>6</v>
      </c>
      <c r="G312" s="90"/>
      <c r="H312" s="91"/>
      <c r="I312" s="88" t="s">
        <v>7</v>
      </c>
      <c r="J312" s="88" t="s">
        <v>8</v>
      </c>
    </row>
    <row r="313" spans="1:10">
      <c r="A313" s="89"/>
      <c r="B313" s="89"/>
      <c r="C313" s="89"/>
      <c r="D313" s="89"/>
      <c r="E313" s="89"/>
      <c r="F313" s="4" t="s">
        <v>9</v>
      </c>
      <c r="G313" s="4" t="s">
        <v>10</v>
      </c>
      <c r="H313" s="4" t="s">
        <v>11</v>
      </c>
      <c r="I313" s="89"/>
      <c r="J313" s="89"/>
    </row>
    <row r="314" spans="1:10">
      <c r="A314" s="5" t="s">
        <v>869</v>
      </c>
      <c r="B314" s="6">
        <v>44917.992892951392</v>
      </c>
      <c r="C314" s="5" t="s">
        <v>857</v>
      </c>
      <c r="D314" s="7"/>
      <c r="E314" s="10"/>
      <c r="F314" s="8">
        <v>2778.51</v>
      </c>
      <c r="I314" s="11" t="s">
        <v>9</v>
      </c>
      <c r="J314" s="5" t="s">
        <v>857</v>
      </c>
    </row>
    <row r="315" spans="1:10">
      <c r="A315" s="5" t="s">
        <v>869</v>
      </c>
      <c r="B315" s="6">
        <v>44917.992892951392</v>
      </c>
      <c r="C315" s="5" t="s">
        <v>857</v>
      </c>
      <c r="D315" s="7"/>
      <c r="E315" s="10"/>
      <c r="H315" s="8">
        <v>432.05</v>
      </c>
      <c r="I315" s="5" t="s">
        <v>224</v>
      </c>
      <c r="J315" s="5" t="s">
        <v>857</v>
      </c>
    </row>
    <row r="316" spans="1:10">
      <c r="A316" s="12" t="s">
        <v>21</v>
      </c>
      <c r="B316" s="3"/>
      <c r="C316" s="3"/>
      <c r="D316" s="26">
        <f>2778.51-2785.6</f>
        <v>-7.0899999999996908</v>
      </c>
      <c r="E316" s="10"/>
      <c r="H316" s="8"/>
      <c r="I316" s="11"/>
      <c r="J316" s="5"/>
    </row>
    <row r="317" spans="1:10" ht="15.75" customHeight="1">
      <c r="A317" s="13" t="s">
        <v>22</v>
      </c>
      <c r="B317" s="13" t="s">
        <v>23</v>
      </c>
      <c r="C317" s="13" t="s">
        <v>24</v>
      </c>
      <c r="D317" s="21">
        <v>112477958</v>
      </c>
      <c r="E317" s="14">
        <v>112478090</v>
      </c>
      <c r="H317" s="8"/>
      <c r="I317" s="11"/>
      <c r="J317" s="5"/>
    </row>
    <row r="318" spans="1:10" ht="15.75" customHeight="1">
      <c r="A318" s="51"/>
      <c r="B318" s="51"/>
      <c r="C318" s="51"/>
      <c r="D318" s="21"/>
      <c r="E318" s="10"/>
      <c r="H318" s="8"/>
      <c r="I318" s="11"/>
      <c r="J318" s="5"/>
    </row>
    <row r="321" spans="1:10">
      <c r="A321" s="23" t="s">
        <v>870</v>
      </c>
      <c r="B321" s="44"/>
      <c r="C321" s="44"/>
      <c r="D321" s="44"/>
    </row>
    <row r="323" spans="1:10">
      <c r="A323" s="1" t="s">
        <v>0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3" t="s">
        <v>208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88" t="s">
        <v>0</v>
      </c>
      <c r="B325" s="88" t="s">
        <v>2</v>
      </c>
      <c r="C325" s="88" t="s">
        <v>3</v>
      </c>
      <c r="D325" s="88" t="s">
        <v>4</v>
      </c>
      <c r="E325" s="88" t="s">
        <v>5</v>
      </c>
      <c r="F325" s="88" t="s">
        <v>6</v>
      </c>
      <c r="G325" s="90"/>
      <c r="H325" s="91"/>
      <c r="I325" s="88" t="s">
        <v>7</v>
      </c>
      <c r="J325" s="88" t="s">
        <v>8</v>
      </c>
    </row>
    <row r="326" spans="1:10">
      <c r="A326" s="89"/>
      <c r="B326" s="89"/>
      <c r="C326" s="89"/>
      <c r="D326" s="89"/>
      <c r="E326" s="89"/>
      <c r="F326" s="4" t="s">
        <v>9</v>
      </c>
      <c r="G326" s="4" t="s">
        <v>10</v>
      </c>
      <c r="H326" s="4" t="s">
        <v>11</v>
      </c>
      <c r="I326" s="89"/>
      <c r="J326" s="89"/>
    </row>
    <row r="327" spans="1:10">
      <c r="A327" s="25" t="s">
        <v>871</v>
      </c>
    </row>
    <row r="328" spans="1:10">
      <c r="A328" s="12" t="s">
        <v>21</v>
      </c>
      <c r="B328" s="3"/>
      <c r="C328" s="3"/>
    </row>
    <row r="329" spans="1:10">
      <c r="A329" s="13" t="s">
        <v>22</v>
      </c>
      <c r="B329" s="13" t="s">
        <v>23</v>
      </c>
      <c r="C329" s="13" t="s">
        <v>24</v>
      </c>
    </row>
    <row r="332" spans="1:10">
      <c r="A332" s="1" t="s">
        <v>0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3" t="s">
        <v>211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88" t="s">
        <v>0</v>
      </c>
      <c r="B334" s="88" t="s">
        <v>2</v>
      </c>
      <c r="C334" s="88" t="s">
        <v>3</v>
      </c>
      <c r="D334" s="88" t="s">
        <v>4</v>
      </c>
      <c r="E334" s="88" t="s">
        <v>5</v>
      </c>
      <c r="F334" s="88" t="s">
        <v>6</v>
      </c>
      <c r="G334" s="90"/>
      <c r="H334" s="91"/>
      <c r="I334" s="88" t="s">
        <v>7</v>
      </c>
      <c r="J334" s="88" t="s">
        <v>8</v>
      </c>
    </row>
    <row r="335" spans="1:10">
      <c r="A335" s="89"/>
      <c r="B335" s="89"/>
      <c r="C335" s="89"/>
      <c r="D335" s="89"/>
      <c r="E335" s="89"/>
      <c r="F335" s="4" t="s">
        <v>9</v>
      </c>
      <c r="G335" s="4" t="s">
        <v>10</v>
      </c>
      <c r="H335" s="4" t="s">
        <v>11</v>
      </c>
      <c r="I335" s="89"/>
      <c r="J335" s="89"/>
    </row>
    <row r="336" spans="1:10">
      <c r="A336" s="5" t="s">
        <v>872</v>
      </c>
      <c r="B336" s="6">
        <v>44919.60268635417</v>
      </c>
      <c r="C336" s="5" t="s">
        <v>857</v>
      </c>
      <c r="D336" s="7"/>
      <c r="E336" s="10"/>
      <c r="F336" s="8">
        <v>303.2</v>
      </c>
      <c r="I336" s="11" t="s">
        <v>9</v>
      </c>
      <c r="J336" s="5" t="s">
        <v>857</v>
      </c>
    </row>
    <row r="337" spans="1:10">
      <c r="A337" s="5" t="s">
        <v>872</v>
      </c>
      <c r="B337" s="6">
        <v>44919.60268635417</v>
      </c>
      <c r="C337" s="5" t="s">
        <v>857</v>
      </c>
      <c r="D337" s="7"/>
      <c r="E337" s="10"/>
      <c r="H337" s="8">
        <v>470.07</v>
      </c>
      <c r="I337" s="5" t="s">
        <v>224</v>
      </c>
      <c r="J337" s="5" t="s">
        <v>857</v>
      </c>
    </row>
    <row r="338" spans="1:10">
      <c r="A338" s="12" t="s">
        <v>21</v>
      </c>
      <c r="B338" s="3"/>
      <c r="C338" s="3"/>
      <c r="D338" s="7"/>
      <c r="E338" s="10"/>
      <c r="F338" s="8"/>
      <c r="I338" s="11"/>
      <c r="J338" s="10"/>
    </row>
    <row r="339" spans="1:10" ht="15.75" customHeight="1">
      <c r="A339" s="13" t="s">
        <v>22</v>
      </c>
      <c r="B339" s="13" t="s">
        <v>23</v>
      </c>
      <c r="C339" s="13" t="s">
        <v>24</v>
      </c>
      <c r="D339" s="21">
        <v>112486752</v>
      </c>
      <c r="E339" s="14">
        <v>112486875</v>
      </c>
      <c r="F339" s="8"/>
      <c r="I339" s="11"/>
      <c r="J339" s="10"/>
    </row>
    <row r="342" spans="1:10">
      <c r="A342" s="1" t="s">
        <v>0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3" t="s">
        <v>213</v>
      </c>
      <c r="B343" s="2"/>
      <c r="C343" s="2"/>
      <c r="D343" s="2"/>
      <c r="E343" s="2"/>
      <c r="F343" s="2"/>
      <c r="G343" s="2"/>
      <c r="H343" s="2"/>
      <c r="I343" s="2"/>
      <c r="J343" s="2"/>
    </row>
    <row r="344" spans="1:10">
      <c r="A344" s="88" t="s">
        <v>0</v>
      </c>
      <c r="B344" s="88" t="s">
        <v>2</v>
      </c>
      <c r="C344" s="88" t="s">
        <v>3</v>
      </c>
      <c r="D344" s="88" t="s">
        <v>4</v>
      </c>
      <c r="E344" s="88" t="s">
        <v>5</v>
      </c>
      <c r="F344" s="88" t="s">
        <v>6</v>
      </c>
      <c r="G344" s="90"/>
      <c r="H344" s="91"/>
      <c r="I344" s="88" t="s">
        <v>7</v>
      </c>
      <c r="J344" s="88" t="s">
        <v>8</v>
      </c>
    </row>
    <row r="345" spans="1:10">
      <c r="A345" s="89"/>
      <c r="B345" s="89"/>
      <c r="C345" s="89"/>
      <c r="D345" s="89"/>
      <c r="E345" s="89"/>
      <c r="F345" s="4" t="s">
        <v>9</v>
      </c>
      <c r="G345" s="4" t="s">
        <v>10</v>
      </c>
      <c r="H345" s="4" t="s">
        <v>11</v>
      </c>
      <c r="I345" s="89"/>
      <c r="J345" s="89"/>
    </row>
    <row r="346" spans="1:10">
      <c r="A346" s="23" t="s">
        <v>214</v>
      </c>
      <c r="B346" s="23"/>
      <c r="C346" s="23"/>
    </row>
    <row r="347" spans="1:10">
      <c r="A347" s="12" t="s">
        <v>21</v>
      </c>
      <c r="B347" s="3"/>
      <c r="C347" s="3"/>
    </row>
    <row r="348" spans="1:10">
      <c r="A348" s="13" t="s">
        <v>22</v>
      </c>
      <c r="B348" s="13" t="s">
        <v>23</v>
      </c>
      <c r="C348" s="13" t="s">
        <v>24</v>
      </c>
    </row>
    <row r="351" spans="1:10">
      <c r="A351" s="1" t="s">
        <v>0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3" t="s">
        <v>215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88" t="s">
        <v>0</v>
      </c>
      <c r="B353" s="88" t="s">
        <v>2</v>
      </c>
      <c r="C353" s="88" t="s">
        <v>3</v>
      </c>
      <c r="D353" s="88" t="s">
        <v>4</v>
      </c>
      <c r="E353" s="88" t="s">
        <v>5</v>
      </c>
      <c r="F353" s="88" t="s">
        <v>6</v>
      </c>
      <c r="G353" s="90"/>
      <c r="H353" s="91"/>
      <c r="I353" s="88" t="s">
        <v>7</v>
      </c>
      <c r="J353" s="88" t="s">
        <v>8</v>
      </c>
    </row>
    <row r="354" spans="1:10">
      <c r="A354" s="89"/>
      <c r="B354" s="89"/>
      <c r="C354" s="89"/>
      <c r="D354" s="89"/>
      <c r="E354" s="89"/>
      <c r="F354" s="4" t="s">
        <v>9</v>
      </c>
      <c r="G354" s="4" t="s">
        <v>10</v>
      </c>
      <c r="H354" s="4" t="s">
        <v>11</v>
      </c>
      <c r="I354" s="89"/>
      <c r="J354" s="89"/>
    </row>
    <row r="355" spans="1:10">
      <c r="A355" s="5" t="s">
        <v>873</v>
      </c>
      <c r="B355" s="6">
        <v>44922.797812812503</v>
      </c>
      <c r="C355" s="5" t="s">
        <v>857</v>
      </c>
      <c r="D355" s="7"/>
      <c r="E355" s="10"/>
      <c r="F355" s="8">
        <v>1758.28</v>
      </c>
      <c r="I355" s="11" t="s">
        <v>9</v>
      </c>
      <c r="J355" s="5" t="s">
        <v>857</v>
      </c>
    </row>
    <row r="356" spans="1:10">
      <c r="A356" s="5" t="s">
        <v>873</v>
      </c>
      <c r="B356" s="6">
        <v>44922.797812812503</v>
      </c>
      <c r="C356" s="5" t="s">
        <v>857</v>
      </c>
      <c r="D356" s="7"/>
      <c r="E356" s="10"/>
      <c r="H356" s="8">
        <v>782.93</v>
      </c>
      <c r="I356" s="5" t="s">
        <v>224</v>
      </c>
      <c r="J356" s="5" t="s">
        <v>857</v>
      </c>
    </row>
    <row r="357" spans="1:10">
      <c r="A357" s="12" t="s">
        <v>21</v>
      </c>
      <c r="B357" s="3"/>
      <c r="C357" s="3"/>
      <c r="D357" s="7"/>
      <c r="E357" s="10"/>
      <c r="H357" s="8"/>
      <c r="I357" s="11"/>
      <c r="J357" s="10"/>
    </row>
    <row r="358" spans="1:10" ht="15.75" customHeight="1">
      <c r="A358" s="13" t="s">
        <v>22</v>
      </c>
      <c r="B358" s="13" t="s">
        <v>23</v>
      </c>
      <c r="C358" s="13" t="s">
        <v>24</v>
      </c>
      <c r="D358" s="21">
        <v>112491261</v>
      </c>
      <c r="E358" s="14">
        <v>112493973</v>
      </c>
      <c r="H358" s="8"/>
      <c r="I358" s="11"/>
      <c r="J358" s="10"/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219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88" t="s">
        <v>0</v>
      </c>
      <c r="B363" s="88" t="s">
        <v>2</v>
      </c>
      <c r="C363" s="88" t="s">
        <v>3</v>
      </c>
      <c r="D363" s="88" t="s">
        <v>4</v>
      </c>
      <c r="E363" s="88" t="s">
        <v>5</v>
      </c>
      <c r="F363" s="88" t="s">
        <v>6</v>
      </c>
      <c r="G363" s="90"/>
      <c r="H363" s="91"/>
      <c r="I363" s="88" t="s">
        <v>7</v>
      </c>
      <c r="J363" s="88" t="s">
        <v>8</v>
      </c>
    </row>
    <row r="364" spans="1:10">
      <c r="A364" s="89"/>
      <c r="B364" s="89"/>
      <c r="C364" s="89"/>
      <c r="D364" s="89"/>
      <c r="E364" s="89"/>
      <c r="F364" s="4" t="s">
        <v>9</v>
      </c>
      <c r="G364" s="4" t="s">
        <v>10</v>
      </c>
      <c r="H364" s="4" t="s">
        <v>11</v>
      </c>
      <c r="I364" s="89"/>
      <c r="J364" s="89"/>
    </row>
    <row r="365" spans="1:10">
      <c r="A365" s="5" t="s">
        <v>874</v>
      </c>
      <c r="B365" s="6">
        <v>44923.808341863427</v>
      </c>
      <c r="C365" s="5" t="s">
        <v>857</v>
      </c>
      <c r="D365" s="7"/>
      <c r="E365" s="10"/>
      <c r="F365" s="8">
        <v>445.31</v>
      </c>
      <c r="I365" s="11" t="s">
        <v>9</v>
      </c>
      <c r="J365" s="5" t="s">
        <v>857</v>
      </c>
    </row>
    <row r="366" spans="1:10">
      <c r="A366" s="5" t="s">
        <v>874</v>
      </c>
      <c r="B366" s="6">
        <v>44923.808341863427</v>
      </c>
      <c r="C366" s="5" t="s">
        <v>857</v>
      </c>
      <c r="D366" s="7"/>
      <c r="E366" s="10"/>
      <c r="H366" s="8">
        <v>149</v>
      </c>
      <c r="I366" s="5" t="s">
        <v>224</v>
      </c>
      <c r="J366" s="5" t="s">
        <v>857</v>
      </c>
    </row>
    <row r="367" spans="1:10">
      <c r="A367" s="5" t="s">
        <v>874</v>
      </c>
      <c r="B367" s="6">
        <v>44923.808341863427</v>
      </c>
      <c r="C367" s="5" t="s">
        <v>857</v>
      </c>
      <c r="D367" s="7"/>
      <c r="E367" s="10"/>
      <c r="H367" s="8">
        <v>612.70000000000005</v>
      </c>
      <c r="I367" s="11" t="s">
        <v>226</v>
      </c>
      <c r="J367" s="5" t="s">
        <v>857</v>
      </c>
    </row>
    <row r="368" spans="1:10">
      <c r="A368" s="12" t="s">
        <v>21</v>
      </c>
      <c r="B368" s="3"/>
      <c r="C368" s="3"/>
      <c r="D368" s="7"/>
      <c r="E368" s="10"/>
      <c r="H368" s="8"/>
      <c r="I368" s="11"/>
      <c r="J368" s="5"/>
    </row>
    <row r="369" spans="1:10">
      <c r="A369" s="13" t="s">
        <v>22</v>
      </c>
      <c r="B369" s="13" t="s">
        <v>23</v>
      </c>
      <c r="C369" s="13" t="s">
        <v>24</v>
      </c>
      <c r="D369" s="7"/>
      <c r="E369" s="10"/>
      <c r="H369" s="8"/>
      <c r="I369" s="11"/>
      <c r="J369" s="5"/>
    </row>
  </sheetData>
  <mergeCells count="304"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A325:A326"/>
    <mergeCell ref="B325:B326"/>
    <mergeCell ref="C325:C326"/>
    <mergeCell ref="D325:D326"/>
    <mergeCell ref="E325:E326"/>
    <mergeCell ref="F325:H325"/>
    <mergeCell ref="I325:I326"/>
    <mergeCell ref="J325:J326"/>
    <mergeCell ref="I302:I303"/>
    <mergeCell ref="J302:J303"/>
    <mergeCell ref="A302:A303"/>
    <mergeCell ref="B302:B303"/>
    <mergeCell ref="C302:C303"/>
    <mergeCell ref="D302:D303"/>
    <mergeCell ref="E302:E303"/>
    <mergeCell ref="F302:H302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I281:I282"/>
    <mergeCell ref="J281:J282"/>
    <mergeCell ref="A281:A282"/>
    <mergeCell ref="B281:B282"/>
    <mergeCell ref="C281:C282"/>
    <mergeCell ref="D281:D282"/>
    <mergeCell ref="E281:E282"/>
    <mergeCell ref="F281:H281"/>
    <mergeCell ref="I292:I293"/>
    <mergeCell ref="J292:J293"/>
    <mergeCell ref="A292:A293"/>
    <mergeCell ref="B292:B293"/>
    <mergeCell ref="C292:C293"/>
    <mergeCell ref="D292:D293"/>
    <mergeCell ref="E292:E293"/>
    <mergeCell ref="F292:H292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F66:H66"/>
    <mergeCell ref="I66:I67"/>
    <mergeCell ref="J66:J67"/>
    <mergeCell ref="A66:A67"/>
    <mergeCell ref="B66:B67"/>
    <mergeCell ref="C66:C67"/>
    <mergeCell ref="D66:D67"/>
    <mergeCell ref="E66:E67"/>
    <mergeCell ref="I84:I85"/>
    <mergeCell ref="J84:J85"/>
    <mergeCell ref="A84:A85"/>
    <mergeCell ref="B84:B85"/>
    <mergeCell ref="C84:C85"/>
    <mergeCell ref="D84:D85"/>
    <mergeCell ref="E84:E85"/>
    <mergeCell ref="F84:H84"/>
    <mergeCell ref="I75:I76"/>
    <mergeCell ref="J75:J76"/>
    <mergeCell ref="A75:A76"/>
    <mergeCell ref="B75:B76"/>
    <mergeCell ref="C75:C76"/>
    <mergeCell ref="D75:D76"/>
    <mergeCell ref="E75:E76"/>
    <mergeCell ref="F75:H75"/>
    <mergeCell ref="I48:I49"/>
    <mergeCell ref="J48:J49"/>
    <mergeCell ref="A48:A49"/>
    <mergeCell ref="B48:B49"/>
    <mergeCell ref="C48:C49"/>
    <mergeCell ref="D48:D49"/>
    <mergeCell ref="E48:E49"/>
    <mergeCell ref="F48:H48"/>
    <mergeCell ref="I57:I58"/>
    <mergeCell ref="J57:J58"/>
    <mergeCell ref="A57:A58"/>
    <mergeCell ref="B57:B58"/>
    <mergeCell ref="C57:C58"/>
    <mergeCell ref="D57:D58"/>
    <mergeCell ref="E57:E58"/>
    <mergeCell ref="F57:H57"/>
    <mergeCell ref="I30:I31"/>
    <mergeCell ref="J30:J31"/>
    <mergeCell ref="A30:A31"/>
    <mergeCell ref="B30:B31"/>
    <mergeCell ref="C30:C31"/>
    <mergeCell ref="D30:D31"/>
    <mergeCell ref="E30:E31"/>
    <mergeCell ref="F30:H30"/>
    <mergeCell ref="I39:I40"/>
    <mergeCell ref="J39:J40"/>
    <mergeCell ref="A39:A40"/>
    <mergeCell ref="B39:B40"/>
    <mergeCell ref="C39:C40"/>
    <mergeCell ref="D39:D40"/>
    <mergeCell ref="E39:E40"/>
    <mergeCell ref="F39:H39"/>
    <mergeCell ref="F21:H21"/>
    <mergeCell ref="I21:I22"/>
    <mergeCell ref="J21:J22"/>
    <mergeCell ref="A21:A22"/>
    <mergeCell ref="B21:B22"/>
    <mergeCell ref="C21:C22"/>
    <mergeCell ref="D21:D22"/>
    <mergeCell ref="E21:E22"/>
    <mergeCell ref="I3:I4"/>
    <mergeCell ref="J3:J4"/>
    <mergeCell ref="A3:A4"/>
    <mergeCell ref="B3:B4"/>
    <mergeCell ref="C3:C4"/>
    <mergeCell ref="D3:D4"/>
    <mergeCell ref="E3:E4"/>
    <mergeCell ref="F3:H3"/>
    <mergeCell ref="F12:H12"/>
    <mergeCell ref="I12:I13"/>
    <mergeCell ref="J12:J13"/>
    <mergeCell ref="A12:A13"/>
    <mergeCell ref="B12:B13"/>
    <mergeCell ref="C12:C13"/>
    <mergeCell ref="D12:D13"/>
    <mergeCell ref="E12:E13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F93:H93"/>
    <mergeCell ref="I93:I94"/>
    <mergeCell ref="J93:J94"/>
    <mergeCell ref="A93:A94"/>
    <mergeCell ref="B93:B94"/>
    <mergeCell ref="C93:C94"/>
    <mergeCell ref="D93:D94"/>
    <mergeCell ref="E93:E94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A120:A121"/>
    <mergeCell ref="B120:B121"/>
    <mergeCell ref="C120:C121"/>
    <mergeCell ref="D120:D121"/>
    <mergeCell ref="E120:E121"/>
    <mergeCell ref="F120:H120"/>
    <mergeCell ref="I120:I121"/>
    <mergeCell ref="J120:J121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A156:A157"/>
    <mergeCell ref="B156:B157"/>
    <mergeCell ref="C156:C157"/>
    <mergeCell ref="D156:D157"/>
    <mergeCell ref="E156:E157"/>
    <mergeCell ref="F156:H156"/>
    <mergeCell ref="I156:I157"/>
    <mergeCell ref="J156:J157"/>
    <mergeCell ref="I196:I197"/>
    <mergeCell ref="J196:J197"/>
    <mergeCell ref="A196:A197"/>
    <mergeCell ref="B196:B197"/>
    <mergeCell ref="C196:C197"/>
    <mergeCell ref="D196:D197"/>
    <mergeCell ref="E196:E197"/>
    <mergeCell ref="F196:H196"/>
    <mergeCell ref="I174:I175"/>
    <mergeCell ref="J174:J175"/>
    <mergeCell ref="A174:A175"/>
    <mergeCell ref="B174:B175"/>
    <mergeCell ref="C174:C175"/>
    <mergeCell ref="D174:D175"/>
    <mergeCell ref="E174:E175"/>
    <mergeCell ref="F174:H174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I243:I244"/>
    <mergeCell ref="J243:J244"/>
    <mergeCell ref="A243:A244"/>
    <mergeCell ref="B243:B244"/>
    <mergeCell ref="C243:C244"/>
    <mergeCell ref="D243:D244"/>
    <mergeCell ref="E243:E244"/>
    <mergeCell ref="F243:H243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262:A263"/>
    <mergeCell ref="B262:B263"/>
    <mergeCell ref="C262:C263"/>
    <mergeCell ref="D262:D263"/>
    <mergeCell ref="E262:E263"/>
    <mergeCell ref="F262:H262"/>
    <mergeCell ref="I262:I263"/>
    <mergeCell ref="J262:J263"/>
    <mergeCell ref="I271:I272"/>
    <mergeCell ref="J271:J272"/>
    <mergeCell ref="A271:A272"/>
    <mergeCell ref="B271:B272"/>
    <mergeCell ref="C271:C272"/>
    <mergeCell ref="D271:D272"/>
    <mergeCell ref="E271:E272"/>
    <mergeCell ref="F271:H271"/>
    <mergeCell ref="I363:I364"/>
    <mergeCell ref="J363:J364"/>
    <mergeCell ref="A363:A364"/>
    <mergeCell ref="B363:B364"/>
    <mergeCell ref="C363:C364"/>
    <mergeCell ref="D363:D364"/>
    <mergeCell ref="E363:E364"/>
    <mergeCell ref="F363:H363"/>
    <mergeCell ref="A344:A345"/>
    <mergeCell ref="B344:B345"/>
    <mergeCell ref="C344:C345"/>
    <mergeCell ref="D344:D345"/>
    <mergeCell ref="E344:E345"/>
    <mergeCell ref="F344:H344"/>
    <mergeCell ref="I344:I345"/>
    <mergeCell ref="J344:J345"/>
    <mergeCell ref="I353:I354"/>
    <mergeCell ref="J353:J354"/>
    <mergeCell ref="A353:A354"/>
    <mergeCell ref="B353:B354"/>
    <mergeCell ref="C353:C354"/>
    <mergeCell ref="D353:D354"/>
    <mergeCell ref="E353:E354"/>
    <mergeCell ref="F353:H353"/>
  </mergeCells>
  <pageMargins left="0.7" right="0.7" top="0.75" bottom="0.75" header="0.3" footer="0.3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/>
  </sheetPr>
  <dimension ref="A1:J449"/>
  <sheetViews>
    <sheetView topLeftCell="A436" workbookViewId="0">
      <selection activeCell="D449" sqref="D44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5703125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15" t="s">
        <v>875</v>
      </c>
      <c r="B5" s="28"/>
      <c r="C5" s="15"/>
      <c r="D5" s="7"/>
      <c r="E5" s="10"/>
      <c r="F5" s="8"/>
      <c r="I5" s="11"/>
      <c r="J5" s="10"/>
    </row>
    <row r="6" spans="1:10">
      <c r="A6" s="12" t="s">
        <v>21</v>
      </c>
      <c r="B6" s="3"/>
      <c r="C6" s="3"/>
      <c r="D6" s="7"/>
      <c r="E6" s="10"/>
      <c r="H6" s="8"/>
      <c r="I6" s="11"/>
      <c r="J6" s="10"/>
    </row>
    <row r="7" spans="1:10">
      <c r="A7" s="13" t="s">
        <v>22</v>
      </c>
      <c r="B7" s="13" t="s">
        <v>23</v>
      </c>
      <c r="C7" s="13" t="s">
        <v>24</v>
      </c>
      <c r="D7" s="7"/>
      <c r="E7" s="10"/>
      <c r="H7" s="8"/>
      <c r="I7" s="11"/>
      <c r="J7" s="10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25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88" t="s">
        <v>0</v>
      </c>
      <c r="B12" s="88" t="s">
        <v>2</v>
      </c>
      <c r="C12" s="88" t="s">
        <v>3</v>
      </c>
      <c r="D12" s="88" t="s">
        <v>4</v>
      </c>
      <c r="E12" s="88" t="s">
        <v>5</v>
      </c>
      <c r="F12" s="88" t="s">
        <v>6</v>
      </c>
      <c r="G12" s="90"/>
      <c r="H12" s="91"/>
      <c r="I12" s="88" t="s">
        <v>7</v>
      </c>
      <c r="J12" s="88" t="s">
        <v>8</v>
      </c>
    </row>
    <row r="13" spans="1:10">
      <c r="A13" s="89"/>
      <c r="B13" s="89"/>
      <c r="C13" s="89"/>
      <c r="D13" s="89"/>
      <c r="E13" s="89"/>
      <c r="F13" s="4" t="s">
        <v>9</v>
      </c>
      <c r="G13" s="4" t="s">
        <v>10</v>
      </c>
      <c r="H13" s="4" t="s">
        <v>11</v>
      </c>
      <c r="I13" s="89"/>
      <c r="J13" s="89"/>
    </row>
    <row r="14" spans="1:10">
      <c r="A14" s="15" t="s">
        <v>26</v>
      </c>
      <c r="B14" s="16"/>
      <c r="C14" s="17"/>
      <c r="D14" s="7"/>
      <c r="E14" s="10"/>
      <c r="F14" s="8"/>
      <c r="I14" s="11"/>
      <c r="J14" s="10"/>
    </row>
    <row r="15" spans="1:10">
      <c r="A15" s="12" t="s">
        <v>21</v>
      </c>
      <c r="B15" s="3"/>
      <c r="C15" s="3"/>
      <c r="D15" s="7"/>
      <c r="E15" s="10"/>
      <c r="F15" s="18"/>
      <c r="H15" s="8"/>
      <c r="I15" s="11"/>
      <c r="J15" s="10"/>
    </row>
    <row r="16" spans="1:10" ht="15.75" customHeight="1">
      <c r="A16" s="13" t="s">
        <v>22</v>
      </c>
      <c r="B16" s="13" t="s">
        <v>23</v>
      </c>
      <c r="C16" s="13" t="s">
        <v>24</v>
      </c>
      <c r="D16" s="14"/>
      <c r="E16" s="10"/>
      <c r="H16" s="8"/>
      <c r="I16" s="11"/>
      <c r="J16" s="10"/>
    </row>
    <row r="17" spans="1:10">
      <c r="A17" s="5"/>
      <c r="B17" s="6"/>
      <c r="C17" s="5"/>
      <c r="D17" s="7"/>
      <c r="E17" s="10"/>
      <c r="H17" s="8"/>
      <c r="I17" s="11"/>
      <c r="J17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27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88" t="s">
        <v>0</v>
      </c>
      <c r="B21" s="88" t="s">
        <v>2</v>
      </c>
      <c r="C21" s="88" t="s">
        <v>3</v>
      </c>
      <c r="D21" s="88" t="s">
        <v>4</v>
      </c>
      <c r="E21" s="88" t="s">
        <v>5</v>
      </c>
      <c r="F21" s="88" t="s">
        <v>6</v>
      </c>
      <c r="G21" s="90"/>
      <c r="H21" s="91"/>
      <c r="I21" s="88" t="s">
        <v>7</v>
      </c>
      <c r="J21" s="88" t="s">
        <v>8</v>
      </c>
    </row>
    <row r="22" spans="1:10">
      <c r="A22" s="89"/>
      <c r="B22" s="89"/>
      <c r="C22" s="89"/>
      <c r="D22" s="89"/>
      <c r="E22" s="89"/>
      <c r="F22" s="4" t="s">
        <v>9</v>
      </c>
      <c r="G22" s="4" t="s">
        <v>10</v>
      </c>
      <c r="H22" s="4" t="s">
        <v>11</v>
      </c>
      <c r="I22" s="89"/>
      <c r="J22" s="89"/>
    </row>
    <row r="23" spans="1:10">
      <c r="A23" s="5" t="s">
        <v>876</v>
      </c>
      <c r="B23" s="6">
        <v>44868.793222291657</v>
      </c>
      <c r="C23" s="5" t="s">
        <v>877</v>
      </c>
      <c r="D23" s="7"/>
      <c r="E23" s="10"/>
      <c r="F23" s="8">
        <v>2410.56</v>
      </c>
      <c r="I23" s="11" t="s">
        <v>9</v>
      </c>
      <c r="J23" s="5" t="s">
        <v>877</v>
      </c>
    </row>
    <row r="24" spans="1:10">
      <c r="A24" s="12" t="s">
        <v>21</v>
      </c>
      <c r="B24" s="3"/>
      <c r="C24" s="3"/>
      <c r="D24" s="7"/>
      <c r="E24" s="10"/>
      <c r="H24" s="8"/>
      <c r="I24" s="11"/>
      <c r="J24" s="10"/>
    </row>
    <row r="25" spans="1:10" ht="15.75" customHeight="1">
      <c r="A25" s="13" t="s">
        <v>22</v>
      </c>
      <c r="B25" s="13" t="s">
        <v>23</v>
      </c>
      <c r="C25" s="13" t="s">
        <v>24</v>
      </c>
      <c r="D25" s="21">
        <v>112128895</v>
      </c>
      <c r="E25" s="14">
        <v>112128955</v>
      </c>
      <c r="H25" s="8"/>
      <c r="I25" s="11"/>
      <c r="J25" s="10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47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88" t="s">
        <v>0</v>
      </c>
      <c r="B30" s="88" t="s">
        <v>2</v>
      </c>
      <c r="C30" s="88" t="s">
        <v>3</v>
      </c>
      <c r="D30" s="88" t="s">
        <v>4</v>
      </c>
      <c r="E30" s="88" t="s">
        <v>5</v>
      </c>
      <c r="F30" s="88" t="s">
        <v>6</v>
      </c>
      <c r="G30" s="90"/>
      <c r="H30" s="91"/>
      <c r="I30" s="88" t="s">
        <v>7</v>
      </c>
      <c r="J30" s="88" t="s">
        <v>8</v>
      </c>
    </row>
    <row r="31" spans="1:10">
      <c r="A31" s="89"/>
      <c r="B31" s="89"/>
      <c r="C31" s="89"/>
      <c r="D31" s="89"/>
      <c r="E31" s="89"/>
      <c r="F31" s="4" t="s">
        <v>9</v>
      </c>
      <c r="G31" s="4" t="s">
        <v>10</v>
      </c>
      <c r="H31" s="4" t="s">
        <v>11</v>
      </c>
      <c r="I31" s="89"/>
      <c r="J31" s="89"/>
    </row>
    <row r="32" spans="1:10">
      <c r="A32" s="5" t="s">
        <v>878</v>
      </c>
      <c r="B32" s="6">
        <v>44869.793172407408</v>
      </c>
      <c r="C32" s="5" t="s">
        <v>877</v>
      </c>
      <c r="D32" s="7"/>
      <c r="E32" s="10"/>
      <c r="F32" s="8">
        <v>673.93</v>
      </c>
      <c r="I32" s="11" t="s">
        <v>9</v>
      </c>
      <c r="J32" s="5" t="s">
        <v>877</v>
      </c>
    </row>
    <row r="33" spans="1:10">
      <c r="A33" s="5" t="s">
        <v>878</v>
      </c>
      <c r="B33" s="6">
        <v>44869.793172407408</v>
      </c>
      <c r="C33" s="5" t="s">
        <v>877</v>
      </c>
      <c r="D33" s="7"/>
      <c r="E33" s="10"/>
      <c r="H33" s="8">
        <v>2758.8</v>
      </c>
      <c r="I33" s="11" t="s">
        <v>226</v>
      </c>
      <c r="J33" s="5" t="s">
        <v>877</v>
      </c>
    </row>
    <row r="34" spans="1:10">
      <c r="A34" s="12" t="s">
        <v>21</v>
      </c>
      <c r="B34" s="3"/>
      <c r="C34" s="3"/>
      <c r="D34" s="7"/>
      <c r="E34" s="10"/>
      <c r="H34" s="8"/>
      <c r="I34" s="5"/>
      <c r="J34" s="5"/>
    </row>
    <row r="35" spans="1:10" ht="15.75" customHeight="1">
      <c r="A35" s="13" t="s">
        <v>22</v>
      </c>
      <c r="B35" s="13" t="s">
        <v>23</v>
      </c>
      <c r="C35" s="13" t="s">
        <v>24</v>
      </c>
      <c r="D35" s="21">
        <v>112128897</v>
      </c>
      <c r="E35" s="14">
        <v>112128957</v>
      </c>
      <c r="H35" s="8"/>
      <c r="I35" s="5"/>
      <c r="J35" s="5"/>
    </row>
    <row r="36" spans="1:10">
      <c r="A36" s="5"/>
      <c r="B36" s="6"/>
      <c r="C36" s="5"/>
      <c r="D36" s="7"/>
      <c r="E36" s="10"/>
      <c r="H36" s="8"/>
      <c r="I36" s="5"/>
      <c r="J36" s="5"/>
    </row>
    <row r="37" spans="1:10">
      <c r="A37" s="5"/>
      <c r="B37" s="6"/>
      <c r="C37" s="5"/>
      <c r="D37" s="7"/>
      <c r="E37" s="10"/>
      <c r="H37" s="8"/>
      <c r="I37" s="5"/>
      <c r="J37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52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88" t="s">
        <v>0</v>
      </c>
      <c r="B40" s="88" t="s">
        <v>2</v>
      </c>
      <c r="C40" s="88" t="s">
        <v>3</v>
      </c>
      <c r="D40" s="88" t="s">
        <v>4</v>
      </c>
      <c r="E40" s="88" t="s">
        <v>5</v>
      </c>
      <c r="F40" s="88" t="s">
        <v>6</v>
      </c>
      <c r="G40" s="90"/>
      <c r="H40" s="91"/>
      <c r="I40" s="88" t="s">
        <v>7</v>
      </c>
      <c r="J40" s="88" t="s">
        <v>8</v>
      </c>
    </row>
    <row r="41" spans="1:10">
      <c r="A41" s="89"/>
      <c r="B41" s="89"/>
      <c r="C41" s="89"/>
      <c r="D41" s="89"/>
      <c r="E41" s="89"/>
      <c r="F41" s="4" t="s">
        <v>9</v>
      </c>
      <c r="G41" s="4" t="s">
        <v>10</v>
      </c>
      <c r="H41" s="4" t="s">
        <v>11</v>
      </c>
      <c r="I41" s="89"/>
      <c r="J41" s="89"/>
    </row>
    <row r="42" spans="1:10">
      <c r="A42" s="5" t="s">
        <v>879</v>
      </c>
      <c r="B42" s="6">
        <v>44870.584726597219</v>
      </c>
      <c r="C42" s="5" t="s">
        <v>877</v>
      </c>
      <c r="D42" s="7"/>
      <c r="E42" s="10"/>
      <c r="F42" s="8">
        <v>625.62</v>
      </c>
      <c r="I42" s="11" t="s">
        <v>9</v>
      </c>
      <c r="J42" s="5" t="s">
        <v>877</v>
      </c>
    </row>
    <row r="43" spans="1:10">
      <c r="A43" s="5" t="s">
        <v>879</v>
      </c>
      <c r="B43" s="6">
        <v>44870.584726597219</v>
      </c>
      <c r="C43" s="5" t="s">
        <v>877</v>
      </c>
      <c r="D43" s="7"/>
      <c r="E43" s="10"/>
      <c r="H43" s="8">
        <v>983.06</v>
      </c>
      <c r="I43" s="11" t="s">
        <v>226</v>
      </c>
      <c r="J43" s="5" t="s">
        <v>877</v>
      </c>
    </row>
    <row r="44" spans="1:10">
      <c r="A44" s="12" t="s">
        <v>21</v>
      </c>
      <c r="B44" s="3"/>
      <c r="C44" s="3"/>
      <c r="D44" s="7"/>
      <c r="E44" s="10"/>
      <c r="H44" s="8"/>
      <c r="I44" s="5"/>
      <c r="J44" s="5"/>
    </row>
    <row r="45" spans="1:10" ht="15.75" customHeight="1">
      <c r="A45" s="13" t="s">
        <v>22</v>
      </c>
      <c r="B45" s="13" t="s">
        <v>23</v>
      </c>
      <c r="C45" s="13" t="s">
        <v>24</v>
      </c>
      <c r="D45" s="21">
        <v>112129870</v>
      </c>
      <c r="E45" s="14">
        <v>112129906</v>
      </c>
      <c r="H45" s="8"/>
      <c r="I45" s="5"/>
      <c r="J45" s="5"/>
    </row>
    <row r="48" spans="1:10">
      <c r="A48" s="1" t="s">
        <v>0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3" t="s">
        <v>55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88" t="s">
        <v>0</v>
      </c>
      <c r="B50" s="88" t="s">
        <v>2</v>
      </c>
      <c r="C50" s="88" t="s">
        <v>3</v>
      </c>
      <c r="D50" s="88" t="s">
        <v>4</v>
      </c>
      <c r="E50" s="88" t="s">
        <v>5</v>
      </c>
      <c r="F50" s="88" t="s">
        <v>6</v>
      </c>
      <c r="G50" s="90"/>
      <c r="H50" s="91"/>
      <c r="I50" s="88" t="s">
        <v>7</v>
      </c>
      <c r="J50" s="88" t="s">
        <v>8</v>
      </c>
    </row>
    <row r="51" spans="1:10">
      <c r="A51" s="89"/>
      <c r="B51" s="89"/>
      <c r="C51" s="89"/>
      <c r="D51" s="89"/>
      <c r="E51" s="89"/>
      <c r="F51" s="4" t="s">
        <v>9</v>
      </c>
      <c r="G51" s="4" t="s">
        <v>10</v>
      </c>
      <c r="H51" s="4" t="s">
        <v>11</v>
      </c>
      <c r="I51" s="89"/>
      <c r="J51" s="89"/>
    </row>
    <row r="52" spans="1:10">
      <c r="A52" s="5" t="s">
        <v>880</v>
      </c>
      <c r="B52" s="6">
        <v>44872.626754537043</v>
      </c>
      <c r="C52" s="5" t="s">
        <v>877</v>
      </c>
      <c r="D52" s="7"/>
      <c r="E52" s="10"/>
      <c r="F52" s="8">
        <v>1825.55</v>
      </c>
      <c r="I52" s="11" t="s">
        <v>9</v>
      </c>
      <c r="J52" s="5" t="s">
        <v>877</v>
      </c>
    </row>
    <row r="53" spans="1:10">
      <c r="A53" s="12" t="s">
        <v>21</v>
      </c>
      <c r="B53" s="3"/>
      <c r="C53" s="3"/>
      <c r="D53" s="7"/>
      <c r="E53" s="10"/>
      <c r="H53" s="8"/>
      <c r="I53" s="11"/>
      <c r="J53" s="10"/>
    </row>
    <row r="54" spans="1:10" ht="15.75" customHeight="1">
      <c r="A54" s="13" t="s">
        <v>22</v>
      </c>
      <c r="B54" s="13" t="s">
        <v>23</v>
      </c>
      <c r="C54" s="13" t="s">
        <v>24</v>
      </c>
      <c r="D54" s="21">
        <v>112136185</v>
      </c>
      <c r="E54" s="14">
        <v>112155994</v>
      </c>
      <c r="H54" s="8"/>
      <c r="I54" s="11"/>
      <c r="J54" s="10"/>
    </row>
    <row r="57" spans="1:10">
      <c r="A57" s="1" t="s">
        <v>0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3" t="s">
        <v>62</v>
      </c>
      <c r="B58" s="2"/>
      <c r="C58" s="2"/>
      <c r="D58" s="2"/>
      <c r="E58" s="2"/>
      <c r="F58" s="2"/>
      <c r="G58" s="2"/>
      <c r="H58" s="2"/>
      <c r="I58" s="2"/>
      <c r="J58" s="2"/>
    </row>
    <row r="59" spans="1:10">
      <c r="A59" s="88" t="s">
        <v>0</v>
      </c>
      <c r="B59" s="88" t="s">
        <v>2</v>
      </c>
      <c r="C59" s="88" t="s">
        <v>3</v>
      </c>
      <c r="D59" s="88" t="s">
        <v>4</v>
      </c>
      <c r="E59" s="88" t="s">
        <v>5</v>
      </c>
      <c r="F59" s="88" t="s">
        <v>6</v>
      </c>
      <c r="G59" s="90"/>
      <c r="H59" s="91"/>
      <c r="I59" s="88" t="s">
        <v>7</v>
      </c>
      <c r="J59" s="88" t="s">
        <v>8</v>
      </c>
    </row>
    <row r="60" spans="1:10">
      <c r="A60" s="89"/>
      <c r="B60" s="89"/>
      <c r="C60" s="89"/>
      <c r="D60" s="89"/>
      <c r="E60" s="89"/>
      <c r="F60" s="4" t="s">
        <v>9</v>
      </c>
      <c r="G60" s="4" t="s">
        <v>10</v>
      </c>
      <c r="H60" s="4" t="s">
        <v>11</v>
      </c>
      <c r="I60" s="89"/>
      <c r="J60" s="89"/>
    </row>
    <row r="61" spans="1:10">
      <c r="A61" s="5" t="s">
        <v>881</v>
      </c>
      <c r="B61" s="6">
        <v>44873.632720497677</v>
      </c>
      <c r="C61" s="5" t="s">
        <v>877</v>
      </c>
      <c r="D61" s="7"/>
      <c r="E61" s="10"/>
      <c r="F61" s="8">
        <v>1641.61</v>
      </c>
      <c r="I61" s="11" t="s">
        <v>9</v>
      </c>
      <c r="J61" s="5" t="s">
        <v>877</v>
      </c>
    </row>
    <row r="62" spans="1:10">
      <c r="A62" s="12" t="s">
        <v>21</v>
      </c>
      <c r="B62" s="3"/>
      <c r="C62" s="3"/>
      <c r="D62" s="7"/>
      <c r="E62" s="10"/>
      <c r="H62" s="8"/>
      <c r="I62" s="11"/>
      <c r="J62" s="5"/>
    </row>
    <row r="63" spans="1:10" ht="15.75" customHeight="1">
      <c r="A63" s="13" t="s">
        <v>22</v>
      </c>
      <c r="B63" s="13" t="s">
        <v>23</v>
      </c>
      <c r="C63" s="13" t="s">
        <v>24</v>
      </c>
      <c r="D63" s="21">
        <v>112163079</v>
      </c>
      <c r="E63" s="14">
        <v>112163089</v>
      </c>
      <c r="H63" s="8"/>
      <c r="I63" s="11"/>
      <c r="J63" s="5"/>
    </row>
    <row r="66" spans="1:10">
      <c r="A66" s="1" t="s">
        <v>0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3" t="s">
        <v>65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88" t="s">
        <v>0</v>
      </c>
      <c r="B68" s="88" t="s">
        <v>2</v>
      </c>
      <c r="C68" s="88" t="s">
        <v>3</v>
      </c>
      <c r="D68" s="88" t="s">
        <v>4</v>
      </c>
      <c r="E68" s="88" t="s">
        <v>5</v>
      </c>
      <c r="F68" s="88" t="s">
        <v>6</v>
      </c>
      <c r="G68" s="90"/>
      <c r="H68" s="91"/>
      <c r="I68" s="88" t="s">
        <v>7</v>
      </c>
      <c r="J68" s="88" t="s">
        <v>8</v>
      </c>
    </row>
    <row r="69" spans="1:10">
      <c r="A69" s="89"/>
      <c r="B69" s="89"/>
      <c r="C69" s="89"/>
      <c r="D69" s="89"/>
      <c r="E69" s="89"/>
      <c r="F69" s="4" t="s">
        <v>9</v>
      </c>
      <c r="G69" s="4" t="s">
        <v>10</v>
      </c>
      <c r="H69" s="4" t="s">
        <v>11</v>
      </c>
      <c r="I69" s="89"/>
      <c r="J69" s="89"/>
    </row>
    <row r="70" spans="1:10">
      <c r="A70" s="5" t="s">
        <v>882</v>
      </c>
      <c r="B70" s="6">
        <v>44874.626163379631</v>
      </c>
      <c r="C70" s="5" t="s">
        <v>877</v>
      </c>
      <c r="D70" s="7"/>
      <c r="E70" s="10"/>
      <c r="F70" s="8">
        <v>1038.77</v>
      </c>
      <c r="I70" s="11" t="s">
        <v>9</v>
      </c>
      <c r="J70" s="5" t="s">
        <v>877</v>
      </c>
    </row>
    <row r="71" spans="1:10">
      <c r="A71" s="12" t="s">
        <v>21</v>
      </c>
      <c r="B71" s="3"/>
      <c r="C71" s="3"/>
      <c r="D71" s="7"/>
      <c r="E71" s="10"/>
      <c r="H71" s="8"/>
      <c r="I71" s="11"/>
      <c r="J71" s="5"/>
    </row>
    <row r="72" spans="1:10" ht="15.75" customHeight="1">
      <c r="A72" s="13" t="s">
        <v>22</v>
      </c>
      <c r="B72" s="13" t="s">
        <v>23</v>
      </c>
      <c r="C72" s="13" t="s">
        <v>24</v>
      </c>
      <c r="D72" s="21">
        <v>112197273</v>
      </c>
      <c r="E72" s="14">
        <v>112197283</v>
      </c>
      <c r="H72" s="8"/>
      <c r="I72" s="11"/>
      <c r="J72" s="5"/>
    </row>
    <row r="75" spans="1:10">
      <c r="A75" s="1" t="s">
        <v>0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3" t="s">
        <v>68</v>
      </c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88" t="s">
        <v>0</v>
      </c>
      <c r="B77" s="88" t="s">
        <v>2</v>
      </c>
      <c r="C77" s="88" t="s">
        <v>3</v>
      </c>
      <c r="D77" s="88" t="s">
        <v>4</v>
      </c>
      <c r="E77" s="88" t="s">
        <v>5</v>
      </c>
      <c r="F77" s="88" t="s">
        <v>6</v>
      </c>
      <c r="G77" s="90"/>
      <c r="H77" s="91"/>
      <c r="I77" s="88" t="s">
        <v>7</v>
      </c>
      <c r="J77" s="88" t="s">
        <v>8</v>
      </c>
    </row>
    <row r="78" spans="1:10">
      <c r="A78" s="89"/>
      <c r="B78" s="89"/>
      <c r="C78" s="89"/>
      <c r="D78" s="89"/>
      <c r="E78" s="89"/>
      <c r="F78" s="4" t="s">
        <v>9</v>
      </c>
      <c r="G78" s="4" t="s">
        <v>10</v>
      </c>
      <c r="H78" s="4" t="s">
        <v>11</v>
      </c>
      <c r="I78" s="89"/>
      <c r="J78" s="89"/>
    </row>
    <row r="79" spans="1:10">
      <c r="A79" s="5" t="s">
        <v>883</v>
      </c>
      <c r="B79" s="6">
        <v>44875.626717916668</v>
      </c>
      <c r="C79" s="5" t="s">
        <v>884</v>
      </c>
      <c r="D79" s="11"/>
      <c r="E79" s="10"/>
      <c r="F79" s="8">
        <v>235.67</v>
      </c>
      <c r="I79" s="11" t="s">
        <v>9</v>
      </c>
      <c r="J79" s="5" t="s">
        <v>877</v>
      </c>
    </row>
    <row r="80" spans="1:10">
      <c r="A80" s="12" t="s">
        <v>21</v>
      </c>
      <c r="B80" s="3"/>
      <c r="C80" s="3"/>
      <c r="D80" s="7"/>
      <c r="E80" s="10"/>
      <c r="H80" s="8"/>
      <c r="I80" s="11"/>
      <c r="J80" s="5"/>
    </row>
    <row r="81" spans="1:10" ht="15.75" customHeight="1">
      <c r="A81" s="13" t="s">
        <v>22</v>
      </c>
      <c r="B81" s="13" t="s">
        <v>23</v>
      </c>
      <c r="C81" s="13" t="s">
        <v>24</v>
      </c>
      <c r="D81" s="21">
        <v>112206227</v>
      </c>
      <c r="E81" s="14">
        <v>112210122</v>
      </c>
      <c r="H81" s="8"/>
      <c r="I81" s="11"/>
      <c r="J81" s="5"/>
    </row>
    <row r="84" spans="1:10">
      <c r="A84" s="1" t="s">
        <v>0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3" t="s">
        <v>72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88" t="s">
        <v>0</v>
      </c>
      <c r="B86" s="88" t="s">
        <v>2</v>
      </c>
      <c r="C86" s="88" t="s">
        <v>3</v>
      </c>
      <c r="D86" s="88" t="s">
        <v>4</v>
      </c>
      <c r="E86" s="88" t="s">
        <v>5</v>
      </c>
      <c r="F86" s="88" t="s">
        <v>6</v>
      </c>
      <c r="G86" s="90"/>
      <c r="H86" s="91"/>
      <c r="I86" s="88" t="s">
        <v>7</v>
      </c>
      <c r="J86" s="88" t="s">
        <v>8</v>
      </c>
    </row>
    <row r="87" spans="1:10">
      <c r="A87" s="89"/>
      <c r="B87" s="89"/>
      <c r="C87" s="89"/>
      <c r="D87" s="89"/>
      <c r="E87" s="89"/>
      <c r="F87" s="4" t="s">
        <v>9</v>
      </c>
      <c r="G87" s="4" t="s">
        <v>10</v>
      </c>
      <c r="H87" s="4" t="s">
        <v>11</v>
      </c>
      <c r="I87" s="89"/>
      <c r="J87" s="89"/>
    </row>
    <row r="88" spans="1:10">
      <c r="A88" s="5" t="s">
        <v>885</v>
      </c>
      <c r="B88" s="6">
        <v>44876.62655591435</v>
      </c>
      <c r="C88" s="5" t="s">
        <v>877</v>
      </c>
      <c r="D88" s="7"/>
      <c r="E88" s="10"/>
      <c r="F88" s="8">
        <v>245.8</v>
      </c>
      <c r="I88" s="11" t="s">
        <v>9</v>
      </c>
      <c r="J88" s="5" t="s">
        <v>877</v>
      </c>
    </row>
    <row r="89" spans="1:10">
      <c r="A89" s="12" t="s">
        <v>21</v>
      </c>
      <c r="B89" s="3"/>
      <c r="C89" s="3"/>
      <c r="D89" s="7"/>
      <c r="E89" s="10"/>
      <c r="H89" s="8"/>
      <c r="I89" s="11"/>
      <c r="J89" s="5"/>
    </row>
    <row r="90" spans="1:10" ht="15.75" customHeight="1">
      <c r="A90" s="13" t="s">
        <v>22</v>
      </c>
      <c r="B90" s="13" t="s">
        <v>23</v>
      </c>
      <c r="C90" s="13" t="s">
        <v>24</v>
      </c>
      <c r="D90" s="21">
        <v>112206237</v>
      </c>
      <c r="E90" s="14">
        <v>112210124</v>
      </c>
      <c r="H90" s="8"/>
      <c r="I90" s="11"/>
      <c r="J90" s="5"/>
    </row>
    <row r="91" spans="1:10">
      <c r="A91" s="5"/>
      <c r="B91" s="6"/>
      <c r="C91" s="5"/>
      <c r="D91" s="7"/>
      <c r="E91" s="10"/>
      <c r="H91" s="8"/>
      <c r="I91" s="11"/>
      <c r="J91" s="5"/>
    </row>
    <row r="92" spans="1:10">
      <c r="A92" s="5"/>
      <c r="B92" s="6"/>
      <c r="C92" s="5"/>
      <c r="D92" s="7"/>
      <c r="E92" s="10"/>
      <c r="H92" s="8"/>
      <c r="I92" s="11"/>
      <c r="J92" s="5"/>
    </row>
    <row r="93" spans="1:10">
      <c r="A93" s="1" t="s">
        <v>0</v>
      </c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3" t="s">
        <v>77</v>
      </c>
      <c r="B94" s="2"/>
      <c r="C94" s="2"/>
      <c r="D94" s="2"/>
      <c r="E94" s="2"/>
      <c r="F94" s="2"/>
      <c r="G94" s="2"/>
      <c r="H94" s="2"/>
      <c r="I94" s="2"/>
      <c r="J94" s="2"/>
    </row>
    <row r="95" spans="1:10">
      <c r="A95" s="88" t="s">
        <v>0</v>
      </c>
      <c r="B95" s="88" t="s">
        <v>2</v>
      </c>
      <c r="C95" s="88" t="s">
        <v>3</v>
      </c>
      <c r="D95" s="88" t="s">
        <v>4</v>
      </c>
      <c r="E95" s="88" t="s">
        <v>5</v>
      </c>
      <c r="F95" s="88" t="s">
        <v>6</v>
      </c>
      <c r="G95" s="90"/>
      <c r="H95" s="91"/>
      <c r="I95" s="88" t="s">
        <v>7</v>
      </c>
      <c r="J95" s="88" t="s">
        <v>8</v>
      </c>
    </row>
    <row r="96" spans="1:10">
      <c r="A96" s="89"/>
      <c r="B96" s="89"/>
      <c r="C96" s="89"/>
      <c r="D96" s="89"/>
      <c r="E96" s="89"/>
      <c r="F96" s="4" t="s">
        <v>9</v>
      </c>
      <c r="G96" s="4" t="s">
        <v>10</v>
      </c>
      <c r="H96" s="4" t="s">
        <v>11</v>
      </c>
      <c r="I96" s="89"/>
      <c r="J96" s="89"/>
    </row>
    <row r="97" spans="1:10">
      <c r="A97" s="5" t="s">
        <v>886</v>
      </c>
      <c r="B97" s="6">
        <v>44877.584207268519</v>
      </c>
      <c r="C97" s="5" t="s">
        <v>877</v>
      </c>
      <c r="D97" s="7"/>
      <c r="E97" s="10"/>
      <c r="F97" s="8">
        <v>650.61</v>
      </c>
      <c r="I97" s="11" t="s">
        <v>9</v>
      </c>
      <c r="J97" s="5" t="s">
        <v>877</v>
      </c>
    </row>
    <row r="98" spans="1:10">
      <c r="A98" s="12" t="s">
        <v>21</v>
      </c>
      <c r="B98" s="3"/>
      <c r="C98" s="3"/>
      <c r="D98" s="7"/>
      <c r="E98" s="10"/>
      <c r="H98" s="8"/>
      <c r="I98" s="11"/>
      <c r="J98" s="5"/>
    </row>
    <row r="99" spans="1:10" ht="15.75" customHeight="1">
      <c r="A99" s="13" t="s">
        <v>22</v>
      </c>
      <c r="B99" s="13" t="s">
        <v>23</v>
      </c>
      <c r="C99" s="13" t="s">
        <v>24</v>
      </c>
      <c r="D99" s="48">
        <v>112217475</v>
      </c>
      <c r="E99" s="14">
        <v>112217598</v>
      </c>
      <c r="H99" s="8"/>
      <c r="I99" s="11"/>
      <c r="J99" s="5"/>
    </row>
    <row r="102" spans="1:10">
      <c r="A102" s="1" t="s">
        <v>0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3" t="s">
        <v>80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88" t="s">
        <v>0</v>
      </c>
      <c r="B104" s="88" t="s">
        <v>2</v>
      </c>
      <c r="C104" s="88" t="s">
        <v>3</v>
      </c>
      <c r="D104" s="88" t="s">
        <v>4</v>
      </c>
      <c r="E104" s="88" t="s">
        <v>5</v>
      </c>
      <c r="F104" s="88" t="s">
        <v>6</v>
      </c>
      <c r="G104" s="90"/>
      <c r="H104" s="91"/>
      <c r="I104" s="88" t="s">
        <v>7</v>
      </c>
      <c r="J104" s="88" t="s">
        <v>8</v>
      </c>
    </row>
    <row r="105" spans="1:10">
      <c r="A105" s="89"/>
      <c r="B105" s="89"/>
      <c r="C105" s="89"/>
      <c r="D105" s="89"/>
      <c r="E105" s="89"/>
      <c r="F105" s="4" t="s">
        <v>9</v>
      </c>
      <c r="G105" s="4" t="s">
        <v>10</v>
      </c>
      <c r="H105" s="4" t="s">
        <v>11</v>
      </c>
      <c r="I105" s="89"/>
      <c r="J105" s="89"/>
    </row>
    <row r="106" spans="1:10">
      <c r="A106" s="5" t="s">
        <v>887</v>
      </c>
      <c r="B106" s="6">
        <v>44879.626137395833</v>
      </c>
      <c r="C106" s="5" t="s">
        <v>877</v>
      </c>
      <c r="D106" s="7"/>
      <c r="E106" s="10"/>
      <c r="F106" s="8">
        <v>98.3</v>
      </c>
      <c r="I106" s="11" t="s">
        <v>9</v>
      </c>
      <c r="J106" s="5" t="s">
        <v>877</v>
      </c>
    </row>
    <row r="107" spans="1:10">
      <c r="A107" s="12" t="s">
        <v>21</v>
      </c>
      <c r="B107" s="3"/>
      <c r="C107" s="3"/>
      <c r="D107" s="7"/>
      <c r="E107" s="10"/>
      <c r="H107" s="8"/>
      <c r="I107" s="11"/>
      <c r="J107" s="5"/>
    </row>
    <row r="108" spans="1:10" ht="15.75" customHeight="1">
      <c r="A108" s="13" t="s">
        <v>22</v>
      </c>
      <c r="B108" s="13" t="s">
        <v>23</v>
      </c>
      <c r="C108" s="13" t="s">
        <v>24</v>
      </c>
      <c r="D108" s="21">
        <v>112224989</v>
      </c>
      <c r="E108" s="14">
        <v>112225223</v>
      </c>
      <c r="H108" s="8"/>
      <c r="I108" s="11"/>
      <c r="J108" s="5"/>
    </row>
    <row r="111" spans="1:10">
      <c r="A111" s="1" t="s">
        <v>0</v>
      </c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3" t="s">
        <v>83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10">
      <c r="A113" s="88" t="s">
        <v>0</v>
      </c>
      <c r="B113" s="88" t="s">
        <v>2</v>
      </c>
      <c r="C113" s="88" t="s">
        <v>3</v>
      </c>
      <c r="D113" s="88" t="s">
        <v>4</v>
      </c>
      <c r="E113" s="88" t="s">
        <v>5</v>
      </c>
      <c r="F113" s="88" t="s">
        <v>6</v>
      </c>
      <c r="G113" s="90"/>
      <c r="H113" s="91"/>
      <c r="I113" s="88" t="s">
        <v>7</v>
      </c>
      <c r="J113" s="88" t="s">
        <v>8</v>
      </c>
    </row>
    <row r="114" spans="1:10">
      <c r="A114" s="89"/>
      <c r="B114" s="89"/>
      <c r="C114" s="89"/>
      <c r="D114" s="89"/>
      <c r="E114" s="89"/>
      <c r="F114" s="4" t="s">
        <v>9</v>
      </c>
      <c r="G114" s="4" t="s">
        <v>10</v>
      </c>
      <c r="H114" s="4" t="s">
        <v>11</v>
      </c>
      <c r="I114" s="89"/>
      <c r="J114" s="89"/>
    </row>
    <row r="115" spans="1:10">
      <c r="A115" s="5" t="s">
        <v>888</v>
      </c>
      <c r="B115" s="6">
        <v>44880.793565555563</v>
      </c>
      <c r="C115" s="5" t="s">
        <v>877</v>
      </c>
      <c r="D115" s="7"/>
      <c r="E115" s="10"/>
      <c r="F115" s="8">
        <v>883.08</v>
      </c>
      <c r="I115" s="11" t="s">
        <v>9</v>
      </c>
      <c r="J115" s="5" t="s">
        <v>877</v>
      </c>
    </row>
    <row r="116" spans="1:10">
      <c r="A116" s="12" t="s">
        <v>21</v>
      </c>
      <c r="B116" s="3"/>
      <c r="C116" s="3"/>
      <c r="D116" s="7"/>
      <c r="E116" s="10"/>
      <c r="H116" s="8"/>
      <c r="I116" s="11"/>
      <c r="J116" s="10"/>
    </row>
    <row r="117" spans="1:10" ht="15.75" customHeight="1">
      <c r="A117" s="13" t="s">
        <v>22</v>
      </c>
      <c r="B117" s="13" t="s">
        <v>23</v>
      </c>
      <c r="C117" s="13" t="s">
        <v>24</v>
      </c>
      <c r="D117" s="21">
        <v>112226928</v>
      </c>
      <c r="E117" s="14">
        <v>112232760</v>
      </c>
      <c r="H117" s="8"/>
      <c r="I117" s="11"/>
      <c r="J117" s="10"/>
    </row>
    <row r="118" spans="1:10">
      <c r="A118" s="5"/>
      <c r="B118" s="6"/>
      <c r="C118" s="5"/>
      <c r="D118" s="7"/>
      <c r="E118" s="10"/>
      <c r="H118" s="8"/>
      <c r="I118" s="11"/>
      <c r="J118" s="10"/>
    </row>
    <row r="120" spans="1:10">
      <c r="A120" s="1" t="s">
        <v>0</v>
      </c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3" t="s">
        <v>86</v>
      </c>
      <c r="B121" s="2"/>
      <c r="C121" s="2"/>
      <c r="D121" s="2"/>
      <c r="E121" s="2"/>
      <c r="F121" s="2"/>
      <c r="G121" s="2"/>
      <c r="H121" s="2"/>
      <c r="I121" s="2"/>
      <c r="J121" s="2"/>
    </row>
    <row r="122" spans="1:10">
      <c r="A122" s="88" t="s">
        <v>0</v>
      </c>
      <c r="B122" s="88" t="s">
        <v>2</v>
      </c>
      <c r="C122" s="88" t="s">
        <v>3</v>
      </c>
      <c r="D122" s="88" t="s">
        <v>4</v>
      </c>
      <c r="E122" s="88" t="s">
        <v>5</v>
      </c>
      <c r="F122" s="88" t="s">
        <v>6</v>
      </c>
      <c r="G122" s="90"/>
      <c r="H122" s="91"/>
      <c r="I122" s="88" t="s">
        <v>7</v>
      </c>
      <c r="J122" s="88" t="s">
        <v>8</v>
      </c>
    </row>
    <row r="123" spans="1:10">
      <c r="A123" s="89"/>
      <c r="B123" s="89"/>
      <c r="C123" s="89"/>
      <c r="D123" s="89"/>
      <c r="E123" s="89"/>
      <c r="F123" s="4" t="s">
        <v>9</v>
      </c>
      <c r="G123" s="4" t="s">
        <v>10</v>
      </c>
      <c r="H123" s="4" t="s">
        <v>11</v>
      </c>
      <c r="I123" s="89"/>
      <c r="J123" s="89"/>
    </row>
    <row r="124" spans="1:10">
      <c r="A124" s="5" t="s">
        <v>889</v>
      </c>
      <c r="B124" s="6">
        <v>44881.792914305559</v>
      </c>
      <c r="C124" s="5" t="s">
        <v>877</v>
      </c>
      <c r="D124" s="7"/>
      <c r="E124" s="10"/>
      <c r="F124" s="8">
        <v>195.51</v>
      </c>
      <c r="I124" s="11" t="s">
        <v>9</v>
      </c>
      <c r="J124" s="5" t="s">
        <v>877</v>
      </c>
    </row>
    <row r="125" spans="1:10">
      <c r="A125" s="12" t="s">
        <v>21</v>
      </c>
      <c r="B125" s="3"/>
      <c r="C125" s="3"/>
      <c r="D125" s="7"/>
      <c r="E125" s="10"/>
      <c r="H125" s="8"/>
      <c r="I125" s="11"/>
      <c r="J125" s="5"/>
    </row>
    <row r="126" spans="1:10" ht="15.75" customHeight="1">
      <c r="A126" s="13" t="s">
        <v>22</v>
      </c>
      <c r="B126" s="13" t="s">
        <v>23</v>
      </c>
      <c r="C126" s="13" t="s">
        <v>24</v>
      </c>
      <c r="D126" s="21">
        <v>112240537</v>
      </c>
      <c r="E126" s="14">
        <v>112240588</v>
      </c>
      <c r="H126" s="8"/>
      <c r="I126" s="11"/>
      <c r="J126" s="5"/>
    </row>
    <row r="129" spans="1:10">
      <c r="A129" s="1" t="s">
        <v>0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3" t="s">
        <v>90</v>
      </c>
      <c r="B130" s="2"/>
      <c r="C130" s="2"/>
      <c r="D130" s="2"/>
      <c r="E130" s="2"/>
      <c r="F130" s="2"/>
      <c r="G130" s="2"/>
      <c r="H130" s="2"/>
      <c r="I130" s="2"/>
      <c r="J130" s="2"/>
    </row>
    <row r="131" spans="1:10">
      <c r="A131" s="88" t="s">
        <v>0</v>
      </c>
      <c r="B131" s="88" t="s">
        <v>2</v>
      </c>
      <c r="C131" s="88" t="s">
        <v>3</v>
      </c>
      <c r="D131" s="88" t="s">
        <v>4</v>
      </c>
      <c r="E131" s="88" t="s">
        <v>5</v>
      </c>
      <c r="F131" s="88" t="s">
        <v>6</v>
      </c>
      <c r="G131" s="90"/>
      <c r="H131" s="91"/>
      <c r="I131" s="88" t="s">
        <v>7</v>
      </c>
      <c r="J131" s="88" t="s">
        <v>8</v>
      </c>
    </row>
    <row r="132" spans="1:10">
      <c r="A132" s="89"/>
      <c r="B132" s="89"/>
      <c r="C132" s="89"/>
      <c r="D132" s="89"/>
      <c r="E132" s="89"/>
      <c r="F132" s="4" t="s">
        <v>9</v>
      </c>
      <c r="G132" s="4" t="s">
        <v>10</v>
      </c>
      <c r="H132" s="4" t="s">
        <v>11</v>
      </c>
      <c r="I132" s="89"/>
      <c r="J132" s="89"/>
    </row>
    <row r="133" spans="1:10">
      <c r="A133" s="5" t="s">
        <v>890</v>
      </c>
      <c r="B133" s="6">
        <v>44882.792714467592</v>
      </c>
      <c r="C133" s="5" t="s">
        <v>877</v>
      </c>
      <c r="D133" s="7"/>
      <c r="E133" s="10"/>
      <c r="F133" s="8">
        <v>572.54999999999995</v>
      </c>
      <c r="I133" s="11" t="s">
        <v>9</v>
      </c>
      <c r="J133" s="5" t="s">
        <v>877</v>
      </c>
    </row>
    <row r="134" spans="1:10">
      <c r="A134" s="12" t="s">
        <v>21</v>
      </c>
      <c r="B134" s="3"/>
      <c r="C134" s="3"/>
      <c r="D134" s="7"/>
      <c r="E134" s="10"/>
      <c r="H134" s="8"/>
      <c r="I134" s="11"/>
      <c r="J134" s="5"/>
    </row>
    <row r="135" spans="1:10" ht="15.75" customHeight="1">
      <c r="A135" s="13" t="s">
        <v>22</v>
      </c>
      <c r="B135" s="13" t="s">
        <v>23</v>
      </c>
      <c r="C135" s="13" t="s">
        <v>24</v>
      </c>
      <c r="D135" s="21">
        <v>112252693</v>
      </c>
      <c r="E135" s="14">
        <v>112252797</v>
      </c>
      <c r="H135" s="8"/>
      <c r="I135" s="11"/>
      <c r="J135" s="5"/>
    </row>
    <row r="138" spans="1:10">
      <c r="A138" s="1" t="s">
        <v>0</v>
      </c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A139" s="3" t="s">
        <v>94</v>
      </c>
      <c r="B139" s="2"/>
      <c r="C139" s="2"/>
      <c r="D139" s="2"/>
      <c r="E139" s="2"/>
      <c r="F139" s="2"/>
      <c r="G139" s="2"/>
      <c r="H139" s="2"/>
      <c r="I139" s="2"/>
      <c r="J139" s="2"/>
    </row>
    <row r="140" spans="1:10">
      <c r="A140" s="88" t="s">
        <v>0</v>
      </c>
      <c r="B140" s="88" t="s">
        <v>2</v>
      </c>
      <c r="C140" s="88" t="s">
        <v>3</v>
      </c>
      <c r="D140" s="88" t="s">
        <v>4</v>
      </c>
      <c r="E140" s="88" t="s">
        <v>5</v>
      </c>
      <c r="F140" s="88" t="s">
        <v>6</v>
      </c>
      <c r="G140" s="90"/>
      <c r="H140" s="91"/>
      <c r="I140" s="88" t="s">
        <v>7</v>
      </c>
      <c r="J140" s="88" t="s">
        <v>8</v>
      </c>
    </row>
    <row r="141" spans="1:10">
      <c r="A141" s="89"/>
      <c r="B141" s="89"/>
      <c r="C141" s="89"/>
      <c r="D141" s="89"/>
      <c r="E141" s="89"/>
      <c r="F141" s="4" t="s">
        <v>9</v>
      </c>
      <c r="G141" s="4" t="s">
        <v>10</v>
      </c>
      <c r="H141" s="4" t="s">
        <v>11</v>
      </c>
      <c r="I141" s="89"/>
      <c r="J141" s="89"/>
    </row>
    <row r="142" spans="1:10">
      <c r="A142" s="5" t="s">
        <v>891</v>
      </c>
      <c r="B142" s="6">
        <v>44883.792780983793</v>
      </c>
      <c r="C142" s="5" t="s">
        <v>877</v>
      </c>
      <c r="D142" s="7"/>
      <c r="E142" s="10"/>
      <c r="F142" s="8">
        <v>378.68</v>
      </c>
      <c r="I142" s="11" t="s">
        <v>9</v>
      </c>
      <c r="J142" s="5" t="s">
        <v>877</v>
      </c>
    </row>
    <row r="143" spans="1:10">
      <c r="A143" s="12" t="s">
        <v>21</v>
      </c>
      <c r="B143" s="3"/>
      <c r="C143" s="3"/>
      <c r="D143" s="7"/>
      <c r="E143" s="10"/>
      <c r="F143" s="47"/>
      <c r="G143" s="8"/>
      <c r="I143" s="11"/>
      <c r="J143" s="5"/>
    </row>
    <row r="144" spans="1:10" ht="15.75" customHeight="1">
      <c r="A144" s="13" t="s">
        <v>22</v>
      </c>
      <c r="B144" s="13" t="s">
        <v>23</v>
      </c>
      <c r="C144" s="13" t="s">
        <v>24</v>
      </c>
      <c r="D144" s="21">
        <v>112252695</v>
      </c>
      <c r="E144" s="14">
        <v>112252798</v>
      </c>
      <c r="G144" s="8"/>
      <c r="I144" s="11"/>
      <c r="J144" s="5"/>
    </row>
    <row r="145" spans="1:10">
      <c r="A145" s="5"/>
      <c r="B145" s="6"/>
      <c r="C145" s="5"/>
      <c r="D145" s="7"/>
      <c r="E145" s="10"/>
      <c r="G145" s="8"/>
      <c r="I145" s="11"/>
      <c r="J145" s="5"/>
    </row>
    <row r="146" spans="1:10">
      <c r="A146" s="5"/>
      <c r="B146" s="6"/>
      <c r="C146" s="5"/>
      <c r="D146" s="7"/>
      <c r="E146" s="10"/>
      <c r="G146" s="8"/>
      <c r="I146" s="11"/>
      <c r="J146" s="5"/>
    </row>
    <row r="147" spans="1:10">
      <c r="A147" s="1" t="s">
        <v>0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3" t="s">
        <v>98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88" t="s">
        <v>0</v>
      </c>
      <c r="B149" s="88" t="s">
        <v>2</v>
      </c>
      <c r="C149" s="88" t="s">
        <v>3</v>
      </c>
      <c r="D149" s="88" t="s">
        <v>4</v>
      </c>
      <c r="E149" s="88" t="s">
        <v>5</v>
      </c>
      <c r="F149" s="88" t="s">
        <v>6</v>
      </c>
      <c r="G149" s="90"/>
      <c r="H149" s="91"/>
      <c r="I149" s="88" t="s">
        <v>7</v>
      </c>
      <c r="J149" s="88" t="s">
        <v>8</v>
      </c>
    </row>
    <row r="150" spans="1:10">
      <c r="A150" s="89"/>
      <c r="B150" s="89"/>
      <c r="C150" s="89"/>
      <c r="D150" s="89"/>
      <c r="E150" s="89"/>
      <c r="F150" s="4" t="s">
        <v>9</v>
      </c>
      <c r="G150" s="4" t="s">
        <v>10</v>
      </c>
      <c r="H150" s="4" t="s">
        <v>11</v>
      </c>
      <c r="I150" s="89"/>
      <c r="J150" s="89"/>
    </row>
    <row r="151" spans="1:10">
      <c r="A151" s="5" t="s">
        <v>892</v>
      </c>
      <c r="B151" s="6">
        <v>44884.58429146991</v>
      </c>
      <c r="C151" s="5" t="s">
        <v>877</v>
      </c>
      <c r="D151" s="7"/>
      <c r="E151" s="10"/>
      <c r="F151" s="8">
        <v>402.36</v>
      </c>
      <c r="I151" s="11" t="s">
        <v>9</v>
      </c>
      <c r="J151" s="5" t="s">
        <v>877</v>
      </c>
    </row>
    <row r="152" spans="1:10">
      <c r="A152" s="12" t="s">
        <v>21</v>
      </c>
      <c r="B152" s="3"/>
      <c r="C152" s="3"/>
      <c r="D152" s="7"/>
      <c r="E152" s="10"/>
      <c r="F152" s="47"/>
      <c r="G152" s="8"/>
      <c r="I152" s="11"/>
      <c r="J152" s="5"/>
    </row>
    <row r="153" spans="1:10" ht="15.75" customHeight="1">
      <c r="A153" s="13" t="s">
        <v>22</v>
      </c>
      <c r="B153" s="13" t="s">
        <v>23</v>
      </c>
      <c r="C153" s="13" t="s">
        <v>24</v>
      </c>
      <c r="D153" s="21">
        <v>112260377</v>
      </c>
      <c r="E153" s="14">
        <v>112260418</v>
      </c>
      <c r="G153" s="8"/>
      <c r="I153" s="11"/>
      <c r="J153" s="5"/>
    </row>
    <row r="154" spans="1:10">
      <c r="A154" s="5"/>
      <c r="B154" s="6"/>
      <c r="C154" s="5"/>
      <c r="D154" s="7"/>
      <c r="E154" s="10"/>
      <c r="G154" s="8"/>
      <c r="I154" s="11"/>
      <c r="J154" s="5"/>
    </row>
    <row r="156" spans="1:10">
      <c r="A156" s="1" t="s">
        <v>0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3" t="s">
        <v>100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88" t="s">
        <v>0</v>
      </c>
      <c r="B158" s="88" t="s">
        <v>2</v>
      </c>
      <c r="C158" s="88" t="s">
        <v>3</v>
      </c>
      <c r="D158" s="88" t="s">
        <v>4</v>
      </c>
      <c r="E158" s="88" t="s">
        <v>5</v>
      </c>
      <c r="F158" s="88" t="s">
        <v>6</v>
      </c>
      <c r="G158" s="90"/>
      <c r="H158" s="91"/>
      <c r="I158" s="88" t="s">
        <v>7</v>
      </c>
      <c r="J158" s="88" t="s">
        <v>8</v>
      </c>
    </row>
    <row r="159" spans="1:10">
      <c r="A159" s="89"/>
      <c r="B159" s="89"/>
      <c r="C159" s="89"/>
      <c r="D159" s="89"/>
      <c r="E159" s="89"/>
      <c r="F159" s="4" t="s">
        <v>9</v>
      </c>
      <c r="G159" s="4" t="s">
        <v>10</v>
      </c>
      <c r="H159" s="4" t="s">
        <v>11</v>
      </c>
      <c r="I159" s="89"/>
      <c r="J159" s="89"/>
    </row>
    <row r="160" spans="1:10">
      <c r="A160" s="5" t="s">
        <v>893</v>
      </c>
      <c r="B160" s="6">
        <v>44886.792929340278</v>
      </c>
      <c r="C160" s="5" t="s">
        <v>877</v>
      </c>
      <c r="D160" s="7"/>
      <c r="E160" s="10"/>
      <c r="F160" s="8">
        <v>910.43</v>
      </c>
      <c r="I160" s="11" t="s">
        <v>9</v>
      </c>
      <c r="J160" s="5" t="s">
        <v>877</v>
      </c>
    </row>
    <row r="161" spans="1:10">
      <c r="A161" s="12" t="s">
        <v>21</v>
      </c>
      <c r="B161" s="3"/>
      <c r="C161" s="3"/>
      <c r="D161" s="7"/>
      <c r="E161" s="10"/>
      <c r="H161" s="8"/>
      <c r="I161" s="11"/>
      <c r="J161" s="5"/>
    </row>
    <row r="162" spans="1:10" ht="15.75" customHeight="1">
      <c r="A162" s="13" t="s">
        <v>22</v>
      </c>
      <c r="B162" s="13" t="s">
        <v>23</v>
      </c>
      <c r="C162" s="13" t="s">
        <v>24</v>
      </c>
      <c r="D162" s="21">
        <v>112266584</v>
      </c>
      <c r="E162" s="14">
        <v>112266648</v>
      </c>
      <c r="H162" s="8"/>
      <c r="I162" s="11"/>
      <c r="J162" s="5"/>
    </row>
    <row r="165" spans="1:10">
      <c r="A165" s="1" t="s">
        <v>0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3" t="s">
        <v>104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88" t="s">
        <v>0</v>
      </c>
      <c r="B167" s="88" t="s">
        <v>2</v>
      </c>
      <c r="C167" s="88" t="s">
        <v>3</v>
      </c>
      <c r="D167" s="88" t="s">
        <v>4</v>
      </c>
      <c r="E167" s="88" t="s">
        <v>5</v>
      </c>
      <c r="F167" s="88" t="s">
        <v>6</v>
      </c>
      <c r="G167" s="90"/>
      <c r="H167" s="91"/>
      <c r="I167" s="88" t="s">
        <v>7</v>
      </c>
      <c r="J167" s="88" t="s">
        <v>8</v>
      </c>
    </row>
    <row r="168" spans="1:10">
      <c r="A168" s="89"/>
      <c r="B168" s="89"/>
      <c r="C168" s="89"/>
      <c r="D168" s="89"/>
      <c r="E168" s="89"/>
      <c r="F168" s="4" t="s">
        <v>9</v>
      </c>
      <c r="G168" s="4" t="s">
        <v>10</v>
      </c>
      <c r="H168" s="4" t="s">
        <v>11</v>
      </c>
      <c r="I168" s="89"/>
      <c r="J168" s="89"/>
    </row>
    <row r="169" spans="1:10">
      <c r="A169" s="5" t="s">
        <v>894</v>
      </c>
      <c r="B169" s="6">
        <v>44887.793359965282</v>
      </c>
      <c r="C169" s="5" t="s">
        <v>877</v>
      </c>
      <c r="D169" s="7"/>
      <c r="E169" s="10"/>
      <c r="F169" s="8">
        <v>491.6</v>
      </c>
      <c r="I169" s="11" t="s">
        <v>9</v>
      </c>
      <c r="J169" s="5" t="s">
        <v>877</v>
      </c>
    </row>
    <row r="170" spans="1:10">
      <c r="A170" s="12" t="s">
        <v>21</v>
      </c>
      <c r="B170" s="3"/>
      <c r="C170" s="3"/>
      <c r="D170" s="7"/>
      <c r="E170" s="10"/>
      <c r="H170" s="8"/>
      <c r="I170" s="11"/>
      <c r="J170" s="5"/>
    </row>
    <row r="171" spans="1:10" ht="15.75" customHeight="1">
      <c r="A171" s="13" t="s">
        <v>22</v>
      </c>
      <c r="B171" s="13" t="s">
        <v>23</v>
      </c>
      <c r="C171" s="13" t="s">
        <v>24</v>
      </c>
      <c r="D171" s="21">
        <v>112271468</v>
      </c>
      <c r="E171" s="14">
        <v>112273972</v>
      </c>
      <c r="H171" s="8"/>
      <c r="I171" s="11"/>
      <c r="J171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107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88" t="s">
        <v>0</v>
      </c>
      <c r="B176" s="88" t="s">
        <v>2</v>
      </c>
      <c r="C176" s="88" t="s">
        <v>3</v>
      </c>
      <c r="D176" s="88" t="s">
        <v>4</v>
      </c>
      <c r="E176" s="88" t="s">
        <v>5</v>
      </c>
      <c r="F176" s="88" t="s">
        <v>6</v>
      </c>
      <c r="G176" s="90"/>
      <c r="H176" s="91"/>
      <c r="I176" s="88" t="s">
        <v>7</v>
      </c>
      <c r="J176" s="88" t="s">
        <v>8</v>
      </c>
    </row>
    <row r="177" spans="1:10">
      <c r="A177" s="89"/>
      <c r="B177" s="89"/>
      <c r="C177" s="89"/>
      <c r="D177" s="89"/>
      <c r="E177" s="89"/>
      <c r="F177" s="4" t="s">
        <v>9</v>
      </c>
      <c r="G177" s="4" t="s">
        <v>10</v>
      </c>
      <c r="H177" s="4" t="s">
        <v>11</v>
      </c>
      <c r="I177" s="89"/>
      <c r="J177" s="89"/>
    </row>
    <row r="178" spans="1:10">
      <c r="A178" s="5" t="s">
        <v>895</v>
      </c>
      <c r="B178" s="6">
        <v>44888.793028113418</v>
      </c>
      <c r="C178" s="5" t="s">
        <v>877</v>
      </c>
      <c r="D178" s="7"/>
      <c r="E178" s="10"/>
      <c r="F178" s="8">
        <v>1674.89</v>
      </c>
      <c r="I178" s="11" t="s">
        <v>9</v>
      </c>
      <c r="J178" s="5" t="s">
        <v>877</v>
      </c>
    </row>
    <row r="179" spans="1:10">
      <c r="A179" s="12" t="s">
        <v>21</v>
      </c>
      <c r="B179" s="3"/>
      <c r="C179" s="3"/>
      <c r="D179" s="7"/>
      <c r="E179" s="10"/>
      <c r="H179" s="8"/>
      <c r="I179" s="11"/>
      <c r="J179" s="10"/>
    </row>
    <row r="180" spans="1:10" ht="15.75" customHeight="1">
      <c r="A180" s="13" t="s">
        <v>22</v>
      </c>
      <c r="B180" s="13" t="s">
        <v>23</v>
      </c>
      <c r="C180" s="13" t="s">
        <v>24</v>
      </c>
      <c r="D180" s="21">
        <v>112277073</v>
      </c>
      <c r="E180" s="14">
        <v>112281143</v>
      </c>
      <c r="H180" s="8"/>
      <c r="I180" s="11"/>
      <c r="J180" s="10"/>
    </row>
    <row r="181" spans="1:10">
      <c r="A181" s="5"/>
      <c r="B181" s="6"/>
      <c r="C181" s="5"/>
      <c r="D181" s="7"/>
      <c r="E181" s="10"/>
      <c r="H181" s="8"/>
      <c r="I181" s="11"/>
      <c r="J181" s="10"/>
    </row>
    <row r="183" spans="1:10">
      <c r="A183" s="1" t="s">
        <v>0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3" t="s">
        <v>110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88" t="s">
        <v>0</v>
      </c>
      <c r="B185" s="88" t="s">
        <v>2</v>
      </c>
      <c r="C185" s="88" t="s">
        <v>3</v>
      </c>
      <c r="D185" s="88" t="s">
        <v>4</v>
      </c>
      <c r="E185" s="88" t="s">
        <v>5</v>
      </c>
      <c r="F185" s="88" t="s">
        <v>6</v>
      </c>
      <c r="G185" s="90"/>
      <c r="H185" s="91"/>
      <c r="I185" s="88" t="s">
        <v>7</v>
      </c>
      <c r="J185" s="88" t="s">
        <v>8</v>
      </c>
    </row>
    <row r="186" spans="1:10">
      <c r="A186" s="89"/>
      <c r="B186" s="89"/>
      <c r="C186" s="89"/>
      <c r="D186" s="89"/>
      <c r="E186" s="89"/>
      <c r="F186" s="4" t="s">
        <v>9</v>
      </c>
      <c r="G186" s="4" t="s">
        <v>10</v>
      </c>
      <c r="H186" s="4" t="s">
        <v>11</v>
      </c>
      <c r="I186" s="89"/>
      <c r="J186" s="89"/>
    </row>
    <row r="187" spans="1:10">
      <c r="A187" s="5" t="s">
        <v>896</v>
      </c>
      <c r="B187" s="6">
        <v>44889.792568171288</v>
      </c>
      <c r="C187" s="5" t="s">
        <v>877</v>
      </c>
      <c r="D187" s="7"/>
      <c r="E187" s="10"/>
      <c r="F187" s="8">
        <v>422.95</v>
      </c>
      <c r="I187" s="11" t="s">
        <v>9</v>
      </c>
      <c r="J187" s="5" t="s">
        <v>877</v>
      </c>
    </row>
    <row r="188" spans="1:10">
      <c r="A188" s="12" t="s">
        <v>21</v>
      </c>
      <c r="B188" s="3"/>
      <c r="C188" s="3"/>
      <c r="D188" s="7"/>
      <c r="E188" s="10"/>
      <c r="H188" s="8"/>
      <c r="I188" s="11"/>
      <c r="J188" s="5"/>
    </row>
    <row r="189" spans="1:10" ht="15.75" customHeight="1">
      <c r="A189" s="13" t="s">
        <v>22</v>
      </c>
      <c r="B189" s="13" t="s">
        <v>23</v>
      </c>
      <c r="C189" s="13" t="s">
        <v>24</v>
      </c>
      <c r="D189" s="21">
        <v>112287094</v>
      </c>
      <c r="E189" s="14">
        <v>112292092</v>
      </c>
      <c r="H189" s="8"/>
      <c r="I189" s="11"/>
      <c r="J189" s="5"/>
    </row>
    <row r="190" spans="1:10">
      <c r="A190" s="5"/>
      <c r="B190" s="6"/>
      <c r="C190" s="5"/>
      <c r="D190" s="7"/>
      <c r="E190" s="10"/>
      <c r="H190" s="8"/>
      <c r="I190" s="11"/>
      <c r="J190" s="5"/>
    </row>
    <row r="192" spans="1:10">
      <c r="A192" s="1" t="s">
        <v>0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3" t="s">
        <v>115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88" t="s">
        <v>0</v>
      </c>
      <c r="B194" s="88" t="s">
        <v>2</v>
      </c>
      <c r="C194" s="88" t="s">
        <v>3</v>
      </c>
      <c r="D194" s="88" t="s">
        <v>4</v>
      </c>
      <c r="E194" s="88" t="s">
        <v>5</v>
      </c>
      <c r="F194" s="88" t="s">
        <v>6</v>
      </c>
      <c r="G194" s="90"/>
      <c r="H194" s="91"/>
      <c r="I194" s="88" t="s">
        <v>7</v>
      </c>
      <c r="J194" s="88" t="s">
        <v>8</v>
      </c>
    </row>
    <row r="195" spans="1:10">
      <c r="A195" s="89"/>
      <c r="B195" s="89"/>
      <c r="C195" s="89"/>
      <c r="D195" s="89"/>
      <c r="E195" s="89"/>
      <c r="F195" s="4" t="s">
        <v>9</v>
      </c>
      <c r="G195" s="4" t="s">
        <v>10</v>
      </c>
      <c r="H195" s="4" t="s">
        <v>11</v>
      </c>
      <c r="I195" s="89"/>
      <c r="J195" s="89"/>
    </row>
    <row r="196" spans="1:10">
      <c r="A196" s="5" t="s">
        <v>897</v>
      </c>
      <c r="B196" s="6">
        <v>44890.792608240743</v>
      </c>
      <c r="C196" s="5" t="s">
        <v>877</v>
      </c>
      <c r="D196" s="7"/>
      <c r="E196" s="10"/>
      <c r="F196" s="8">
        <v>351.22</v>
      </c>
      <c r="I196" s="11" t="s">
        <v>9</v>
      </c>
      <c r="J196" s="5" t="s">
        <v>877</v>
      </c>
    </row>
    <row r="197" spans="1:10">
      <c r="A197" s="12" t="s">
        <v>21</v>
      </c>
      <c r="B197" s="3"/>
      <c r="C197" s="3"/>
      <c r="D197" s="7"/>
      <c r="E197" s="10"/>
      <c r="H197" s="8"/>
      <c r="I197" s="11"/>
      <c r="J197" s="5"/>
    </row>
    <row r="198" spans="1:10" ht="15.75" customHeight="1">
      <c r="A198" s="13" t="s">
        <v>22</v>
      </c>
      <c r="B198" s="13" t="s">
        <v>23</v>
      </c>
      <c r="C198" s="13" t="s">
        <v>24</v>
      </c>
      <c r="D198" s="21">
        <v>112287400</v>
      </c>
      <c r="E198" s="14">
        <v>112292098</v>
      </c>
      <c r="H198" s="8"/>
      <c r="I198" s="11"/>
      <c r="J198" s="5"/>
    </row>
    <row r="199" spans="1:10">
      <c r="A199" s="5"/>
      <c r="B199" s="6"/>
      <c r="C199" s="5"/>
      <c r="D199" s="7"/>
      <c r="E199" s="10"/>
      <c r="H199" s="8"/>
      <c r="I199" s="11"/>
      <c r="J199" s="5"/>
    </row>
    <row r="200" spans="1:10">
      <c r="A200" s="5"/>
      <c r="B200" s="6"/>
      <c r="C200" s="5"/>
      <c r="D200" s="7"/>
      <c r="E200" s="10"/>
      <c r="H200" s="8"/>
      <c r="I200" s="11"/>
      <c r="J200" s="5"/>
    </row>
    <row r="201" spans="1:10">
      <c r="A201" s="1" t="s">
        <v>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3" t="s">
        <v>119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88" t="s">
        <v>0</v>
      </c>
      <c r="B203" s="88" t="s">
        <v>2</v>
      </c>
      <c r="C203" s="88" t="s">
        <v>3</v>
      </c>
      <c r="D203" s="88" t="s">
        <v>4</v>
      </c>
      <c r="E203" s="88" t="s">
        <v>5</v>
      </c>
      <c r="F203" s="88" t="s">
        <v>6</v>
      </c>
      <c r="G203" s="90"/>
      <c r="H203" s="91"/>
      <c r="I203" s="88" t="s">
        <v>7</v>
      </c>
      <c r="J203" s="88" t="s">
        <v>8</v>
      </c>
    </row>
    <row r="204" spans="1:10">
      <c r="A204" s="89"/>
      <c r="B204" s="89"/>
      <c r="C204" s="89"/>
      <c r="D204" s="89"/>
      <c r="E204" s="89"/>
      <c r="F204" s="4" t="s">
        <v>9</v>
      </c>
      <c r="G204" s="4" t="s">
        <v>10</v>
      </c>
      <c r="H204" s="4" t="s">
        <v>11</v>
      </c>
      <c r="I204" s="89"/>
      <c r="J204" s="89"/>
    </row>
    <row r="205" spans="1:10">
      <c r="A205" s="5" t="s">
        <v>898</v>
      </c>
      <c r="B205" s="6">
        <v>44891.584157060177</v>
      </c>
      <c r="C205" s="5" t="s">
        <v>877</v>
      </c>
      <c r="D205" s="7"/>
      <c r="E205" s="10"/>
      <c r="F205" s="8">
        <v>940.77</v>
      </c>
      <c r="I205" s="11" t="s">
        <v>9</v>
      </c>
      <c r="J205" s="5" t="s">
        <v>877</v>
      </c>
    </row>
    <row r="206" spans="1:10">
      <c r="A206" s="12" t="s">
        <v>21</v>
      </c>
      <c r="B206" s="3"/>
      <c r="C206" s="3"/>
      <c r="D206" s="7"/>
      <c r="E206" s="10"/>
      <c r="H206" s="8"/>
      <c r="I206" s="11"/>
      <c r="J206" s="5"/>
    </row>
    <row r="207" spans="1:10" ht="15.75" customHeight="1">
      <c r="A207" s="13" t="s">
        <v>22</v>
      </c>
      <c r="B207" s="13" t="s">
        <v>23</v>
      </c>
      <c r="C207" s="13" t="s">
        <v>24</v>
      </c>
      <c r="D207" s="21">
        <v>112300175</v>
      </c>
      <c r="E207" s="14">
        <v>112300567</v>
      </c>
      <c r="H207" s="8"/>
      <c r="I207" s="11"/>
      <c r="J207" s="5"/>
    </row>
    <row r="210" spans="1:10">
      <c r="A210" s="1" t="s">
        <v>0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3" t="s">
        <v>122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88" t="s">
        <v>0</v>
      </c>
      <c r="B212" s="88" t="s">
        <v>2</v>
      </c>
      <c r="C212" s="88" t="s">
        <v>3</v>
      </c>
      <c r="D212" s="88" t="s">
        <v>4</v>
      </c>
      <c r="E212" s="88" t="s">
        <v>5</v>
      </c>
      <c r="F212" s="88" t="s">
        <v>6</v>
      </c>
      <c r="G212" s="90"/>
      <c r="H212" s="91"/>
      <c r="I212" s="88" t="s">
        <v>7</v>
      </c>
      <c r="J212" s="88" t="s">
        <v>8</v>
      </c>
    </row>
    <row r="213" spans="1:10">
      <c r="A213" s="89"/>
      <c r="B213" s="89"/>
      <c r="C213" s="89"/>
      <c r="D213" s="89"/>
      <c r="E213" s="89"/>
      <c r="F213" s="4" t="s">
        <v>9</v>
      </c>
      <c r="G213" s="4" t="s">
        <v>10</v>
      </c>
      <c r="H213" s="4" t="s">
        <v>11</v>
      </c>
      <c r="I213" s="89"/>
      <c r="J213" s="89"/>
    </row>
    <row r="214" spans="1:10">
      <c r="A214" s="5" t="s">
        <v>899</v>
      </c>
      <c r="B214" s="6">
        <v>44893.792504155092</v>
      </c>
      <c r="C214" s="5" t="s">
        <v>877</v>
      </c>
      <c r="D214" s="7"/>
      <c r="E214" s="10"/>
      <c r="F214" s="8">
        <v>1576.58</v>
      </c>
      <c r="I214" s="11" t="s">
        <v>9</v>
      </c>
      <c r="J214" s="5" t="s">
        <v>877</v>
      </c>
    </row>
    <row r="215" spans="1:10">
      <c r="A215" s="12" t="s">
        <v>21</v>
      </c>
      <c r="B215" s="3"/>
      <c r="C215" s="3"/>
      <c r="D215" s="7"/>
      <c r="E215" s="10"/>
      <c r="F215" s="8"/>
      <c r="I215" s="11"/>
      <c r="J215" s="5"/>
    </row>
    <row r="216" spans="1:10" ht="15.75" customHeight="1">
      <c r="A216" s="13" t="s">
        <v>22</v>
      </c>
      <c r="B216" s="13" t="s">
        <v>23</v>
      </c>
      <c r="C216" s="13" t="s">
        <v>24</v>
      </c>
      <c r="D216" s="21">
        <v>112302865</v>
      </c>
      <c r="E216" s="14">
        <v>112308628</v>
      </c>
      <c r="F216" s="8"/>
      <c r="I216" s="11"/>
      <c r="J216" s="5"/>
    </row>
    <row r="217" spans="1:10">
      <c r="A217" s="5"/>
      <c r="B217" s="6"/>
      <c r="C217" s="5"/>
      <c r="D217" s="7"/>
      <c r="E217" s="10"/>
      <c r="F217" s="8"/>
      <c r="I217" s="11"/>
      <c r="J217" s="5"/>
    </row>
    <row r="219" spans="1:10">
      <c r="A219" s="1" t="s">
        <v>0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3" t="s">
        <v>126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88" t="s">
        <v>0</v>
      </c>
      <c r="B221" s="88" t="s">
        <v>2</v>
      </c>
      <c r="C221" s="88" t="s">
        <v>3</v>
      </c>
      <c r="D221" s="88" t="s">
        <v>4</v>
      </c>
      <c r="E221" s="88" t="s">
        <v>5</v>
      </c>
      <c r="F221" s="88" t="s">
        <v>6</v>
      </c>
      <c r="G221" s="90"/>
      <c r="H221" s="91"/>
      <c r="I221" s="88" t="s">
        <v>7</v>
      </c>
      <c r="J221" s="88" t="s">
        <v>8</v>
      </c>
    </row>
    <row r="222" spans="1:10">
      <c r="A222" s="89"/>
      <c r="B222" s="89"/>
      <c r="C222" s="89"/>
      <c r="D222" s="89"/>
      <c r="E222" s="89"/>
      <c r="F222" s="4" t="s">
        <v>9</v>
      </c>
      <c r="G222" s="4" t="s">
        <v>10</v>
      </c>
      <c r="H222" s="4" t="s">
        <v>11</v>
      </c>
      <c r="I222" s="89"/>
      <c r="J222" s="89"/>
    </row>
    <row r="223" spans="1:10">
      <c r="A223" s="5" t="s">
        <v>900</v>
      </c>
      <c r="B223" s="6">
        <v>44894.792633993056</v>
      </c>
      <c r="C223" s="5" t="s">
        <v>877</v>
      </c>
      <c r="D223" s="7"/>
      <c r="E223" s="10"/>
      <c r="F223" s="8">
        <v>2950.98</v>
      </c>
      <c r="I223" s="11" t="s">
        <v>9</v>
      </c>
      <c r="J223" s="5" t="s">
        <v>877</v>
      </c>
    </row>
    <row r="224" spans="1:10">
      <c r="A224" s="12" t="s">
        <v>21</v>
      </c>
      <c r="B224" s="3"/>
      <c r="C224" s="3"/>
      <c r="D224" s="7"/>
      <c r="E224" s="10"/>
      <c r="H224" s="8"/>
      <c r="I224" s="11"/>
      <c r="J224" s="5"/>
    </row>
    <row r="225" spans="1:10" ht="15.75" customHeight="1">
      <c r="A225" s="13" t="s">
        <v>22</v>
      </c>
      <c r="B225" s="13" t="s">
        <v>23</v>
      </c>
      <c r="C225" s="13" t="s">
        <v>24</v>
      </c>
      <c r="D225" s="21">
        <v>112320634</v>
      </c>
      <c r="E225" s="14">
        <v>112320782</v>
      </c>
      <c r="H225" s="8"/>
      <c r="I225" s="11"/>
      <c r="J225" s="5"/>
    </row>
    <row r="228" spans="1:10">
      <c r="A228" s="1" t="s">
        <v>0</v>
      </c>
      <c r="B228" s="2"/>
      <c r="C228" s="2"/>
      <c r="D228" s="2"/>
      <c r="E228" s="2"/>
      <c r="F228" s="2"/>
      <c r="G228" s="2"/>
      <c r="H228" s="2"/>
      <c r="I228" s="2"/>
      <c r="J228" s="2"/>
    </row>
    <row r="229" spans="1:10">
      <c r="A229" s="3" t="s">
        <v>131</v>
      </c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88" t="s">
        <v>0</v>
      </c>
      <c r="B230" s="88" t="s">
        <v>2</v>
      </c>
      <c r="C230" s="88" t="s">
        <v>3</v>
      </c>
      <c r="D230" s="88" t="s">
        <v>4</v>
      </c>
      <c r="E230" s="88" t="s">
        <v>5</v>
      </c>
      <c r="F230" s="88" t="s">
        <v>6</v>
      </c>
      <c r="G230" s="90"/>
      <c r="H230" s="91"/>
      <c r="I230" s="88" t="s">
        <v>7</v>
      </c>
      <c r="J230" s="88" t="s">
        <v>8</v>
      </c>
    </row>
    <row r="231" spans="1:10">
      <c r="A231" s="89"/>
      <c r="B231" s="89"/>
      <c r="C231" s="89"/>
      <c r="D231" s="89"/>
      <c r="E231" s="89"/>
      <c r="F231" s="4" t="s">
        <v>9</v>
      </c>
      <c r="G231" s="4" t="s">
        <v>10</v>
      </c>
      <c r="H231" s="4" t="s">
        <v>11</v>
      </c>
      <c r="I231" s="89"/>
      <c r="J231" s="89"/>
    </row>
    <row r="232" spans="1:10">
      <c r="A232" s="5" t="s">
        <v>901</v>
      </c>
      <c r="B232" s="6">
        <v>44895.751377418979</v>
      </c>
      <c r="C232" s="5" t="s">
        <v>877</v>
      </c>
      <c r="D232" s="7"/>
      <c r="E232" s="10"/>
      <c r="F232" s="8">
        <v>3647.19</v>
      </c>
      <c r="I232" s="11" t="s">
        <v>9</v>
      </c>
      <c r="J232" s="5" t="s">
        <v>877</v>
      </c>
    </row>
    <row r="233" spans="1:10">
      <c r="A233" s="5" t="s">
        <v>901</v>
      </c>
      <c r="B233" s="6">
        <v>44895.751377418979</v>
      </c>
      <c r="C233" s="5" t="s">
        <v>877</v>
      </c>
      <c r="D233" s="7"/>
      <c r="E233" s="10"/>
      <c r="H233" s="8">
        <v>38</v>
      </c>
      <c r="I233" s="11" t="s">
        <v>226</v>
      </c>
      <c r="J233" s="5" t="s">
        <v>877</v>
      </c>
    </row>
    <row r="234" spans="1:10">
      <c r="A234" s="12" t="s">
        <v>21</v>
      </c>
      <c r="B234" s="3"/>
      <c r="C234" s="3"/>
      <c r="D234" s="7"/>
      <c r="E234" s="10"/>
      <c r="H234" s="8"/>
      <c r="I234" s="11"/>
      <c r="J234" s="5"/>
    </row>
    <row r="235" spans="1:10" ht="15.75" customHeight="1">
      <c r="A235" s="13" t="s">
        <v>22</v>
      </c>
      <c r="B235" s="13" t="s">
        <v>23</v>
      </c>
      <c r="C235" s="13" t="s">
        <v>24</v>
      </c>
      <c r="D235" s="21">
        <v>112321272</v>
      </c>
      <c r="E235" s="14">
        <v>112321344</v>
      </c>
      <c r="H235" s="8"/>
      <c r="I235" s="11"/>
      <c r="J235" s="5"/>
    </row>
    <row r="238" spans="1:10">
      <c r="A238" s="1" t="s">
        <v>0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3" t="s">
        <v>136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88" t="s">
        <v>0</v>
      </c>
      <c r="B240" s="88" t="s">
        <v>2</v>
      </c>
      <c r="C240" s="88" t="s">
        <v>3</v>
      </c>
      <c r="D240" s="88" t="s">
        <v>4</v>
      </c>
      <c r="E240" s="88" t="s">
        <v>5</v>
      </c>
      <c r="F240" s="88" t="s">
        <v>6</v>
      </c>
      <c r="G240" s="90"/>
      <c r="H240" s="91"/>
      <c r="I240" s="88" t="s">
        <v>7</v>
      </c>
      <c r="J240" s="88" t="s">
        <v>8</v>
      </c>
    </row>
    <row r="241" spans="1:10">
      <c r="A241" s="89"/>
      <c r="B241" s="89"/>
      <c r="C241" s="89"/>
      <c r="D241" s="89"/>
      <c r="E241" s="89"/>
      <c r="F241" s="4" t="s">
        <v>9</v>
      </c>
      <c r="G241" s="4" t="s">
        <v>10</v>
      </c>
      <c r="H241" s="4" t="s">
        <v>11</v>
      </c>
      <c r="I241" s="89"/>
      <c r="J241" s="89"/>
    </row>
    <row r="242" spans="1:10">
      <c r="A242" s="5" t="s">
        <v>902</v>
      </c>
      <c r="B242" s="6">
        <v>44896.792689513888</v>
      </c>
      <c r="C242" s="5" t="s">
        <v>884</v>
      </c>
      <c r="D242" s="7"/>
      <c r="E242" s="10"/>
      <c r="F242" s="8">
        <v>690.81</v>
      </c>
      <c r="I242" s="11" t="s">
        <v>9</v>
      </c>
      <c r="J242" s="5" t="s">
        <v>877</v>
      </c>
    </row>
    <row r="243" spans="1:10">
      <c r="A243" s="5" t="s">
        <v>902</v>
      </c>
      <c r="B243" s="6">
        <v>44896.792689513888</v>
      </c>
      <c r="C243" s="5" t="s">
        <v>877</v>
      </c>
      <c r="D243" s="7"/>
      <c r="E243" s="10"/>
      <c r="H243" s="8">
        <v>613.51</v>
      </c>
      <c r="I243" s="11" t="s">
        <v>226</v>
      </c>
      <c r="J243" s="5" t="s">
        <v>877</v>
      </c>
    </row>
    <row r="244" spans="1:10">
      <c r="A244" s="12" t="s">
        <v>21</v>
      </c>
      <c r="B244" s="3"/>
      <c r="C244" s="3"/>
      <c r="D244" s="7"/>
      <c r="E244" s="10"/>
      <c r="G244" s="8"/>
      <c r="I244" s="11"/>
      <c r="J244" s="5"/>
    </row>
    <row r="245" spans="1:10" ht="15.75" customHeight="1">
      <c r="A245" s="13" t="s">
        <v>22</v>
      </c>
      <c r="B245" s="13" t="s">
        <v>23</v>
      </c>
      <c r="C245" s="13" t="s">
        <v>24</v>
      </c>
      <c r="D245" s="21">
        <v>112325211</v>
      </c>
      <c r="E245" s="14">
        <v>112325637</v>
      </c>
      <c r="G245" s="8"/>
      <c r="I245" s="11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139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88" t="s">
        <v>0</v>
      </c>
      <c r="B250" s="88" t="s">
        <v>2</v>
      </c>
      <c r="C250" s="88" t="s">
        <v>3</v>
      </c>
      <c r="D250" s="88" t="s">
        <v>4</v>
      </c>
      <c r="E250" s="88" t="s">
        <v>5</v>
      </c>
      <c r="F250" s="88" t="s">
        <v>6</v>
      </c>
      <c r="G250" s="90"/>
      <c r="H250" s="91"/>
      <c r="I250" s="88" t="s">
        <v>7</v>
      </c>
      <c r="J250" s="88" t="s">
        <v>8</v>
      </c>
    </row>
    <row r="251" spans="1:10">
      <c r="A251" s="89"/>
      <c r="B251" s="89"/>
      <c r="C251" s="89"/>
      <c r="D251" s="89"/>
      <c r="E251" s="89"/>
      <c r="F251" s="4" t="s">
        <v>9</v>
      </c>
      <c r="G251" s="4" t="s">
        <v>10</v>
      </c>
      <c r="H251" s="4" t="s">
        <v>11</v>
      </c>
      <c r="I251" s="89"/>
      <c r="J251" s="89"/>
    </row>
    <row r="252" spans="1:10">
      <c r="A252" s="5" t="s">
        <v>903</v>
      </c>
      <c r="B252" s="6">
        <v>44897.792484976853</v>
      </c>
      <c r="C252" s="5" t="s">
        <v>877</v>
      </c>
      <c r="D252" s="7"/>
      <c r="E252" s="10"/>
      <c r="F252" s="8">
        <v>1231.3499999999999</v>
      </c>
      <c r="I252" s="11" t="s">
        <v>9</v>
      </c>
      <c r="J252" s="5" t="s">
        <v>877</v>
      </c>
    </row>
    <row r="253" spans="1:10">
      <c r="A253" s="12" t="s">
        <v>21</v>
      </c>
      <c r="B253" s="3"/>
      <c r="C253" s="3"/>
      <c r="D253" s="7"/>
      <c r="E253" s="10"/>
      <c r="H253" s="8"/>
      <c r="I253" s="11"/>
      <c r="J253" s="10"/>
    </row>
    <row r="254" spans="1:10" ht="15.75" customHeight="1">
      <c r="A254" s="13" t="s">
        <v>22</v>
      </c>
      <c r="B254" s="13" t="s">
        <v>23</v>
      </c>
      <c r="C254" s="13" t="s">
        <v>24</v>
      </c>
      <c r="D254" s="21">
        <v>112325227</v>
      </c>
      <c r="E254" s="14">
        <v>112325638</v>
      </c>
      <c r="H254" s="8"/>
      <c r="I254" s="11"/>
      <c r="J254" s="10"/>
    </row>
    <row r="255" spans="1:10">
      <c r="A255" s="5"/>
      <c r="B255" s="6"/>
      <c r="C255" s="5"/>
      <c r="D255" s="7"/>
      <c r="E255" s="10"/>
      <c r="H255" s="8"/>
      <c r="I255" s="11"/>
      <c r="J255" s="10"/>
    </row>
    <row r="256" spans="1:10">
      <c r="A256" s="5"/>
      <c r="B256" s="6"/>
      <c r="C256" s="5"/>
      <c r="D256" s="7"/>
      <c r="E256" s="10"/>
      <c r="H256" s="8"/>
      <c r="I256" s="11"/>
      <c r="J256" s="10"/>
    </row>
    <row r="257" spans="1:10">
      <c r="A257" s="1" t="s">
        <v>0</v>
      </c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3" t="s">
        <v>143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88" t="s">
        <v>0</v>
      </c>
      <c r="B259" s="88" t="s">
        <v>2</v>
      </c>
      <c r="C259" s="88" t="s">
        <v>3</v>
      </c>
      <c r="D259" s="88" t="s">
        <v>4</v>
      </c>
      <c r="E259" s="88" t="s">
        <v>5</v>
      </c>
      <c r="F259" s="88" t="s">
        <v>6</v>
      </c>
      <c r="G259" s="90"/>
      <c r="H259" s="91"/>
      <c r="I259" s="88" t="s">
        <v>7</v>
      </c>
      <c r="J259" s="88" t="s">
        <v>8</v>
      </c>
    </row>
    <row r="260" spans="1:10">
      <c r="A260" s="89"/>
      <c r="B260" s="89"/>
      <c r="C260" s="89"/>
      <c r="D260" s="89"/>
      <c r="E260" s="89"/>
      <c r="F260" s="4" t="s">
        <v>9</v>
      </c>
      <c r="G260" s="4" t="s">
        <v>10</v>
      </c>
      <c r="H260" s="4" t="s">
        <v>11</v>
      </c>
      <c r="I260" s="89"/>
      <c r="J260" s="89"/>
    </row>
    <row r="261" spans="1:10">
      <c r="A261" s="5" t="s">
        <v>904</v>
      </c>
      <c r="B261" s="6">
        <v>44898.585135949077</v>
      </c>
      <c r="C261" s="5" t="s">
        <v>877</v>
      </c>
      <c r="D261" s="7"/>
      <c r="E261" s="10"/>
      <c r="F261" s="8">
        <v>944.72</v>
      </c>
      <c r="I261" s="11" t="s">
        <v>9</v>
      </c>
      <c r="J261" s="5" t="s">
        <v>877</v>
      </c>
    </row>
    <row r="262" spans="1:10">
      <c r="A262" s="12" t="s">
        <v>21</v>
      </c>
      <c r="B262" s="3"/>
      <c r="C262" s="3"/>
      <c r="D262" s="7"/>
      <c r="E262" s="10"/>
      <c r="H262" s="8"/>
      <c r="I262" s="11"/>
      <c r="J262" s="10"/>
    </row>
    <row r="263" spans="1:10" ht="15.75" customHeight="1">
      <c r="A263" s="13" t="s">
        <v>22</v>
      </c>
      <c r="B263" s="13" t="s">
        <v>23</v>
      </c>
      <c r="C263" s="13" t="s">
        <v>24</v>
      </c>
      <c r="D263" s="21">
        <v>112352973</v>
      </c>
      <c r="E263" s="14">
        <v>112356172</v>
      </c>
      <c r="H263" s="8"/>
      <c r="I263" s="11"/>
      <c r="J263" s="10"/>
    </row>
    <row r="266" spans="1:10">
      <c r="A266" s="1" t="s">
        <v>0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3" t="s">
        <v>146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88" t="s">
        <v>0</v>
      </c>
      <c r="B268" s="88" t="s">
        <v>2</v>
      </c>
      <c r="C268" s="88" t="s">
        <v>3</v>
      </c>
      <c r="D268" s="88" t="s">
        <v>4</v>
      </c>
      <c r="E268" s="88" t="s">
        <v>5</v>
      </c>
      <c r="F268" s="88" t="s">
        <v>6</v>
      </c>
      <c r="G268" s="90"/>
      <c r="H268" s="91"/>
      <c r="I268" s="88" t="s">
        <v>7</v>
      </c>
      <c r="J268" s="88" t="s">
        <v>8</v>
      </c>
    </row>
    <row r="269" spans="1:10">
      <c r="A269" s="89"/>
      <c r="B269" s="89"/>
      <c r="C269" s="89"/>
      <c r="D269" s="89"/>
      <c r="E269" s="89"/>
      <c r="F269" s="4" t="s">
        <v>9</v>
      </c>
      <c r="G269" s="4" t="s">
        <v>10</v>
      </c>
      <c r="H269" s="4" t="s">
        <v>11</v>
      </c>
      <c r="I269" s="89"/>
      <c r="J269" s="89"/>
    </row>
    <row r="270" spans="1:10">
      <c r="A270" s="5" t="s">
        <v>905</v>
      </c>
      <c r="B270" s="6">
        <v>44900.793610138891</v>
      </c>
      <c r="C270" s="5" t="s">
        <v>877</v>
      </c>
      <c r="D270" s="7"/>
      <c r="E270" s="10"/>
      <c r="F270" s="8">
        <v>693.06</v>
      </c>
      <c r="I270" s="11" t="s">
        <v>9</v>
      </c>
      <c r="J270" s="5" t="s">
        <v>877</v>
      </c>
    </row>
    <row r="271" spans="1:10">
      <c r="A271" s="12" t="s">
        <v>21</v>
      </c>
      <c r="B271" s="3"/>
      <c r="C271" s="3"/>
      <c r="D271" s="7"/>
      <c r="E271" s="10"/>
      <c r="H271" s="8"/>
      <c r="I271" s="11"/>
      <c r="J271" s="5"/>
    </row>
    <row r="272" spans="1:10" ht="15.75" customHeight="1">
      <c r="A272" s="13" t="s">
        <v>22</v>
      </c>
      <c r="B272" s="13" t="s">
        <v>23</v>
      </c>
      <c r="C272" s="13" t="s">
        <v>24</v>
      </c>
      <c r="D272" s="21">
        <v>112358942</v>
      </c>
      <c r="E272" s="14">
        <v>112362753</v>
      </c>
      <c r="H272" s="8"/>
      <c r="I272" s="11"/>
      <c r="J272" s="5"/>
    </row>
    <row r="275" spans="1:10">
      <c r="A275" s="1" t="s">
        <v>0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3" t="s">
        <v>152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88" t="s">
        <v>0</v>
      </c>
      <c r="B277" s="88" t="s">
        <v>2</v>
      </c>
      <c r="C277" s="88" t="s">
        <v>3</v>
      </c>
      <c r="D277" s="88" t="s">
        <v>4</v>
      </c>
      <c r="E277" s="88" t="s">
        <v>5</v>
      </c>
      <c r="F277" s="88" t="s">
        <v>6</v>
      </c>
      <c r="G277" s="90"/>
      <c r="H277" s="91"/>
      <c r="I277" s="88" t="s">
        <v>7</v>
      </c>
      <c r="J277" s="88" t="s">
        <v>8</v>
      </c>
    </row>
    <row r="278" spans="1:10">
      <c r="A278" s="89"/>
      <c r="B278" s="89"/>
      <c r="C278" s="89"/>
      <c r="D278" s="89"/>
      <c r="E278" s="89"/>
      <c r="F278" s="4" t="s">
        <v>9</v>
      </c>
      <c r="G278" s="4" t="s">
        <v>10</v>
      </c>
      <c r="H278" s="4" t="s">
        <v>11</v>
      </c>
      <c r="I278" s="89"/>
      <c r="J278" s="89"/>
    </row>
    <row r="279" spans="1:10">
      <c r="A279" s="5" t="s">
        <v>906</v>
      </c>
      <c r="B279" s="6">
        <v>44901.79279</v>
      </c>
      <c r="C279" s="5" t="s">
        <v>877</v>
      </c>
      <c r="D279" s="7"/>
      <c r="E279" s="10"/>
      <c r="F279" s="8">
        <v>3340.64</v>
      </c>
      <c r="I279" s="11" t="s">
        <v>9</v>
      </c>
      <c r="J279" s="5" t="s">
        <v>877</v>
      </c>
    </row>
    <row r="280" spans="1:10">
      <c r="A280" s="5" t="s">
        <v>906</v>
      </c>
      <c r="B280" s="6">
        <v>44901.79279</v>
      </c>
      <c r="C280" s="5" t="s">
        <v>877</v>
      </c>
      <c r="D280" s="7"/>
      <c r="E280" s="10"/>
      <c r="H280" s="8">
        <v>57.34</v>
      </c>
      <c r="I280" s="11" t="s">
        <v>226</v>
      </c>
      <c r="J280" s="5" t="s">
        <v>877</v>
      </c>
    </row>
    <row r="281" spans="1:10">
      <c r="A281" s="12" t="s">
        <v>21</v>
      </c>
      <c r="B281" s="3"/>
      <c r="C281" s="3"/>
      <c r="D281" s="7"/>
      <c r="E281" s="10"/>
      <c r="H281" s="8"/>
      <c r="I281" s="11"/>
      <c r="J281" s="10"/>
    </row>
    <row r="282" spans="1:10" ht="15.75" customHeight="1">
      <c r="A282" s="13" t="s">
        <v>22</v>
      </c>
      <c r="B282" s="13" t="s">
        <v>23</v>
      </c>
      <c r="C282" s="13" t="s">
        <v>24</v>
      </c>
      <c r="D282" s="21">
        <v>112370420</v>
      </c>
      <c r="E282" s="14">
        <v>112370671</v>
      </c>
      <c r="H282" s="8"/>
      <c r="I282" s="11"/>
      <c r="J282" s="10"/>
    </row>
    <row r="285" spans="1:10">
      <c r="A285" s="1" t="s">
        <v>0</v>
      </c>
      <c r="B285" s="2"/>
      <c r="C285" s="2"/>
      <c r="D285" s="2"/>
      <c r="E285" s="2"/>
      <c r="F285" s="2"/>
      <c r="G285" s="2"/>
      <c r="H285" s="2"/>
      <c r="I285" s="2"/>
      <c r="J285" s="2"/>
    </row>
    <row r="286" spans="1:10">
      <c r="A286" s="3" t="s">
        <v>155</v>
      </c>
      <c r="B286" s="2"/>
      <c r="C286" s="2"/>
      <c r="D286" s="2"/>
      <c r="E286" s="2"/>
      <c r="F286" s="2"/>
      <c r="G286" s="2"/>
      <c r="H286" s="2"/>
      <c r="I286" s="2"/>
      <c r="J286" s="2"/>
    </row>
    <row r="287" spans="1:10">
      <c r="A287" s="88" t="s">
        <v>0</v>
      </c>
      <c r="B287" s="88" t="s">
        <v>2</v>
      </c>
      <c r="C287" s="88" t="s">
        <v>3</v>
      </c>
      <c r="D287" s="88" t="s">
        <v>4</v>
      </c>
      <c r="E287" s="88" t="s">
        <v>5</v>
      </c>
      <c r="F287" s="88" t="s">
        <v>6</v>
      </c>
      <c r="G287" s="90"/>
      <c r="H287" s="91"/>
      <c r="I287" s="88" t="s">
        <v>7</v>
      </c>
      <c r="J287" s="88" t="s">
        <v>8</v>
      </c>
    </row>
    <row r="288" spans="1:10">
      <c r="A288" s="89"/>
      <c r="B288" s="89"/>
      <c r="C288" s="89"/>
      <c r="D288" s="89"/>
      <c r="E288" s="89"/>
      <c r="F288" s="4" t="s">
        <v>9</v>
      </c>
      <c r="G288" s="4" t="s">
        <v>10</v>
      </c>
      <c r="H288" s="4" t="s">
        <v>11</v>
      </c>
      <c r="I288" s="89"/>
      <c r="J288" s="89"/>
    </row>
    <row r="289" spans="1:10">
      <c r="A289" s="5" t="s">
        <v>907</v>
      </c>
      <c r="B289" s="6">
        <v>44902.792578159722</v>
      </c>
      <c r="C289" s="5" t="s">
        <v>877</v>
      </c>
      <c r="D289" s="7"/>
      <c r="E289" s="10"/>
      <c r="F289" s="8">
        <v>668.97</v>
      </c>
      <c r="I289" s="11" t="s">
        <v>9</v>
      </c>
      <c r="J289" s="5" t="s">
        <v>877</v>
      </c>
    </row>
    <row r="290" spans="1:10">
      <c r="A290" s="12" t="s">
        <v>21</v>
      </c>
      <c r="B290" s="3"/>
      <c r="C290" s="3"/>
      <c r="D290" s="7"/>
      <c r="E290" s="10"/>
      <c r="H290" s="8"/>
      <c r="I290" s="11"/>
      <c r="J290" s="5"/>
    </row>
    <row r="291" spans="1:10" ht="15.75" customHeight="1">
      <c r="A291" s="13" t="s">
        <v>22</v>
      </c>
      <c r="B291" s="13" t="s">
        <v>23</v>
      </c>
      <c r="C291" s="13" t="s">
        <v>24</v>
      </c>
      <c r="D291" s="21">
        <v>112372310</v>
      </c>
      <c r="E291" s="14">
        <v>112378636</v>
      </c>
      <c r="H291" s="8"/>
      <c r="I291" s="11"/>
      <c r="J291" s="5"/>
    </row>
    <row r="294" spans="1:10">
      <c r="A294" s="1" t="s">
        <v>0</v>
      </c>
      <c r="B294" s="2"/>
      <c r="C294" s="2"/>
      <c r="D294" s="2"/>
      <c r="E294" s="2"/>
      <c r="F294" s="2"/>
      <c r="G294" s="2"/>
      <c r="H294" s="2"/>
      <c r="I294" s="2"/>
      <c r="J294" s="2"/>
    </row>
    <row r="295" spans="1:10">
      <c r="A295" s="3" t="s">
        <v>159</v>
      </c>
      <c r="B295" s="2"/>
      <c r="C295" s="2"/>
      <c r="D295" s="2"/>
      <c r="E295" s="2"/>
      <c r="F295" s="2"/>
      <c r="G295" s="2"/>
      <c r="H295" s="2"/>
      <c r="I295" s="2"/>
      <c r="J295" s="2"/>
    </row>
    <row r="296" spans="1:10">
      <c r="A296" s="88" t="s">
        <v>0</v>
      </c>
      <c r="B296" s="88" t="s">
        <v>2</v>
      </c>
      <c r="C296" s="88" t="s">
        <v>3</v>
      </c>
      <c r="D296" s="88" t="s">
        <v>4</v>
      </c>
      <c r="E296" s="88" t="s">
        <v>5</v>
      </c>
      <c r="F296" s="88" t="s">
        <v>6</v>
      </c>
      <c r="G296" s="90"/>
      <c r="H296" s="91"/>
      <c r="I296" s="88" t="s">
        <v>7</v>
      </c>
      <c r="J296" s="88" t="s">
        <v>8</v>
      </c>
    </row>
    <row r="297" spans="1:10">
      <c r="A297" s="89"/>
      <c r="B297" s="89"/>
      <c r="C297" s="89"/>
      <c r="D297" s="89"/>
      <c r="E297" s="89"/>
      <c r="F297" s="4" t="s">
        <v>9</v>
      </c>
      <c r="G297" s="4" t="s">
        <v>10</v>
      </c>
      <c r="H297" s="4" t="s">
        <v>11</v>
      </c>
      <c r="I297" s="89"/>
      <c r="J297" s="89"/>
    </row>
    <row r="298" spans="1:10">
      <c r="A298" s="5" t="s">
        <v>908</v>
      </c>
      <c r="B298" s="6">
        <v>44903.792934189813</v>
      </c>
      <c r="C298" s="5" t="s">
        <v>877</v>
      </c>
      <c r="D298" s="7"/>
      <c r="E298" s="10"/>
      <c r="F298" s="8">
        <v>388.36</v>
      </c>
      <c r="I298" s="11" t="s">
        <v>9</v>
      </c>
      <c r="J298" s="5" t="s">
        <v>877</v>
      </c>
    </row>
    <row r="299" spans="1:10">
      <c r="A299" s="12" t="s">
        <v>21</v>
      </c>
      <c r="B299" s="3"/>
      <c r="C299" s="3"/>
      <c r="D299" s="7"/>
      <c r="E299" s="10"/>
      <c r="H299" s="8"/>
      <c r="I299" s="11"/>
      <c r="J299" s="10"/>
    </row>
    <row r="300" spans="1:10" ht="15.75" customHeight="1">
      <c r="A300" s="13" t="s">
        <v>22</v>
      </c>
      <c r="B300" s="13" t="s">
        <v>23</v>
      </c>
      <c r="C300" s="13" t="s">
        <v>24</v>
      </c>
      <c r="D300" s="79">
        <v>112386081</v>
      </c>
      <c r="E300" s="14">
        <v>112387896</v>
      </c>
      <c r="H300" s="8"/>
      <c r="I300" s="11"/>
      <c r="J300" s="10"/>
    </row>
    <row r="303" spans="1:10">
      <c r="A303" s="1" t="s">
        <v>0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3" t="s">
        <v>162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88" t="s">
        <v>0</v>
      </c>
      <c r="B305" s="88" t="s">
        <v>2</v>
      </c>
      <c r="C305" s="88" t="s">
        <v>3</v>
      </c>
      <c r="D305" s="88" t="s">
        <v>4</v>
      </c>
      <c r="E305" s="88" t="s">
        <v>5</v>
      </c>
      <c r="F305" s="88" t="s">
        <v>6</v>
      </c>
      <c r="G305" s="90"/>
      <c r="H305" s="91"/>
      <c r="I305" s="88" t="s">
        <v>7</v>
      </c>
      <c r="J305" s="88" t="s">
        <v>8</v>
      </c>
    </row>
    <row r="306" spans="1:10">
      <c r="A306" s="89"/>
      <c r="B306" s="89"/>
      <c r="C306" s="89"/>
      <c r="D306" s="89"/>
      <c r="E306" s="89"/>
      <c r="F306" s="4" t="s">
        <v>9</v>
      </c>
      <c r="G306" s="4" t="s">
        <v>10</v>
      </c>
      <c r="H306" s="4" t="s">
        <v>11</v>
      </c>
      <c r="I306" s="89"/>
      <c r="J306" s="89"/>
    </row>
    <row r="307" spans="1:10">
      <c r="A307" s="5" t="s">
        <v>909</v>
      </c>
      <c r="B307" s="6">
        <v>44904.793332361107</v>
      </c>
      <c r="C307" s="5" t="s">
        <v>877</v>
      </c>
      <c r="F307" s="8">
        <v>4274.6000000000004</v>
      </c>
      <c r="I307" s="11" t="s">
        <v>9</v>
      </c>
      <c r="J307" s="5" t="s">
        <v>877</v>
      </c>
    </row>
    <row r="308" spans="1:10">
      <c r="A308" s="12" t="s">
        <v>21</v>
      </c>
      <c r="B308" s="3"/>
      <c r="C308" s="3"/>
      <c r="F308" s="8"/>
      <c r="I308" s="11"/>
      <c r="J308" s="5"/>
    </row>
    <row r="309" spans="1:10" ht="15.75" customHeight="1">
      <c r="A309" s="13" t="s">
        <v>22</v>
      </c>
      <c r="B309" s="13" t="s">
        <v>23</v>
      </c>
      <c r="C309" s="13" t="s">
        <v>24</v>
      </c>
      <c r="D309" s="79">
        <v>112386084</v>
      </c>
      <c r="E309" s="14">
        <v>112387900</v>
      </c>
    </row>
    <row r="312" spans="1:10">
      <c r="A312" s="5" t="s">
        <v>910</v>
      </c>
      <c r="B312" s="6">
        <v>44905.585100567128</v>
      </c>
      <c r="C312" s="5" t="s">
        <v>877</v>
      </c>
      <c r="F312" s="8">
        <v>222.28</v>
      </c>
      <c r="I312" s="11" t="s">
        <v>9</v>
      </c>
      <c r="J312" s="5" t="s">
        <v>877</v>
      </c>
    </row>
    <row r="313" spans="1:10">
      <c r="A313" s="12" t="s">
        <v>21</v>
      </c>
      <c r="B313" s="3"/>
      <c r="C313" s="3"/>
    </row>
    <row r="314" spans="1:10" ht="15.75" customHeight="1">
      <c r="A314" s="13" t="s">
        <v>22</v>
      </c>
      <c r="B314" s="13" t="s">
        <v>23</v>
      </c>
      <c r="C314" s="13" t="s">
        <v>24</v>
      </c>
      <c r="D314" s="79">
        <v>112393377</v>
      </c>
      <c r="E314" s="14">
        <v>112399589</v>
      </c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167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88" t="s">
        <v>0</v>
      </c>
      <c r="B319" s="88" t="s">
        <v>2</v>
      </c>
      <c r="C319" s="88" t="s">
        <v>3</v>
      </c>
      <c r="D319" s="88" t="s">
        <v>4</v>
      </c>
      <c r="E319" s="88" t="s">
        <v>5</v>
      </c>
      <c r="F319" s="88" t="s">
        <v>6</v>
      </c>
      <c r="G319" s="90"/>
      <c r="H319" s="91"/>
      <c r="I319" s="88" t="s">
        <v>7</v>
      </c>
      <c r="J319" s="88" t="s">
        <v>8</v>
      </c>
    </row>
    <row r="320" spans="1:10">
      <c r="A320" s="89"/>
      <c r="B320" s="89"/>
      <c r="C320" s="89"/>
      <c r="D320" s="89"/>
      <c r="E320" s="89"/>
      <c r="F320" s="4" t="s">
        <v>9</v>
      </c>
      <c r="G320" s="4" t="s">
        <v>10</v>
      </c>
      <c r="H320" s="4" t="s">
        <v>11</v>
      </c>
      <c r="I320" s="89"/>
      <c r="J320" s="89"/>
    </row>
    <row r="321" spans="1:10">
      <c r="A321" s="5" t="s">
        <v>911</v>
      </c>
      <c r="B321" s="6">
        <v>44907.79318375</v>
      </c>
      <c r="C321" s="5" t="s">
        <v>877</v>
      </c>
      <c r="I321" s="11" t="s">
        <v>9</v>
      </c>
      <c r="J321" s="5" t="s">
        <v>877</v>
      </c>
    </row>
    <row r="322" spans="1:10">
      <c r="A322" s="12" t="s">
        <v>21</v>
      </c>
      <c r="B322" s="3"/>
      <c r="C322" s="3"/>
    </row>
    <row r="323" spans="1:10" ht="15.75" customHeight="1">
      <c r="A323" s="13" t="s">
        <v>22</v>
      </c>
      <c r="B323" s="13" t="s">
        <v>23</v>
      </c>
      <c r="C323" s="13" t="s">
        <v>24</v>
      </c>
      <c r="D323" s="79">
        <v>112405137</v>
      </c>
      <c r="E323" s="14">
        <v>112405671</v>
      </c>
    </row>
    <row r="326" spans="1:10">
      <c r="A326" s="1" t="s">
        <v>0</v>
      </c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A327" s="3" t="s">
        <v>171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88" t="s">
        <v>0</v>
      </c>
      <c r="B328" s="88" t="s">
        <v>2</v>
      </c>
      <c r="C328" s="88" t="s">
        <v>3</v>
      </c>
      <c r="D328" s="88" t="s">
        <v>4</v>
      </c>
      <c r="E328" s="88" t="s">
        <v>5</v>
      </c>
      <c r="F328" s="88" t="s">
        <v>6</v>
      </c>
      <c r="G328" s="90"/>
      <c r="H328" s="91"/>
      <c r="I328" s="88" t="s">
        <v>7</v>
      </c>
      <c r="J328" s="88" t="s">
        <v>8</v>
      </c>
    </row>
    <row r="329" spans="1:10">
      <c r="A329" s="89"/>
      <c r="B329" s="89"/>
      <c r="C329" s="89"/>
      <c r="D329" s="89"/>
      <c r="E329" s="89"/>
      <c r="F329" s="4" t="s">
        <v>9</v>
      </c>
      <c r="G329" s="4" t="s">
        <v>10</v>
      </c>
      <c r="H329" s="4" t="s">
        <v>11</v>
      </c>
      <c r="I329" s="89"/>
      <c r="J329" s="89"/>
    </row>
    <row r="330" spans="1:10">
      <c r="A330" s="5" t="s">
        <v>912</v>
      </c>
      <c r="B330" s="6">
        <v>44908.793144768519</v>
      </c>
      <c r="C330" s="5" t="s">
        <v>877</v>
      </c>
      <c r="F330" s="8">
        <v>966.7</v>
      </c>
      <c r="I330" s="11" t="s">
        <v>9</v>
      </c>
      <c r="J330" s="5" t="s">
        <v>877</v>
      </c>
    </row>
    <row r="331" spans="1:10">
      <c r="A331" s="12" t="s">
        <v>21</v>
      </c>
      <c r="B331" s="3"/>
      <c r="C331" s="3"/>
    </row>
    <row r="332" spans="1:10" ht="15.75" customHeight="1">
      <c r="A332" s="13" t="s">
        <v>22</v>
      </c>
      <c r="B332" s="13" t="s">
        <v>23</v>
      </c>
      <c r="C332" s="13" t="s">
        <v>24</v>
      </c>
      <c r="D332" s="21">
        <v>112413146</v>
      </c>
      <c r="E332" s="14">
        <v>112413242</v>
      </c>
    </row>
    <row r="335" spans="1:10">
      <c r="A335" s="1" t="s">
        <v>0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3" t="s">
        <v>174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88" t="s">
        <v>0</v>
      </c>
      <c r="B337" s="88" t="s">
        <v>2</v>
      </c>
      <c r="C337" s="88" t="s">
        <v>3</v>
      </c>
      <c r="D337" s="88" t="s">
        <v>4</v>
      </c>
      <c r="E337" s="88" t="s">
        <v>5</v>
      </c>
      <c r="F337" s="88" t="s">
        <v>6</v>
      </c>
      <c r="G337" s="90"/>
      <c r="H337" s="91"/>
      <c r="I337" s="88" t="s">
        <v>7</v>
      </c>
      <c r="J337" s="88" t="s">
        <v>8</v>
      </c>
    </row>
    <row r="338" spans="1:10">
      <c r="A338" s="89"/>
      <c r="B338" s="89"/>
      <c r="C338" s="89"/>
      <c r="D338" s="89"/>
      <c r="E338" s="89"/>
      <c r="F338" s="4" t="s">
        <v>9</v>
      </c>
      <c r="G338" s="4" t="s">
        <v>10</v>
      </c>
      <c r="H338" s="4" t="s">
        <v>11</v>
      </c>
      <c r="I338" s="89"/>
      <c r="J338" s="89"/>
    </row>
    <row r="339" spans="1:10">
      <c r="A339" s="5" t="s">
        <v>913</v>
      </c>
      <c r="B339" s="6">
        <v>44909.793343321762</v>
      </c>
      <c r="C339" s="5" t="s">
        <v>877</v>
      </c>
      <c r="D339" s="7"/>
      <c r="E339" s="10"/>
      <c r="F339" s="8">
        <v>2321.29</v>
      </c>
      <c r="I339" s="11" t="s">
        <v>9</v>
      </c>
      <c r="J339" s="5" t="s">
        <v>877</v>
      </c>
    </row>
    <row r="340" spans="1:10">
      <c r="A340" s="12" t="s">
        <v>21</v>
      </c>
      <c r="B340" s="3"/>
      <c r="C340" s="3"/>
      <c r="D340" s="7"/>
      <c r="E340" s="10"/>
      <c r="H340" s="8"/>
      <c r="I340" s="11"/>
      <c r="J340" s="5"/>
    </row>
    <row r="341" spans="1:10" ht="15.75" customHeight="1">
      <c r="A341" s="13" t="s">
        <v>22</v>
      </c>
      <c r="B341" s="13" t="s">
        <v>23</v>
      </c>
      <c r="C341" s="13" t="s">
        <v>24</v>
      </c>
      <c r="D341" s="21">
        <v>112414784</v>
      </c>
      <c r="E341" s="14">
        <v>112414983</v>
      </c>
      <c r="H341" s="8"/>
      <c r="I341" s="11"/>
      <c r="J341" s="5"/>
    </row>
    <row r="344" spans="1:10">
      <c r="A344" s="1" t="s">
        <v>0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3" t="s">
        <v>178</v>
      </c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88" t="s">
        <v>0</v>
      </c>
      <c r="B346" s="88" t="s">
        <v>2</v>
      </c>
      <c r="C346" s="88" t="s">
        <v>3</v>
      </c>
      <c r="D346" s="88" t="s">
        <v>4</v>
      </c>
      <c r="E346" s="88" t="s">
        <v>5</v>
      </c>
      <c r="F346" s="88" t="s">
        <v>6</v>
      </c>
      <c r="G346" s="90"/>
      <c r="H346" s="91"/>
      <c r="I346" s="88" t="s">
        <v>7</v>
      </c>
      <c r="J346" s="88" t="s">
        <v>8</v>
      </c>
    </row>
    <row r="347" spans="1:10">
      <c r="A347" s="89"/>
      <c r="B347" s="89"/>
      <c r="C347" s="89"/>
      <c r="D347" s="89"/>
      <c r="E347" s="89"/>
      <c r="F347" s="4" t="s">
        <v>9</v>
      </c>
      <c r="G347" s="4" t="s">
        <v>10</v>
      </c>
      <c r="H347" s="4" t="s">
        <v>11</v>
      </c>
      <c r="I347" s="89"/>
      <c r="J347" s="89"/>
    </row>
    <row r="348" spans="1:10">
      <c r="A348" s="5" t="s">
        <v>914</v>
      </c>
      <c r="B348" s="6">
        <v>44910.792744826387</v>
      </c>
      <c r="C348" s="5" t="s">
        <v>877</v>
      </c>
      <c r="D348" s="7"/>
      <c r="E348" s="10"/>
      <c r="F348" s="8">
        <v>917.58</v>
      </c>
      <c r="I348" s="11" t="s">
        <v>9</v>
      </c>
      <c r="J348" s="5" t="s">
        <v>877</v>
      </c>
    </row>
    <row r="349" spans="1:10">
      <c r="A349" s="12" t="s">
        <v>21</v>
      </c>
      <c r="B349" s="3"/>
      <c r="C349" s="3"/>
      <c r="D349" s="7"/>
      <c r="E349" s="10"/>
      <c r="H349" s="8"/>
      <c r="I349" s="11"/>
      <c r="J349" s="10"/>
    </row>
    <row r="350" spans="1:10" ht="15.75" customHeight="1">
      <c r="A350" s="13" t="s">
        <v>22</v>
      </c>
      <c r="B350" s="13" t="s">
        <v>23</v>
      </c>
      <c r="C350" s="13" t="s">
        <v>24</v>
      </c>
      <c r="D350" s="21">
        <v>112433141</v>
      </c>
      <c r="E350" s="14">
        <v>112433359</v>
      </c>
      <c r="H350" s="8"/>
      <c r="I350" s="11"/>
      <c r="J350" s="10"/>
    </row>
    <row r="353" spans="1:10">
      <c r="A353" s="1" t="s">
        <v>0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3" t="s">
        <v>181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88" t="s">
        <v>0</v>
      </c>
      <c r="B355" s="88" t="s">
        <v>2</v>
      </c>
      <c r="C355" s="88" t="s">
        <v>3</v>
      </c>
      <c r="D355" s="88" t="s">
        <v>4</v>
      </c>
      <c r="E355" s="88" t="s">
        <v>5</v>
      </c>
      <c r="F355" s="88" t="s">
        <v>6</v>
      </c>
      <c r="G355" s="90"/>
      <c r="H355" s="91"/>
      <c r="I355" s="88" t="s">
        <v>7</v>
      </c>
      <c r="J355" s="88" t="s">
        <v>8</v>
      </c>
    </row>
    <row r="356" spans="1:10">
      <c r="A356" s="89"/>
      <c r="B356" s="89"/>
      <c r="C356" s="89"/>
      <c r="D356" s="89"/>
      <c r="E356" s="89"/>
      <c r="F356" s="4" t="s">
        <v>9</v>
      </c>
      <c r="G356" s="4" t="s">
        <v>10</v>
      </c>
      <c r="H356" s="4" t="s">
        <v>11</v>
      </c>
      <c r="I356" s="89"/>
      <c r="J356" s="89"/>
    </row>
    <row r="357" spans="1:10">
      <c r="A357" s="5" t="s">
        <v>915</v>
      </c>
      <c r="B357" s="6">
        <v>44911.793087071761</v>
      </c>
      <c r="C357" s="5" t="s">
        <v>877</v>
      </c>
      <c r="D357" s="7"/>
      <c r="E357" s="10"/>
      <c r="F357" s="8">
        <v>3546.21</v>
      </c>
      <c r="I357" s="11" t="s">
        <v>9</v>
      </c>
      <c r="J357" s="5" t="s">
        <v>877</v>
      </c>
    </row>
    <row r="358" spans="1:10">
      <c r="A358" s="12" t="s">
        <v>21</v>
      </c>
      <c r="B358" s="3"/>
      <c r="C358" s="3"/>
      <c r="D358" s="7"/>
      <c r="E358" s="10"/>
      <c r="H358" s="8"/>
      <c r="I358" s="11"/>
      <c r="J358" s="5"/>
    </row>
    <row r="359" spans="1:10" ht="15.75" customHeight="1">
      <c r="A359" s="13" t="s">
        <v>22</v>
      </c>
      <c r="B359" s="13" t="s">
        <v>23</v>
      </c>
      <c r="C359" s="13" t="s">
        <v>24</v>
      </c>
      <c r="D359" s="21">
        <v>112433234</v>
      </c>
      <c r="E359" s="14">
        <v>112433361</v>
      </c>
      <c r="H359" s="8"/>
      <c r="I359" s="11"/>
      <c r="J359" s="5"/>
    </row>
    <row r="360" spans="1:10">
      <c r="A360" s="5"/>
      <c r="B360" s="6"/>
      <c r="C360" s="5"/>
      <c r="D360" s="7"/>
      <c r="E360" s="10"/>
      <c r="H360" s="8"/>
      <c r="I360" s="11"/>
      <c r="J360" s="5"/>
    </row>
    <row r="361" spans="1:10">
      <c r="A361" s="5"/>
      <c r="B361" s="6"/>
      <c r="C361" s="5"/>
      <c r="D361" s="7"/>
      <c r="E361" s="10"/>
      <c r="H361" s="8"/>
      <c r="I361" s="11"/>
      <c r="J361" s="5"/>
    </row>
    <row r="362" spans="1:10">
      <c r="A362" s="1" t="s">
        <v>0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3" t="s">
        <v>185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88" t="s">
        <v>0</v>
      </c>
      <c r="B364" s="88" t="s">
        <v>2</v>
      </c>
      <c r="C364" s="88" t="s">
        <v>3</v>
      </c>
      <c r="D364" s="88" t="s">
        <v>4</v>
      </c>
      <c r="E364" s="88" t="s">
        <v>5</v>
      </c>
      <c r="F364" s="88" t="s">
        <v>6</v>
      </c>
      <c r="G364" s="90"/>
      <c r="H364" s="91"/>
      <c r="I364" s="88" t="s">
        <v>7</v>
      </c>
      <c r="J364" s="88" t="s">
        <v>8</v>
      </c>
    </row>
    <row r="365" spans="1:10">
      <c r="A365" s="89"/>
      <c r="B365" s="89"/>
      <c r="C365" s="89"/>
      <c r="D365" s="89"/>
      <c r="E365" s="89"/>
      <c r="F365" s="4" t="s">
        <v>9</v>
      </c>
      <c r="G365" s="4" t="s">
        <v>10</v>
      </c>
      <c r="H365" s="4" t="s">
        <v>11</v>
      </c>
      <c r="I365" s="89"/>
      <c r="J365" s="89"/>
    </row>
    <row r="366" spans="1:10">
      <c r="A366" s="5" t="s">
        <v>916</v>
      </c>
      <c r="B366" s="6">
        <v>44912.584305949073</v>
      </c>
      <c r="C366" s="5" t="s">
        <v>877</v>
      </c>
      <c r="D366" s="7"/>
      <c r="E366" s="10"/>
      <c r="F366" s="8">
        <v>165.4</v>
      </c>
      <c r="I366" s="11" t="s">
        <v>9</v>
      </c>
      <c r="J366" s="5" t="s">
        <v>877</v>
      </c>
    </row>
    <row r="367" spans="1:10">
      <c r="A367" s="12" t="s">
        <v>21</v>
      </c>
      <c r="B367" s="3"/>
      <c r="C367" s="3"/>
      <c r="D367" s="7"/>
      <c r="E367" s="10"/>
      <c r="H367" s="8"/>
      <c r="I367" s="11"/>
      <c r="J367" s="5"/>
    </row>
    <row r="368" spans="1:10" ht="15.75" customHeight="1">
      <c r="A368" s="13" t="s">
        <v>22</v>
      </c>
      <c r="B368" s="13" t="s">
        <v>23</v>
      </c>
      <c r="C368" s="13" t="s">
        <v>24</v>
      </c>
      <c r="D368" s="21">
        <v>112438529</v>
      </c>
      <c r="E368" s="14">
        <v>112441891</v>
      </c>
      <c r="H368" s="8"/>
      <c r="I368" s="11"/>
      <c r="J368" s="5"/>
    </row>
    <row r="371" spans="1:10">
      <c r="A371" s="1" t="s">
        <v>0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3" t="s">
        <v>188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88" t="s">
        <v>0</v>
      </c>
      <c r="B373" s="88" t="s">
        <v>2</v>
      </c>
      <c r="C373" s="88" t="s">
        <v>3</v>
      </c>
      <c r="D373" s="88" t="s">
        <v>4</v>
      </c>
      <c r="E373" s="88" t="s">
        <v>5</v>
      </c>
      <c r="F373" s="88" t="s">
        <v>6</v>
      </c>
      <c r="G373" s="90"/>
      <c r="H373" s="91"/>
      <c r="I373" s="88" t="s">
        <v>7</v>
      </c>
      <c r="J373" s="88" t="s">
        <v>8</v>
      </c>
    </row>
    <row r="374" spans="1:10">
      <c r="A374" s="89"/>
      <c r="B374" s="89"/>
      <c r="C374" s="89"/>
      <c r="D374" s="89"/>
      <c r="E374" s="89"/>
      <c r="F374" s="4" t="s">
        <v>9</v>
      </c>
      <c r="G374" s="4" t="s">
        <v>10</v>
      </c>
      <c r="H374" s="4" t="s">
        <v>11</v>
      </c>
      <c r="I374" s="89"/>
      <c r="J374" s="89"/>
    </row>
    <row r="375" spans="1:10">
      <c r="A375" s="5" t="s">
        <v>917</v>
      </c>
      <c r="B375" s="6">
        <v>44914.928442673612</v>
      </c>
      <c r="C375" s="5" t="s">
        <v>877</v>
      </c>
      <c r="D375" s="7"/>
      <c r="E375" s="10"/>
      <c r="F375" s="8">
        <v>937.06</v>
      </c>
      <c r="I375" s="11" t="s">
        <v>9</v>
      </c>
      <c r="J375" s="5" t="s">
        <v>877</v>
      </c>
    </row>
    <row r="376" spans="1:10">
      <c r="A376" s="12" t="s">
        <v>21</v>
      </c>
      <c r="B376" s="3"/>
      <c r="C376" s="3"/>
      <c r="D376" s="7"/>
      <c r="E376" s="10"/>
      <c r="H376" s="8"/>
      <c r="I376" s="11"/>
      <c r="J376" s="10"/>
    </row>
    <row r="377" spans="1:10" ht="15.75" customHeight="1">
      <c r="A377" s="13" t="s">
        <v>22</v>
      </c>
      <c r="B377" s="13" t="s">
        <v>23</v>
      </c>
      <c r="C377" s="13" t="s">
        <v>24</v>
      </c>
      <c r="D377" s="21">
        <v>112446770</v>
      </c>
      <c r="E377" s="14">
        <v>112450156</v>
      </c>
      <c r="H377" s="8"/>
      <c r="I377" s="11"/>
      <c r="J377" s="10"/>
    </row>
    <row r="380" spans="1:10">
      <c r="A380" s="1" t="s">
        <v>0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3" t="s">
        <v>191</v>
      </c>
      <c r="B381" s="2"/>
      <c r="C381" s="2"/>
      <c r="D381" s="2"/>
      <c r="E381" s="2"/>
      <c r="F381" s="2"/>
      <c r="G381" s="2"/>
      <c r="H381" s="2"/>
      <c r="I381" s="2"/>
      <c r="J381" s="2"/>
    </row>
    <row r="382" spans="1:10">
      <c r="A382" s="88" t="s">
        <v>0</v>
      </c>
      <c r="B382" s="88" t="s">
        <v>2</v>
      </c>
      <c r="C382" s="88" t="s">
        <v>3</v>
      </c>
      <c r="D382" s="88" t="s">
        <v>4</v>
      </c>
      <c r="E382" s="88" t="s">
        <v>5</v>
      </c>
      <c r="F382" s="88" t="s">
        <v>6</v>
      </c>
      <c r="G382" s="90"/>
      <c r="H382" s="91"/>
      <c r="I382" s="88" t="s">
        <v>7</v>
      </c>
      <c r="J382" s="88" t="s">
        <v>8</v>
      </c>
    </row>
    <row r="383" spans="1:10">
      <c r="A383" s="89"/>
      <c r="B383" s="89"/>
      <c r="C383" s="89"/>
      <c r="D383" s="89"/>
      <c r="E383" s="89"/>
      <c r="F383" s="4" t="s">
        <v>9</v>
      </c>
      <c r="G383" s="4" t="s">
        <v>10</v>
      </c>
      <c r="H383" s="4" t="s">
        <v>11</v>
      </c>
      <c r="I383" s="89"/>
      <c r="J383" s="89"/>
    </row>
    <row r="384" spans="1:10">
      <c r="A384" s="5" t="s">
        <v>918</v>
      </c>
      <c r="B384" s="6">
        <v>44915.798205081017</v>
      </c>
      <c r="C384" s="5" t="s">
        <v>877</v>
      </c>
      <c r="D384" s="7"/>
      <c r="E384" s="10"/>
      <c r="F384" s="8">
        <v>748.23</v>
      </c>
      <c r="I384" s="11" t="s">
        <v>9</v>
      </c>
      <c r="J384" s="5" t="s">
        <v>877</v>
      </c>
    </row>
    <row r="385" spans="1:10">
      <c r="A385" s="12" t="s">
        <v>21</v>
      </c>
      <c r="B385" s="3"/>
      <c r="C385" s="3"/>
      <c r="D385" s="7"/>
      <c r="E385" s="10"/>
      <c r="H385" s="8"/>
      <c r="I385" s="11"/>
      <c r="J385" s="10"/>
    </row>
    <row r="386" spans="1:10" ht="15.75" customHeight="1">
      <c r="A386" s="13" t="s">
        <v>22</v>
      </c>
      <c r="B386" s="13" t="s">
        <v>23</v>
      </c>
      <c r="C386" s="13" t="s">
        <v>24</v>
      </c>
      <c r="D386" s="21">
        <v>112458428</v>
      </c>
      <c r="E386" s="14">
        <v>112458632</v>
      </c>
      <c r="H386" s="8"/>
      <c r="I386" s="11"/>
      <c r="J386" s="10"/>
    </row>
    <row r="389" spans="1:10">
      <c r="A389" s="1" t="s">
        <v>0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3" t="s">
        <v>194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88" t="s">
        <v>0</v>
      </c>
      <c r="B391" s="88" t="s">
        <v>2</v>
      </c>
      <c r="C391" s="88" t="s">
        <v>3</v>
      </c>
      <c r="D391" s="88" t="s">
        <v>4</v>
      </c>
      <c r="E391" s="88" t="s">
        <v>5</v>
      </c>
      <c r="F391" s="88" t="s">
        <v>6</v>
      </c>
      <c r="G391" s="90"/>
      <c r="H391" s="91"/>
      <c r="I391" s="88" t="s">
        <v>7</v>
      </c>
      <c r="J391" s="88" t="s">
        <v>8</v>
      </c>
    </row>
    <row r="392" spans="1:10">
      <c r="A392" s="89"/>
      <c r="B392" s="89"/>
      <c r="C392" s="89"/>
      <c r="D392" s="89"/>
      <c r="E392" s="89"/>
      <c r="F392" s="4" t="s">
        <v>9</v>
      </c>
      <c r="G392" s="4" t="s">
        <v>10</v>
      </c>
      <c r="H392" s="4" t="s">
        <v>11</v>
      </c>
      <c r="I392" s="89"/>
      <c r="J392" s="89"/>
    </row>
    <row r="393" spans="1:10">
      <c r="A393" s="5" t="s">
        <v>919</v>
      </c>
      <c r="B393" s="6">
        <v>44916.793945150457</v>
      </c>
      <c r="C393" s="5" t="s">
        <v>877</v>
      </c>
      <c r="D393" s="7"/>
      <c r="E393" s="10"/>
      <c r="F393" s="8">
        <v>2793.53</v>
      </c>
      <c r="I393" s="11" t="s">
        <v>9</v>
      </c>
      <c r="J393" s="5" t="s">
        <v>877</v>
      </c>
    </row>
    <row r="394" spans="1:10">
      <c r="A394" s="12" t="s">
        <v>21</v>
      </c>
      <c r="B394" s="3"/>
      <c r="C394" s="3"/>
      <c r="D394" s="7"/>
      <c r="E394" s="10"/>
      <c r="H394" s="8"/>
      <c r="I394" s="11"/>
      <c r="J394" s="5"/>
    </row>
    <row r="395" spans="1:10" ht="15.75" customHeight="1">
      <c r="A395" s="13" t="s">
        <v>22</v>
      </c>
      <c r="B395" s="13" t="s">
        <v>23</v>
      </c>
      <c r="C395" s="13" t="s">
        <v>24</v>
      </c>
      <c r="D395" s="21">
        <v>112459905</v>
      </c>
      <c r="E395" s="14">
        <v>112460054</v>
      </c>
      <c r="H395" s="8"/>
      <c r="I395" s="11"/>
      <c r="J395" s="5"/>
    </row>
    <row r="398" spans="1:10">
      <c r="A398" s="1" t="s">
        <v>0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3" t="s">
        <v>197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88" t="s">
        <v>0</v>
      </c>
      <c r="B400" s="88" t="s">
        <v>2</v>
      </c>
      <c r="C400" s="88" t="s">
        <v>3</v>
      </c>
      <c r="D400" s="88" t="s">
        <v>4</v>
      </c>
      <c r="E400" s="88" t="s">
        <v>5</v>
      </c>
      <c r="F400" s="88" t="s">
        <v>6</v>
      </c>
      <c r="G400" s="90"/>
      <c r="H400" s="91"/>
      <c r="I400" s="88" t="s">
        <v>7</v>
      </c>
      <c r="J400" s="88" t="s">
        <v>8</v>
      </c>
    </row>
    <row r="401" spans="1:10">
      <c r="A401" s="89"/>
      <c r="B401" s="89"/>
      <c r="C401" s="89"/>
      <c r="D401" s="89"/>
      <c r="E401" s="89"/>
      <c r="F401" s="4" t="s">
        <v>9</v>
      </c>
      <c r="G401" s="4" t="s">
        <v>10</v>
      </c>
      <c r="H401" s="4" t="s">
        <v>11</v>
      </c>
      <c r="I401" s="89"/>
      <c r="J401" s="89"/>
    </row>
    <row r="402" spans="1:10">
      <c r="A402" s="5" t="s">
        <v>920</v>
      </c>
      <c r="B402" s="6">
        <v>44917.791904803242</v>
      </c>
      <c r="C402" s="5" t="s">
        <v>877</v>
      </c>
      <c r="D402" s="7"/>
      <c r="E402" s="10"/>
      <c r="F402" s="8">
        <v>1257.27</v>
      </c>
      <c r="I402" s="11" t="s">
        <v>9</v>
      </c>
      <c r="J402" s="5" t="s">
        <v>877</v>
      </c>
    </row>
    <row r="403" spans="1:10">
      <c r="A403" s="12" t="s">
        <v>21</v>
      </c>
      <c r="B403" s="3"/>
      <c r="C403" s="3"/>
      <c r="D403" s="7"/>
      <c r="E403" s="10"/>
      <c r="H403" s="8"/>
      <c r="I403" s="11"/>
      <c r="J403" s="5"/>
    </row>
    <row r="404" spans="1:10" ht="15.75" customHeight="1">
      <c r="A404" s="13" t="s">
        <v>22</v>
      </c>
      <c r="B404" s="13" t="s">
        <v>23</v>
      </c>
      <c r="C404" s="13" t="s">
        <v>24</v>
      </c>
      <c r="D404" s="21">
        <v>112477970</v>
      </c>
      <c r="E404" s="14">
        <v>112478093</v>
      </c>
      <c r="H404" s="8"/>
      <c r="I404" s="11"/>
      <c r="J404" s="5"/>
    </row>
    <row r="405" spans="1:10">
      <c r="A405" s="5"/>
      <c r="B405" s="6"/>
      <c r="C405" s="5"/>
      <c r="D405" s="7"/>
      <c r="E405" s="10"/>
      <c r="H405" s="8"/>
      <c r="I405" s="11"/>
      <c r="J405" s="5"/>
    </row>
    <row r="407" spans="1:10">
      <c r="A407" s="1" t="s">
        <v>0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3" t="s">
        <v>208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88" t="s">
        <v>0</v>
      </c>
      <c r="B409" s="88" t="s">
        <v>2</v>
      </c>
      <c r="C409" s="88" t="s">
        <v>3</v>
      </c>
      <c r="D409" s="88" t="s">
        <v>4</v>
      </c>
      <c r="E409" s="88" t="s">
        <v>5</v>
      </c>
      <c r="F409" s="88" t="s">
        <v>6</v>
      </c>
      <c r="G409" s="90"/>
      <c r="H409" s="91"/>
      <c r="I409" s="88" t="s">
        <v>7</v>
      </c>
      <c r="J409" s="88" t="s">
        <v>8</v>
      </c>
    </row>
    <row r="410" spans="1:10">
      <c r="A410" s="89"/>
      <c r="B410" s="89"/>
      <c r="C410" s="89"/>
      <c r="D410" s="89"/>
      <c r="E410" s="89"/>
      <c r="F410" s="4" t="s">
        <v>9</v>
      </c>
      <c r="G410" s="4" t="s">
        <v>10</v>
      </c>
      <c r="H410" s="4" t="s">
        <v>11</v>
      </c>
      <c r="I410" s="89"/>
      <c r="J410" s="89"/>
    </row>
    <row r="411" spans="1:10">
      <c r="A411" s="5" t="s">
        <v>921</v>
      </c>
      <c r="B411" s="6">
        <v>44918.793617916657</v>
      </c>
      <c r="C411" s="5" t="s">
        <v>877</v>
      </c>
      <c r="D411" s="7"/>
      <c r="E411" s="10"/>
      <c r="F411" s="8">
        <v>532.20000000000005</v>
      </c>
      <c r="I411" s="11" t="s">
        <v>9</v>
      </c>
      <c r="J411" s="5" t="s">
        <v>877</v>
      </c>
    </row>
    <row r="412" spans="1:10">
      <c r="A412" s="12" t="s">
        <v>21</v>
      </c>
      <c r="B412" s="3"/>
      <c r="C412" s="3"/>
      <c r="D412" s="7"/>
      <c r="E412" s="10"/>
      <c r="H412" s="8"/>
      <c r="I412" s="11"/>
      <c r="J412" s="5"/>
    </row>
    <row r="413" spans="1:10" ht="15.75" customHeight="1">
      <c r="A413" s="13" t="s">
        <v>22</v>
      </c>
      <c r="B413" s="13" t="s">
        <v>23</v>
      </c>
      <c r="C413" s="13" t="s">
        <v>24</v>
      </c>
      <c r="D413" s="21">
        <v>112477971</v>
      </c>
      <c r="E413" s="14">
        <v>112478095</v>
      </c>
      <c r="H413" s="8"/>
      <c r="I413" s="11"/>
      <c r="J413" s="5"/>
    </row>
    <row r="414" spans="1:10">
      <c r="A414" s="5"/>
      <c r="B414" s="6"/>
      <c r="C414" s="5"/>
      <c r="D414" s="7"/>
      <c r="E414" s="10"/>
      <c r="H414" s="8"/>
      <c r="I414" s="11"/>
      <c r="J414" s="5"/>
    </row>
    <row r="415" spans="1:10">
      <c r="A415" s="5"/>
      <c r="B415" s="6"/>
      <c r="C415" s="5"/>
      <c r="D415" s="7"/>
      <c r="E415" s="10"/>
      <c r="H415" s="8"/>
      <c r="I415" s="11"/>
      <c r="J415" s="5"/>
    </row>
    <row r="416" spans="1:10">
      <c r="A416" s="1" t="s">
        <v>0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3" t="s">
        <v>211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88" t="s">
        <v>0</v>
      </c>
      <c r="B418" s="88" t="s">
        <v>2</v>
      </c>
      <c r="C418" s="88" t="s">
        <v>3</v>
      </c>
      <c r="D418" s="88" t="s">
        <v>4</v>
      </c>
      <c r="E418" s="88" t="s">
        <v>5</v>
      </c>
      <c r="F418" s="88" t="s">
        <v>6</v>
      </c>
      <c r="G418" s="90"/>
      <c r="H418" s="91"/>
      <c r="I418" s="88" t="s">
        <v>7</v>
      </c>
      <c r="J418" s="88" t="s">
        <v>8</v>
      </c>
    </row>
    <row r="419" spans="1:10">
      <c r="A419" s="89"/>
      <c r="B419" s="89"/>
      <c r="C419" s="89"/>
      <c r="D419" s="89"/>
      <c r="E419" s="89"/>
      <c r="F419" s="4" t="s">
        <v>9</v>
      </c>
      <c r="G419" s="4" t="s">
        <v>10</v>
      </c>
      <c r="H419" s="4" t="s">
        <v>11</v>
      </c>
      <c r="I419" s="89"/>
      <c r="J419" s="89"/>
    </row>
    <row r="420" spans="1:10">
      <c r="A420" s="5" t="s">
        <v>922</v>
      </c>
      <c r="B420" s="6">
        <v>44919.584072361111</v>
      </c>
      <c r="C420" s="5" t="s">
        <v>877</v>
      </c>
      <c r="D420" s="7"/>
      <c r="E420" s="10"/>
      <c r="F420" s="8">
        <v>163.26</v>
      </c>
      <c r="I420" s="11" t="s">
        <v>9</v>
      </c>
      <c r="J420" s="5" t="s">
        <v>877</v>
      </c>
    </row>
    <row r="421" spans="1:10">
      <c r="A421" s="12" t="s">
        <v>21</v>
      </c>
      <c r="B421" s="3"/>
      <c r="C421" s="3"/>
      <c r="D421" s="7"/>
      <c r="E421" s="10"/>
      <c r="F421" s="8"/>
      <c r="I421" s="11"/>
      <c r="J421" s="10"/>
    </row>
    <row r="422" spans="1:10" ht="15.75" customHeight="1">
      <c r="A422" s="13" t="s">
        <v>22</v>
      </c>
      <c r="B422" s="13" t="s">
        <v>23</v>
      </c>
      <c r="C422" s="13" t="s">
        <v>24</v>
      </c>
      <c r="D422" s="21">
        <v>112486755</v>
      </c>
      <c r="E422" s="14">
        <v>112486877</v>
      </c>
      <c r="F422" s="8"/>
      <c r="I422" s="11"/>
      <c r="J422" s="10"/>
    </row>
    <row r="425" spans="1:10">
      <c r="A425" s="1" t="s">
        <v>0</v>
      </c>
      <c r="B425" s="2"/>
      <c r="C425" s="2"/>
      <c r="D425" s="2"/>
      <c r="E425" s="2"/>
      <c r="F425" s="2"/>
      <c r="G425" s="2"/>
      <c r="H425" s="2"/>
      <c r="I425" s="2"/>
      <c r="J425" s="2"/>
    </row>
    <row r="426" spans="1:10">
      <c r="A426" s="3" t="s">
        <v>213</v>
      </c>
      <c r="B426" s="2"/>
      <c r="C426" s="2"/>
      <c r="D426" s="2"/>
      <c r="E426" s="2"/>
      <c r="F426" s="2"/>
      <c r="G426" s="2"/>
      <c r="H426" s="2"/>
      <c r="I426" s="2"/>
      <c r="J426" s="2"/>
    </row>
    <row r="427" spans="1:10">
      <c r="A427" s="88" t="s">
        <v>0</v>
      </c>
      <c r="B427" s="88" t="s">
        <v>2</v>
      </c>
      <c r="C427" s="88" t="s">
        <v>3</v>
      </c>
      <c r="D427" s="88" t="s">
        <v>4</v>
      </c>
      <c r="E427" s="88" t="s">
        <v>5</v>
      </c>
      <c r="F427" s="88" t="s">
        <v>6</v>
      </c>
      <c r="G427" s="90"/>
      <c r="H427" s="91"/>
      <c r="I427" s="88" t="s">
        <v>7</v>
      </c>
      <c r="J427" s="88" t="s">
        <v>8</v>
      </c>
    </row>
    <row r="428" spans="1:10">
      <c r="A428" s="89"/>
      <c r="B428" s="89"/>
      <c r="C428" s="89"/>
      <c r="D428" s="89"/>
      <c r="E428" s="89"/>
      <c r="F428" s="4" t="s">
        <v>9</v>
      </c>
      <c r="G428" s="4" t="s">
        <v>10</v>
      </c>
      <c r="H428" s="4" t="s">
        <v>11</v>
      </c>
      <c r="I428" s="89"/>
      <c r="J428" s="89"/>
    </row>
    <row r="429" spans="1:10">
      <c r="A429" s="23" t="s">
        <v>214</v>
      </c>
      <c r="B429" s="23"/>
      <c r="C429" s="23"/>
    </row>
    <row r="430" spans="1:10">
      <c r="A430" s="12" t="s">
        <v>21</v>
      </c>
      <c r="B430" s="3"/>
      <c r="C430" s="3"/>
    </row>
    <row r="431" spans="1:10">
      <c r="A431" s="13" t="s">
        <v>22</v>
      </c>
      <c r="B431" s="13" t="s">
        <v>23</v>
      </c>
      <c r="C431" s="13" t="s">
        <v>24</v>
      </c>
    </row>
    <row r="434" spans="1:10">
      <c r="A434" s="1" t="s">
        <v>0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3" t="s">
        <v>215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88" t="s">
        <v>0</v>
      </c>
      <c r="B436" s="88" t="s">
        <v>2</v>
      </c>
      <c r="C436" s="88" t="s">
        <v>3</v>
      </c>
      <c r="D436" s="88" t="s">
        <v>4</v>
      </c>
      <c r="E436" s="88" t="s">
        <v>5</v>
      </c>
      <c r="F436" s="88" t="s">
        <v>6</v>
      </c>
      <c r="G436" s="90"/>
      <c r="H436" s="91"/>
      <c r="I436" s="88" t="s">
        <v>7</v>
      </c>
      <c r="J436" s="88" t="s">
        <v>8</v>
      </c>
    </row>
    <row r="437" spans="1:10">
      <c r="A437" s="89"/>
      <c r="B437" s="89"/>
      <c r="C437" s="89"/>
      <c r="D437" s="89"/>
      <c r="E437" s="89"/>
      <c r="F437" s="4" t="s">
        <v>9</v>
      </c>
      <c r="G437" s="4" t="s">
        <v>10</v>
      </c>
      <c r="H437" s="4" t="s">
        <v>11</v>
      </c>
      <c r="I437" s="89"/>
      <c r="J437" s="89"/>
    </row>
    <row r="438" spans="1:10">
      <c r="A438" s="5" t="s">
        <v>923</v>
      </c>
      <c r="B438" s="6">
        <v>44922.792985879627</v>
      </c>
      <c r="C438" s="5" t="s">
        <v>877</v>
      </c>
      <c r="D438" s="7"/>
      <c r="E438" s="10"/>
      <c r="F438" s="8">
        <v>584.51</v>
      </c>
      <c r="I438" s="11" t="s">
        <v>9</v>
      </c>
      <c r="J438" s="5" t="s">
        <v>877</v>
      </c>
    </row>
    <row r="439" spans="1:10">
      <c r="A439" s="12" t="s">
        <v>21</v>
      </c>
      <c r="B439" s="3"/>
      <c r="C439" s="3"/>
      <c r="D439" s="7"/>
      <c r="E439" s="10"/>
      <c r="H439" s="8"/>
      <c r="I439" s="11"/>
      <c r="J439" s="10"/>
    </row>
    <row r="440" spans="1:10" ht="15.75" customHeight="1">
      <c r="A440" s="13" t="s">
        <v>22</v>
      </c>
      <c r="B440" s="13" t="s">
        <v>23</v>
      </c>
      <c r="C440" s="13" t="s">
        <v>24</v>
      </c>
      <c r="D440" s="21">
        <v>112491890</v>
      </c>
      <c r="E440" s="14">
        <v>112493978</v>
      </c>
      <c r="H440" s="8"/>
      <c r="I440" s="11"/>
      <c r="J440" s="10"/>
    </row>
    <row r="443" spans="1:10">
      <c r="A443" s="1" t="s">
        <v>0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3" t="s">
        <v>219</v>
      </c>
      <c r="B444" s="2"/>
      <c r="C444" s="2"/>
      <c r="D444" s="2"/>
      <c r="E444" s="2"/>
      <c r="F444" s="2"/>
      <c r="G444" s="2"/>
      <c r="H444" s="2"/>
      <c r="I444" s="2"/>
      <c r="J444" s="2"/>
    </row>
    <row r="445" spans="1:10">
      <c r="A445" s="88" t="s">
        <v>0</v>
      </c>
      <c r="B445" s="88" t="s">
        <v>2</v>
      </c>
      <c r="C445" s="88" t="s">
        <v>3</v>
      </c>
      <c r="D445" s="88" t="s">
        <v>4</v>
      </c>
      <c r="E445" s="88" t="s">
        <v>5</v>
      </c>
      <c r="F445" s="88" t="s">
        <v>6</v>
      </c>
      <c r="G445" s="90"/>
      <c r="H445" s="91"/>
      <c r="I445" s="88" t="s">
        <v>7</v>
      </c>
      <c r="J445" s="88" t="s">
        <v>8</v>
      </c>
    </row>
    <row r="446" spans="1:10">
      <c r="A446" s="89"/>
      <c r="B446" s="89"/>
      <c r="C446" s="89"/>
      <c r="D446" s="89"/>
      <c r="E446" s="89"/>
      <c r="F446" s="4" t="s">
        <v>9</v>
      </c>
      <c r="G446" s="4" t="s">
        <v>10</v>
      </c>
      <c r="H446" s="4" t="s">
        <v>11</v>
      </c>
      <c r="I446" s="89"/>
      <c r="J446" s="89"/>
    </row>
    <row r="447" spans="1:10">
      <c r="A447" s="5" t="s">
        <v>924</v>
      </c>
      <c r="B447" s="6">
        <v>44923.792577893517</v>
      </c>
      <c r="C447" s="5" t="s">
        <v>877</v>
      </c>
      <c r="D447" s="7"/>
      <c r="E447" s="10"/>
      <c r="F447" s="8">
        <v>472.21</v>
      </c>
      <c r="I447" s="11" t="s">
        <v>9</v>
      </c>
      <c r="J447" s="5" t="s">
        <v>877</v>
      </c>
    </row>
    <row r="448" spans="1:10">
      <c r="A448" s="12" t="s">
        <v>21</v>
      </c>
      <c r="B448" s="3"/>
      <c r="C448" s="3"/>
      <c r="D448" s="7"/>
      <c r="E448" s="10"/>
      <c r="H448" s="8"/>
      <c r="I448" s="11"/>
      <c r="J448" s="5"/>
    </row>
    <row r="449" spans="1:10">
      <c r="A449" s="13" t="s">
        <v>22</v>
      </c>
      <c r="B449" s="13" t="s">
        <v>23</v>
      </c>
      <c r="C449" s="13" t="s">
        <v>24</v>
      </c>
      <c r="D449" s="7"/>
      <c r="E449" s="10"/>
      <c r="H449" s="8"/>
      <c r="I449" s="11"/>
      <c r="J449" s="5"/>
    </row>
  </sheetData>
  <mergeCells count="392"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A418:A419"/>
    <mergeCell ref="B418:B419"/>
    <mergeCell ref="C418:C419"/>
    <mergeCell ref="D418:D419"/>
    <mergeCell ref="E418:E419"/>
    <mergeCell ref="F418:H418"/>
    <mergeCell ref="I418:I419"/>
    <mergeCell ref="J418:J419"/>
    <mergeCell ref="A427:A428"/>
    <mergeCell ref="B427:B428"/>
    <mergeCell ref="C427:C428"/>
    <mergeCell ref="D427:D428"/>
    <mergeCell ref="E427:E428"/>
    <mergeCell ref="F427:H427"/>
    <mergeCell ref="I427:I428"/>
    <mergeCell ref="J427:J428"/>
    <mergeCell ref="A328:A329"/>
    <mergeCell ref="B328:B329"/>
    <mergeCell ref="C328:C329"/>
    <mergeCell ref="D328:D329"/>
    <mergeCell ref="E328:E329"/>
    <mergeCell ref="F328:H328"/>
    <mergeCell ref="I328:I329"/>
    <mergeCell ref="J328:J329"/>
    <mergeCell ref="I346:I347"/>
    <mergeCell ref="J346:J347"/>
    <mergeCell ref="A346:A347"/>
    <mergeCell ref="B346:B347"/>
    <mergeCell ref="C346:C347"/>
    <mergeCell ref="D346:D347"/>
    <mergeCell ref="E346:E347"/>
    <mergeCell ref="F346:H346"/>
    <mergeCell ref="A167:A168"/>
    <mergeCell ref="B167:B168"/>
    <mergeCell ref="C167:C168"/>
    <mergeCell ref="D167:D168"/>
    <mergeCell ref="E167:E168"/>
    <mergeCell ref="F167:H167"/>
    <mergeCell ref="I167:I168"/>
    <mergeCell ref="J167:J168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I158:I159"/>
    <mergeCell ref="J158:J159"/>
    <mergeCell ref="A158:A159"/>
    <mergeCell ref="B158:B159"/>
    <mergeCell ref="C158:C159"/>
    <mergeCell ref="D158:D159"/>
    <mergeCell ref="E158:E159"/>
    <mergeCell ref="F158:H158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140:I141"/>
    <mergeCell ref="J140:J141"/>
    <mergeCell ref="A140:A141"/>
    <mergeCell ref="B140:B141"/>
    <mergeCell ref="C140:C141"/>
    <mergeCell ref="D140:D141"/>
    <mergeCell ref="E140:E141"/>
    <mergeCell ref="F140:H140"/>
    <mergeCell ref="I131:I132"/>
    <mergeCell ref="J131:J132"/>
    <mergeCell ref="A131:A132"/>
    <mergeCell ref="B131:B132"/>
    <mergeCell ref="C131:C132"/>
    <mergeCell ref="D131:D132"/>
    <mergeCell ref="E131:E132"/>
    <mergeCell ref="F131:H131"/>
    <mergeCell ref="A122:A123"/>
    <mergeCell ref="B122:B123"/>
    <mergeCell ref="C122:C123"/>
    <mergeCell ref="D122:D123"/>
    <mergeCell ref="E122:E123"/>
    <mergeCell ref="F122:H122"/>
    <mergeCell ref="I122:I123"/>
    <mergeCell ref="J122:J123"/>
    <mergeCell ref="I77:I78"/>
    <mergeCell ref="J77:J78"/>
    <mergeCell ref="A77:A78"/>
    <mergeCell ref="B77:B78"/>
    <mergeCell ref="C77:C78"/>
    <mergeCell ref="D77:D78"/>
    <mergeCell ref="E77:E78"/>
    <mergeCell ref="F77:H77"/>
    <mergeCell ref="I86:I87"/>
    <mergeCell ref="J86:J87"/>
    <mergeCell ref="F86:H86"/>
    <mergeCell ref="A86:A87"/>
    <mergeCell ref="B86:B87"/>
    <mergeCell ref="C86:C87"/>
    <mergeCell ref="D86:D87"/>
    <mergeCell ref="E86:E87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0:A31"/>
    <mergeCell ref="B30:B31"/>
    <mergeCell ref="C30:C31"/>
    <mergeCell ref="D30:D31"/>
    <mergeCell ref="E30:E31"/>
    <mergeCell ref="F30:H30"/>
    <mergeCell ref="I30:I31"/>
    <mergeCell ref="J30:J31"/>
    <mergeCell ref="A21:A22"/>
    <mergeCell ref="B21:B22"/>
    <mergeCell ref="C21:C22"/>
    <mergeCell ref="D21:D22"/>
    <mergeCell ref="E21:E22"/>
    <mergeCell ref="F21:H21"/>
    <mergeCell ref="I40:I41"/>
    <mergeCell ref="J40:J41"/>
    <mergeCell ref="A40:A41"/>
    <mergeCell ref="B40:B41"/>
    <mergeCell ref="C40:C41"/>
    <mergeCell ref="D40:D41"/>
    <mergeCell ref="E40:E41"/>
    <mergeCell ref="F40:H40"/>
    <mergeCell ref="F50:H50"/>
    <mergeCell ref="I50:I51"/>
    <mergeCell ref="J50:J51"/>
    <mergeCell ref="A50:A51"/>
    <mergeCell ref="B50:B51"/>
    <mergeCell ref="C50:C51"/>
    <mergeCell ref="D50:D51"/>
    <mergeCell ref="E50:E51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59:I60"/>
    <mergeCell ref="J59:J60"/>
    <mergeCell ref="A59:A60"/>
    <mergeCell ref="B59:B60"/>
    <mergeCell ref="C59:C60"/>
    <mergeCell ref="D59:D60"/>
    <mergeCell ref="E59:E60"/>
    <mergeCell ref="F59:H59"/>
    <mergeCell ref="I68:I69"/>
    <mergeCell ref="J68:J69"/>
    <mergeCell ref="A68:A69"/>
    <mergeCell ref="B68:B69"/>
    <mergeCell ref="C68:C69"/>
    <mergeCell ref="D68:D69"/>
    <mergeCell ref="E68:E69"/>
    <mergeCell ref="F68:H68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95:A96"/>
    <mergeCell ref="B95:B96"/>
    <mergeCell ref="C95:C96"/>
    <mergeCell ref="D95:D96"/>
    <mergeCell ref="E95:E96"/>
    <mergeCell ref="F95:H95"/>
    <mergeCell ref="I95:I96"/>
    <mergeCell ref="J95:J96"/>
    <mergeCell ref="F113:H113"/>
    <mergeCell ref="I113:I114"/>
    <mergeCell ref="J113:J114"/>
    <mergeCell ref="A113:A114"/>
    <mergeCell ref="B113:B114"/>
    <mergeCell ref="C113:C114"/>
    <mergeCell ref="D113:D114"/>
    <mergeCell ref="E113:E114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268:I269"/>
    <mergeCell ref="J268:J269"/>
    <mergeCell ref="A268:A269"/>
    <mergeCell ref="B268:B269"/>
    <mergeCell ref="C268:C269"/>
    <mergeCell ref="D268:D269"/>
    <mergeCell ref="E268:E269"/>
    <mergeCell ref="F268:H268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59:A260"/>
    <mergeCell ref="B259:B260"/>
    <mergeCell ref="C259:C260"/>
    <mergeCell ref="D259:D260"/>
    <mergeCell ref="E259:E260"/>
    <mergeCell ref="F259:H259"/>
    <mergeCell ref="I259:I260"/>
    <mergeCell ref="J259:J260"/>
    <mergeCell ref="I277:I278"/>
    <mergeCell ref="J277:J278"/>
    <mergeCell ref="A277:A278"/>
    <mergeCell ref="B277:B278"/>
    <mergeCell ref="C277:C278"/>
    <mergeCell ref="D277:D278"/>
    <mergeCell ref="E277:E278"/>
    <mergeCell ref="F277:H277"/>
    <mergeCell ref="I287:I288"/>
    <mergeCell ref="J287:J288"/>
    <mergeCell ref="A287:A288"/>
    <mergeCell ref="B287:B288"/>
    <mergeCell ref="C287:C288"/>
    <mergeCell ref="D287:D288"/>
    <mergeCell ref="E287:E288"/>
    <mergeCell ref="F287:H287"/>
    <mergeCell ref="I296:I297"/>
    <mergeCell ref="J296:J297"/>
    <mergeCell ref="A296:A297"/>
    <mergeCell ref="B296:B297"/>
    <mergeCell ref="C296:C297"/>
    <mergeCell ref="D296:D297"/>
    <mergeCell ref="E296:E297"/>
    <mergeCell ref="F296:H296"/>
    <mergeCell ref="A305:A306"/>
    <mergeCell ref="B305:B306"/>
    <mergeCell ref="C305:C306"/>
    <mergeCell ref="D305:D306"/>
    <mergeCell ref="E305:E306"/>
    <mergeCell ref="F305:H305"/>
    <mergeCell ref="I305:I306"/>
    <mergeCell ref="J305:J306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A319:A320"/>
    <mergeCell ref="B319:B320"/>
    <mergeCell ref="C319:C320"/>
    <mergeCell ref="D319:D320"/>
    <mergeCell ref="E319:E320"/>
    <mergeCell ref="F319:H319"/>
    <mergeCell ref="I319:I320"/>
    <mergeCell ref="J319:J320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I364:I365"/>
    <mergeCell ref="J364:J365"/>
    <mergeCell ref="A364:A365"/>
    <mergeCell ref="B364:B365"/>
    <mergeCell ref="C364:C365"/>
    <mergeCell ref="D364:D365"/>
    <mergeCell ref="E364:E365"/>
    <mergeCell ref="F364:H364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391:I392"/>
    <mergeCell ref="J391:J392"/>
    <mergeCell ref="A391:A392"/>
    <mergeCell ref="B391:B392"/>
    <mergeCell ref="C391:C392"/>
    <mergeCell ref="D391:D392"/>
    <mergeCell ref="E391:E392"/>
    <mergeCell ref="F391:H391"/>
    <mergeCell ref="I445:I446"/>
    <mergeCell ref="J445:J446"/>
    <mergeCell ref="A445:A446"/>
    <mergeCell ref="B445:B446"/>
    <mergeCell ref="C445:C446"/>
    <mergeCell ref="D445:D446"/>
    <mergeCell ref="E445:E446"/>
    <mergeCell ref="F445:H445"/>
    <mergeCell ref="A400:A401"/>
    <mergeCell ref="B400:B401"/>
    <mergeCell ref="C400:C401"/>
    <mergeCell ref="D400:D401"/>
    <mergeCell ref="E400:E401"/>
    <mergeCell ref="F400:H400"/>
    <mergeCell ref="I400:I401"/>
    <mergeCell ref="J400:J401"/>
    <mergeCell ref="A409:A410"/>
    <mergeCell ref="B409:B410"/>
    <mergeCell ref="C409:C410"/>
    <mergeCell ref="D409:D410"/>
    <mergeCell ref="E409:E410"/>
    <mergeCell ref="F409:H409"/>
    <mergeCell ref="I409:I410"/>
    <mergeCell ref="J409:J41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/>
  </sheetPr>
  <dimension ref="A1:J469"/>
  <sheetViews>
    <sheetView topLeftCell="A451" workbookViewId="0">
      <selection activeCell="D468" sqref="D468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925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926</v>
      </c>
      <c r="B5" s="6">
        <v>44861.696669548612</v>
      </c>
      <c r="C5" s="5" t="s">
        <v>927</v>
      </c>
      <c r="D5" s="7"/>
      <c r="E5" s="10"/>
      <c r="F5" s="8">
        <v>2063.4699999999998</v>
      </c>
      <c r="I5" s="11" t="s">
        <v>9</v>
      </c>
      <c r="J5" s="5" t="s">
        <v>927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10"/>
    </row>
    <row r="7" spans="1:10" ht="15.75" customHeight="1">
      <c r="A7" s="13" t="s">
        <v>22</v>
      </c>
      <c r="B7" s="13" t="s">
        <v>23</v>
      </c>
      <c r="C7" s="13" t="s">
        <v>24</v>
      </c>
      <c r="D7" s="21">
        <v>112129871</v>
      </c>
      <c r="E7" s="14">
        <v>112129919</v>
      </c>
      <c r="H7" s="8"/>
      <c r="I7" s="11"/>
      <c r="J7" s="10"/>
    </row>
    <row r="8" spans="1:10" ht="15.75" customHeight="1">
      <c r="D8" s="35">
        <v>112100666</v>
      </c>
      <c r="E8" s="36" t="s">
        <v>202</v>
      </c>
    </row>
    <row r="9" spans="1:10" ht="15.75" customHeight="1">
      <c r="D9" s="30">
        <v>112100543</v>
      </c>
      <c r="E9" s="23" t="s">
        <v>202</v>
      </c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1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88" t="s">
        <v>0</v>
      </c>
      <c r="B12" s="88" t="s">
        <v>2</v>
      </c>
      <c r="C12" s="88" t="s">
        <v>3</v>
      </c>
      <c r="D12" s="88" t="s">
        <v>4</v>
      </c>
      <c r="E12" s="88" t="s">
        <v>5</v>
      </c>
      <c r="F12" s="88" t="s">
        <v>6</v>
      </c>
      <c r="G12" s="90"/>
      <c r="H12" s="91"/>
      <c r="I12" s="88" t="s">
        <v>7</v>
      </c>
      <c r="J12" s="88" t="s">
        <v>8</v>
      </c>
    </row>
    <row r="13" spans="1:10">
      <c r="A13" s="89"/>
      <c r="B13" s="89"/>
      <c r="C13" s="89"/>
      <c r="D13" s="89"/>
      <c r="E13" s="89"/>
      <c r="F13" s="4" t="s">
        <v>9</v>
      </c>
      <c r="G13" s="4" t="s">
        <v>10</v>
      </c>
      <c r="H13" s="4" t="s">
        <v>11</v>
      </c>
      <c r="I13" s="89"/>
      <c r="J13" s="89"/>
    </row>
    <row r="14" spans="1:10">
      <c r="A14" s="15" t="s">
        <v>875</v>
      </c>
      <c r="B14" s="28"/>
      <c r="C14" s="15"/>
      <c r="D14" s="7"/>
      <c r="E14" s="10"/>
      <c r="F14" s="8"/>
      <c r="I14" s="11"/>
      <c r="J14" s="10"/>
    </row>
    <row r="15" spans="1:10">
      <c r="A15" s="12" t="s">
        <v>21</v>
      </c>
      <c r="B15" s="3"/>
      <c r="C15" s="3"/>
      <c r="D15" s="7"/>
      <c r="E15" s="10"/>
      <c r="H15" s="8"/>
      <c r="I15" s="11"/>
      <c r="J15" s="10"/>
    </row>
    <row r="16" spans="1:10">
      <c r="A16" s="13" t="s">
        <v>22</v>
      </c>
      <c r="B16" s="13" t="s">
        <v>23</v>
      </c>
      <c r="C16" s="13" t="s">
        <v>24</v>
      </c>
      <c r="D16" s="7"/>
      <c r="E16" s="10"/>
      <c r="H16" s="8"/>
      <c r="I16" s="11"/>
      <c r="J16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25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88" t="s">
        <v>0</v>
      </c>
      <c r="B21" s="88" t="s">
        <v>2</v>
      </c>
      <c r="C21" s="88" t="s">
        <v>3</v>
      </c>
      <c r="D21" s="88" t="s">
        <v>4</v>
      </c>
      <c r="E21" s="88" t="s">
        <v>5</v>
      </c>
      <c r="F21" s="88" t="s">
        <v>6</v>
      </c>
      <c r="G21" s="90"/>
      <c r="H21" s="91"/>
      <c r="I21" s="88" t="s">
        <v>7</v>
      </c>
      <c r="J21" s="88" t="s">
        <v>8</v>
      </c>
    </row>
    <row r="22" spans="1:10">
      <c r="A22" s="89"/>
      <c r="B22" s="89"/>
      <c r="C22" s="89"/>
      <c r="D22" s="89"/>
      <c r="E22" s="89"/>
      <c r="F22" s="4" t="s">
        <v>9</v>
      </c>
      <c r="G22" s="4" t="s">
        <v>10</v>
      </c>
      <c r="H22" s="4" t="s">
        <v>11</v>
      </c>
      <c r="I22" s="89"/>
      <c r="J22" s="89"/>
    </row>
    <row r="23" spans="1:10">
      <c r="A23" s="15" t="s">
        <v>26</v>
      </c>
      <c r="B23" s="16"/>
      <c r="C23" s="17"/>
      <c r="D23" s="7"/>
      <c r="E23" s="10"/>
      <c r="F23" s="8"/>
      <c r="I23" s="11"/>
      <c r="J23" s="10"/>
    </row>
    <row r="24" spans="1:10">
      <c r="A24" s="12" t="s">
        <v>21</v>
      </c>
      <c r="B24" s="3"/>
      <c r="C24" s="3"/>
      <c r="D24" s="7"/>
      <c r="E24" s="10"/>
      <c r="F24" s="18"/>
      <c r="H24" s="8"/>
      <c r="I24" s="11"/>
      <c r="J24" s="10"/>
    </row>
    <row r="25" spans="1:10" ht="15.75" customHeight="1">
      <c r="A25" s="13" t="s">
        <v>22</v>
      </c>
      <c r="B25" s="13" t="s">
        <v>23</v>
      </c>
      <c r="C25" s="13" t="s">
        <v>24</v>
      </c>
      <c r="D25" s="14"/>
      <c r="E25" s="10"/>
      <c r="H25" s="8"/>
      <c r="I25" s="11"/>
      <c r="J25" s="10"/>
    </row>
    <row r="26" spans="1:10">
      <c r="A26" s="5"/>
      <c r="B26" s="6"/>
      <c r="C26" s="5"/>
      <c r="D26" s="7"/>
      <c r="E26" s="10"/>
      <c r="H26" s="8"/>
      <c r="I26" s="11"/>
      <c r="J26" s="10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27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88" t="s">
        <v>0</v>
      </c>
      <c r="B30" s="88" t="s">
        <v>2</v>
      </c>
      <c r="C30" s="88" t="s">
        <v>3</v>
      </c>
      <c r="D30" s="88" t="s">
        <v>4</v>
      </c>
      <c r="E30" s="88" t="s">
        <v>5</v>
      </c>
      <c r="F30" s="88" t="s">
        <v>6</v>
      </c>
      <c r="G30" s="90"/>
      <c r="H30" s="91"/>
      <c r="I30" s="88" t="s">
        <v>7</v>
      </c>
      <c r="J30" s="88" t="s">
        <v>8</v>
      </c>
    </row>
    <row r="31" spans="1:10">
      <c r="A31" s="89"/>
      <c r="B31" s="89"/>
      <c r="C31" s="89"/>
      <c r="D31" s="89"/>
      <c r="E31" s="89"/>
      <c r="F31" s="4" t="s">
        <v>9</v>
      </c>
      <c r="G31" s="4" t="s">
        <v>10</v>
      </c>
      <c r="H31" s="4" t="s">
        <v>11</v>
      </c>
      <c r="I31" s="89"/>
      <c r="J31" s="89"/>
    </row>
    <row r="32" spans="1:10">
      <c r="A32" s="5" t="s">
        <v>928</v>
      </c>
      <c r="B32" s="6">
        <v>44868.795497129628</v>
      </c>
      <c r="C32" s="5" t="s">
        <v>927</v>
      </c>
      <c r="D32" s="7"/>
      <c r="E32" s="10"/>
      <c r="F32" s="8">
        <v>851.64</v>
      </c>
      <c r="I32" s="11" t="s">
        <v>9</v>
      </c>
      <c r="J32" s="5" t="s">
        <v>927</v>
      </c>
    </row>
    <row r="33" spans="1:10">
      <c r="A33" s="12" t="s">
        <v>21</v>
      </c>
      <c r="B33" s="3"/>
      <c r="C33" s="3"/>
      <c r="D33" s="7"/>
      <c r="E33" s="10"/>
      <c r="H33" s="8"/>
      <c r="I33" s="11"/>
      <c r="J33" s="10"/>
    </row>
    <row r="34" spans="1:10" ht="15.75" customHeight="1">
      <c r="A34" s="13" t="s">
        <v>22</v>
      </c>
      <c r="B34" s="13" t="s">
        <v>23</v>
      </c>
      <c r="C34" s="13" t="s">
        <v>24</v>
      </c>
      <c r="D34" s="21">
        <v>112129872</v>
      </c>
      <c r="E34" s="14">
        <v>112129908</v>
      </c>
      <c r="H34" s="8"/>
      <c r="I34" s="11"/>
      <c r="J34" s="10"/>
    </row>
    <row r="37" spans="1:10">
      <c r="A37" s="1" t="s">
        <v>0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3" t="s">
        <v>47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88" t="s">
        <v>0</v>
      </c>
      <c r="B39" s="88" t="s">
        <v>2</v>
      </c>
      <c r="C39" s="88" t="s">
        <v>3</v>
      </c>
      <c r="D39" s="88" t="s">
        <v>4</v>
      </c>
      <c r="E39" s="88" t="s">
        <v>5</v>
      </c>
      <c r="F39" s="88" t="s">
        <v>6</v>
      </c>
      <c r="G39" s="90"/>
      <c r="H39" s="91"/>
      <c r="I39" s="88" t="s">
        <v>7</v>
      </c>
      <c r="J39" s="88" t="s">
        <v>8</v>
      </c>
    </row>
    <row r="40" spans="1:10">
      <c r="A40" s="89"/>
      <c r="B40" s="89"/>
      <c r="C40" s="89"/>
      <c r="D40" s="89"/>
      <c r="E40" s="89"/>
      <c r="F40" s="4" t="s">
        <v>9</v>
      </c>
      <c r="G40" s="4" t="s">
        <v>10</v>
      </c>
      <c r="H40" s="4" t="s">
        <v>11</v>
      </c>
      <c r="I40" s="89"/>
      <c r="J40" s="89"/>
    </row>
    <row r="41" spans="1:10">
      <c r="A41" s="5" t="s">
        <v>929</v>
      </c>
      <c r="B41" s="6">
        <v>44869.59305087963</v>
      </c>
      <c r="C41" s="5" t="s">
        <v>927</v>
      </c>
      <c r="D41" s="7"/>
      <c r="E41" s="10"/>
      <c r="F41" s="8">
        <v>2024.1</v>
      </c>
      <c r="I41" s="11" t="s">
        <v>9</v>
      </c>
      <c r="J41" s="5" t="s">
        <v>927</v>
      </c>
    </row>
    <row r="42" spans="1:10">
      <c r="A42" s="5" t="s">
        <v>929</v>
      </c>
      <c r="B42" s="6">
        <v>44869.59305087963</v>
      </c>
      <c r="C42" s="5" t="s">
        <v>927</v>
      </c>
      <c r="D42" s="7"/>
      <c r="E42" s="10"/>
      <c r="H42" s="8">
        <v>367.85</v>
      </c>
      <c r="I42" s="5" t="s">
        <v>224</v>
      </c>
      <c r="J42" s="5" t="s">
        <v>927</v>
      </c>
    </row>
    <row r="43" spans="1:10">
      <c r="A43" s="12" t="s">
        <v>21</v>
      </c>
      <c r="B43" s="3"/>
      <c r="C43" s="3"/>
      <c r="D43" s="7"/>
      <c r="E43" s="10"/>
      <c r="H43" s="8"/>
      <c r="I43" s="5"/>
      <c r="J43" s="5"/>
    </row>
    <row r="44" spans="1:10" ht="15.75" customHeight="1">
      <c r="A44" s="13" t="s">
        <v>22</v>
      </c>
      <c r="B44" s="13" t="s">
        <v>23</v>
      </c>
      <c r="C44" s="13" t="s">
        <v>24</v>
      </c>
      <c r="D44" s="21">
        <v>112129875</v>
      </c>
      <c r="E44" s="14">
        <v>112129914</v>
      </c>
      <c r="H44" s="8"/>
      <c r="I44" s="5"/>
      <c r="J44" s="5"/>
    </row>
    <row r="45" spans="1:10">
      <c r="A45" s="5"/>
      <c r="B45" s="6"/>
      <c r="C45" s="5"/>
      <c r="D45" s="7"/>
      <c r="E45" s="10"/>
      <c r="H45" s="8"/>
      <c r="I45" s="5"/>
      <c r="J45" s="5"/>
    </row>
    <row r="46" spans="1:10">
      <c r="A46" s="5"/>
      <c r="B46" s="6"/>
      <c r="C46" s="5"/>
      <c r="D46" s="7"/>
      <c r="E46" s="10"/>
      <c r="H46" s="8"/>
      <c r="I46" s="5"/>
      <c r="J46" s="5"/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52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88" t="s">
        <v>0</v>
      </c>
      <c r="B49" s="88" t="s">
        <v>2</v>
      </c>
      <c r="C49" s="88" t="s">
        <v>3</v>
      </c>
      <c r="D49" s="88" t="s">
        <v>4</v>
      </c>
      <c r="E49" s="88" t="s">
        <v>5</v>
      </c>
      <c r="F49" s="88" t="s">
        <v>6</v>
      </c>
      <c r="G49" s="90"/>
      <c r="H49" s="91"/>
      <c r="I49" s="88" t="s">
        <v>7</v>
      </c>
      <c r="J49" s="88" t="s">
        <v>8</v>
      </c>
    </row>
    <row r="50" spans="1:10">
      <c r="A50" s="89"/>
      <c r="B50" s="89"/>
      <c r="C50" s="89"/>
      <c r="D50" s="89"/>
      <c r="E50" s="89"/>
      <c r="F50" s="4" t="s">
        <v>9</v>
      </c>
      <c r="G50" s="4" t="s">
        <v>10</v>
      </c>
      <c r="H50" s="4" t="s">
        <v>11</v>
      </c>
      <c r="I50" s="89"/>
      <c r="J50" s="89"/>
    </row>
    <row r="51" spans="1:10">
      <c r="A51" s="5" t="s">
        <v>930</v>
      </c>
      <c r="B51" s="6">
        <v>44870.511086782397</v>
      </c>
      <c r="C51" s="5" t="s">
        <v>927</v>
      </c>
      <c r="D51" s="7"/>
      <c r="E51" s="10"/>
      <c r="F51" s="8">
        <v>3074.52</v>
      </c>
      <c r="I51" s="11" t="s">
        <v>9</v>
      </c>
      <c r="J51" s="5" t="s">
        <v>927</v>
      </c>
    </row>
    <row r="52" spans="1:10">
      <c r="A52" s="12" t="s">
        <v>21</v>
      </c>
      <c r="B52" s="3"/>
      <c r="C52" s="3"/>
      <c r="D52" s="7"/>
      <c r="E52" s="10"/>
      <c r="H52" s="8"/>
      <c r="I52" s="5"/>
      <c r="J52" s="5"/>
    </row>
    <row r="53" spans="1:10" ht="15.75" customHeight="1">
      <c r="A53" s="13" t="s">
        <v>22</v>
      </c>
      <c r="B53" s="13" t="s">
        <v>23</v>
      </c>
      <c r="C53" s="13" t="s">
        <v>24</v>
      </c>
      <c r="D53" s="21">
        <v>112129876</v>
      </c>
      <c r="E53" s="14">
        <v>112129917</v>
      </c>
      <c r="H53" s="8"/>
      <c r="I53" s="5"/>
      <c r="J53" s="5"/>
    </row>
    <row r="56" spans="1:10">
      <c r="A56" s="1" t="s">
        <v>0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3" t="s">
        <v>55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88" t="s">
        <v>0</v>
      </c>
      <c r="B58" s="88" t="s">
        <v>2</v>
      </c>
      <c r="C58" s="88" t="s">
        <v>3</v>
      </c>
      <c r="D58" s="88" t="s">
        <v>4</v>
      </c>
      <c r="E58" s="88" t="s">
        <v>5</v>
      </c>
      <c r="F58" s="88" t="s">
        <v>6</v>
      </c>
      <c r="G58" s="90"/>
      <c r="H58" s="91"/>
      <c r="I58" s="88" t="s">
        <v>7</v>
      </c>
      <c r="J58" s="88" t="s">
        <v>8</v>
      </c>
    </row>
    <row r="59" spans="1:10">
      <c r="A59" s="89"/>
      <c r="B59" s="89"/>
      <c r="C59" s="89"/>
      <c r="D59" s="89"/>
      <c r="E59" s="89"/>
      <c r="F59" s="4" t="s">
        <v>9</v>
      </c>
      <c r="G59" s="4" t="s">
        <v>10</v>
      </c>
      <c r="H59" s="4" t="s">
        <v>11</v>
      </c>
      <c r="I59" s="89"/>
      <c r="J59" s="89"/>
    </row>
    <row r="60" spans="1:10">
      <c r="A60" s="5" t="s">
        <v>931</v>
      </c>
      <c r="B60" s="6">
        <v>44872.589603298613</v>
      </c>
      <c r="C60" s="5" t="s">
        <v>927</v>
      </c>
      <c r="D60" s="11"/>
      <c r="E60" s="10"/>
      <c r="F60" s="8">
        <v>786.75</v>
      </c>
      <c r="I60" s="11" t="s">
        <v>9</v>
      </c>
      <c r="J60" s="5" t="s">
        <v>927</v>
      </c>
    </row>
    <row r="61" spans="1:10">
      <c r="A61" s="5" t="s">
        <v>931</v>
      </c>
      <c r="B61" s="6">
        <v>44872.589603298613</v>
      </c>
      <c r="C61" s="5" t="s">
        <v>927</v>
      </c>
      <c r="D61" s="11"/>
      <c r="E61" s="10"/>
      <c r="H61" s="8">
        <v>245.9</v>
      </c>
      <c r="I61" s="5" t="s">
        <v>224</v>
      </c>
      <c r="J61" s="5" t="s">
        <v>927</v>
      </c>
    </row>
    <row r="62" spans="1:10">
      <c r="A62" s="12" t="s">
        <v>21</v>
      </c>
      <c r="B62" s="3"/>
      <c r="C62" s="3"/>
      <c r="D62" s="7"/>
      <c r="E62" s="10"/>
      <c r="H62" s="8"/>
      <c r="I62" s="11"/>
      <c r="J62" s="10"/>
    </row>
    <row r="63" spans="1:10" ht="15.75" customHeight="1">
      <c r="A63" s="13" t="s">
        <v>22</v>
      </c>
      <c r="B63" s="13" t="s">
        <v>23</v>
      </c>
      <c r="C63" s="13" t="s">
        <v>24</v>
      </c>
      <c r="D63" s="21">
        <v>112136912</v>
      </c>
      <c r="E63" s="14">
        <v>112155998</v>
      </c>
      <c r="H63" s="8"/>
      <c r="I63" s="11"/>
      <c r="J63" s="10"/>
    </row>
    <row r="66" spans="1:10">
      <c r="A66" s="1" t="s">
        <v>0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3" t="s">
        <v>62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88" t="s">
        <v>0</v>
      </c>
      <c r="B68" s="88" t="s">
        <v>2</v>
      </c>
      <c r="C68" s="88" t="s">
        <v>3</v>
      </c>
      <c r="D68" s="88" t="s">
        <v>4</v>
      </c>
      <c r="E68" s="88" t="s">
        <v>5</v>
      </c>
      <c r="F68" s="88" t="s">
        <v>6</v>
      </c>
      <c r="G68" s="90"/>
      <c r="H68" s="91"/>
      <c r="I68" s="88" t="s">
        <v>7</v>
      </c>
      <c r="J68" s="88" t="s">
        <v>8</v>
      </c>
    </row>
    <row r="69" spans="1:10">
      <c r="A69" s="89"/>
      <c r="B69" s="89"/>
      <c r="C69" s="89"/>
      <c r="D69" s="89"/>
      <c r="E69" s="89"/>
      <c r="F69" s="4" t="s">
        <v>9</v>
      </c>
      <c r="G69" s="4" t="s">
        <v>10</v>
      </c>
      <c r="H69" s="4" t="s">
        <v>11</v>
      </c>
      <c r="I69" s="89"/>
      <c r="J69" s="89"/>
    </row>
    <row r="70" spans="1:10">
      <c r="A70" s="5" t="s">
        <v>932</v>
      </c>
      <c r="B70" s="6">
        <v>44873.591261435176</v>
      </c>
      <c r="C70" s="5" t="s">
        <v>927</v>
      </c>
      <c r="D70" s="11"/>
      <c r="E70" s="10"/>
      <c r="F70" s="8">
        <v>1180.83</v>
      </c>
      <c r="I70" s="11" t="s">
        <v>9</v>
      </c>
      <c r="J70" s="5" t="s">
        <v>927</v>
      </c>
    </row>
    <row r="71" spans="1:10">
      <c r="A71" s="12" t="s">
        <v>21</v>
      </c>
      <c r="B71" s="3"/>
      <c r="C71" s="3"/>
      <c r="D71" s="7"/>
      <c r="E71" s="10"/>
      <c r="H71" s="8"/>
      <c r="I71" s="11"/>
      <c r="J71" s="5"/>
    </row>
    <row r="72" spans="1:10" ht="15.75" customHeight="1">
      <c r="A72" s="13" t="s">
        <v>22</v>
      </c>
      <c r="B72" s="13" t="s">
        <v>23</v>
      </c>
      <c r="C72" s="13" t="s">
        <v>24</v>
      </c>
      <c r="D72" s="21">
        <v>112163092</v>
      </c>
      <c r="E72" s="14">
        <v>112163094</v>
      </c>
      <c r="H72" s="8"/>
      <c r="I72" s="11"/>
      <c r="J72" s="5"/>
    </row>
    <row r="75" spans="1:10">
      <c r="A75" s="1" t="s">
        <v>0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3" t="s">
        <v>65</v>
      </c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88" t="s">
        <v>0</v>
      </c>
      <c r="B77" s="88" t="s">
        <v>2</v>
      </c>
      <c r="C77" s="88" t="s">
        <v>3</v>
      </c>
      <c r="D77" s="88" t="s">
        <v>4</v>
      </c>
      <c r="E77" s="88" t="s">
        <v>5</v>
      </c>
      <c r="F77" s="88" t="s">
        <v>6</v>
      </c>
      <c r="G77" s="90"/>
      <c r="H77" s="91"/>
      <c r="I77" s="88" t="s">
        <v>7</v>
      </c>
      <c r="J77" s="88" t="s">
        <v>8</v>
      </c>
    </row>
    <row r="78" spans="1:10">
      <c r="A78" s="89"/>
      <c r="B78" s="89"/>
      <c r="C78" s="89"/>
      <c r="D78" s="89"/>
      <c r="E78" s="89"/>
      <c r="F78" s="4" t="s">
        <v>9</v>
      </c>
      <c r="G78" s="4" t="s">
        <v>10</v>
      </c>
      <c r="H78" s="4" t="s">
        <v>11</v>
      </c>
      <c r="I78" s="89"/>
      <c r="J78" s="89"/>
    </row>
    <row r="79" spans="1:10">
      <c r="A79" s="5" t="s">
        <v>933</v>
      </c>
      <c r="B79" s="6">
        <v>44874.586904525473</v>
      </c>
      <c r="C79" s="5" t="s">
        <v>927</v>
      </c>
      <c r="D79" s="7"/>
      <c r="E79" s="10"/>
      <c r="F79" s="8">
        <v>1900.97</v>
      </c>
      <c r="I79" s="11" t="s">
        <v>9</v>
      </c>
      <c r="J79" s="5" t="s">
        <v>927</v>
      </c>
    </row>
    <row r="80" spans="1:10">
      <c r="A80" s="12" t="s">
        <v>21</v>
      </c>
      <c r="B80" s="3"/>
      <c r="C80" s="3"/>
      <c r="D80" s="7"/>
      <c r="E80" s="10"/>
      <c r="H80" s="8"/>
      <c r="I80" s="11"/>
      <c r="J80" s="5"/>
    </row>
    <row r="81" spans="1:10" ht="15.75" customHeight="1">
      <c r="A81" s="13" t="s">
        <v>22</v>
      </c>
      <c r="B81" s="13" t="s">
        <v>23</v>
      </c>
      <c r="C81" s="13" t="s">
        <v>24</v>
      </c>
      <c r="D81" s="21">
        <v>112197274</v>
      </c>
      <c r="E81" s="14">
        <v>112197286</v>
      </c>
      <c r="H81" s="8"/>
      <c r="I81" s="11"/>
      <c r="J81" s="5"/>
    </row>
    <row r="84" spans="1:10">
      <c r="A84" s="1" t="s">
        <v>0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3" t="s">
        <v>68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88" t="s">
        <v>0</v>
      </c>
      <c r="B86" s="88" t="s">
        <v>2</v>
      </c>
      <c r="C86" s="88" t="s">
        <v>3</v>
      </c>
      <c r="D86" s="88" t="s">
        <v>4</v>
      </c>
      <c r="E86" s="88" t="s">
        <v>5</v>
      </c>
      <c r="F86" s="88" t="s">
        <v>6</v>
      </c>
      <c r="G86" s="90"/>
      <c r="H86" s="91"/>
      <c r="I86" s="88" t="s">
        <v>7</v>
      </c>
      <c r="J86" s="88" t="s">
        <v>8</v>
      </c>
    </row>
    <row r="87" spans="1:10">
      <c r="A87" s="89"/>
      <c r="B87" s="89"/>
      <c r="C87" s="89"/>
      <c r="D87" s="89"/>
      <c r="E87" s="89"/>
      <c r="F87" s="4" t="s">
        <v>9</v>
      </c>
      <c r="G87" s="4" t="s">
        <v>10</v>
      </c>
      <c r="H87" s="4" t="s">
        <v>11</v>
      </c>
      <c r="I87" s="89"/>
      <c r="J87" s="89"/>
    </row>
    <row r="88" spans="1:10">
      <c r="A88" s="5" t="s">
        <v>934</v>
      </c>
      <c r="B88" s="6">
        <v>44875.587325162043</v>
      </c>
      <c r="C88" s="5" t="s">
        <v>927</v>
      </c>
      <c r="D88" s="11"/>
      <c r="E88" s="10"/>
      <c r="F88" s="8">
        <v>707.84</v>
      </c>
      <c r="I88" s="11" t="s">
        <v>9</v>
      </c>
      <c r="J88" s="5" t="s">
        <v>927</v>
      </c>
    </row>
    <row r="89" spans="1:10">
      <c r="A89" s="5" t="s">
        <v>934</v>
      </c>
      <c r="B89" s="6">
        <v>44875.587325162043</v>
      </c>
      <c r="C89" s="5" t="s">
        <v>927</v>
      </c>
      <c r="D89" s="11"/>
      <c r="E89" s="10"/>
      <c r="H89" s="8">
        <v>112.6</v>
      </c>
      <c r="I89" s="5" t="s">
        <v>224</v>
      </c>
      <c r="J89" s="5" t="s">
        <v>927</v>
      </c>
    </row>
    <row r="90" spans="1:10">
      <c r="A90" s="12" t="s">
        <v>21</v>
      </c>
      <c r="B90" s="3"/>
      <c r="C90" s="3"/>
      <c r="D90" s="7"/>
      <c r="E90" s="10"/>
      <c r="H90" s="8"/>
      <c r="I90" s="11"/>
      <c r="J90" s="5"/>
    </row>
    <row r="91" spans="1:10" ht="15.75" customHeight="1">
      <c r="A91" s="13" t="s">
        <v>22</v>
      </c>
      <c r="B91" s="13" t="s">
        <v>23</v>
      </c>
      <c r="C91" s="13" t="s">
        <v>24</v>
      </c>
      <c r="D91" s="21">
        <v>112206249</v>
      </c>
      <c r="E91" s="14">
        <v>112210126</v>
      </c>
      <c r="H91" s="8"/>
      <c r="I91" s="11"/>
      <c r="J91" s="5"/>
    </row>
    <row r="94" spans="1:10">
      <c r="A94" s="1" t="s">
        <v>0</v>
      </c>
      <c r="B94" s="2"/>
      <c r="C94" s="2"/>
      <c r="D94" s="2"/>
      <c r="E94" s="2"/>
      <c r="F94" s="2"/>
      <c r="G94" s="2"/>
      <c r="H94" s="2"/>
      <c r="I94" s="2"/>
      <c r="J94" s="2"/>
    </row>
    <row r="95" spans="1:10">
      <c r="A95" s="3" t="s">
        <v>72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88" t="s">
        <v>0</v>
      </c>
      <c r="B96" s="88" t="s">
        <v>2</v>
      </c>
      <c r="C96" s="88" t="s">
        <v>3</v>
      </c>
      <c r="D96" s="88" t="s">
        <v>4</v>
      </c>
      <c r="E96" s="88" t="s">
        <v>5</v>
      </c>
      <c r="F96" s="88" t="s">
        <v>6</v>
      </c>
      <c r="G96" s="90"/>
      <c r="H96" s="91"/>
      <c r="I96" s="88" t="s">
        <v>7</v>
      </c>
      <c r="J96" s="88" t="s">
        <v>8</v>
      </c>
    </row>
    <row r="97" spans="1:10">
      <c r="A97" s="89"/>
      <c r="B97" s="89"/>
      <c r="C97" s="89"/>
      <c r="D97" s="89"/>
      <c r="E97" s="89"/>
      <c r="F97" s="4" t="s">
        <v>9</v>
      </c>
      <c r="G97" s="4" t="s">
        <v>10</v>
      </c>
      <c r="H97" s="4" t="s">
        <v>11</v>
      </c>
      <c r="I97" s="89"/>
      <c r="J97" s="89"/>
    </row>
    <row r="98" spans="1:10">
      <c r="A98" s="5" t="s">
        <v>935</v>
      </c>
      <c r="B98" s="6">
        <v>44876.586300115741</v>
      </c>
      <c r="C98" s="5" t="s">
        <v>927</v>
      </c>
      <c r="D98" s="7"/>
      <c r="E98" s="10"/>
      <c r="F98" s="8">
        <v>2502.1999999999998</v>
      </c>
      <c r="I98" s="11" t="s">
        <v>9</v>
      </c>
      <c r="J98" s="5" t="s">
        <v>927</v>
      </c>
    </row>
    <row r="99" spans="1:10">
      <c r="A99" s="5" t="s">
        <v>935</v>
      </c>
      <c r="B99" s="6">
        <v>44876.586300115741</v>
      </c>
      <c r="C99" s="5" t="s">
        <v>927</v>
      </c>
      <c r="D99" s="7"/>
      <c r="E99" s="10"/>
      <c r="H99" s="8">
        <v>296.76</v>
      </c>
      <c r="I99" s="5" t="s">
        <v>224</v>
      </c>
      <c r="J99" s="5" t="s">
        <v>927</v>
      </c>
    </row>
    <row r="100" spans="1:10">
      <c r="A100" s="12" t="s">
        <v>21</v>
      </c>
      <c r="B100" s="3"/>
      <c r="C100" s="3"/>
      <c r="D100" s="7"/>
      <c r="E100" s="10"/>
      <c r="H100" s="8"/>
      <c r="I100" s="11"/>
      <c r="J100" s="5"/>
    </row>
    <row r="101" spans="1:10" ht="15.75" customHeight="1">
      <c r="A101" s="13" t="s">
        <v>22</v>
      </c>
      <c r="B101" s="13" t="s">
        <v>23</v>
      </c>
      <c r="C101" s="13" t="s">
        <v>24</v>
      </c>
      <c r="D101" s="21">
        <v>112206253</v>
      </c>
      <c r="E101" s="14">
        <v>112210129</v>
      </c>
      <c r="H101" s="8"/>
      <c r="I101" s="11"/>
      <c r="J101" s="5"/>
    </row>
    <row r="102" spans="1:10">
      <c r="A102" s="5"/>
      <c r="B102" s="6"/>
      <c r="C102" s="5"/>
      <c r="D102" s="7"/>
      <c r="E102" s="10"/>
      <c r="H102" s="8"/>
      <c r="I102" s="11"/>
      <c r="J102" s="5"/>
    </row>
    <row r="103" spans="1:10">
      <c r="A103" s="5"/>
      <c r="B103" s="6"/>
      <c r="C103" s="5"/>
      <c r="D103" s="7"/>
      <c r="E103" s="10"/>
      <c r="H103" s="8"/>
      <c r="I103" s="11"/>
      <c r="J103" s="5"/>
    </row>
    <row r="104" spans="1:10">
      <c r="A104" s="1" t="s">
        <v>0</v>
      </c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3" t="s">
        <v>77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88" t="s">
        <v>0</v>
      </c>
      <c r="B106" s="88" t="s">
        <v>2</v>
      </c>
      <c r="C106" s="88" t="s">
        <v>3</v>
      </c>
      <c r="D106" s="88" t="s">
        <v>4</v>
      </c>
      <c r="E106" s="88" t="s">
        <v>5</v>
      </c>
      <c r="F106" s="88" t="s">
        <v>6</v>
      </c>
      <c r="G106" s="90"/>
      <c r="H106" s="91"/>
      <c r="I106" s="88" t="s">
        <v>7</v>
      </c>
      <c r="J106" s="88" t="s">
        <v>8</v>
      </c>
    </row>
    <row r="107" spans="1:10">
      <c r="A107" s="89"/>
      <c r="B107" s="89"/>
      <c r="C107" s="89"/>
      <c r="D107" s="89"/>
      <c r="E107" s="89"/>
      <c r="F107" s="4" t="s">
        <v>9</v>
      </c>
      <c r="G107" s="4" t="s">
        <v>10</v>
      </c>
      <c r="H107" s="4" t="s">
        <v>11</v>
      </c>
      <c r="I107" s="89"/>
      <c r="J107" s="89"/>
    </row>
    <row r="108" spans="1:10">
      <c r="A108" s="5" t="s">
        <v>936</v>
      </c>
      <c r="B108" s="6">
        <v>44877.506910335651</v>
      </c>
      <c r="C108" s="5" t="s">
        <v>927</v>
      </c>
      <c r="D108" s="7"/>
      <c r="E108" s="10"/>
      <c r="F108" s="8">
        <v>504.98</v>
      </c>
      <c r="I108" s="11" t="s">
        <v>9</v>
      </c>
      <c r="J108" s="5" t="s">
        <v>927</v>
      </c>
    </row>
    <row r="109" spans="1:10">
      <c r="A109" s="5" t="s">
        <v>936</v>
      </c>
      <c r="B109" s="6">
        <v>44877.506910335651</v>
      </c>
      <c r="C109" s="5" t="s">
        <v>927</v>
      </c>
      <c r="D109" s="7"/>
      <c r="E109" s="10"/>
      <c r="H109" s="8">
        <v>476.74</v>
      </c>
      <c r="I109" s="5" t="s">
        <v>224</v>
      </c>
      <c r="J109" s="5" t="s">
        <v>927</v>
      </c>
    </row>
    <row r="110" spans="1:10">
      <c r="A110" s="12" t="s">
        <v>21</v>
      </c>
      <c r="B110" s="3"/>
      <c r="C110" s="3"/>
      <c r="D110" s="7"/>
      <c r="E110" s="10"/>
      <c r="H110" s="8"/>
      <c r="I110" s="11"/>
      <c r="J110" s="5"/>
    </row>
    <row r="111" spans="1:10" ht="15.75" customHeight="1">
      <c r="A111" s="13" t="s">
        <v>22</v>
      </c>
      <c r="B111" s="13" t="s">
        <v>23</v>
      </c>
      <c r="C111" s="13" t="s">
        <v>24</v>
      </c>
      <c r="D111" s="48">
        <v>112217479</v>
      </c>
      <c r="E111" s="14">
        <v>112217601</v>
      </c>
      <c r="H111" s="8"/>
      <c r="I111" s="11"/>
      <c r="J111" s="5"/>
    </row>
    <row r="114" spans="1:10">
      <c r="A114" s="1" t="s">
        <v>0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3" t="s">
        <v>80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88" t="s">
        <v>0</v>
      </c>
      <c r="B116" s="88" t="s">
        <v>2</v>
      </c>
      <c r="C116" s="88" t="s">
        <v>3</v>
      </c>
      <c r="D116" s="88" t="s">
        <v>4</v>
      </c>
      <c r="E116" s="88" t="s">
        <v>5</v>
      </c>
      <c r="F116" s="88" t="s">
        <v>6</v>
      </c>
      <c r="G116" s="90"/>
      <c r="H116" s="91"/>
      <c r="I116" s="88" t="s">
        <v>7</v>
      </c>
      <c r="J116" s="88" t="s">
        <v>8</v>
      </c>
    </row>
    <row r="117" spans="1:10">
      <c r="A117" s="89"/>
      <c r="B117" s="89"/>
      <c r="C117" s="89"/>
      <c r="D117" s="89"/>
      <c r="E117" s="89"/>
      <c r="F117" s="4" t="s">
        <v>9</v>
      </c>
      <c r="G117" s="4" t="s">
        <v>10</v>
      </c>
      <c r="H117" s="4" t="s">
        <v>11</v>
      </c>
      <c r="I117" s="89"/>
      <c r="J117" s="89"/>
    </row>
    <row r="118" spans="1:10">
      <c r="A118" s="5" t="s">
        <v>937</v>
      </c>
      <c r="B118" s="6">
        <v>44879.587972939808</v>
      </c>
      <c r="C118" s="5" t="s">
        <v>927</v>
      </c>
      <c r="D118" s="7"/>
      <c r="E118" s="10"/>
      <c r="F118" s="8">
        <v>604.86</v>
      </c>
      <c r="I118" s="11" t="s">
        <v>9</v>
      </c>
      <c r="J118" s="5" t="s">
        <v>927</v>
      </c>
    </row>
    <row r="119" spans="1:10">
      <c r="A119" s="12" t="s">
        <v>21</v>
      </c>
      <c r="B119" s="3"/>
      <c r="C119" s="3"/>
      <c r="D119" s="7"/>
      <c r="E119" s="10"/>
      <c r="H119" s="8"/>
      <c r="I119" s="11"/>
      <c r="J119" s="5"/>
    </row>
    <row r="120" spans="1:10" ht="15.75" customHeight="1">
      <c r="A120" s="13" t="s">
        <v>22</v>
      </c>
      <c r="B120" s="13" t="s">
        <v>23</v>
      </c>
      <c r="C120" s="13" t="s">
        <v>24</v>
      </c>
      <c r="D120" s="21">
        <v>112225018</v>
      </c>
      <c r="E120" s="14">
        <v>112225224</v>
      </c>
      <c r="H120" s="8"/>
      <c r="I120" s="11"/>
      <c r="J120" s="5"/>
    </row>
    <row r="123" spans="1:10">
      <c r="A123" s="1" t="s">
        <v>0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3" t="s">
        <v>83</v>
      </c>
      <c r="B124" s="2"/>
      <c r="C124" s="2"/>
      <c r="D124" s="2"/>
      <c r="E124" s="2"/>
      <c r="F124" s="2"/>
      <c r="G124" s="2"/>
      <c r="H124" s="2"/>
      <c r="I124" s="2"/>
      <c r="J124" s="2"/>
    </row>
    <row r="125" spans="1:10">
      <c r="A125" s="88" t="s">
        <v>0</v>
      </c>
      <c r="B125" s="88" t="s">
        <v>2</v>
      </c>
      <c r="C125" s="88" t="s">
        <v>3</v>
      </c>
      <c r="D125" s="88" t="s">
        <v>4</v>
      </c>
      <c r="E125" s="88" t="s">
        <v>5</v>
      </c>
      <c r="F125" s="88" t="s">
        <v>6</v>
      </c>
      <c r="G125" s="90"/>
      <c r="H125" s="91"/>
      <c r="I125" s="88" t="s">
        <v>7</v>
      </c>
      <c r="J125" s="88" t="s">
        <v>8</v>
      </c>
    </row>
    <row r="126" spans="1:10">
      <c r="A126" s="89"/>
      <c r="B126" s="89"/>
      <c r="C126" s="89"/>
      <c r="D126" s="89"/>
      <c r="E126" s="89"/>
      <c r="F126" s="4" t="s">
        <v>9</v>
      </c>
      <c r="G126" s="4" t="s">
        <v>10</v>
      </c>
      <c r="H126" s="4" t="s">
        <v>11</v>
      </c>
      <c r="I126" s="89"/>
      <c r="J126" s="89"/>
    </row>
    <row r="127" spans="1:10">
      <c r="A127" s="5" t="s">
        <v>938</v>
      </c>
      <c r="B127" s="6">
        <v>44880.590940706017</v>
      </c>
      <c r="C127" s="5" t="s">
        <v>927</v>
      </c>
      <c r="D127" s="7"/>
      <c r="E127" s="10"/>
      <c r="F127" s="8">
        <v>561.84</v>
      </c>
      <c r="I127" s="11" t="s">
        <v>9</v>
      </c>
      <c r="J127" s="5" t="s">
        <v>927</v>
      </c>
    </row>
    <row r="128" spans="1:10">
      <c r="A128" s="12" t="s">
        <v>21</v>
      </c>
      <c r="B128" s="3"/>
      <c r="C128" s="3"/>
      <c r="D128" s="7"/>
      <c r="E128" s="10"/>
      <c r="H128" s="8"/>
      <c r="I128" s="11"/>
      <c r="J128" s="10"/>
    </row>
    <row r="129" spans="1:10" ht="15.75" customHeight="1">
      <c r="A129" s="13" t="s">
        <v>22</v>
      </c>
      <c r="B129" s="13" t="s">
        <v>23</v>
      </c>
      <c r="C129" s="13" t="s">
        <v>24</v>
      </c>
      <c r="D129" s="21">
        <v>112227010</v>
      </c>
      <c r="E129" s="14">
        <v>112232763</v>
      </c>
      <c r="H129" s="8"/>
      <c r="I129" s="11"/>
      <c r="J129" s="10"/>
    </row>
    <row r="132" spans="1:10">
      <c r="A132" s="1" t="s">
        <v>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3" t="s">
        <v>86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88" t="s">
        <v>0</v>
      </c>
      <c r="B134" s="88" t="s">
        <v>2</v>
      </c>
      <c r="C134" s="88" t="s">
        <v>3</v>
      </c>
      <c r="D134" s="88" t="s">
        <v>4</v>
      </c>
      <c r="E134" s="88" t="s">
        <v>5</v>
      </c>
      <c r="F134" s="88" t="s">
        <v>6</v>
      </c>
      <c r="G134" s="90"/>
      <c r="H134" s="91"/>
      <c r="I134" s="88" t="s">
        <v>7</v>
      </c>
      <c r="J134" s="88" t="s">
        <v>8</v>
      </c>
    </row>
    <row r="135" spans="1:10">
      <c r="A135" s="89"/>
      <c r="B135" s="89"/>
      <c r="C135" s="89"/>
      <c r="D135" s="89"/>
      <c r="E135" s="89"/>
      <c r="F135" s="4" t="s">
        <v>9</v>
      </c>
      <c r="G135" s="4" t="s">
        <v>10</v>
      </c>
      <c r="H135" s="4" t="s">
        <v>11</v>
      </c>
      <c r="I135" s="89"/>
      <c r="J135" s="89"/>
    </row>
    <row r="136" spans="1:10">
      <c r="A136" s="5" t="s">
        <v>939</v>
      </c>
      <c r="B136" s="6">
        <v>44881.586932777776</v>
      </c>
      <c r="C136" s="5" t="s">
        <v>927</v>
      </c>
      <c r="D136" s="11"/>
      <c r="E136" s="10"/>
      <c r="F136" s="8">
        <v>812.44</v>
      </c>
      <c r="I136" s="11" t="s">
        <v>9</v>
      </c>
      <c r="J136" s="5" t="s">
        <v>927</v>
      </c>
    </row>
    <row r="137" spans="1:10">
      <c r="A137" s="5" t="s">
        <v>939</v>
      </c>
      <c r="B137" s="6">
        <v>44881.586932777776</v>
      </c>
      <c r="C137" s="5" t="s">
        <v>927</v>
      </c>
      <c r="D137" s="11"/>
      <c r="E137" s="10"/>
      <c r="H137" s="8">
        <v>208.03</v>
      </c>
      <c r="I137" s="5" t="s">
        <v>224</v>
      </c>
      <c r="J137" s="5" t="s">
        <v>927</v>
      </c>
    </row>
    <row r="138" spans="1:10">
      <c r="A138" s="12" t="s">
        <v>21</v>
      </c>
      <c r="B138" s="3"/>
      <c r="C138" s="3"/>
      <c r="D138" s="7"/>
      <c r="E138" s="10"/>
      <c r="H138" s="8"/>
      <c r="I138" s="11"/>
      <c r="J138" s="5"/>
    </row>
    <row r="139" spans="1:10" ht="15.75" customHeight="1">
      <c r="A139" s="13" t="s">
        <v>22</v>
      </c>
      <c r="B139" s="13" t="s">
        <v>23</v>
      </c>
      <c r="C139" s="13" t="s">
        <v>24</v>
      </c>
      <c r="D139" s="21">
        <v>112240540</v>
      </c>
      <c r="E139" s="14">
        <v>112240592</v>
      </c>
      <c r="H139" s="8"/>
      <c r="I139" s="11"/>
      <c r="J139" s="5"/>
    </row>
    <row r="142" spans="1:10">
      <c r="A142" s="1" t="s">
        <v>0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3" t="s">
        <v>90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88" t="s">
        <v>0</v>
      </c>
      <c r="B144" s="88" t="s">
        <v>2</v>
      </c>
      <c r="C144" s="88" t="s">
        <v>3</v>
      </c>
      <c r="D144" s="88" t="s">
        <v>4</v>
      </c>
      <c r="E144" s="88" t="s">
        <v>5</v>
      </c>
      <c r="F144" s="88" t="s">
        <v>6</v>
      </c>
      <c r="G144" s="90"/>
      <c r="H144" s="91"/>
      <c r="I144" s="88" t="s">
        <v>7</v>
      </c>
      <c r="J144" s="88" t="s">
        <v>8</v>
      </c>
    </row>
    <row r="145" spans="1:10">
      <c r="A145" s="89"/>
      <c r="B145" s="89"/>
      <c r="C145" s="89"/>
      <c r="D145" s="89"/>
      <c r="E145" s="89"/>
      <c r="F145" s="4" t="s">
        <v>9</v>
      </c>
      <c r="G145" s="4" t="s">
        <v>10</v>
      </c>
      <c r="H145" s="4" t="s">
        <v>11</v>
      </c>
      <c r="I145" s="89"/>
      <c r="J145" s="89"/>
    </row>
    <row r="146" spans="1:10">
      <c r="A146" s="5" t="s">
        <v>940</v>
      </c>
      <c r="B146" s="6">
        <v>44882.587020277781</v>
      </c>
      <c r="C146" s="5" t="s">
        <v>927</v>
      </c>
      <c r="D146" s="11"/>
      <c r="E146" s="10"/>
      <c r="F146" s="8">
        <v>569.92999999999995</v>
      </c>
      <c r="I146" s="11" t="s">
        <v>9</v>
      </c>
      <c r="J146" s="5" t="s">
        <v>927</v>
      </c>
    </row>
    <row r="147" spans="1:10">
      <c r="A147" s="12" t="s">
        <v>21</v>
      </c>
      <c r="B147" s="3"/>
      <c r="C147" s="3"/>
      <c r="D147" s="7"/>
      <c r="E147" s="10"/>
      <c r="H147" s="8"/>
      <c r="I147" s="11"/>
      <c r="J147" s="5"/>
    </row>
    <row r="148" spans="1:10" ht="15.75" customHeight="1">
      <c r="A148" s="13" t="s">
        <v>22</v>
      </c>
      <c r="B148" s="13" t="s">
        <v>23</v>
      </c>
      <c r="C148" s="13" t="s">
        <v>24</v>
      </c>
      <c r="D148" s="21">
        <v>112252698</v>
      </c>
      <c r="E148" s="14">
        <v>112252800</v>
      </c>
      <c r="H148" s="8"/>
      <c r="I148" s="11"/>
      <c r="J148" s="5"/>
    </row>
    <row r="151" spans="1:10">
      <c r="A151" s="1" t="s">
        <v>0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3" t="s">
        <v>94</v>
      </c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88" t="s">
        <v>0</v>
      </c>
      <c r="B153" s="88" t="s">
        <v>2</v>
      </c>
      <c r="C153" s="88" t="s">
        <v>3</v>
      </c>
      <c r="D153" s="88" t="s">
        <v>4</v>
      </c>
      <c r="E153" s="88" t="s">
        <v>5</v>
      </c>
      <c r="F153" s="88" t="s">
        <v>6</v>
      </c>
      <c r="G153" s="90"/>
      <c r="H153" s="91"/>
      <c r="I153" s="88" t="s">
        <v>7</v>
      </c>
      <c r="J153" s="88" t="s">
        <v>8</v>
      </c>
    </row>
    <row r="154" spans="1:10">
      <c r="A154" s="89"/>
      <c r="B154" s="89"/>
      <c r="C154" s="89"/>
      <c r="D154" s="89"/>
      <c r="E154" s="89"/>
      <c r="F154" s="4" t="s">
        <v>9</v>
      </c>
      <c r="G154" s="4" t="s">
        <v>10</v>
      </c>
      <c r="H154" s="4" t="s">
        <v>11</v>
      </c>
      <c r="I154" s="89"/>
      <c r="J154" s="89"/>
    </row>
    <row r="155" spans="1:10">
      <c r="A155" s="5" t="s">
        <v>941</v>
      </c>
      <c r="B155" s="6">
        <v>44883.587229745368</v>
      </c>
      <c r="C155" s="5" t="s">
        <v>927</v>
      </c>
      <c r="D155" s="7"/>
      <c r="E155" s="10"/>
      <c r="F155" s="8">
        <v>656.84</v>
      </c>
      <c r="I155" s="11" t="s">
        <v>9</v>
      </c>
      <c r="J155" s="5" t="s">
        <v>927</v>
      </c>
    </row>
    <row r="156" spans="1:10">
      <c r="A156" s="12" t="s">
        <v>21</v>
      </c>
      <c r="B156" s="3"/>
      <c r="C156" s="3"/>
      <c r="D156" s="7"/>
      <c r="E156" s="10"/>
      <c r="F156" s="47"/>
      <c r="G156" s="8"/>
      <c r="I156" s="11"/>
      <c r="J156" s="5"/>
    </row>
    <row r="157" spans="1:10" ht="15.75" customHeight="1">
      <c r="A157" s="13" t="s">
        <v>22</v>
      </c>
      <c r="B157" s="13" t="s">
        <v>23</v>
      </c>
      <c r="C157" s="13" t="s">
        <v>24</v>
      </c>
      <c r="D157" s="21">
        <v>112252702</v>
      </c>
      <c r="E157" s="14">
        <v>112252801</v>
      </c>
      <c r="G157" s="8"/>
      <c r="I157" s="11"/>
      <c r="J157" s="5"/>
    </row>
    <row r="158" spans="1:10">
      <c r="A158" s="5"/>
      <c r="B158" s="6"/>
      <c r="C158" s="5"/>
      <c r="D158" s="7"/>
      <c r="E158" s="10"/>
      <c r="G158" s="8"/>
      <c r="I158" s="11"/>
      <c r="J158" s="5"/>
    </row>
    <row r="159" spans="1:10">
      <c r="A159" s="5"/>
      <c r="B159" s="6"/>
      <c r="C159" s="5"/>
      <c r="D159" s="7"/>
      <c r="E159" s="10"/>
      <c r="G159" s="8"/>
      <c r="I159" s="11"/>
      <c r="J159" s="5"/>
    </row>
    <row r="160" spans="1:10">
      <c r="A160" s="1" t="s">
        <v>0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3" t="s">
        <v>98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88" t="s">
        <v>0</v>
      </c>
      <c r="B162" s="88" t="s">
        <v>2</v>
      </c>
      <c r="C162" s="88" t="s">
        <v>3</v>
      </c>
      <c r="D162" s="88" t="s">
        <v>4</v>
      </c>
      <c r="E162" s="88" t="s">
        <v>5</v>
      </c>
      <c r="F162" s="88" t="s">
        <v>6</v>
      </c>
      <c r="G162" s="90"/>
      <c r="H162" s="91"/>
      <c r="I162" s="88" t="s">
        <v>7</v>
      </c>
      <c r="J162" s="88" t="s">
        <v>8</v>
      </c>
    </row>
    <row r="163" spans="1:10">
      <c r="A163" s="89"/>
      <c r="B163" s="89"/>
      <c r="C163" s="89"/>
      <c r="D163" s="89"/>
      <c r="E163" s="89"/>
      <c r="F163" s="4" t="s">
        <v>9</v>
      </c>
      <c r="G163" s="4" t="s">
        <v>10</v>
      </c>
      <c r="H163" s="4" t="s">
        <v>11</v>
      </c>
      <c r="I163" s="89"/>
      <c r="J163" s="89"/>
    </row>
    <row r="164" spans="1:10">
      <c r="A164" s="5" t="s">
        <v>942</v>
      </c>
      <c r="B164" s="6">
        <v>44884.50703291667</v>
      </c>
      <c r="C164" s="5" t="s">
        <v>927</v>
      </c>
      <c r="D164" s="7"/>
      <c r="E164" s="10"/>
      <c r="F164" s="8">
        <v>359.25</v>
      </c>
      <c r="I164" s="11" t="s">
        <v>9</v>
      </c>
      <c r="J164" s="5" t="s">
        <v>927</v>
      </c>
    </row>
    <row r="165" spans="1:10">
      <c r="A165" s="5" t="s">
        <v>942</v>
      </c>
      <c r="B165" s="6">
        <v>44884.50703291667</v>
      </c>
      <c r="C165" s="5" t="s">
        <v>927</v>
      </c>
      <c r="D165" s="7"/>
      <c r="E165" s="10"/>
      <c r="H165" s="8">
        <v>9</v>
      </c>
      <c r="I165" s="5" t="s">
        <v>224</v>
      </c>
      <c r="J165" s="5" t="s">
        <v>927</v>
      </c>
    </row>
    <row r="166" spans="1:10">
      <c r="A166" s="12" t="s">
        <v>21</v>
      </c>
      <c r="B166" s="3"/>
      <c r="C166" s="3"/>
      <c r="D166" s="7"/>
      <c r="E166" s="10"/>
      <c r="F166" s="47"/>
      <c r="G166" s="8"/>
      <c r="I166" s="11"/>
      <c r="J166" s="5"/>
    </row>
    <row r="167" spans="1:10" ht="15.75" customHeight="1">
      <c r="A167" s="13" t="s">
        <v>22</v>
      </c>
      <c r="B167" s="13" t="s">
        <v>23</v>
      </c>
      <c r="C167" s="13" t="s">
        <v>24</v>
      </c>
      <c r="D167" s="21">
        <v>112260378</v>
      </c>
      <c r="E167" s="14">
        <v>112260419</v>
      </c>
      <c r="G167" s="8"/>
      <c r="I167" s="11"/>
      <c r="J167" s="5"/>
    </row>
    <row r="170" spans="1:10">
      <c r="A170" s="1" t="s">
        <v>0</v>
      </c>
      <c r="B170" s="2"/>
      <c r="C170" s="2"/>
      <c r="D170" s="2"/>
      <c r="E170" s="2"/>
      <c r="F170" s="2"/>
      <c r="G170" s="2"/>
      <c r="H170" s="2"/>
      <c r="I170" s="2"/>
      <c r="J170" s="2"/>
    </row>
    <row r="171" spans="1:10">
      <c r="A171" s="3" t="s">
        <v>100</v>
      </c>
      <c r="B171" s="2"/>
      <c r="C171" s="2"/>
      <c r="D171" s="2"/>
      <c r="E171" s="2"/>
      <c r="F171" s="2"/>
      <c r="G171" s="2"/>
      <c r="H171" s="2"/>
      <c r="I171" s="2"/>
      <c r="J171" s="2"/>
    </row>
    <row r="172" spans="1:10">
      <c r="A172" s="88" t="s">
        <v>0</v>
      </c>
      <c r="B172" s="88" t="s">
        <v>2</v>
      </c>
      <c r="C172" s="88" t="s">
        <v>3</v>
      </c>
      <c r="D172" s="88" t="s">
        <v>4</v>
      </c>
      <c r="E172" s="88" t="s">
        <v>5</v>
      </c>
      <c r="F172" s="88" t="s">
        <v>6</v>
      </c>
      <c r="G172" s="90"/>
      <c r="H172" s="91"/>
      <c r="I172" s="88" t="s">
        <v>7</v>
      </c>
      <c r="J172" s="88" t="s">
        <v>8</v>
      </c>
    </row>
    <row r="173" spans="1:10">
      <c r="A173" s="89"/>
      <c r="B173" s="89"/>
      <c r="C173" s="89"/>
      <c r="D173" s="89"/>
      <c r="E173" s="89"/>
      <c r="F173" s="4" t="s">
        <v>9</v>
      </c>
      <c r="G173" s="4" t="s">
        <v>10</v>
      </c>
      <c r="H173" s="4" t="s">
        <v>11</v>
      </c>
      <c r="I173" s="89"/>
      <c r="J173" s="89"/>
    </row>
    <row r="174" spans="1:10">
      <c r="A174" s="5" t="s">
        <v>943</v>
      </c>
      <c r="B174" s="6">
        <v>44886.796509988417</v>
      </c>
      <c r="C174" s="5" t="s">
        <v>927</v>
      </c>
      <c r="D174" s="7"/>
      <c r="E174" s="10"/>
      <c r="F174" s="8">
        <v>1720.29</v>
      </c>
      <c r="I174" s="11" t="s">
        <v>9</v>
      </c>
      <c r="J174" s="5" t="s">
        <v>927</v>
      </c>
    </row>
    <row r="175" spans="1:10">
      <c r="A175" s="12" t="s">
        <v>21</v>
      </c>
      <c r="B175" s="3"/>
      <c r="C175" s="3"/>
      <c r="D175" s="7"/>
      <c r="E175" s="10"/>
      <c r="H175" s="8"/>
      <c r="I175" s="11"/>
      <c r="J175" s="5"/>
    </row>
    <row r="176" spans="1:10" ht="15.75" customHeight="1">
      <c r="A176" s="13" t="s">
        <v>22</v>
      </c>
      <c r="B176" s="13" t="s">
        <v>23</v>
      </c>
      <c r="C176" s="13" t="s">
        <v>24</v>
      </c>
      <c r="D176" s="21">
        <v>112266585</v>
      </c>
      <c r="E176" s="14">
        <v>112266650</v>
      </c>
      <c r="H176" s="8"/>
      <c r="I176" s="11"/>
      <c r="J176" s="5"/>
    </row>
    <row r="179" spans="1:10">
      <c r="A179" s="1" t="s">
        <v>0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3" t="s">
        <v>104</v>
      </c>
      <c r="B180" s="2"/>
      <c r="C180" s="2"/>
      <c r="D180" s="2"/>
      <c r="E180" s="2"/>
      <c r="F180" s="2"/>
      <c r="G180" s="2"/>
      <c r="H180" s="2"/>
      <c r="I180" s="2"/>
      <c r="J180" s="2"/>
    </row>
    <row r="181" spans="1:10">
      <c r="A181" s="88" t="s">
        <v>0</v>
      </c>
      <c r="B181" s="88" t="s">
        <v>2</v>
      </c>
      <c r="C181" s="88" t="s">
        <v>3</v>
      </c>
      <c r="D181" s="88" t="s">
        <v>4</v>
      </c>
      <c r="E181" s="88" t="s">
        <v>5</v>
      </c>
      <c r="F181" s="88" t="s">
        <v>6</v>
      </c>
      <c r="G181" s="90"/>
      <c r="H181" s="91"/>
      <c r="I181" s="88" t="s">
        <v>7</v>
      </c>
      <c r="J181" s="88" t="s">
        <v>8</v>
      </c>
    </row>
    <row r="182" spans="1:10">
      <c r="A182" s="89"/>
      <c r="B182" s="89"/>
      <c r="C182" s="89"/>
      <c r="D182" s="89"/>
      <c r="E182" s="89"/>
      <c r="F182" s="4" t="s">
        <v>9</v>
      </c>
      <c r="G182" s="4" t="s">
        <v>10</v>
      </c>
      <c r="H182" s="4" t="s">
        <v>11</v>
      </c>
      <c r="I182" s="89"/>
      <c r="J182" s="89"/>
    </row>
    <row r="183" spans="1:10">
      <c r="A183" s="5" t="s">
        <v>944</v>
      </c>
      <c r="B183" s="6">
        <v>44887.79501710648</v>
      </c>
      <c r="C183" s="5" t="s">
        <v>927</v>
      </c>
      <c r="D183" s="7"/>
      <c r="E183" s="10"/>
      <c r="F183" s="8">
        <v>982.26</v>
      </c>
      <c r="I183" s="11" t="s">
        <v>9</v>
      </c>
      <c r="J183" s="5" t="s">
        <v>927</v>
      </c>
    </row>
    <row r="184" spans="1:10">
      <c r="A184" s="12" t="s">
        <v>21</v>
      </c>
      <c r="B184" s="3"/>
      <c r="C184" s="3"/>
      <c r="D184" s="7"/>
      <c r="E184" s="10"/>
      <c r="H184" s="8"/>
      <c r="I184" s="11"/>
      <c r="J184" s="5"/>
    </row>
    <row r="185" spans="1:10" ht="15.75" customHeight="1">
      <c r="A185" s="13" t="s">
        <v>22</v>
      </c>
      <c r="B185" s="13" t="s">
        <v>23</v>
      </c>
      <c r="C185" s="13" t="s">
        <v>24</v>
      </c>
      <c r="D185" s="21">
        <v>112273314</v>
      </c>
      <c r="E185" s="14">
        <v>112273979</v>
      </c>
      <c r="H185" s="8"/>
      <c r="I185" s="11"/>
      <c r="J185" s="5"/>
    </row>
    <row r="188" spans="1:10">
      <c r="A188" s="1" t="s">
        <v>0</v>
      </c>
      <c r="B188" s="2"/>
      <c r="C188" s="2"/>
      <c r="D188" s="2"/>
      <c r="E188" s="2"/>
      <c r="F188" s="2"/>
      <c r="G188" s="2"/>
      <c r="H188" s="2"/>
      <c r="I188" s="2"/>
      <c r="J188" s="2"/>
    </row>
    <row r="189" spans="1:10">
      <c r="A189" s="3" t="s">
        <v>107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88" t="s">
        <v>0</v>
      </c>
      <c r="B190" s="88" t="s">
        <v>2</v>
      </c>
      <c r="C190" s="88" t="s">
        <v>3</v>
      </c>
      <c r="D190" s="88" t="s">
        <v>4</v>
      </c>
      <c r="E190" s="88" t="s">
        <v>5</v>
      </c>
      <c r="F190" s="88" t="s">
        <v>6</v>
      </c>
      <c r="G190" s="90"/>
      <c r="H190" s="91"/>
      <c r="I190" s="88" t="s">
        <v>7</v>
      </c>
      <c r="J190" s="88" t="s">
        <v>8</v>
      </c>
    </row>
    <row r="191" spans="1:10">
      <c r="A191" s="89"/>
      <c r="B191" s="89"/>
      <c r="C191" s="89"/>
      <c r="D191" s="89"/>
      <c r="E191" s="89"/>
      <c r="F191" s="4" t="s">
        <v>9</v>
      </c>
      <c r="G191" s="4" t="s">
        <v>10</v>
      </c>
      <c r="H191" s="4" t="s">
        <v>11</v>
      </c>
      <c r="I191" s="89"/>
      <c r="J191" s="89"/>
    </row>
    <row r="192" spans="1:10">
      <c r="A192" s="5" t="s">
        <v>945</v>
      </c>
      <c r="B192" s="6">
        <v>44888.794148634261</v>
      </c>
      <c r="C192" s="5" t="s">
        <v>927</v>
      </c>
      <c r="D192" s="7"/>
      <c r="E192" s="10"/>
      <c r="F192" s="8">
        <v>291.41000000000003</v>
      </c>
      <c r="I192" s="11" t="s">
        <v>9</v>
      </c>
      <c r="J192" s="5" t="s">
        <v>927</v>
      </c>
    </row>
    <row r="193" spans="1:10">
      <c r="A193" s="12" t="s">
        <v>21</v>
      </c>
      <c r="B193" s="3"/>
      <c r="C193" s="3"/>
      <c r="D193" s="7"/>
      <c r="E193" s="10"/>
      <c r="H193" s="8"/>
      <c r="I193" s="11"/>
      <c r="J193" s="10"/>
    </row>
    <row r="194" spans="1:10" ht="15.75" customHeight="1">
      <c r="A194" s="13" t="s">
        <v>22</v>
      </c>
      <c r="B194" s="13" t="s">
        <v>23</v>
      </c>
      <c r="C194" s="13" t="s">
        <v>24</v>
      </c>
      <c r="D194" s="21">
        <v>112277635</v>
      </c>
      <c r="E194" s="14">
        <v>112281146</v>
      </c>
      <c r="H194" s="8"/>
      <c r="I194" s="11"/>
      <c r="J194" s="10"/>
    </row>
    <row r="197" spans="1:10">
      <c r="A197" s="1" t="s">
        <v>0</v>
      </c>
      <c r="B197" s="2"/>
      <c r="C197" s="2"/>
      <c r="D197" s="2"/>
      <c r="E197" s="2"/>
      <c r="F197" s="2"/>
      <c r="G197" s="2"/>
      <c r="H197" s="2"/>
      <c r="I197" s="2"/>
      <c r="J197" s="2"/>
    </row>
    <row r="198" spans="1:10">
      <c r="A198" s="3" t="s">
        <v>110</v>
      </c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88" t="s">
        <v>0</v>
      </c>
      <c r="B199" s="88" t="s">
        <v>2</v>
      </c>
      <c r="C199" s="88" t="s">
        <v>3</v>
      </c>
      <c r="D199" s="88" t="s">
        <v>4</v>
      </c>
      <c r="E199" s="88" t="s">
        <v>5</v>
      </c>
      <c r="F199" s="88" t="s">
        <v>6</v>
      </c>
      <c r="G199" s="90"/>
      <c r="H199" s="91"/>
      <c r="I199" s="88" t="s">
        <v>7</v>
      </c>
      <c r="J199" s="88" t="s">
        <v>8</v>
      </c>
    </row>
    <row r="200" spans="1:10">
      <c r="A200" s="89"/>
      <c r="B200" s="89"/>
      <c r="C200" s="89"/>
      <c r="D200" s="89"/>
      <c r="E200" s="89"/>
      <c r="F200" s="4" t="s">
        <v>9</v>
      </c>
      <c r="G200" s="4" t="s">
        <v>10</v>
      </c>
      <c r="H200" s="4" t="s">
        <v>11</v>
      </c>
      <c r="I200" s="89"/>
      <c r="J200" s="89"/>
    </row>
    <row r="201" spans="1:10">
      <c r="A201" s="5" t="s">
        <v>946</v>
      </c>
      <c r="B201" s="6">
        <v>44889.794086932867</v>
      </c>
      <c r="C201" s="5" t="s">
        <v>927</v>
      </c>
      <c r="D201" s="7"/>
      <c r="E201" s="10"/>
      <c r="F201" s="8">
        <v>3730.33</v>
      </c>
      <c r="I201" s="11" t="s">
        <v>9</v>
      </c>
      <c r="J201" s="5" t="s">
        <v>927</v>
      </c>
    </row>
    <row r="202" spans="1:10">
      <c r="A202" s="5" t="s">
        <v>946</v>
      </c>
      <c r="B202" s="6">
        <v>44889.794086932867</v>
      </c>
      <c r="C202" s="5" t="s">
        <v>927</v>
      </c>
      <c r="D202" s="7"/>
      <c r="E202" s="10"/>
      <c r="H202" s="8">
        <v>54.8</v>
      </c>
      <c r="I202" s="5" t="s">
        <v>224</v>
      </c>
      <c r="J202" s="5" t="s">
        <v>927</v>
      </c>
    </row>
    <row r="203" spans="1:10">
      <c r="A203" s="12" t="s">
        <v>21</v>
      </c>
      <c r="B203" s="3"/>
      <c r="C203" s="3"/>
      <c r="D203" s="7"/>
      <c r="E203" s="10"/>
      <c r="H203" s="8"/>
      <c r="I203" s="11"/>
      <c r="J203" s="5"/>
    </row>
    <row r="204" spans="1:10" ht="15.75" customHeight="1">
      <c r="A204" s="13" t="s">
        <v>22</v>
      </c>
      <c r="B204" s="13" t="s">
        <v>23</v>
      </c>
      <c r="C204" s="13" t="s">
        <v>24</v>
      </c>
      <c r="D204" s="21">
        <v>112287934</v>
      </c>
      <c r="E204" s="14">
        <v>112292100</v>
      </c>
      <c r="H204" s="8"/>
      <c r="I204" s="11"/>
      <c r="J204" s="5"/>
    </row>
    <row r="207" spans="1:10">
      <c r="A207" s="1" t="s">
        <v>0</v>
      </c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3" t="s">
        <v>115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88" t="s">
        <v>0</v>
      </c>
      <c r="B209" s="88" t="s">
        <v>2</v>
      </c>
      <c r="C209" s="88" t="s">
        <v>3</v>
      </c>
      <c r="D209" s="88" t="s">
        <v>4</v>
      </c>
      <c r="E209" s="88" t="s">
        <v>5</v>
      </c>
      <c r="F209" s="88" t="s">
        <v>6</v>
      </c>
      <c r="G209" s="90"/>
      <c r="H209" s="91"/>
      <c r="I209" s="88" t="s">
        <v>7</v>
      </c>
      <c r="J209" s="88" t="s">
        <v>8</v>
      </c>
    </row>
    <row r="210" spans="1:10">
      <c r="A210" s="89"/>
      <c r="B210" s="89"/>
      <c r="C210" s="89"/>
      <c r="D210" s="89"/>
      <c r="E210" s="89"/>
      <c r="F210" s="4" t="s">
        <v>9</v>
      </c>
      <c r="G210" s="4" t="s">
        <v>10</v>
      </c>
      <c r="H210" s="4" t="s">
        <v>11</v>
      </c>
      <c r="I210" s="89"/>
      <c r="J210" s="89"/>
    </row>
    <row r="211" spans="1:10">
      <c r="A211" s="5" t="s">
        <v>947</v>
      </c>
      <c r="B211" s="6">
        <v>44890.800018310183</v>
      </c>
      <c r="C211" s="5" t="s">
        <v>927</v>
      </c>
      <c r="D211" s="7"/>
      <c r="E211" s="10"/>
      <c r="F211" s="8">
        <v>2179.4</v>
      </c>
      <c r="I211" s="11" t="s">
        <v>9</v>
      </c>
      <c r="J211" s="5" t="s">
        <v>927</v>
      </c>
    </row>
    <row r="212" spans="1:10">
      <c r="A212" s="5" t="s">
        <v>947</v>
      </c>
      <c r="B212" s="6">
        <v>44890.800018310183</v>
      </c>
      <c r="C212" s="5" t="s">
        <v>927</v>
      </c>
      <c r="D212" s="7"/>
      <c r="E212" s="10"/>
      <c r="H212" s="8">
        <v>21</v>
      </c>
      <c r="I212" s="5" t="s">
        <v>224</v>
      </c>
      <c r="J212" s="5" t="s">
        <v>927</v>
      </c>
    </row>
    <row r="213" spans="1:10">
      <c r="A213" s="12" t="s">
        <v>21</v>
      </c>
      <c r="B213" s="3"/>
      <c r="C213" s="3"/>
      <c r="D213" s="7"/>
      <c r="E213" s="10"/>
      <c r="H213" s="8"/>
      <c r="I213" s="11"/>
      <c r="J213" s="5"/>
    </row>
    <row r="214" spans="1:10" ht="15.75" customHeight="1">
      <c r="A214" s="13" t="s">
        <v>22</v>
      </c>
      <c r="B214" s="13" t="s">
        <v>23</v>
      </c>
      <c r="C214" s="13" t="s">
        <v>24</v>
      </c>
      <c r="D214" s="21">
        <v>112288197</v>
      </c>
      <c r="E214" s="14">
        <v>112292101</v>
      </c>
      <c r="H214" s="8"/>
      <c r="I214" s="11"/>
      <c r="J214" s="5"/>
    </row>
    <row r="215" spans="1:10">
      <c r="A215" s="5"/>
      <c r="B215" s="6"/>
      <c r="C215" s="5"/>
      <c r="D215" s="7"/>
      <c r="E215" s="10"/>
      <c r="H215" s="8"/>
      <c r="I215" s="11"/>
      <c r="J215" s="5"/>
    </row>
    <row r="216" spans="1:10">
      <c r="A216" s="5"/>
      <c r="B216" s="6"/>
      <c r="C216" s="5"/>
      <c r="D216" s="7"/>
      <c r="E216" s="10"/>
      <c r="H216" s="8"/>
      <c r="I216" s="11"/>
      <c r="J216" s="5"/>
    </row>
    <row r="217" spans="1:10">
      <c r="A217" s="1" t="s">
        <v>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3" t="s">
        <v>119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88" t="s">
        <v>0</v>
      </c>
      <c r="B219" s="88" t="s">
        <v>2</v>
      </c>
      <c r="C219" s="88" t="s">
        <v>3</v>
      </c>
      <c r="D219" s="88" t="s">
        <v>4</v>
      </c>
      <c r="E219" s="88" t="s">
        <v>5</v>
      </c>
      <c r="F219" s="88" t="s">
        <v>6</v>
      </c>
      <c r="G219" s="90"/>
      <c r="H219" s="91"/>
      <c r="I219" s="88" t="s">
        <v>7</v>
      </c>
      <c r="J219" s="88" t="s">
        <v>8</v>
      </c>
    </row>
    <row r="220" spans="1:10">
      <c r="A220" s="89"/>
      <c r="B220" s="89"/>
      <c r="C220" s="89"/>
      <c r="D220" s="89"/>
      <c r="E220" s="89"/>
      <c r="F220" s="4" t="s">
        <v>9</v>
      </c>
      <c r="G220" s="4" t="s">
        <v>10</v>
      </c>
      <c r="H220" s="4" t="s">
        <v>11</v>
      </c>
      <c r="I220" s="89"/>
      <c r="J220" s="89"/>
    </row>
    <row r="221" spans="1:10">
      <c r="A221" s="5" t="s">
        <v>948</v>
      </c>
      <c r="B221" s="6">
        <v>44891.586005196761</v>
      </c>
      <c r="C221" s="5" t="s">
        <v>927</v>
      </c>
      <c r="D221" s="7"/>
      <c r="E221" s="10"/>
      <c r="F221" s="8">
        <v>714.03</v>
      </c>
      <c r="I221" s="11" t="s">
        <v>9</v>
      </c>
      <c r="J221" s="5" t="s">
        <v>927</v>
      </c>
    </row>
    <row r="222" spans="1:10">
      <c r="A222" s="12" t="s">
        <v>21</v>
      </c>
      <c r="B222" s="3"/>
      <c r="C222" s="3"/>
      <c r="D222" s="7"/>
      <c r="E222" s="10"/>
      <c r="H222" s="8"/>
      <c r="I222" s="11"/>
      <c r="J222" s="5"/>
    </row>
    <row r="223" spans="1:10" ht="15.75" customHeight="1">
      <c r="A223" s="13" t="s">
        <v>22</v>
      </c>
      <c r="B223" s="13" t="s">
        <v>23</v>
      </c>
      <c r="C223" s="13" t="s">
        <v>24</v>
      </c>
      <c r="D223" s="21">
        <v>112300190</v>
      </c>
      <c r="E223" s="14">
        <v>112300570</v>
      </c>
      <c r="H223" s="8"/>
      <c r="I223" s="11"/>
      <c r="J223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122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88" t="s">
        <v>0</v>
      </c>
      <c r="B228" s="88" t="s">
        <v>2</v>
      </c>
      <c r="C228" s="88" t="s">
        <v>3</v>
      </c>
      <c r="D228" s="88" t="s">
        <v>4</v>
      </c>
      <c r="E228" s="88" t="s">
        <v>5</v>
      </c>
      <c r="F228" s="88" t="s">
        <v>6</v>
      </c>
      <c r="G228" s="90"/>
      <c r="H228" s="91"/>
      <c r="I228" s="88" t="s">
        <v>7</v>
      </c>
      <c r="J228" s="88" t="s">
        <v>8</v>
      </c>
    </row>
    <row r="229" spans="1:10">
      <c r="A229" s="89"/>
      <c r="B229" s="89"/>
      <c r="C229" s="89"/>
      <c r="D229" s="89"/>
      <c r="E229" s="89"/>
      <c r="F229" s="4" t="s">
        <v>9</v>
      </c>
      <c r="G229" s="4" t="s">
        <v>10</v>
      </c>
      <c r="H229" s="4" t="s">
        <v>11</v>
      </c>
      <c r="I229" s="89"/>
      <c r="J229" s="89"/>
    </row>
    <row r="230" spans="1:10">
      <c r="A230" s="5" t="s">
        <v>949</v>
      </c>
      <c r="B230" s="6">
        <v>44893.794058194442</v>
      </c>
      <c r="C230" s="5" t="s">
        <v>927</v>
      </c>
      <c r="D230" s="7"/>
      <c r="E230" s="10"/>
      <c r="F230" s="8">
        <v>1091.6199999999999</v>
      </c>
      <c r="I230" s="11" t="s">
        <v>9</v>
      </c>
      <c r="J230" s="5" t="s">
        <v>927</v>
      </c>
    </row>
    <row r="231" spans="1:10">
      <c r="A231" s="12" t="s">
        <v>21</v>
      </c>
      <c r="B231" s="3"/>
      <c r="C231" s="3"/>
      <c r="D231" s="7"/>
      <c r="E231" s="10"/>
      <c r="F231" s="8"/>
      <c r="I231" s="11"/>
      <c r="J231" s="5"/>
    </row>
    <row r="232" spans="1:10" ht="15.75" customHeight="1">
      <c r="A232" s="13" t="s">
        <v>22</v>
      </c>
      <c r="B232" s="13" t="s">
        <v>23</v>
      </c>
      <c r="C232" s="13" t="s">
        <v>24</v>
      </c>
      <c r="D232" s="21">
        <v>112302868</v>
      </c>
      <c r="E232" s="14">
        <v>112308629</v>
      </c>
      <c r="F232" s="8"/>
      <c r="I232" s="11"/>
      <c r="J232" s="5"/>
    </row>
    <row r="235" spans="1:10">
      <c r="A235" s="1" t="s">
        <v>0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3" t="s">
        <v>126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88" t="s">
        <v>0</v>
      </c>
      <c r="B237" s="88" t="s">
        <v>2</v>
      </c>
      <c r="C237" s="88" t="s">
        <v>3</v>
      </c>
      <c r="D237" s="88" t="s">
        <v>4</v>
      </c>
      <c r="E237" s="88" t="s">
        <v>5</v>
      </c>
      <c r="F237" s="88" t="s">
        <v>6</v>
      </c>
      <c r="G237" s="90"/>
      <c r="H237" s="91"/>
      <c r="I237" s="88" t="s">
        <v>7</v>
      </c>
      <c r="J237" s="88" t="s">
        <v>8</v>
      </c>
    </row>
    <row r="238" spans="1:10">
      <c r="A238" s="89"/>
      <c r="B238" s="89"/>
      <c r="C238" s="89"/>
      <c r="D238" s="89"/>
      <c r="E238" s="89"/>
      <c r="F238" s="4" t="s">
        <v>9</v>
      </c>
      <c r="G238" s="4" t="s">
        <v>10</v>
      </c>
      <c r="H238" s="4" t="s">
        <v>11</v>
      </c>
      <c r="I238" s="89"/>
      <c r="J238" s="89"/>
    </row>
    <row r="239" spans="1:10">
      <c r="A239" s="5" t="s">
        <v>950</v>
      </c>
      <c r="B239" s="6">
        <v>44894.795049884262</v>
      </c>
      <c r="C239" s="5" t="s">
        <v>927</v>
      </c>
      <c r="D239" s="7"/>
      <c r="E239" s="10"/>
      <c r="F239" s="8">
        <v>1932.92</v>
      </c>
      <c r="I239" s="11" t="s">
        <v>9</v>
      </c>
      <c r="J239" s="5" t="s">
        <v>927</v>
      </c>
    </row>
    <row r="240" spans="1:10">
      <c r="A240" s="5" t="s">
        <v>950</v>
      </c>
      <c r="B240" s="6">
        <v>44894.795049884262</v>
      </c>
      <c r="C240" s="5" t="s">
        <v>927</v>
      </c>
      <c r="D240" s="7"/>
      <c r="E240" s="10"/>
      <c r="H240" s="8">
        <v>123.7</v>
      </c>
      <c r="I240" s="5" t="s">
        <v>224</v>
      </c>
      <c r="J240" s="5" t="s">
        <v>927</v>
      </c>
    </row>
    <row r="241" spans="1:10">
      <c r="A241" s="12" t="s">
        <v>21</v>
      </c>
      <c r="B241" s="3"/>
      <c r="C241" s="3"/>
      <c r="D241" s="7"/>
      <c r="E241" s="10"/>
      <c r="H241" s="8"/>
      <c r="I241" s="11"/>
      <c r="J241" s="5"/>
    </row>
    <row r="242" spans="1:10" ht="15.75" customHeight="1">
      <c r="A242" s="13" t="s">
        <v>22</v>
      </c>
      <c r="B242" s="13" t="s">
        <v>23</v>
      </c>
      <c r="C242" s="13" t="s">
        <v>24</v>
      </c>
      <c r="D242" s="21">
        <v>112320635</v>
      </c>
      <c r="E242" s="14">
        <v>112320785</v>
      </c>
      <c r="H242" s="8"/>
      <c r="I242" s="11"/>
      <c r="J242" s="5"/>
    </row>
    <row r="245" spans="1:10">
      <c r="A245" s="1" t="s">
        <v>0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3" t="s">
        <v>131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88" t="s">
        <v>0</v>
      </c>
      <c r="B247" s="88" t="s">
        <v>2</v>
      </c>
      <c r="C247" s="88" t="s">
        <v>3</v>
      </c>
      <c r="D247" s="88" t="s">
        <v>4</v>
      </c>
      <c r="E247" s="88" t="s">
        <v>5</v>
      </c>
      <c r="F247" s="88" t="s">
        <v>6</v>
      </c>
      <c r="G247" s="90"/>
      <c r="H247" s="91"/>
      <c r="I247" s="88" t="s">
        <v>7</v>
      </c>
      <c r="J247" s="88" t="s">
        <v>8</v>
      </c>
    </row>
    <row r="248" spans="1:10">
      <c r="A248" s="89"/>
      <c r="B248" s="89"/>
      <c r="C248" s="89"/>
      <c r="D248" s="89"/>
      <c r="E248" s="89"/>
      <c r="F248" s="4" t="s">
        <v>9</v>
      </c>
      <c r="G248" s="4" t="s">
        <v>10</v>
      </c>
      <c r="H248" s="4" t="s">
        <v>11</v>
      </c>
      <c r="I248" s="89"/>
      <c r="J248" s="89"/>
    </row>
    <row r="249" spans="1:10">
      <c r="A249" s="5" t="s">
        <v>951</v>
      </c>
      <c r="B249" s="6">
        <v>44895.755352037027</v>
      </c>
      <c r="C249" s="5" t="s">
        <v>927</v>
      </c>
      <c r="D249" s="7"/>
      <c r="E249" s="10"/>
      <c r="F249" s="8">
        <v>655.02</v>
      </c>
      <c r="I249" s="11" t="s">
        <v>9</v>
      </c>
      <c r="J249" s="5" t="s">
        <v>927</v>
      </c>
    </row>
    <row r="250" spans="1:10">
      <c r="A250" s="12" t="s">
        <v>21</v>
      </c>
      <c r="B250" s="3"/>
      <c r="C250" s="3"/>
      <c r="D250" s="7"/>
      <c r="E250" s="10"/>
      <c r="H250" s="8"/>
      <c r="I250" s="11"/>
      <c r="J250" s="5"/>
    </row>
    <row r="251" spans="1:10" ht="15.75" customHeight="1">
      <c r="A251" s="13" t="s">
        <v>22</v>
      </c>
      <c r="B251" s="13" t="s">
        <v>23</v>
      </c>
      <c r="C251" s="13" t="s">
        <v>24</v>
      </c>
      <c r="D251" s="21">
        <v>112321275</v>
      </c>
      <c r="E251" s="14">
        <v>112321347</v>
      </c>
      <c r="H251" s="8"/>
      <c r="I251" s="11"/>
      <c r="J251" s="5"/>
    </row>
    <row r="254" spans="1:10">
      <c r="A254" s="1" t="s">
        <v>0</v>
      </c>
      <c r="B254" s="2"/>
      <c r="C254" s="2"/>
      <c r="D254" s="2"/>
      <c r="E254" s="2"/>
      <c r="F254" s="2"/>
      <c r="G254" s="2"/>
      <c r="H254" s="2"/>
      <c r="I254" s="2"/>
      <c r="J254" s="2"/>
    </row>
    <row r="255" spans="1:10">
      <c r="A255" s="3" t="s">
        <v>136</v>
      </c>
      <c r="B255" s="2"/>
      <c r="C255" s="2"/>
      <c r="D255" s="2"/>
      <c r="E255" s="2"/>
      <c r="F255" s="2"/>
      <c r="G255" s="2"/>
      <c r="H255" s="2"/>
      <c r="I255" s="2"/>
      <c r="J255" s="2"/>
    </row>
    <row r="256" spans="1:10">
      <c r="A256" s="88" t="s">
        <v>0</v>
      </c>
      <c r="B256" s="88" t="s">
        <v>2</v>
      </c>
      <c r="C256" s="88" t="s">
        <v>3</v>
      </c>
      <c r="D256" s="88" t="s">
        <v>4</v>
      </c>
      <c r="E256" s="88" t="s">
        <v>5</v>
      </c>
      <c r="F256" s="88" t="s">
        <v>6</v>
      </c>
      <c r="G256" s="90"/>
      <c r="H256" s="91"/>
      <c r="I256" s="88" t="s">
        <v>7</v>
      </c>
      <c r="J256" s="88" t="s">
        <v>8</v>
      </c>
    </row>
    <row r="257" spans="1:10">
      <c r="A257" s="89"/>
      <c r="B257" s="89"/>
      <c r="C257" s="89"/>
      <c r="D257" s="89"/>
      <c r="E257" s="89"/>
      <c r="F257" s="4" t="s">
        <v>9</v>
      </c>
      <c r="G257" s="4" t="s">
        <v>10</v>
      </c>
      <c r="H257" s="4" t="s">
        <v>11</v>
      </c>
      <c r="I257" s="89"/>
      <c r="J257" s="89"/>
    </row>
    <row r="258" spans="1:10">
      <c r="A258" s="5" t="s">
        <v>952</v>
      </c>
      <c r="B258" s="6">
        <v>44896.794609456017</v>
      </c>
      <c r="C258" s="5" t="s">
        <v>927</v>
      </c>
      <c r="D258" s="7"/>
      <c r="E258" s="10"/>
      <c r="F258" s="8">
        <v>2181.2800000000002</v>
      </c>
      <c r="I258" s="11" t="s">
        <v>9</v>
      </c>
      <c r="J258" s="5" t="s">
        <v>927</v>
      </c>
    </row>
    <row r="259" spans="1:10">
      <c r="A259" s="12" t="s">
        <v>21</v>
      </c>
      <c r="B259" s="3"/>
      <c r="C259" s="3"/>
      <c r="D259" s="7"/>
      <c r="E259" s="10"/>
      <c r="G259" s="8"/>
      <c r="I259" s="11"/>
      <c r="J259" s="5"/>
    </row>
    <row r="260" spans="1:10" ht="15.75" customHeight="1">
      <c r="A260" s="13" t="s">
        <v>22</v>
      </c>
      <c r="B260" s="13" t="s">
        <v>23</v>
      </c>
      <c r="C260" s="13" t="s">
        <v>24</v>
      </c>
      <c r="D260" s="21">
        <v>112325230</v>
      </c>
      <c r="E260" s="14">
        <v>112325639</v>
      </c>
      <c r="G260" s="8"/>
      <c r="I260" s="11"/>
      <c r="J260" s="5"/>
    </row>
    <row r="261" spans="1:10">
      <c r="A261" s="5"/>
      <c r="B261" s="6"/>
      <c r="C261" s="5"/>
      <c r="D261" s="7"/>
      <c r="E261" s="10"/>
      <c r="G261" s="8"/>
      <c r="I261" s="11"/>
      <c r="J261" s="5"/>
    </row>
    <row r="263" spans="1:10">
      <c r="A263" s="1" t="s">
        <v>0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3" t="s">
        <v>139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88" t="s">
        <v>0</v>
      </c>
      <c r="B265" s="88" t="s">
        <v>2</v>
      </c>
      <c r="C265" s="88" t="s">
        <v>3</v>
      </c>
      <c r="D265" s="88" t="s">
        <v>4</v>
      </c>
      <c r="E265" s="88" t="s">
        <v>5</v>
      </c>
      <c r="F265" s="88" t="s">
        <v>6</v>
      </c>
      <c r="G265" s="90"/>
      <c r="H265" s="91"/>
      <c r="I265" s="88" t="s">
        <v>7</v>
      </c>
      <c r="J265" s="88" t="s">
        <v>8</v>
      </c>
    </row>
    <row r="266" spans="1:10">
      <c r="A266" s="89"/>
      <c r="B266" s="89"/>
      <c r="C266" s="89"/>
      <c r="D266" s="89"/>
      <c r="E266" s="89"/>
      <c r="F266" s="4" t="s">
        <v>9</v>
      </c>
      <c r="G266" s="4" t="s">
        <v>10</v>
      </c>
      <c r="H266" s="4" t="s">
        <v>11</v>
      </c>
      <c r="I266" s="89"/>
      <c r="J266" s="89"/>
    </row>
    <row r="267" spans="1:10">
      <c r="A267" s="5" t="s">
        <v>953</v>
      </c>
      <c r="B267" s="6">
        <v>44897.797073043977</v>
      </c>
      <c r="C267" s="5" t="s">
        <v>927</v>
      </c>
      <c r="D267" s="7"/>
      <c r="E267" s="10"/>
      <c r="F267" s="8">
        <v>595.88</v>
      </c>
      <c r="I267" s="11" t="s">
        <v>9</v>
      </c>
      <c r="J267" s="5" t="s">
        <v>927</v>
      </c>
    </row>
    <row r="268" spans="1:10">
      <c r="A268" s="12" t="s">
        <v>21</v>
      </c>
      <c r="B268" s="3"/>
      <c r="C268" s="3"/>
      <c r="D268" s="7"/>
      <c r="E268" s="10"/>
      <c r="H268" s="8"/>
      <c r="I268" s="11"/>
      <c r="J268" s="10"/>
    </row>
    <row r="269" spans="1:10" ht="15.75" customHeight="1">
      <c r="A269" s="13" t="s">
        <v>22</v>
      </c>
      <c r="B269" s="13" t="s">
        <v>23</v>
      </c>
      <c r="C269" s="13" t="s">
        <v>24</v>
      </c>
      <c r="D269" s="21">
        <v>112325233</v>
      </c>
      <c r="E269" s="14">
        <v>112325640</v>
      </c>
      <c r="H269" s="8"/>
      <c r="I269" s="11"/>
      <c r="J269" s="10"/>
    </row>
    <row r="270" spans="1:10">
      <c r="A270" s="5"/>
      <c r="B270" s="6"/>
      <c r="C270" s="5"/>
      <c r="D270" s="7"/>
      <c r="E270" s="10"/>
      <c r="H270" s="8"/>
      <c r="I270" s="11"/>
      <c r="J270" s="10"/>
    </row>
    <row r="271" spans="1:10">
      <c r="A271" s="5"/>
      <c r="B271" s="6"/>
      <c r="C271" s="5"/>
      <c r="D271" s="7"/>
      <c r="E271" s="10"/>
      <c r="H271" s="8"/>
      <c r="I271" s="11"/>
      <c r="J271" s="10"/>
    </row>
    <row r="272" spans="1:10">
      <c r="A272" s="1" t="s">
        <v>0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3" t="s">
        <v>143</v>
      </c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88" t="s">
        <v>0</v>
      </c>
      <c r="B274" s="88" t="s">
        <v>2</v>
      </c>
      <c r="C274" s="88" t="s">
        <v>3</v>
      </c>
      <c r="D274" s="88" t="s">
        <v>4</v>
      </c>
      <c r="E274" s="88" t="s">
        <v>5</v>
      </c>
      <c r="F274" s="88" t="s">
        <v>6</v>
      </c>
      <c r="G274" s="90"/>
      <c r="H274" s="91"/>
      <c r="I274" s="88" t="s">
        <v>7</v>
      </c>
      <c r="J274" s="88" t="s">
        <v>8</v>
      </c>
    </row>
    <row r="275" spans="1:10">
      <c r="A275" s="89"/>
      <c r="B275" s="89"/>
      <c r="C275" s="89"/>
      <c r="D275" s="89"/>
      <c r="E275" s="89"/>
      <c r="F275" s="4" t="s">
        <v>9</v>
      </c>
      <c r="G275" s="4" t="s">
        <v>10</v>
      </c>
      <c r="H275" s="4" t="s">
        <v>11</v>
      </c>
      <c r="I275" s="89"/>
      <c r="J275" s="89"/>
    </row>
    <row r="276" spans="1:10">
      <c r="A276" s="5" t="s">
        <v>954</v>
      </c>
      <c r="B276" s="6">
        <v>44898.586714733799</v>
      </c>
      <c r="C276" s="5" t="s">
        <v>927</v>
      </c>
      <c r="D276" s="7"/>
      <c r="E276" s="10"/>
      <c r="F276" s="8">
        <v>805.34</v>
      </c>
      <c r="I276" s="11" t="s">
        <v>9</v>
      </c>
      <c r="J276" s="5" t="s">
        <v>927</v>
      </c>
    </row>
    <row r="277" spans="1:10">
      <c r="A277" s="12" t="s">
        <v>21</v>
      </c>
      <c r="B277" s="3"/>
      <c r="C277" s="3"/>
      <c r="D277" s="7"/>
      <c r="E277" s="10"/>
      <c r="H277" s="8"/>
      <c r="I277" s="11"/>
      <c r="J277" s="10"/>
    </row>
    <row r="278" spans="1:10" ht="15.75" customHeight="1">
      <c r="A278" s="13" t="s">
        <v>22</v>
      </c>
      <c r="B278" s="13" t="s">
        <v>23</v>
      </c>
      <c r="C278" s="13" t="s">
        <v>24</v>
      </c>
      <c r="D278" s="21">
        <v>112353836</v>
      </c>
      <c r="E278" s="14">
        <v>112356173</v>
      </c>
      <c r="H278" s="8"/>
      <c r="I278" s="11"/>
      <c r="J278" s="10"/>
    </row>
    <row r="281" spans="1:10">
      <c r="A281" s="1" t="s">
        <v>0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3" t="s">
        <v>146</v>
      </c>
      <c r="B282" s="2"/>
      <c r="C282" s="2"/>
      <c r="D282" s="2"/>
      <c r="E282" s="2"/>
      <c r="F282" s="2"/>
      <c r="G282" s="2"/>
      <c r="H282" s="2"/>
      <c r="I282" s="2"/>
      <c r="J282" s="2"/>
    </row>
    <row r="283" spans="1:10">
      <c r="A283" s="88" t="s">
        <v>0</v>
      </c>
      <c r="B283" s="88" t="s">
        <v>2</v>
      </c>
      <c r="C283" s="88" t="s">
        <v>3</v>
      </c>
      <c r="D283" s="88" t="s">
        <v>4</v>
      </c>
      <c r="E283" s="88" t="s">
        <v>5</v>
      </c>
      <c r="F283" s="88" t="s">
        <v>6</v>
      </c>
      <c r="G283" s="90"/>
      <c r="H283" s="91"/>
      <c r="I283" s="88" t="s">
        <v>7</v>
      </c>
      <c r="J283" s="88" t="s">
        <v>8</v>
      </c>
    </row>
    <row r="284" spans="1:10">
      <c r="A284" s="89"/>
      <c r="B284" s="89"/>
      <c r="C284" s="89"/>
      <c r="D284" s="89"/>
      <c r="E284" s="89"/>
      <c r="F284" s="4" t="s">
        <v>9</v>
      </c>
      <c r="G284" s="4" t="s">
        <v>10</v>
      </c>
      <c r="H284" s="4" t="s">
        <v>11</v>
      </c>
      <c r="I284" s="89"/>
      <c r="J284" s="89"/>
    </row>
    <row r="285" spans="1:10">
      <c r="A285" s="5" t="s">
        <v>955</v>
      </c>
      <c r="B285" s="6">
        <v>44900.795488055563</v>
      </c>
      <c r="C285" s="5" t="s">
        <v>927</v>
      </c>
      <c r="D285" s="7"/>
      <c r="E285" s="10"/>
      <c r="F285" s="8">
        <v>1541.87</v>
      </c>
      <c r="I285" s="11" t="s">
        <v>9</v>
      </c>
      <c r="J285" s="5" t="s">
        <v>927</v>
      </c>
    </row>
    <row r="286" spans="1:10">
      <c r="A286" s="5" t="s">
        <v>955</v>
      </c>
      <c r="B286" s="6">
        <v>44900.795488055563</v>
      </c>
      <c r="C286" s="5" t="s">
        <v>927</v>
      </c>
      <c r="D286" s="7"/>
      <c r="E286" s="10"/>
      <c r="H286" s="8">
        <v>1866.95</v>
      </c>
      <c r="I286" s="5" t="s">
        <v>224</v>
      </c>
      <c r="J286" s="5" t="s">
        <v>927</v>
      </c>
    </row>
    <row r="287" spans="1:10">
      <c r="A287" s="12" t="s">
        <v>21</v>
      </c>
      <c r="B287" s="3"/>
      <c r="C287" s="3"/>
      <c r="D287" s="7"/>
      <c r="E287" s="10"/>
      <c r="H287" s="8"/>
      <c r="I287" s="11"/>
      <c r="J287" s="5"/>
    </row>
    <row r="288" spans="1:10" ht="15.75" customHeight="1">
      <c r="A288" s="13" t="s">
        <v>22</v>
      </c>
      <c r="B288" s="13" t="s">
        <v>23</v>
      </c>
      <c r="C288" s="13" t="s">
        <v>24</v>
      </c>
      <c r="D288" s="21">
        <v>112359405</v>
      </c>
      <c r="E288" s="14">
        <v>112362756</v>
      </c>
      <c r="H288" s="8"/>
      <c r="I288" s="11"/>
      <c r="J288" s="5"/>
    </row>
    <row r="289" spans="1:10">
      <c r="A289" s="5"/>
      <c r="B289" s="6"/>
      <c r="C289" s="5"/>
      <c r="D289" s="7"/>
      <c r="E289" s="10"/>
      <c r="H289" s="8"/>
      <c r="I289" s="11"/>
      <c r="J289" s="5"/>
    </row>
    <row r="291" spans="1:10">
      <c r="A291" s="1" t="s">
        <v>0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3" t="s">
        <v>152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88" t="s">
        <v>0</v>
      </c>
      <c r="B293" s="88" t="s">
        <v>2</v>
      </c>
      <c r="C293" s="88" t="s">
        <v>3</v>
      </c>
      <c r="D293" s="88" t="s">
        <v>4</v>
      </c>
      <c r="E293" s="88" t="s">
        <v>5</v>
      </c>
      <c r="F293" s="88" t="s">
        <v>6</v>
      </c>
      <c r="G293" s="90"/>
      <c r="H293" s="91"/>
      <c r="I293" s="88" t="s">
        <v>7</v>
      </c>
      <c r="J293" s="88" t="s">
        <v>8</v>
      </c>
    </row>
    <row r="294" spans="1:10">
      <c r="A294" s="89"/>
      <c r="B294" s="89"/>
      <c r="C294" s="89"/>
      <c r="D294" s="89"/>
      <c r="E294" s="89"/>
      <c r="F294" s="4" t="s">
        <v>9</v>
      </c>
      <c r="G294" s="4" t="s">
        <v>10</v>
      </c>
      <c r="H294" s="4" t="s">
        <v>11</v>
      </c>
      <c r="I294" s="89"/>
      <c r="J294" s="89"/>
    </row>
    <row r="295" spans="1:10">
      <c r="A295" s="5" t="s">
        <v>956</v>
      </c>
      <c r="B295" s="6">
        <v>44901.802537372692</v>
      </c>
      <c r="C295" s="5" t="s">
        <v>927</v>
      </c>
      <c r="D295" s="7"/>
      <c r="E295" s="10"/>
      <c r="F295" s="8">
        <v>2338.0500000000002</v>
      </c>
      <c r="I295" s="11" t="s">
        <v>9</v>
      </c>
      <c r="J295" s="5" t="s">
        <v>927</v>
      </c>
    </row>
    <row r="296" spans="1:10">
      <c r="A296" s="5" t="s">
        <v>956</v>
      </c>
      <c r="B296" s="6">
        <v>44901.802537372692</v>
      </c>
      <c r="C296" s="5" t="s">
        <v>927</v>
      </c>
      <c r="D296" s="7"/>
      <c r="E296" s="10"/>
      <c r="H296" s="8">
        <v>1983.36</v>
      </c>
      <c r="I296" s="5" t="s">
        <v>224</v>
      </c>
      <c r="J296" s="5" t="s">
        <v>927</v>
      </c>
    </row>
    <row r="297" spans="1:10">
      <c r="A297" s="12" t="s">
        <v>21</v>
      </c>
      <c r="B297" s="3"/>
      <c r="C297" s="3"/>
      <c r="D297" s="7"/>
      <c r="E297" s="10"/>
      <c r="H297" s="8"/>
      <c r="I297" s="11"/>
      <c r="J297" s="10"/>
    </row>
    <row r="298" spans="1:10" ht="15.75" customHeight="1">
      <c r="A298" s="13" t="s">
        <v>22</v>
      </c>
      <c r="B298" s="13" t="s">
        <v>23</v>
      </c>
      <c r="C298" s="13" t="s">
        <v>24</v>
      </c>
      <c r="D298" s="21">
        <v>112370422</v>
      </c>
      <c r="E298" s="14">
        <v>112370672</v>
      </c>
      <c r="H298" s="8"/>
      <c r="I298" s="11"/>
      <c r="J298" s="10"/>
    </row>
    <row r="301" spans="1:10">
      <c r="A301" s="1" t="s">
        <v>0</v>
      </c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3" t="s">
        <v>155</v>
      </c>
      <c r="B302" s="2"/>
      <c r="C302" s="2"/>
      <c r="D302" s="2"/>
      <c r="E302" s="2"/>
      <c r="F302" s="2"/>
      <c r="G302" s="2"/>
      <c r="H302" s="2"/>
      <c r="I302" s="2"/>
      <c r="J302" s="2"/>
    </row>
    <row r="303" spans="1:10">
      <c r="A303" s="88" t="s">
        <v>0</v>
      </c>
      <c r="B303" s="88" t="s">
        <v>2</v>
      </c>
      <c r="C303" s="88" t="s">
        <v>3</v>
      </c>
      <c r="D303" s="88" t="s">
        <v>4</v>
      </c>
      <c r="E303" s="88" t="s">
        <v>5</v>
      </c>
      <c r="F303" s="88" t="s">
        <v>6</v>
      </c>
      <c r="G303" s="90"/>
      <c r="H303" s="91"/>
      <c r="I303" s="88" t="s">
        <v>7</v>
      </c>
      <c r="J303" s="88" t="s">
        <v>8</v>
      </c>
    </row>
    <row r="304" spans="1:10">
      <c r="A304" s="89"/>
      <c r="B304" s="89"/>
      <c r="C304" s="89"/>
      <c r="D304" s="89"/>
      <c r="E304" s="89"/>
      <c r="F304" s="4" t="s">
        <v>9</v>
      </c>
      <c r="G304" s="4" t="s">
        <v>10</v>
      </c>
      <c r="H304" s="4" t="s">
        <v>11</v>
      </c>
      <c r="I304" s="89"/>
      <c r="J304" s="89"/>
    </row>
    <row r="305" spans="1:10">
      <c r="A305" s="5" t="s">
        <v>957</v>
      </c>
      <c r="B305" s="6">
        <v>44902.796046678239</v>
      </c>
      <c r="C305" s="5" t="s">
        <v>927</v>
      </c>
      <c r="D305" s="7"/>
      <c r="E305" s="10"/>
      <c r="F305" s="8">
        <v>3132.53</v>
      </c>
      <c r="I305" s="11" t="s">
        <v>9</v>
      </c>
      <c r="J305" s="5" t="s">
        <v>927</v>
      </c>
    </row>
    <row r="306" spans="1:10">
      <c r="A306" s="12" t="s">
        <v>21</v>
      </c>
      <c r="B306" s="3"/>
      <c r="C306" s="3"/>
      <c r="D306" s="7"/>
      <c r="E306" s="10"/>
      <c r="H306" s="8"/>
      <c r="I306" s="11"/>
      <c r="J306" s="5"/>
    </row>
    <row r="307" spans="1:10" ht="15.75" customHeight="1">
      <c r="A307" s="13" t="s">
        <v>22</v>
      </c>
      <c r="B307" s="13" t="s">
        <v>23</v>
      </c>
      <c r="C307" s="13" t="s">
        <v>24</v>
      </c>
      <c r="D307" s="21">
        <v>112372312</v>
      </c>
      <c r="E307" s="14">
        <v>112378637</v>
      </c>
      <c r="H307" s="8"/>
      <c r="I307" s="11"/>
      <c r="J307" s="5"/>
    </row>
    <row r="310" spans="1:10">
      <c r="A310" s="1" t="s">
        <v>0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3" t="s">
        <v>159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88" t="s">
        <v>0</v>
      </c>
      <c r="B312" s="88" t="s">
        <v>2</v>
      </c>
      <c r="C312" s="88" t="s">
        <v>3</v>
      </c>
      <c r="D312" s="88" t="s">
        <v>4</v>
      </c>
      <c r="E312" s="88" t="s">
        <v>5</v>
      </c>
      <c r="F312" s="88" t="s">
        <v>6</v>
      </c>
      <c r="G312" s="90"/>
      <c r="H312" s="91"/>
      <c r="I312" s="88" t="s">
        <v>7</v>
      </c>
      <c r="J312" s="88" t="s">
        <v>8</v>
      </c>
    </row>
    <row r="313" spans="1:10">
      <c r="A313" s="89"/>
      <c r="B313" s="89"/>
      <c r="C313" s="89"/>
      <c r="D313" s="89"/>
      <c r="E313" s="89"/>
      <c r="F313" s="4" t="s">
        <v>9</v>
      </c>
      <c r="G313" s="4" t="s">
        <v>10</v>
      </c>
      <c r="H313" s="4" t="s">
        <v>11</v>
      </c>
      <c r="I313" s="89"/>
      <c r="J313" s="89"/>
    </row>
    <row r="314" spans="1:10">
      <c r="A314" s="5" t="s">
        <v>958</v>
      </c>
      <c r="B314" s="6">
        <v>44903.794620879627</v>
      </c>
      <c r="C314" s="5" t="s">
        <v>927</v>
      </c>
      <c r="D314" s="7"/>
      <c r="E314" s="10"/>
      <c r="F314" s="8">
        <v>553.01</v>
      </c>
      <c r="I314" s="11" t="s">
        <v>9</v>
      </c>
      <c r="J314" s="5" t="s">
        <v>927</v>
      </c>
    </row>
    <row r="315" spans="1:10">
      <c r="A315" s="12" t="s">
        <v>21</v>
      </c>
      <c r="B315" s="3"/>
      <c r="C315" s="3"/>
      <c r="D315" s="7"/>
      <c r="E315" s="10"/>
      <c r="H315" s="8"/>
      <c r="I315" s="11"/>
      <c r="J315" s="10"/>
    </row>
    <row r="316" spans="1:10" ht="15.75" customHeight="1">
      <c r="A316" s="13" t="s">
        <v>22</v>
      </c>
      <c r="B316" s="13" t="s">
        <v>23</v>
      </c>
      <c r="C316" s="13" t="s">
        <v>24</v>
      </c>
      <c r="D316" s="79">
        <v>112386087</v>
      </c>
      <c r="E316" s="14">
        <v>112387901</v>
      </c>
      <c r="H316" s="8"/>
      <c r="I316" s="11"/>
      <c r="J316" s="10"/>
    </row>
    <row r="319" spans="1:10">
      <c r="A319" s="1" t="s">
        <v>0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3" t="s">
        <v>162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88" t="s">
        <v>0</v>
      </c>
      <c r="B321" s="88" t="s">
        <v>2</v>
      </c>
      <c r="C321" s="88" t="s">
        <v>3</v>
      </c>
      <c r="D321" s="88" t="s">
        <v>4</v>
      </c>
      <c r="E321" s="88" t="s">
        <v>5</v>
      </c>
      <c r="F321" s="88" t="s">
        <v>6</v>
      </c>
      <c r="G321" s="90"/>
      <c r="H321" s="91"/>
      <c r="I321" s="88" t="s">
        <v>7</v>
      </c>
      <c r="J321" s="88" t="s">
        <v>8</v>
      </c>
    </row>
    <row r="322" spans="1:10">
      <c r="A322" s="89"/>
      <c r="B322" s="89"/>
      <c r="C322" s="89"/>
      <c r="D322" s="89"/>
      <c r="E322" s="89"/>
      <c r="F322" s="4" t="s">
        <v>9</v>
      </c>
      <c r="G322" s="4" t="s">
        <v>10</v>
      </c>
      <c r="H322" s="4" t="s">
        <v>11</v>
      </c>
      <c r="I322" s="89"/>
      <c r="J322" s="89"/>
    </row>
    <row r="323" spans="1:10">
      <c r="A323" s="5" t="s">
        <v>959</v>
      </c>
      <c r="B323" s="6">
        <v>44904.794974618053</v>
      </c>
      <c r="C323" s="5" t="s">
        <v>927</v>
      </c>
      <c r="F323" s="8">
        <v>1378.8</v>
      </c>
      <c r="I323" s="11" t="s">
        <v>9</v>
      </c>
      <c r="J323" s="5" t="s">
        <v>927</v>
      </c>
    </row>
    <row r="324" spans="1:10">
      <c r="A324" s="12" t="s">
        <v>21</v>
      </c>
      <c r="B324" s="3"/>
      <c r="C324" s="3"/>
      <c r="F324" s="8"/>
      <c r="I324" s="11"/>
      <c r="J324" s="5"/>
    </row>
    <row r="325" spans="1:10" ht="15.75" customHeight="1">
      <c r="A325" s="13" t="s">
        <v>22</v>
      </c>
      <c r="B325" s="13" t="s">
        <v>23</v>
      </c>
      <c r="C325" s="13" t="s">
        <v>24</v>
      </c>
      <c r="D325" s="79">
        <v>112386088</v>
      </c>
      <c r="E325" s="14">
        <v>112387902</v>
      </c>
    </row>
    <row r="326" spans="1:10">
      <c r="I326" s="11"/>
      <c r="J326" s="5"/>
    </row>
    <row r="327" spans="1:10">
      <c r="I327" s="11"/>
      <c r="J327" s="5"/>
    </row>
    <row r="328" spans="1:10">
      <c r="A328" s="5" t="s">
        <v>960</v>
      </c>
      <c r="B328" s="6">
        <v>44905.589246412041</v>
      </c>
      <c r="C328" s="5" t="s">
        <v>927</v>
      </c>
      <c r="F328" s="8">
        <v>1005.48</v>
      </c>
      <c r="I328" s="11" t="s">
        <v>9</v>
      </c>
      <c r="J328" s="5" t="s">
        <v>927</v>
      </c>
    </row>
    <row r="329" spans="1:10">
      <c r="A329" s="12" t="s">
        <v>21</v>
      </c>
      <c r="B329" s="3"/>
      <c r="C329" s="3"/>
    </row>
    <row r="330" spans="1:10" ht="15.75" customHeight="1">
      <c r="A330" s="13" t="s">
        <v>22</v>
      </c>
      <c r="B330" s="13" t="s">
        <v>23</v>
      </c>
      <c r="C330" s="13" t="s">
        <v>24</v>
      </c>
      <c r="D330" s="79">
        <v>112394375</v>
      </c>
      <c r="E330" s="14">
        <v>112399590</v>
      </c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167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88" t="s">
        <v>0</v>
      </c>
      <c r="B335" s="88" t="s">
        <v>2</v>
      </c>
      <c r="C335" s="88" t="s">
        <v>3</v>
      </c>
      <c r="D335" s="88" t="s">
        <v>4</v>
      </c>
      <c r="E335" s="88" t="s">
        <v>5</v>
      </c>
      <c r="F335" s="88" t="s">
        <v>6</v>
      </c>
      <c r="G335" s="90"/>
      <c r="H335" s="91"/>
      <c r="I335" s="88" t="s">
        <v>7</v>
      </c>
      <c r="J335" s="88" t="s">
        <v>8</v>
      </c>
    </row>
    <row r="336" spans="1:10">
      <c r="A336" s="89"/>
      <c r="B336" s="89"/>
      <c r="C336" s="89"/>
      <c r="D336" s="89"/>
      <c r="E336" s="89"/>
      <c r="F336" s="4" t="s">
        <v>9</v>
      </c>
      <c r="G336" s="4" t="s">
        <v>10</v>
      </c>
      <c r="H336" s="4" t="s">
        <v>11</v>
      </c>
      <c r="I336" s="89"/>
      <c r="J336" s="89"/>
    </row>
    <row r="337" spans="1:10">
      <c r="A337" s="5" t="s">
        <v>961</v>
      </c>
      <c r="B337" s="6">
        <v>44907.79594207176</v>
      </c>
      <c r="C337" s="5" t="s">
        <v>927</v>
      </c>
      <c r="F337" s="8">
        <v>550.16</v>
      </c>
      <c r="I337" s="11" t="s">
        <v>9</v>
      </c>
      <c r="J337" s="5" t="s">
        <v>927</v>
      </c>
    </row>
    <row r="338" spans="1:10">
      <c r="A338" s="12" t="s">
        <v>21</v>
      </c>
      <c r="B338" s="3"/>
      <c r="C338" s="3"/>
    </row>
    <row r="339" spans="1:10" ht="15.75" customHeight="1">
      <c r="A339" s="13" t="s">
        <v>22</v>
      </c>
      <c r="B339" s="13" t="s">
        <v>23</v>
      </c>
      <c r="C339" s="13" t="s">
        <v>24</v>
      </c>
      <c r="D339" s="79">
        <v>112405291</v>
      </c>
      <c r="E339" s="14">
        <v>112405672</v>
      </c>
    </row>
    <row r="342" spans="1:10">
      <c r="A342" s="1" t="s">
        <v>0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3" t="s">
        <v>171</v>
      </c>
      <c r="B343" s="2"/>
      <c r="C343" s="2"/>
      <c r="D343" s="2"/>
      <c r="E343" s="2"/>
      <c r="F343" s="2"/>
      <c r="G343" s="2"/>
      <c r="H343" s="2"/>
      <c r="I343" s="2"/>
      <c r="J343" s="2"/>
    </row>
    <row r="344" spans="1:10">
      <c r="A344" s="88" t="s">
        <v>0</v>
      </c>
      <c r="B344" s="88" t="s">
        <v>2</v>
      </c>
      <c r="C344" s="88" t="s">
        <v>3</v>
      </c>
      <c r="D344" s="88" t="s">
        <v>4</v>
      </c>
      <c r="E344" s="88" t="s">
        <v>5</v>
      </c>
      <c r="F344" s="88" t="s">
        <v>6</v>
      </c>
      <c r="G344" s="90"/>
      <c r="H344" s="91"/>
      <c r="I344" s="88" t="s">
        <v>7</v>
      </c>
      <c r="J344" s="88" t="s">
        <v>8</v>
      </c>
    </row>
    <row r="345" spans="1:10">
      <c r="A345" s="89"/>
      <c r="B345" s="89"/>
      <c r="C345" s="89"/>
      <c r="D345" s="89"/>
      <c r="E345" s="89"/>
      <c r="F345" s="4" t="s">
        <v>9</v>
      </c>
      <c r="G345" s="4" t="s">
        <v>10</v>
      </c>
      <c r="H345" s="4" t="s">
        <v>11</v>
      </c>
      <c r="I345" s="89"/>
      <c r="J345" s="89"/>
    </row>
    <row r="346" spans="1:10">
      <c r="A346" s="5" t="s">
        <v>962</v>
      </c>
      <c r="B346" s="6">
        <v>44908.798829247688</v>
      </c>
      <c r="C346" s="5" t="s">
        <v>927</v>
      </c>
      <c r="F346" s="8">
        <v>1602.09</v>
      </c>
      <c r="I346" s="11" t="s">
        <v>9</v>
      </c>
      <c r="J346" s="5" t="s">
        <v>927</v>
      </c>
    </row>
    <row r="347" spans="1:10">
      <c r="A347" s="5" t="s">
        <v>962</v>
      </c>
      <c r="B347" s="6">
        <v>44908.798829247688</v>
      </c>
      <c r="C347" s="5" t="s">
        <v>927</v>
      </c>
      <c r="H347" s="8">
        <v>100.1</v>
      </c>
      <c r="I347" s="5" t="s">
        <v>224</v>
      </c>
      <c r="J347" s="5" t="s">
        <v>927</v>
      </c>
    </row>
    <row r="348" spans="1:10">
      <c r="A348" s="12" t="s">
        <v>21</v>
      </c>
      <c r="B348" s="3"/>
      <c r="C348" s="3"/>
    </row>
    <row r="349" spans="1:10" ht="15.75" customHeight="1">
      <c r="A349" s="13" t="s">
        <v>22</v>
      </c>
      <c r="B349" s="13" t="s">
        <v>23</v>
      </c>
      <c r="C349" s="13" t="s">
        <v>24</v>
      </c>
      <c r="D349" s="21">
        <v>112413152</v>
      </c>
      <c r="E349" s="14">
        <v>112413244</v>
      </c>
    </row>
    <row r="352" spans="1:10">
      <c r="A352" s="1" t="s">
        <v>0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3" t="s">
        <v>174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88" t="s">
        <v>0</v>
      </c>
      <c r="B354" s="88" t="s">
        <v>2</v>
      </c>
      <c r="C354" s="88" t="s">
        <v>3</v>
      </c>
      <c r="D354" s="88" t="s">
        <v>4</v>
      </c>
      <c r="E354" s="88" t="s">
        <v>5</v>
      </c>
      <c r="F354" s="88" t="s">
        <v>6</v>
      </c>
      <c r="G354" s="90"/>
      <c r="H354" s="91"/>
      <c r="I354" s="88" t="s">
        <v>7</v>
      </c>
      <c r="J354" s="88" t="s">
        <v>8</v>
      </c>
    </row>
    <row r="355" spans="1:10">
      <c r="A355" s="89"/>
      <c r="B355" s="89"/>
      <c r="C355" s="89"/>
      <c r="D355" s="89"/>
      <c r="E355" s="89"/>
      <c r="F355" s="4" t="s">
        <v>9</v>
      </c>
      <c r="G355" s="4" t="s">
        <v>10</v>
      </c>
      <c r="H355" s="4" t="s">
        <v>11</v>
      </c>
      <c r="I355" s="89"/>
      <c r="J355" s="89"/>
    </row>
    <row r="356" spans="1:10">
      <c r="A356" s="5" t="s">
        <v>963</v>
      </c>
      <c r="B356" s="6">
        <v>44909.796308206023</v>
      </c>
      <c r="C356" s="5" t="s">
        <v>927</v>
      </c>
      <c r="D356" s="7"/>
      <c r="E356" s="10"/>
      <c r="F356" s="8">
        <v>1690.77</v>
      </c>
      <c r="I356" s="11" t="s">
        <v>9</v>
      </c>
      <c r="J356" s="5" t="s">
        <v>927</v>
      </c>
    </row>
    <row r="357" spans="1:10">
      <c r="A357" s="12" t="s">
        <v>21</v>
      </c>
      <c r="B357" s="3"/>
      <c r="C357" s="3"/>
      <c r="D357" s="7"/>
      <c r="E357" s="10"/>
      <c r="H357" s="8"/>
      <c r="I357" s="11"/>
      <c r="J357" s="5"/>
    </row>
    <row r="358" spans="1:10" ht="15.75" customHeight="1">
      <c r="A358" s="13" t="s">
        <v>22</v>
      </c>
      <c r="B358" s="13" t="s">
        <v>23</v>
      </c>
      <c r="C358" s="13" t="s">
        <v>24</v>
      </c>
      <c r="D358" s="21">
        <v>112414786</v>
      </c>
      <c r="E358" s="14">
        <v>112414985</v>
      </c>
      <c r="H358" s="8"/>
      <c r="I358" s="11"/>
      <c r="J358" s="5"/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178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88" t="s">
        <v>0</v>
      </c>
      <c r="B363" s="88" t="s">
        <v>2</v>
      </c>
      <c r="C363" s="88" t="s">
        <v>3</v>
      </c>
      <c r="D363" s="88" t="s">
        <v>4</v>
      </c>
      <c r="E363" s="88" t="s">
        <v>5</v>
      </c>
      <c r="F363" s="88" t="s">
        <v>6</v>
      </c>
      <c r="G363" s="90"/>
      <c r="H363" s="91"/>
      <c r="I363" s="88" t="s">
        <v>7</v>
      </c>
      <c r="J363" s="88" t="s">
        <v>8</v>
      </c>
    </row>
    <row r="364" spans="1:10">
      <c r="A364" s="89"/>
      <c r="B364" s="89"/>
      <c r="C364" s="89"/>
      <c r="D364" s="89"/>
      <c r="E364" s="89"/>
      <c r="F364" s="4" t="s">
        <v>9</v>
      </c>
      <c r="G364" s="4" t="s">
        <v>10</v>
      </c>
      <c r="H364" s="4" t="s">
        <v>11</v>
      </c>
      <c r="I364" s="89"/>
      <c r="J364" s="89"/>
    </row>
    <row r="365" spans="1:10">
      <c r="A365" s="5" t="s">
        <v>964</v>
      </c>
      <c r="B365" s="6">
        <v>44910.798551562497</v>
      </c>
      <c r="C365" s="5" t="s">
        <v>927</v>
      </c>
      <c r="D365" s="7"/>
      <c r="E365" s="10"/>
      <c r="F365" s="8">
        <v>11783.94</v>
      </c>
      <c r="I365" s="11" t="s">
        <v>9</v>
      </c>
      <c r="J365" s="5" t="s">
        <v>927</v>
      </c>
    </row>
    <row r="366" spans="1:10">
      <c r="A366" s="12" t="s">
        <v>21</v>
      </c>
      <c r="B366" s="3"/>
      <c r="C366" s="3"/>
      <c r="D366" s="7"/>
      <c r="E366" s="10"/>
      <c r="H366" s="8"/>
      <c r="I366" s="11"/>
      <c r="J366" s="10"/>
    </row>
    <row r="367" spans="1:10" ht="15.75" customHeight="1">
      <c r="A367" s="13" t="s">
        <v>22</v>
      </c>
      <c r="B367" s="13" t="s">
        <v>23</v>
      </c>
      <c r="C367" s="13" t="s">
        <v>24</v>
      </c>
      <c r="D367" s="21">
        <v>112433235</v>
      </c>
      <c r="E367" s="14">
        <v>112433363</v>
      </c>
      <c r="H367" s="8"/>
      <c r="I367" s="11"/>
      <c r="J367" s="10"/>
    </row>
    <row r="370" spans="1:10">
      <c r="A370" s="1" t="s">
        <v>0</v>
      </c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A371" s="3" t="s">
        <v>181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88" t="s">
        <v>0</v>
      </c>
      <c r="B372" s="88" t="s">
        <v>2</v>
      </c>
      <c r="C372" s="88" t="s">
        <v>3</v>
      </c>
      <c r="D372" s="88" t="s">
        <v>4</v>
      </c>
      <c r="E372" s="88" t="s">
        <v>5</v>
      </c>
      <c r="F372" s="88" t="s">
        <v>6</v>
      </c>
      <c r="G372" s="90"/>
      <c r="H372" s="91"/>
      <c r="I372" s="88" t="s">
        <v>7</v>
      </c>
      <c r="J372" s="88" t="s">
        <v>8</v>
      </c>
    </row>
    <row r="373" spans="1:10">
      <c r="A373" s="89"/>
      <c r="B373" s="89"/>
      <c r="C373" s="89"/>
      <c r="D373" s="89"/>
      <c r="E373" s="89"/>
      <c r="F373" s="4" t="s">
        <v>9</v>
      </c>
      <c r="G373" s="4" t="s">
        <v>10</v>
      </c>
      <c r="H373" s="4" t="s">
        <v>11</v>
      </c>
      <c r="I373" s="89"/>
      <c r="J373" s="89"/>
    </row>
    <row r="374" spans="1:10">
      <c r="A374" s="5" t="s">
        <v>965</v>
      </c>
      <c r="B374" s="6">
        <v>44911.795640231481</v>
      </c>
      <c r="C374" s="5" t="s">
        <v>927</v>
      </c>
      <c r="D374" s="7"/>
      <c r="E374" s="10"/>
      <c r="F374" s="8">
        <v>833.71</v>
      </c>
      <c r="I374" s="11" t="s">
        <v>9</v>
      </c>
      <c r="J374" s="5" t="s">
        <v>927</v>
      </c>
    </row>
    <row r="375" spans="1:10">
      <c r="A375" s="12" t="s">
        <v>21</v>
      </c>
      <c r="B375" s="3"/>
      <c r="C375" s="3"/>
      <c r="D375" s="7"/>
      <c r="E375" s="10"/>
      <c r="H375" s="8"/>
      <c r="I375" s="11"/>
      <c r="J375" s="5"/>
    </row>
    <row r="376" spans="1:10" ht="15.75" customHeight="1">
      <c r="A376" s="13" t="s">
        <v>22</v>
      </c>
      <c r="B376" s="13" t="s">
        <v>23</v>
      </c>
      <c r="C376" s="13" t="s">
        <v>24</v>
      </c>
      <c r="D376" s="21">
        <v>112433238</v>
      </c>
      <c r="E376" s="14">
        <v>112433364</v>
      </c>
      <c r="H376" s="8"/>
      <c r="I376" s="11"/>
      <c r="J376" s="5"/>
    </row>
    <row r="377" spans="1:10">
      <c r="A377" s="5"/>
      <c r="B377" s="6"/>
      <c r="C377" s="5"/>
      <c r="D377" s="7"/>
      <c r="E377" s="10"/>
      <c r="H377" s="8"/>
      <c r="I377" s="11"/>
      <c r="J377" s="5"/>
    </row>
    <row r="378" spans="1:10">
      <c r="A378" s="5"/>
      <c r="B378" s="6"/>
      <c r="C378" s="5"/>
      <c r="D378" s="7"/>
      <c r="E378" s="10"/>
      <c r="H378" s="8"/>
      <c r="I378" s="11"/>
      <c r="J378" s="5"/>
    </row>
    <row r="379" spans="1:10">
      <c r="A379" s="1" t="s">
        <v>0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3" t="s">
        <v>185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88" t="s">
        <v>0</v>
      </c>
      <c r="B381" s="88" t="s">
        <v>2</v>
      </c>
      <c r="C381" s="88" t="s">
        <v>3</v>
      </c>
      <c r="D381" s="88" t="s">
        <v>4</v>
      </c>
      <c r="E381" s="88" t="s">
        <v>5</v>
      </c>
      <c r="F381" s="88" t="s">
        <v>6</v>
      </c>
      <c r="G381" s="90"/>
      <c r="H381" s="91"/>
      <c r="I381" s="88" t="s">
        <v>7</v>
      </c>
      <c r="J381" s="88" t="s">
        <v>8</v>
      </c>
    </row>
    <row r="382" spans="1:10">
      <c r="A382" s="89"/>
      <c r="B382" s="89"/>
      <c r="C382" s="89"/>
      <c r="D382" s="89"/>
      <c r="E382" s="89"/>
      <c r="F382" s="4" t="s">
        <v>9</v>
      </c>
      <c r="G382" s="4" t="s">
        <v>10</v>
      </c>
      <c r="H382" s="4" t="s">
        <v>11</v>
      </c>
      <c r="I382" s="89"/>
      <c r="J382" s="89"/>
    </row>
    <row r="383" spans="1:10">
      <c r="A383" s="5" t="s">
        <v>966</v>
      </c>
      <c r="B383" s="6">
        <v>44912.587130949083</v>
      </c>
      <c r="C383" s="5" t="s">
        <v>927</v>
      </c>
      <c r="D383" s="7"/>
      <c r="E383" s="10"/>
      <c r="F383" s="8">
        <v>1079.3</v>
      </c>
      <c r="I383" s="11" t="s">
        <v>9</v>
      </c>
      <c r="J383" s="5" t="s">
        <v>927</v>
      </c>
    </row>
    <row r="384" spans="1:10">
      <c r="A384" s="12" t="s">
        <v>21</v>
      </c>
      <c r="B384" s="3"/>
      <c r="C384" s="3"/>
      <c r="D384" s="7"/>
      <c r="E384" s="10"/>
      <c r="H384" s="8"/>
      <c r="I384" s="11"/>
      <c r="J384" s="5"/>
    </row>
    <row r="385" spans="1:10" ht="15.75" customHeight="1">
      <c r="A385" s="13" t="s">
        <v>22</v>
      </c>
      <c r="B385" s="13" t="s">
        <v>23</v>
      </c>
      <c r="C385" s="13" t="s">
        <v>24</v>
      </c>
      <c r="D385" s="21">
        <v>112440019</v>
      </c>
      <c r="E385" s="14">
        <v>112441892</v>
      </c>
      <c r="H385" s="8"/>
      <c r="I385" s="11"/>
      <c r="J385" s="5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188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88" t="s">
        <v>0</v>
      </c>
      <c r="B390" s="88" t="s">
        <v>2</v>
      </c>
      <c r="C390" s="88" t="s">
        <v>3</v>
      </c>
      <c r="D390" s="88" t="s">
        <v>4</v>
      </c>
      <c r="E390" s="88" t="s">
        <v>5</v>
      </c>
      <c r="F390" s="88" t="s">
        <v>6</v>
      </c>
      <c r="G390" s="90"/>
      <c r="H390" s="91"/>
      <c r="I390" s="88" t="s">
        <v>7</v>
      </c>
      <c r="J390" s="88" t="s">
        <v>8</v>
      </c>
    </row>
    <row r="391" spans="1:10">
      <c r="A391" s="89"/>
      <c r="B391" s="89"/>
      <c r="C391" s="89"/>
      <c r="D391" s="89"/>
      <c r="E391" s="89"/>
      <c r="F391" s="4" t="s">
        <v>9</v>
      </c>
      <c r="G391" s="4" t="s">
        <v>10</v>
      </c>
      <c r="H391" s="4" t="s">
        <v>11</v>
      </c>
      <c r="I391" s="89"/>
      <c r="J391" s="89"/>
    </row>
    <row r="392" spans="1:10">
      <c r="A392" s="5" t="s">
        <v>967</v>
      </c>
      <c r="B392" s="6">
        <v>44914.79661060185</v>
      </c>
      <c r="C392" s="5" t="s">
        <v>927</v>
      </c>
      <c r="D392" s="7"/>
      <c r="E392" s="10"/>
      <c r="F392" s="8">
        <v>677.7</v>
      </c>
      <c r="I392" s="11" t="s">
        <v>9</v>
      </c>
      <c r="J392" s="5" t="s">
        <v>927</v>
      </c>
    </row>
    <row r="393" spans="1:10">
      <c r="A393" s="12" t="s">
        <v>21</v>
      </c>
      <c r="B393" s="3"/>
      <c r="C393" s="3"/>
      <c r="D393" s="7"/>
      <c r="E393" s="10"/>
      <c r="H393" s="8"/>
      <c r="I393" s="11"/>
      <c r="J393" s="10"/>
    </row>
    <row r="394" spans="1:10" ht="15.75" customHeight="1">
      <c r="A394" s="13" t="s">
        <v>22</v>
      </c>
      <c r="B394" s="13" t="s">
        <v>23</v>
      </c>
      <c r="C394" s="13" t="s">
        <v>24</v>
      </c>
      <c r="D394" s="21">
        <v>112447054</v>
      </c>
      <c r="E394" s="14">
        <v>112450157</v>
      </c>
      <c r="H394" s="8"/>
      <c r="I394" s="11"/>
      <c r="J394" s="10"/>
    </row>
    <row r="397" spans="1:10">
      <c r="A397" s="1" t="s">
        <v>0</v>
      </c>
      <c r="B397" s="2"/>
      <c r="C397" s="2"/>
      <c r="D397" s="2"/>
      <c r="E397" s="2"/>
      <c r="F397" s="2"/>
      <c r="G397" s="2"/>
      <c r="H397" s="2"/>
      <c r="I397" s="2"/>
      <c r="J397" s="2"/>
    </row>
    <row r="398" spans="1:10">
      <c r="A398" s="3" t="s">
        <v>191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88" t="s">
        <v>0</v>
      </c>
      <c r="B399" s="88" t="s">
        <v>2</v>
      </c>
      <c r="C399" s="88" t="s">
        <v>3</v>
      </c>
      <c r="D399" s="88" t="s">
        <v>4</v>
      </c>
      <c r="E399" s="88" t="s">
        <v>5</v>
      </c>
      <c r="F399" s="88" t="s">
        <v>6</v>
      </c>
      <c r="G399" s="90"/>
      <c r="H399" s="91"/>
      <c r="I399" s="88" t="s">
        <v>7</v>
      </c>
      <c r="J399" s="88" t="s">
        <v>8</v>
      </c>
    </row>
    <row r="400" spans="1:10">
      <c r="A400" s="89"/>
      <c r="B400" s="89"/>
      <c r="C400" s="89"/>
      <c r="D400" s="89"/>
      <c r="E400" s="89"/>
      <c r="F400" s="4" t="s">
        <v>9</v>
      </c>
      <c r="G400" s="4" t="s">
        <v>10</v>
      </c>
      <c r="H400" s="4" t="s">
        <v>11</v>
      </c>
      <c r="I400" s="89"/>
      <c r="J400" s="89"/>
    </row>
    <row r="401" spans="1:10">
      <c r="A401" s="5" t="s">
        <v>968</v>
      </c>
      <c r="B401" s="6">
        <v>44915.794226678241</v>
      </c>
      <c r="C401" s="5" t="s">
        <v>927</v>
      </c>
      <c r="D401" s="7"/>
      <c r="E401" s="10"/>
      <c r="F401" s="8">
        <v>1236.71</v>
      </c>
      <c r="I401" s="11" t="s">
        <v>9</v>
      </c>
      <c r="J401" s="5" t="s">
        <v>927</v>
      </c>
    </row>
    <row r="402" spans="1:10">
      <c r="A402" s="12" t="s">
        <v>21</v>
      </c>
      <c r="B402" s="3"/>
      <c r="C402" s="3"/>
      <c r="D402" s="7"/>
      <c r="E402" s="10"/>
      <c r="H402" s="8"/>
      <c r="I402" s="11"/>
      <c r="J402" s="10"/>
    </row>
    <row r="403" spans="1:10" ht="15.75" customHeight="1">
      <c r="A403" s="13" t="s">
        <v>22</v>
      </c>
      <c r="B403" s="13" t="s">
        <v>23</v>
      </c>
      <c r="C403" s="13" t="s">
        <v>24</v>
      </c>
      <c r="D403" s="21">
        <v>112458437</v>
      </c>
      <c r="E403" s="14">
        <v>112458634</v>
      </c>
      <c r="H403" s="8"/>
      <c r="I403" s="11"/>
      <c r="J403" s="10"/>
    </row>
    <row r="406" spans="1:10">
      <c r="A406" s="1" t="s">
        <v>0</v>
      </c>
      <c r="B406" s="2"/>
      <c r="C406" s="2"/>
      <c r="D406" s="2"/>
      <c r="E406" s="2"/>
      <c r="F406" s="2"/>
      <c r="G406" s="2"/>
      <c r="H406" s="2"/>
      <c r="I406" s="2"/>
      <c r="J406" s="2"/>
    </row>
    <row r="407" spans="1:10">
      <c r="A407" s="3" t="s">
        <v>194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88" t="s">
        <v>0</v>
      </c>
      <c r="B408" s="88" t="s">
        <v>2</v>
      </c>
      <c r="C408" s="88" t="s">
        <v>3</v>
      </c>
      <c r="D408" s="88" t="s">
        <v>4</v>
      </c>
      <c r="E408" s="88" t="s">
        <v>5</v>
      </c>
      <c r="F408" s="88" t="s">
        <v>6</v>
      </c>
      <c r="G408" s="90"/>
      <c r="H408" s="91"/>
      <c r="I408" s="88" t="s">
        <v>7</v>
      </c>
      <c r="J408" s="88" t="s">
        <v>8</v>
      </c>
    </row>
    <row r="409" spans="1:10">
      <c r="A409" s="89"/>
      <c r="B409" s="89"/>
      <c r="C409" s="89"/>
      <c r="D409" s="89"/>
      <c r="E409" s="89"/>
      <c r="F409" s="4" t="s">
        <v>9</v>
      </c>
      <c r="G409" s="4" t="s">
        <v>10</v>
      </c>
      <c r="H409" s="4" t="s">
        <v>11</v>
      </c>
      <c r="I409" s="89"/>
      <c r="J409" s="89"/>
    </row>
    <row r="410" spans="1:10">
      <c r="A410" s="5" t="s">
        <v>969</v>
      </c>
      <c r="B410" s="6">
        <v>44916.800273576388</v>
      </c>
      <c r="C410" s="5" t="s">
        <v>927</v>
      </c>
      <c r="D410" s="7"/>
      <c r="E410" s="10"/>
      <c r="F410" s="8">
        <v>4902.03</v>
      </c>
      <c r="I410" s="11" t="s">
        <v>9</v>
      </c>
      <c r="J410" s="5" t="s">
        <v>927</v>
      </c>
    </row>
    <row r="411" spans="1:10">
      <c r="A411" s="5" t="s">
        <v>969</v>
      </c>
      <c r="B411" s="6">
        <v>44916.800273576388</v>
      </c>
      <c r="C411" s="5" t="s">
        <v>927</v>
      </c>
      <c r="D411" s="7"/>
      <c r="E411" s="10"/>
      <c r="H411" s="8">
        <v>63.48</v>
      </c>
      <c r="I411" s="5" t="s">
        <v>224</v>
      </c>
      <c r="J411" s="5" t="s">
        <v>927</v>
      </c>
    </row>
    <row r="412" spans="1:10">
      <c r="A412" s="12" t="s">
        <v>21</v>
      </c>
      <c r="B412" s="3"/>
      <c r="C412" s="3"/>
      <c r="D412" s="7"/>
      <c r="E412" s="10"/>
      <c r="H412" s="8"/>
      <c r="I412" s="11"/>
      <c r="J412" s="5"/>
    </row>
    <row r="413" spans="1:10" ht="15.75" customHeight="1">
      <c r="A413" s="13" t="s">
        <v>22</v>
      </c>
      <c r="B413" s="13" t="s">
        <v>23</v>
      </c>
      <c r="C413" s="13" t="s">
        <v>24</v>
      </c>
      <c r="D413" s="21">
        <v>112468008</v>
      </c>
      <c r="E413" s="14">
        <v>112478098</v>
      </c>
      <c r="H413" s="8"/>
      <c r="I413" s="11"/>
      <c r="J413" s="5"/>
    </row>
    <row r="416" spans="1:10">
      <c r="A416" s="1" t="s">
        <v>0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3" t="s">
        <v>197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88" t="s">
        <v>0</v>
      </c>
      <c r="B418" s="88" t="s">
        <v>2</v>
      </c>
      <c r="C418" s="88" t="s">
        <v>3</v>
      </c>
      <c r="D418" s="88" t="s">
        <v>4</v>
      </c>
      <c r="E418" s="88" t="s">
        <v>5</v>
      </c>
      <c r="F418" s="88" t="s">
        <v>6</v>
      </c>
      <c r="G418" s="90"/>
      <c r="H418" s="91"/>
      <c r="I418" s="88" t="s">
        <v>7</v>
      </c>
      <c r="J418" s="88" t="s">
        <v>8</v>
      </c>
    </row>
    <row r="419" spans="1:10">
      <c r="A419" s="89"/>
      <c r="B419" s="89"/>
      <c r="C419" s="89"/>
      <c r="D419" s="89"/>
      <c r="E419" s="89"/>
      <c r="F419" s="4" t="s">
        <v>9</v>
      </c>
      <c r="G419" s="4" t="s">
        <v>10</v>
      </c>
      <c r="H419" s="4" t="s">
        <v>11</v>
      </c>
      <c r="I419" s="89"/>
      <c r="J419" s="89"/>
    </row>
    <row r="420" spans="1:10">
      <c r="A420" s="5" t="s">
        <v>970</v>
      </c>
      <c r="B420" s="6">
        <v>44917.794262291667</v>
      </c>
      <c r="C420" s="5" t="s">
        <v>927</v>
      </c>
      <c r="D420" s="7"/>
      <c r="E420" s="10"/>
      <c r="F420" s="8">
        <v>1654.99</v>
      </c>
      <c r="I420" s="11" t="s">
        <v>9</v>
      </c>
      <c r="J420" s="5" t="s">
        <v>927</v>
      </c>
    </row>
    <row r="421" spans="1:10">
      <c r="A421" s="12" t="s">
        <v>21</v>
      </c>
      <c r="B421" s="3"/>
      <c r="C421" s="3"/>
      <c r="D421" s="7"/>
      <c r="E421" s="10"/>
      <c r="H421" s="8"/>
      <c r="I421" s="11"/>
      <c r="J421" s="5"/>
    </row>
    <row r="422" spans="1:10" ht="15.75" customHeight="1">
      <c r="A422" s="13" t="s">
        <v>22</v>
      </c>
      <c r="B422" s="13" t="s">
        <v>23</v>
      </c>
      <c r="C422" s="13" t="s">
        <v>24</v>
      </c>
      <c r="D422" s="21">
        <v>112477976</v>
      </c>
      <c r="E422" s="14">
        <v>112478099</v>
      </c>
      <c r="H422" s="8"/>
      <c r="I422" s="11"/>
      <c r="J422" s="5"/>
    </row>
    <row r="423" spans="1:10">
      <c r="A423" s="5"/>
      <c r="B423" s="6"/>
      <c r="C423" s="5"/>
      <c r="D423" s="7"/>
      <c r="E423" s="10"/>
      <c r="H423" s="8"/>
      <c r="I423" s="11"/>
      <c r="J423" s="5"/>
    </row>
    <row r="425" spans="1:10">
      <c r="A425" s="1" t="s">
        <v>0</v>
      </c>
      <c r="B425" s="2"/>
      <c r="C425" s="2"/>
      <c r="D425" s="2"/>
      <c r="E425" s="2"/>
      <c r="F425" s="2"/>
      <c r="G425" s="2"/>
      <c r="H425" s="2"/>
      <c r="I425" s="2"/>
      <c r="J425" s="2"/>
    </row>
    <row r="426" spans="1:10">
      <c r="A426" s="3" t="s">
        <v>208</v>
      </c>
      <c r="B426" s="2"/>
      <c r="C426" s="2"/>
      <c r="D426" s="2"/>
      <c r="E426" s="2"/>
      <c r="F426" s="2"/>
      <c r="G426" s="2"/>
      <c r="H426" s="2"/>
      <c r="I426" s="2"/>
      <c r="J426" s="2"/>
    </row>
    <row r="427" spans="1:10">
      <c r="A427" s="88" t="s">
        <v>0</v>
      </c>
      <c r="B427" s="88" t="s">
        <v>2</v>
      </c>
      <c r="C427" s="88" t="s">
        <v>3</v>
      </c>
      <c r="D427" s="88" t="s">
        <v>4</v>
      </c>
      <c r="E427" s="88" t="s">
        <v>5</v>
      </c>
      <c r="F427" s="88" t="s">
        <v>6</v>
      </c>
      <c r="G427" s="90"/>
      <c r="H427" s="91"/>
      <c r="I427" s="88" t="s">
        <v>7</v>
      </c>
      <c r="J427" s="88" t="s">
        <v>8</v>
      </c>
    </row>
    <row r="428" spans="1:10">
      <c r="A428" s="89"/>
      <c r="B428" s="89"/>
      <c r="C428" s="89"/>
      <c r="D428" s="89"/>
      <c r="E428" s="89"/>
      <c r="F428" s="4" t="s">
        <v>9</v>
      </c>
      <c r="G428" s="4" t="s">
        <v>10</v>
      </c>
      <c r="H428" s="4" t="s">
        <v>11</v>
      </c>
      <c r="I428" s="89"/>
      <c r="J428" s="89"/>
    </row>
    <row r="429" spans="1:10">
      <c r="A429" s="5" t="s">
        <v>971</v>
      </c>
      <c r="B429" s="6">
        <v>44918.793527002323</v>
      </c>
      <c r="C429" s="5" t="s">
        <v>927</v>
      </c>
      <c r="D429" s="7"/>
      <c r="E429" s="10"/>
      <c r="F429" s="8">
        <v>676.35</v>
      </c>
      <c r="I429" s="11" t="s">
        <v>9</v>
      </c>
      <c r="J429" s="5" t="s">
        <v>927</v>
      </c>
    </row>
    <row r="430" spans="1:10">
      <c r="A430" s="12" t="s">
        <v>21</v>
      </c>
      <c r="B430" s="3"/>
      <c r="C430" s="3"/>
      <c r="D430" s="7"/>
      <c r="E430" s="10"/>
      <c r="H430" s="8"/>
      <c r="I430" s="11"/>
      <c r="J430" s="5"/>
    </row>
    <row r="431" spans="1:10" ht="15.75" customHeight="1">
      <c r="A431" s="13" t="s">
        <v>22</v>
      </c>
      <c r="B431" s="13" t="s">
        <v>23</v>
      </c>
      <c r="C431" s="13" t="s">
        <v>24</v>
      </c>
      <c r="D431" s="21">
        <v>112477978</v>
      </c>
      <c r="E431" s="14">
        <v>112478100</v>
      </c>
      <c r="H431" s="8"/>
      <c r="I431" s="11"/>
      <c r="J431" s="5"/>
    </row>
    <row r="432" spans="1:10">
      <c r="A432" s="5"/>
      <c r="B432" s="6"/>
      <c r="C432" s="5"/>
      <c r="D432" s="7"/>
      <c r="E432" s="10"/>
      <c r="H432" s="8"/>
      <c r="I432" s="11"/>
      <c r="J432" s="5"/>
    </row>
    <row r="433" spans="1:10">
      <c r="A433" s="5"/>
      <c r="B433" s="6"/>
      <c r="C433" s="5"/>
      <c r="D433" s="7"/>
      <c r="E433" s="10"/>
      <c r="H433" s="8"/>
      <c r="I433" s="11"/>
      <c r="J433" s="5"/>
    </row>
    <row r="434" spans="1:10">
      <c r="A434" s="1" t="s">
        <v>0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3" t="s">
        <v>211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88" t="s">
        <v>0</v>
      </c>
      <c r="B436" s="88" t="s">
        <v>2</v>
      </c>
      <c r="C436" s="88" t="s">
        <v>3</v>
      </c>
      <c r="D436" s="88" t="s">
        <v>4</v>
      </c>
      <c r="E436" s="88" t="s">
        <v>5</v>
      </c>
      <c r="F436" s="88" t="s">
        <v>6</v>
      </c>
      <c r="G436" s="90"/>
      <c r="H436" s="91"/>
      <c r="I436" s="88" t="s">
        <v>7</v>
      </c>
      <c r="J436" s="88" t="s">
        <v>8</v>
      </c>
    </row>
    <row r="437" spans="1:10">
      <c r="A437" s="89"/>
      <c r="B437" s="89"/>
      <c r="C437" s="89"/>
      <c r="D437" s="89"/>
      <c r="E437" s="89"/>
      <c r="F437" s="4" t="s">
        <v>9</v>
      </c>
      <c r="G437" s="4" t="s">
        <v>10</v>
      </c>
      <c r="H437" s="4" t="s">
        <v>11</v>
      </c>
      <c r="I437" s="89"/>
      <c r="J437" s="89"/>
    </row>
    <row r="438" spans="1:10">
      <c r="A438" s="5" t="s">
        <v>972</v>
      </c>
      <c r="B438" s="6">
        <v>44919.585400833334</v>
      </c>
      <c r="C438" s="5" t="s">
        <v>927</v>
      </c>
      <c r="D438" s="7"/>
      <c r="E438" s="10"/>
      <c r="F438" s="8">
        <v>939.48</v>
      </c>
      <c r="I438" s="11" t="s">
        <v>9</v>
      </c>
      <c r="J438" s="5" t="s">
        <v>927</v>
      </c>
    </row>
    <row r="439" spans="1:10">
      <c r="A439" s="12" t="s">
        <v>21</v>
      </c>
      <c r="B439" s="3"/>
      <c r="C439" s="3"/>
      <c r="D439" s="7"/>
      <c r="E439" s="10"/>
      <c r="F439" s="8"/>
      <c r="I439" s="11"/>
      <c r="J439" s="10"/>
    </row>
    <row r="440" spans="1:10" ht="15.75" customHeight="1">
      <c r="A440" s="13" t="s">
        <v>22</v>
      </c>
      <c r="B440" s="13" t="s">
        <v>23</v>
      </c>
      <c r="C440" s="13" t="s">
        <v>24</v>
      </c>
      <c r="D440" s="21">
        <v>112486758</v>
      </c>
      <c r="E440" s="14">
        <v>112486878</v>
      </c>
      <c r="F440" s="8"/>
      <c r="I440" s="11"/>
      <c r="J440" s="10"/>
    </row>
    <row r="443" spans="1:10">
      <c r="A443" s="1" t="s">
        <v>0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3" t="s">
        <v>213</v>
      </c>
      <c r="B444" s="2"/>
      <c r="C444" s="2"/>
      <c r="D444" s="2"/>
      <c r="E444" s="2"/>
      <c r="F444" s="2"/>
      <c r="G444" s="2"/>
      <c r="H444" s="2"/>
      <c r="I444" s="2"/>
      <c r="J444" s="2"/>
    </row>
    <row r="445" spans="1:10">
      <c r="A445" s="88" t="s">
        <v>0</v>
      </c>
      <c r="B445" s="88" t="s">
        <v>2</v>
      </c>
      <c r="C445" s="88" t="s">
        <v>3</v>
      </c>
      <c r="D445" s="88" t="s">
        <v>4</v>
      </c>
      <c r="E445" s="88" t="s">
        <v>5</v>
      </c>
      <c r="F445" s="88" t="s">
        <v>6</v>
      </c>
      <c r="G445" s="90"/>
      <c r="H445" s="91"/>
      <c r="I445" s="88" t="s">
        <v>7</v>
      </c>
      <c r="J445" s="88" t="s">
        <v>8</v>
      </c>
    </row>
    <row r="446" spans="1:10">
      <c r="A446" s="89"/>
      <c r="B446" s="89"/>
      <c r="C446" s="89"/>
      <c r="D446" s="89"/>
      <c r="E446" s="89"/>
      <c r="F446" s="4" t="s">
        <v>9</v>
      </c>
      <c r="G446" s="4" t="s">
        <v>10</v>
      </c>
      <c r="H446" s="4" t="s">
        <v>11</v>
      </c>
      <c r="I446" s="89"/>
      <c r="J446" s="89"/>
    </row>
    <row r="447" spans="1:10">
      <c r="A447" s="23" t="s">
        <v>214</v>
      </c>
      <c r="B447" s="23"/>
      <c r="C447" s="23"/>
    </row>
    <row r="448" spans="1:10">
      <c r="A448" s="12" t="s">
        <v>21</v>
      </c>
      <c r="B448" s="3"/>
      <c r="C448" s="3"/>
    </row>
    <row r="449" spans="1:10">
      <c r="A449" s="13" t="s">
        <v>22</v>
      </c>
      <c r="B449" s="13" t="s">
        <v>23</v>
      </c>
      <c r="C449" s="13" t="s">
        <v>24</v>
      </c>
    </row>
    <row r="452" spans="1:10">
      <c r="A452" s="1" t="s">
        <v>0</v>
      </c>
      <c r="B452" s="2"/>
      <c r="C452" s="2"/>
      <c r="D452" s="2"/>
      <c r="E452" s="2"/>
      <c r="F452" s="2"/>
      <c r="G452" s="2"/>
      <c r="H452" s="2"/>
      <c r="I452" s="2"/>
      <c r="J452" s="2"/>
    </row>
    <row r="453" spans="1:10">
      <c r="A453" s="3" t="s">
        <v>215</v>
      </c>
      <c r="B453" s="2"/>
      <c r="C453" s="2"/>
      <c r="D453" s="2"/>
      <c r="E453" s="2"/>
      <c r="F453" s="2"/>
      <c r="G453" s="2"/>
      <c r="H453" s="2"/>
      <c r="I453" s="2"/>
      <c r="J453" s="2"/>
    </row>
    <row r="454" spans="1:10">
      <c r="A454" s="88" t="s">
        <v>0</v>
      </c>
      <c r="B454" s="88" t="s">
        <v>2</v>
      </c>
      <c r="C454" s="88" t="s">
        <v>3</v>
      </c>
      <c r="D454" s="88" t="s">
        <v>4</v>
      </c>
      <c r="E454" s="88" t="s">
        <v>5</v>
      </c>
      <c r="F454" s="88" t="s">
        <v>6</v>
      </c>
      <c r="G454" s="90"/>
      <c r="H454" s="91"/>
      <c r="I454" s="88" t="s">
        <v>7</v>
      </c>
      <c r="J454" s="88" t="s">
        <v>8</v>
      </c>
    </row>
    <row r="455" spans="1:10">
      <c r="A455" s="89"/>
      <c r="B455" s="89"/>
      <c r="C455" s="89"/>
      <c r="D455" s="89"/>
      <c r="E455" s="89"/>
      <c r="F455" s="4" t="s">
        <v>9</v>
      </c>
      <c r="G455" s="4" t="s">
        <v>10</v>
      </c>
      <c r="H455" s="4" t="s">
        <v>11</v>
      </c>
      <c r="I455" s="89"/>
      <c r="J455" s="89"/>
    </row>
    <row r="456" spans="1:10">
      <c r="A456" s="5" t="s">
        <v>973</v>
      </c>
      <c r="B456" s="6">
        <v>44922.795093287037</v>
      </c>
      <c r="C456" s="5" t="s">
        <v>927</v>
      </c>
      <c r="D456" s="7"/>
      <c r="E456" s="10"/>
      <c r="F456" s="8">
        <v>814.13</v>
      </c>
      <c r="I456" s="11" t="s">
        <v>9</v>
      </c>
      <c r="J456" s="5" t="s">
        <v>927</v>
      </c>
    </row>
    <row r="457" spans="1:10">
      <c r="A457" s="12" t="s">
        <v>21</v>
      </c>
      <c r="B457" s="3"/>
      <c r="C457" s="3"/>
      <c r="D457" s="7"/>
      <c r="E457" s="10"/>
      <c r="H457" s="8"/>
      <c r="I457" s="11"/>
      <c r="J457" s="10"/>
    </row>
    <row r="458" spans="1:10" ht="15.75" customHeight="1">
      <c r="A458" s="13" t="s">
        <v>22</v>
      </c>
      <c r="B458" s="13" t="s">
        <v>23</v>
      </c>
      <c r="C458" s="13" t="s">
        <v>24</v>
      </c>
      <c r="D458" s="21">
        <v>112493926</v>
      </c>
      <c r="E458" s="14">
        <v>112494075</v>
      </c>
      <c r="H458" s="8"/>
      <c r="I458" s="11"/>
      <c r="J458" s="10"/>
    </row>
    <row r="461" spans="1:10">
      <c r="A461" s="1" t="s">
        <v>0</v>
      </c>
      <c r="B461" s="2"/>
      <c r="C461" s="2"/>
      <c r="D461" s="2"/>
      <c r="E461" s="2"/>
      <c r="F461" s="2"/>
      <c r="G461" s="2"/>
      <c r="H461" s="2"/>
      <c r="I461" s="2"/>
      <c r="J461" s="2"/>
    </row>
    <row r="462" spans="1:10">
      <c r="A462" s="3" t="s">
        <v>219</v>
      </c>
      <c r="B462" s="2"/>
      <c r="C462" s="2"/>
      <c r="D462" s="2"/>
      <c r="E462" s="2"/>
      <c r="F462" s="2"/>
      <c r="G462" s="2"/>
      <c r="H462" s="2"/>
      <c r="I462" s="2"/>
      <c r="J462" s="2"/>
    </row>
    <row r="463" spans="1:10">
      <c r="A463" s="88" t="s">
        <v>0</v>
      </c>
      <c r="B463" s="88" t="s">
        <v>2</v>
      </c>
      <c r="C463" s="88" t="s">
        <v>3</v>
      </c>
      <c r="D463" s="88" t="s">
        <v>4</v>
      </c>
      <c r="E463" s="88" t="s">
        <v>5</v>
      </c>
      <c r="F463" s="88" t="s">
        <v>6</v>
      </c>
      <c r="G463" s="90"/>
      <c r="H463" s="91"/>
      <c r="I463" s="88" t="s">
        <v>7</v>
      </c>
      <c r="J463" s="88" t="s">
        <v>8</v>
      </c>
    </row>
    <row r="464" spans="1:10">
      <c r="A464" s="89"/>
      <c r="B464" s="89"/>
      <c r="C464" s="89"/>
      <c r="D464" s="89"/>
      <c r="E464" s="89"/>
      <c r="F464" s="4" t="s">
        <v>9</v>
      </c>
      <c r="G464" s="4" t="s">
        <v>10</v>
      </c>
      <c r="H464" s="4" t="s">
        <v>11</v>
      </c>
      <c r="I464" s="89"/>
      <c r="J464" s="89"/>
    </row>
    <row r="465" spans="1:10">
      <c r="A465" s="5" t="s">
        <v>974</v>
      </c>
      <c r="B465" s="6">
        <v>44923.80120321759</v>
      </c>
      <c r="C465" s="5" t="s">
        <v>927</v>
      </c>
      <c r="D465" s="7"/>
      <c r="E465" s="10"/>
      <c r="F465" s="8">
        <v>1096.45</v>
      </c>
      <c r="I465" s="11" t="s">
        <v>9</v>
      </c>
      <c r="J465" s="5" t="s">
        <v>927</v>
      </c>
    </row>
    <row r="466" spans="1:10">
      <c r="A466" s="5" t="s">
        <v>974</v>
      </c>
      <c r="B466" s="6">
        <v>44923.80120321759</v>
      </c>
      <c r="C466" s="5" t="s">
        <v>927</v>
      </c>
      <c r="D466" s="7"/>
      <c r="E466" s="10"/>
      <c r="H466" s="8">
        <v>152</v>
      </c>
      <c r="I466" s="5" t="s">
        <v>224</v>
      </c>
      <c r="J466" s="5" t="s">
        <v>927</v>
      </c>
    </row>
    <row r="467" spans="1:10">
      <c r="A467" s="12" t="s">
        <v>21</v>
      </c>
      <c r="B467" s="3"/>
      <c r="C467" s="3"/>
      <c r="D467" s="7"/>
      <c r="E467" s="10"/>
      <c r="H467" s="8"/>
      <c r="I467" s="11"/>
      <c r="J467" s="5"/>
    </row>
    <row r="468" spans="1:10">
      <c r="A468" s="13" t="s">
        <v>22</v>
      </c>
      <c r="B468" s="13" t="s">
        <v>23</v>
      </c>
      <c r="C468" s="13" t="s">
        <v>24</v>
      </c>
      <c r="D468" s="7"/>
      <c r="E468" s="10"/>
      <c r="H468" s="8"/>
      <c r="I468" s="11"/>
      <c r="J468" s="5"/>
    </row>
    <row r="469" spans="1:10">
      <c r="A469" s="5"/>
      <c r="B469" s="6"/>
      <c r="C469" s="5"/>
      <c r="D469" s="7"/>
      <c r="E469" s="10"/>
      <c r="H469" s="8"/>
      <c r="I469" s="11"/>
      <c r="J469" s="5"/>
    </row>
  </sheetData>
  <mergeCells count="400">
    <mergeCell ref="A454:A455"/>
    <mergeCell ref="B454:B455"/>
    <mergeCell ref="C454:C455"/>
    <mergeCell ref="D454:D455"/>
    <mergeCell ref="E454:E455"/>
    <mergeCell ref="F454:H454"/>
    <mergeCell ref="I454:I455"/>
    <mergeCell ref="J454:J455"/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A445:A446"/>
    <mergeCell ref="B445:B446"/>
    <mergeCell ref="C445:C446"/>
    <mergeCell ref="D445:D446"/>
    <mergeCell ref="E445:E446"/>
    <mergeCell ref="F445:H445"/>
    <mergeCell ref="I445:I446"/>
    <mergeCell ref="J445:J446"/>
    <mergeCell ref="A344:A345"/>
    <mergeCell ref="B344:B345"/>
    <mergeCell ref="C344:C345"/>
    <mergeCell ref="D344:D345"/>
    <mergeCell ref="E344:E345"/>
    <mergeCell ref="F344:H344"/>
    <mergeCell ref="I344:I345"/>
    <mergeCell ref="J344:J345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I181:I182"/>
    <mergeCell ref="J181:J182"/>
    <mergeCell ref="A181:A182"/>
    <mergeCell ref="B181:B182"/>
    <mergeCell ref="C181:C182"/>
    <mergeCell ref="D181:D182"/>
    <mergeCell ref="E181:E182"/>
    <mergeCell ref="F181:H181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A172:A173"/>
    <mergeCell ref="B172:B173"/>
    <mergeCell ref="C172:C173"/>
    <mergeCell ref="D172:D173"/>
    <mergeCell ref="E172:E173"/>
    <mergeCell ref="F172:H172"/>
    <mergeCell ref="I172:I173"/>
    <mergeCell ref="J172:J173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A153:A154"/>
    <mergeCell ref="B153:B154"/>
    <mergeCell ref="C153:C154"/>
    <mergeCell ref="D153:D154"/>
    <mergeCell ref="E153:E154"/>
    <mergeCell ref="F153:H153"/>
    <mergeCell ref="I153:I154"/>
    <mergeCell ref="J153:J154"/>
    <mergeCell ref="A144:A145"/>
    <mergeCell ref="B144:B145"/>
    <mergeCell ref="C144:C145"/>
    <mergeCell ref="D144:D145"/>
    <mergeCell ref="E144:E145"/>
    <mergeCell ref="F144:H144"/>
    <mergeCell ref="I144:I145"/>
    <mergeCell ref="J144:J145"/>
    <mergeCell ref="I125:I126"/>
    <mergeCell ref="J125:J126"/>
    <mergeCell ref="A125:A126"/>
    <mergeCell ref="B125:B126"/>
    <mergeCell ref="C125:C126"/>
    <mergeCell ref="D125:D126"/>
    <mergeCell ref="E125:E126"/>
    <mergeCell ref="F125:H125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F86:H86"/>
    <mergeCell ref="I86:I87"/>
    <mergeCell ref="J86:J87"/>
    <mergeCell ref="A86:A87"/>
    <mergeCell ref="B86:B87"/>
    <mergeCell ref="C86:C87"/>
    <mergeCell ref="D86:D87"/>
    <mergeCell ref="E86:E87"/>
    <mergeCell ref="F96:H96"/>
    <mergeCell ref="I96:I97"/>
    <mergeCell ref="J96:J97"/>
    <mergeCell ref="A96:A97"/>
    <mergeCell ref="B96:B97"/>
    <mergeCell ref="C96:C97"/>
    <mergeCell ref="D96:D97"/>
    <mergeCell ref="E96:E97"/>
    <mergeCell ref="I12:I13"/>
    <mergeCell ref="J12:J13"/>
    <mergeCell ref="A21:A22"/>
    <mergeCell ref="B21:B22"/>
    <mergeCell ref="C21:C22"/>
    <mergeCell ref="D21:D22"/>
    <mergeCell ref="E21:E22"/>
    <mergeCell ref="F21:H21"/>
    <mergeCell ref="I21:I22"/>
    <mergeCell ref="J21:J22"/>
    <mergeCell ref="A12:A13"/>
    <mergeCell ref="B12:B13"/>
    <mergeCell ref="C12:C13"/>
    <mergeCell ref="D12:D13"/>
    <mergeCell ref="E12:E13"/>
    <mergeCell ref="F12:H12"/>
    <mergeCell ref="I58:I59"/>
    <mergeCell ref="J58:J59"/>
    <mergeCell ref="A58:A59"/>
    <mergeCell ref="B58:B59"/>
    <mergeCell ref="C58:C59"/>
    <mergeCell ref="D58:D59"/>
    <mergeCell ref="E58:E59"/>
    <mergeCell ref="F58:H58"/>
    <mergeCell ref="I30:I31"/>
    <mergeCell ref="J30:J31"/>
    <mergeCell ref="A39:A40"/>
    <mergeCell ref="B39:B40"/>
    <mergeCell ref="C39:C40"/>
    <mergeCell ref="D39:D40"/>
    <mergeCell ref="E39:E40"/>
    <mergeCell ref="F39:H39"/>
    <mergeCell ref="I39:I40"/>
    <mergeCell ref="J39:J40"/>
    <mergeCell ref="A30:A31"/>
    <mergeCell ref="B30:B31"/>
    <mergeCell ref="C30:C31"/>
    <mergeCell ref="D30:D31"/>
    <mergeCell ref="E30:E31"/>
    <mergeCell ref="F30:H30"/>
    <mergeCell ref="F3:H3"/>
    <mergeCell ref="I3:I4"/>
    <mergeCell ref="J3:J4"/>
    <mergeCell ref="A3:A4"/>
    <mergeCell ref="B3:B4"/>
    <mergeCell ref="C3:C4"/>
    <mergeCell ref="D3:D4"/>
    <mergeCell ref="E3:E4"/>
    <mergeCell ref="F68:H68"/>
    <mergeCell ref="I68:I69"/>
    <mergeCell ref="J68:J69"/>
    <mergeCell ref="A68:A69"/>
    <mergeCell ref="B68:B69"/>
    <mergeCell ref="C68:C69"/>
    <mergeCell ref="D68:D69"/>
    <mergeCell ref="E68:E69"/>
    <mergeCell ref="I49:I50"/>
    <mergeCell ref="J49:J50"/>
    <mergeCell ref="A49:A50"/>
    <mergeCell ref="B49:B50"/>
    <mergeCell ref="C49:C50"/>
    <mergeCell ref="D49:D50"/>
    <mergeCell ref="E49:E50"/>
    <mergeCell ref="F49:H49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F77:H77"/>
    <mergeCell ref="I77:I78"/>
    <mergeCell ref="J77:J78"/>
    <mergeCell ref="A77:A78"/>
    <mergeCell ref="B77:B78"/>
    <mergeCell ref="C77:C78"/>
    <mergeCell ref="D77:D78"/>
    <mergeCell ref="E77:E78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A190:A191"/>
    <mergeCell ref="B190:B191"/>
    <mergeCell ref="C190:C191"/>
    <mergeCell ref="D190:D191"/>
    <mergeCell ref="E190:E191"/>
    <mergeCell ref="F190:H190"/>
    <mergeCell ref="I190:I191"/>
    <mergeCell ref="J190:J191"/>
    <mergeCell ref="A219:A220"/>
    <mergeCell ref="B219:B220"/>
    <mergeCell ref="C219:C220"/>
    <mergeCell ref="D219:D220"/>
    <mergeCell ref="E219:E220"/>
    <mergeCell ref="F219:H219"/>
    <mergeCell ref="I219:I220"/>
    <mergeCell ref="J219:J220"/>
    <mergeCell ref="A265:A266"/>
    <mergeCell ref="B265:B266"/>
    <mergeCell ref="C265:C266"/>
    <mergeCell ref="D265:D266"/>
    <mergeCell ref="E265:E266"/>
    <mergeCell ref="F265:H265"/>
    <mergeCell ref="I265:I266"/>
    <mergeCell ref="J265:J266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A247:A248"/>
    <mergeCell ref="B247:B248"/>
    <mergeCell ref="C247:C248"/>
    <mergeCell ref="D247:D248"/>
    <mergeCell ref="E247:E248"/>
    <mergeCell ref="F247:H247"/>
    <mergeCell ref="I247:I248"/>
    <mergeCell ref="J247:J248"/>
    <mergeCell ref="A283:A284"/>
    <mergeCell ref="B283:B284"/>
    <mergeCell ref="C283:C284"/>
    <mergeCell ref="D283:D284"/>
    <mergeCell ref="E283:E284"/>
    <mergeCell ref="F283:H283"/>
    <mergeCell ref="I283:I284"/>
    <mergeCell ref="J283:J284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A293:A294"/>
    <mergeCell ref="B293:B294"/>
    <mergeCell ref="C293:C294"/>
    <mergeCell ref="D293:D294"/>
    <mergeCell ref="E293:E294"/>
    <mergeCell ref="F293:H293"/>
    <mergeCell ref="I293:I294"/>
    <mergeCell ref="J293:J294"/>
    <mergeCell ref="A303:A304"/>
    <mergeCell ref="B303:B304"/>
    <mergeCell ref="C303:C304"/>
    <mergeCell ref="D303:D304"/>
    <mergeCell ref="E303:E304"/>
    <mergeCell ref="F303:H303"/>
    <mergeCell ref="I303:I304"/>
    <mergeCell ref="J303:J304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A321:A322"/>
    <mergeCell ref="B321:B322"/>
    <mergeCell ref="C321:C322"/>
    <mergeCell ref="D321:D322"/>
    <mergeCell ref="E321:E322"/>
    <mergeCell ref="F321:H321"/>
    <mergeCell ref="I321:I322"/>
    <mergeCell ref="J321:J322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A399:A400"/>
    <mergeCell ref="B399:B400"/>
    <mergeCell ref="C399:C400"/>
    <mergeCell ref="D399:D400"/>
    <mergeCell ref="E399:E400"/>
    <mergeCell ref="F399:H399"/>
    <mergeCell ref="I399:I400"/>
    <mergeCell ref="J399:J400"/>
    <mergeCell ref="A408:A409"/>
    <mergeCell ref="B408:B409"/>
    <mergeCell ref="C408:C409"/>
    <mergeCell ref="D408:D409"/>
    <mergeCell ref="E408:E409"/>
    <mergeCell ref="F408:H408"/>
    <mergeCell ref="I408:I409"/>
    <mergeCell ref="J408:J409"/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I418:I419"/>
    <mergeCell ref="J418:J419"/>
    <mergeCell ref="A418:A419"/>
    <mergeCell ref="B418:B419"/>
    <mergeCell ref="C418:C419"/>
    <mergeCell ref="D418:D419"/>
    <mergeCell ref="E418:E419"/>
    <mergeCell ref="F418:H418"/>
    <mergeCell ref="I427:I428"/>
    <mergeCell ref="J427:J428"/>
    <mergeCell ref="A427:A428"/>
    <mergeCell ref="B427:B428"/>
    <mergeCell ref="C427:C428"/>
    <mergeCell ref="D427:D428"/>
    <mergeCell ref="E427:E428"/>
    <mergeCell ref="F427:H427"/>
  </mergeCells>
  <pageMargins left="0.7" right="0.7" top="0.75" bottom="0.75" header="0.3" footer="0.3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A1:J704"/>
  <sheetViews>
    <sheetView topLeftCell="A680" workbookViewId="0">
      <selection activeCell="D685" sqref="D685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24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975</v>
      </c>
      <c r="B5" s="6">
        <v>44866.766897071757</v>
      </c>
      <c r="C5" s="5" t="s">
        <v>976</v>
      </c>
      <c r="D5" s="7">
        <v>43294656</v>
      </c>
      <c r="E5" s="10" t="s">
        <v>977</v>
      </c>
      <c r="H5" s="8">
        <v>8859.6</v>
      </c>
      <c r="I5" s="5" t="s">
        <v>15</v>
      </c>
      <c r="J5" s="5" t="s">
        <v>978</v>
      </c>
    </row>
    <row r="6" spans="1:10">
      <c r="A6" s="5" t="s">
        <v>975</v>
      </c>
      <c r="B6" s="6">
        <v>44866.766897071757</v>
      </c>
      <c r="C6" s="5" t="s">
        <v>976</v>
      </c>
      <c r="D6" s="7">
        <v>2993168587</v>
      </c>
      <c r="E6" s="5" t="s">
        <v>14</v>
      </c>
      <c r="H6" s="8">
        <v>30000</v>
      </c>
      <c r="I6" s="5" t="s">
        <v>15</v>
      </c>
      <c r="J6" s="5" t="s">
        <v>978</v>
      </c>
    </row>
    <row r="7" spans="1:10">
      <c r="A7" s="5" t="s">
        <v>975</v>
      </c>
      <c r="B7" s="6">
        <v>44866.766897071757</v>
      </c>
      <c r="C7" s="5" t="s">
        <v>976</v>
      </c>
      <c r="D7" s="7">
        <v>2993172109</v>
      </c>
      <c r="E7" s="5" t="s">
        <v>14</v>
      </c>
      <c r="H7" s="8">
        <v>3685.73</v>
      </c>
      <c r="I7" s="5" t="s">
        <v>15</v>
      </c>
      <c r="J7" s="5" t="s">
        <v>978</v>
      </c>
    </row>
    <row r="8" spans="1:10">
      <c r="A8" s="5" t="s">
        <v>975</v>
      </c>
      <c r="B8" s="6">
        <v>44866.766897071757</v>
      </c>
      <c r="C8" s="5" t="s">
        <v>976</v>
      </c>
      <c r="D8" s="7">
        <v>10682903</v>
      </c>
      <c r="E8" s="10" t="s">
        <v>977</v>
      </c>
      <c r="H8" s="8">
        <v>1500</v>
      </c>
      <c r="I8" s="5" t="s">
        <v>15</v>
      </c>
      <c r="J8" s="10" t="s">
        <v>979</v>
      </c>
    </row>
    <row r="9" spans="1:10">
      <c r="A9" s="5" t="s">
        <v>975</v>
      </c>
      <c r="B9" s="6">
        <v>44866.766897071757</v>
      </c>
      <c r="C9" s="5" t="s">
        <v>976</v>
      </c>
      <c r="D9" s="7"/>
      <c r="E9" s="10"/>
      <c r="F9" s="8">
        <v>95659.199999999997</v>
      </c>
      <c r="I9" s="11" t="s">
        <v>9</v>
      </c>
      <c r="J9" s="5" t="s">
        <v>978</v>
      </c>
    </row>
    <row r="10" spans="1:10">
      <c r="A10" s="12" t="s">
        <v>21</v>
      </c>
      <c r="B10" s="3"/>
      <c r="C10" s="3"/>
      <c r="D10" s="7"/>
      <c r="E10" s="10"/>
      <c r="H10" s="8"/>
      <c r="I10" s="11"/>
      <c r="J10" s="5"/>
    </row>
    <row r="11" spans="1:10" ht="15.75" customHeight="1">
      <c r="A11" s="13" t="s">
        <v>22</v>
      </c>
      <c r="B11" s="13" t="s">
        <v>23</v>
      </c>
      <c r="C11" s="13" t="s">
        <v>24</v>
      </c>
      <c r="D11" s="14">
        <v>112128872</v>
      </c>
      <c r="E11" s="10"/>
      <c r="H11" s="8"/>
      <c r="I11" s="11"/>
      <c r="J11" s="5"/>
    </row>
    <row r="14" spans="1:10">
      <c r="A14" s="1" t="s">
        <v>0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>
      <c r="A15" s="3" t="s">
        <v>25</v>
      </c>
      <c r="B15" s="2"/>
      <c r="C15" s="2"/>
      <c r="D15" s="2"/>
      <c r="E15" s="2"/>
      <c r="F15" s="2"/>
      <c r="G15" s="2"/>
      <c r="H15" s="2"/>
      <c r="I15" s="2"/>
      <c r="J15" s="2"/>
    </row>
    <row r="16" spans="1:10">
      <c r="A16" s="88" t="s">
        <v>0</v>
      </c>
      <c r="B16" s="88" t="s">
        <v>2</v>
      </c>
      <c r="C16" s="88" t="s">
        <v>3</v>
      </c>
      <c r="D16" s="88" t="s">
        <v>4</v>
      </c>
      <c r="E16" s="88" t="s">
        <v>5</v>
      </c>
      <c r="F16" s="88" t="s">
        <v>6</v>
      </c>
      <c r="G16" s="90"/>
      <c r="H16" s="91"/>
      <c r="I16" s="88" t="s">
        <v>7</v>
      </c>
      <c r="J16" s="88" t="s">
        <v>8</v>
      </c>
    </row>
    <row r="17" spans="1:10">
      <c r="A17" s="89"/>
      <c r="B17" s="89"/>
      <c r="C17" s="89"/>
      <c r="D17" s="89"/>
      <c r="E17" s="89"/>
      <c r="F17" s="4" t="s">
        <v>9</v>
      </c>
      <c r="G17" s="4" t="s">
        <v>10</v>
      </c>
      <c r="H17" s="4" t="s">
        <v>11</v>
      </c>
      <c r="I17" s="89"/>
      <c r="J17" s="89"/>
    </row>
    <row r="18" spans="1:10">
      <c r="A18" s="15" t="s">
        <v>26</v>
      </c>
      <c r="B18" s="16"/>
      <c r="C18" s="17"/>
      <c r="D18" s="7"/>
      <c r="E18" s="10"/>
      <c r="F18" s="8"/>
      <c r="I18" s="11"/>
      <c r="J18" s="10"/>
    </row>
    <row r="19" spans="1:10">
      <c r="A19" s="12" t="s">
        <v>21</v>
      </c>
      <c r="B19" s="3"/>
      <c r="C19" s="3"/>
      <c r="D19" s="7"/>
      <c r="E19" s="10"/>
      <c r="F19" s="18"/>
      <c r="H19" s="8"/>
      <c r="I19" s="11"/>
      <c r="J19" s="10"/>
    </row>
    <row r="20" spans="1:10" ht="15.75" customHeight="1">
      <c r="A20" s="13" t="s">
        <v>22</v>
      </c>
      <c r="B20" s="13" t="s">
        <v>23</v>
      </c>
      <c r="C20" s="13" t="s">
        <v>24</v>
      </c>
      <c r="D20" s="14"/>
      <c r="E20" s="10"/>
      <c r="H20" s="8"/>
      <c r="I20" s="11"/>
      <c r="J20" s="10"/>
    </row>
    <row r="21" spans="1:10">
      <c r="A21" s="5"/>
      <c r="B21" s="6"/>
      <c r="C21" s="5"/>
      <c r="D21" s="7"/>
      <c r="E21" s="10"/>
      <c r="H21" s="8"/>
      <c r="I21" s="11"/>
      <c r="J21" s="10"/>
    </row>
    <row r="23" spans="1:10">
      <c r="A23" s="1" t="s">
        <v>0</v>
      </c>
      <c r="B23" s="2"/>
      <c r="C23" s="2"/>
      <c r="D23" s="2"/>
      <c r="E23" s="2"/>
      <c r="F23" s="2"/>
      <c r="G23" s="2"/>
      <c r="H23" s="2"/>
      <c r="I23" s="2"/>
      <c r="J23" s="2"/>
    </row>
    <row r="24" spans="1:10">
      <c r="A24" s="3" t="s">
        <v>27</v>
      </c>
      <c r="B24" s="2"/>
      <c r="C24" s="2"/>
      <c r="D24" s="2"/>
      <c r="E24" s="2"/>
      <c r="F24" s="2"/>
      <c r="G24" s="2"/>
      <c r="H24" s="2"/>
      <c r="I24" s="2"/>
      <c r="J24" s="2"/>
    </row>
    <row r="25" spans="1:10">
      <c r="A25" s="88" t="s">
        <v>0</v>
      </c>
      <c r="B25" s="88" t="s">
        <v>2</v>
      </c>
      <c r="C25" s="88" t="s">
        <v>3</v>
      </c>
      <c r="D25" s="88" t="s">
        <v>4</v>
      </c>
      <c r="E25" s="88" t="s">
        <v>5</v>
      </c>
      <c r="F25" s="88" t="s">
        <v>6</v>
      </c>
      <c r="G25" s="90"/>
      <c r="H25" s="91"/>
      <c r="I25" s="88" t="s">
        <v>7</v>
      </c>
      <c r="J25" s="88" t="s">
        <v>8</v>
      </c>
    </row>
    <row r="26" spans="1:10">
      <c r="A26" s="89"/>
      <c r="B26" s="89"/>
      <c r="C26" s="89"/>
      <c r="D26" s="89"/>
      <c r="E26" s="89"/>
      <c r="F26" s="4" t="s">
        <v>9</v>
      </c>
      <c r="G26" s="4" t="s">
        <v>10</v>
      </c>
      <c r="H26" s="4" t="s">
        <v>11</v>
      </c>
      <c r="I26" s="89"/>
      <c r="J26" s="89"/>
    </row>
    <row r="27" spans="1:10">
      <c r="A27" s="5" t="s">
        <v>980</v>
      </c>
      <c r="B27" s="6">
        <v>44868.641186226851</v>
      </c>
      <c r="C27" s="5" t="s">
        <v>976</v>
      </c>
      <c r="D27" s="7">
        <v>63016488</v>
      </c>
      <c r="E27" s="10" t="s">
        <v>977</v>
      </c>
      <c r="H27" s="8">
        <v>1002</v>
      </c>
      <c r="I27" s="5" t="s">
        <v>15</v>
      </c>
      <c r="J27" s="10" t="s">
        <v>981</v>
      </c>
    </row>
    <row r="28" spans="1:10">
      <c r="A28" s="5" t="s">
        <v>980</v>
      </c>
      <c r="B28" s="6">
        <v>44868.641186226851</v>
      </c>
      <c r="C28" s="5" t="s">
        <v>976</v>
      </c>
      <c r="D28" s="7">
        <v>3201290</v>
      </c>
      <c r="E28" s="5" t="s">
        <v>14</v>
      </c>
      <c r="H28" s="8">
        <v>324</v>
      </c>
      <c r="I28" s="5" t="s">
        <v>15</v>
      </c>
      <c r="J28" s="10" t="s">
        <v>981</v>
      </c>
    </row>
    <row r="29" spans="1:10">
      <c r="A29" s="5" t="s">
        <v>980</v>
      </c>
      <c r="B29" s="6">
        <v>44868.641186226851</v>
      </c>
      <c r="C29" s="5" t="s">
        <v>976</v>
      </c>
      <c r="D29" s="7"/>
      <c r="E29" s="10"/>
      <c r="F29" s="8">
        <v>32735.7</v>
      </c>
      <c r="I29" s="11" t="s">
        <v>9</v>
      </c>
      <c r="J29" s="10" t="s">
        <v>981</v>
      </c>
    </row>
    <row r="30" spans="1:10">
      <c r="A30" s="5" t="s">
        <v>980</v>
      </c>
      <c r="B30" s="6">
        <v>44868.641186226851</v>
      </c>
      <c r="C30" s="5" t="s">
        <v>976</v>
      </c>
      <c r="D30" s="7"/>
      <c r="E30" s="10"/>
      <c r="F30" s="8">
        <v>35406.800000000003</v>
      </c>
      <c r="I30" s="11" t="s">
        <v>9</v>
      </c>
      <c r="J30" s="5" t="s">
        <v>982</v>
      </c>
    </row>
    <row r="31" spans="1:10">
      <c r="A31" s="12" t="s">
        <v>21</v>
      </c>
      <c r="B31" s="3"/>
      <c r="C31" s="3"/>
      <c r="D31" s="7"/>
      <c r="E31" s="10"/>
      <c r="F31" s="20">
        <f>SUM(F27:G30)</f>
        <v>68142.5</v>
      </c>
      <c r="H31" s="8"/>
      <c r="I31" s="11"/>
      <c r="J31" s="10"/>
    </row>
    <row r="32" spans="1:10" ht="15.75" customHeight="1">
      <c r="A32" s="13" t="s">
        <v>22</v>
      </c>
      <c r="B32" s="13" t="s">
        <v>23</v>
      </c>
      <c r="C32" s="13" t="s">
        <v>24</v>
      </c>
      <c r="D32" s="14">
        <v>112128873</v>
      </c>
      <c r="E32" s="10"/>
      <c r="H32" s="8"/>
      <c r="I32" s="11"/>
      <c r="J32" s="10"/>
    </row>
    <row r="33" spans="1:10">
      <c r="A33" s="5"/>
      <c r="B33" s="6"/>
      <c r="C33" s="5"/>
      <c r="D33" s="7"/>
      <c r="E33" s="10"/>
      <c r="H33" s="8"/>
      <c r="I33" s="11"/>
      <c r="J33" s="10"/>
    </row>
    <row r="34" spans="1:10">
      <c r="A34" s="5"/>
      <c r="B34" s="6"/>
      <c r="C34" s="5"/>
      <c r="D34" s="7"/>
      <c r="E34" s="10"/>
      <c r="H34" s="8"/>
      <c r="I34" s="11"/>
      <c r="J34" s="10"/>
    </row>
    <row r="35" spans="1:10">
      <c r="A35" s="5" t="s">
        <v>983</v>
      </c>
      <c r="B35" s="6">
        <v>44868.672299050922</v>
      </c>
      <c r="C35" s="5" t="s">
        <v>976</v>
      </c>
      <c r="D35" s="7">
        <v>26808469</v>
      </c>
      <c r="E35" s="5" t="s">
        <v>14</v>
      </c>
      <c r="H35" s="8">
        <v>47000</v>
      </c>
      <c r="I35" s="5" t="s">
        <v>15</v>
      </c>
      <c r="J35" s="10" t="s">
        <v>984</v>
      </c>
    </row>
    <row r="36" spans="1:10">
      <c r="A36" s="5" t="s">
        <v>983</v>
      </c>
      <c r="B36" s="6">
        <v>44868.672299050922</v>
      </c>
      <c r="C36" s="5" t="s">
        <v>976</v>
      </c>
      <c r="D36" s="7"/>
      <c r="E36" s="10"/>
      <c r="F36" s="8">
        <v>96803.5</v>
      </c>
      <c r="I36" s="11" t="s">
        <v>9</v>
      </c>
      <c r="J36" s="5" t="s">
        <v>978</v>
      </c>
    </row>
    <row r="37" spans="1:10">
      <c r="A37" s="5" t="s">
        <v>983</v>
      </c>
      <c r="B37" s="6">
        <v>44868.672299050922</v>
      </c>
      <c r="C37" s="5" t="s">
        <v>976</v>
      </c>
      <c r="D37" s="7"/>
      <c r="E37" s="10"/>
      <c r="F37" s="8">
        <v>3.4</v>
      </c>
      <c r="I37" s="11" t="s">
        <v>9</v>
      </c>
      <c r="J37" s="10" t="s">
        <v>984</v>
      </c>
    </row>
    <row r="38" spans="1:10">
      <c r="A38" s="12" t="s">
        <v>21</v>
      </c>
      <c r="B38" s="3"/>
      <c r="C38" s="3"/>
      <c r="D38" s="7"/>
      <c r="E38" s="10"/>
      <c r="F38" s="20">
        <f>SUM(F35:G37)</f>
        <v>96806.9</v>
      </c>
      <c r="H38" s="8"/>
      <c r="I38" s="11"/>
      <c r="J38" s="10"/>
    </row>
    <row r="39" spans="1:10" ht="15.75" customHeight="1">
      <c r="A39" s="13" t="s">
        <v>22</v>
      </c>
      <c r="B39" s="13" t="s">
        <v>23</v>
      </c>
      <c r="C39" s="13" t="s">
        <v>24</v>
      </c>
      <c r="D39" s="14">
        <v>112128874</v>
      </c>
      <c r="E39" s="10"/>
      <c r="H39" s="8"/>
      <c r="I39" s="11"/>
      <c r="J39" s="10"/>
    </row>
    <row r="42" spans="1:10">
      <c r="A42" s="1" t="s">
        <v>0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3" t="s">
        <v>47</v>
      </c>
      <c r="B43" s="2"/>
      <c r="C43" s="2"/>
      <c r="D43" s="2"/>
      <c r="E43" s="2"/>
      <c r="F43" s="2"/>
      <c r="G43" s="2"/>
      <c r="H43" s="2"/>
      <c r="I43" s="2"/>
      <c r="J43" s="2"/>
    </row>
    <row r="44" spans="1:10">
      <c r="A44" s="88" t="s">
        <v>0</v>
      </c>
      <c r="B44" s="88" t="s">
        <v>2</v>
      </c>
      <c r="C44" s="88" t="s">
        <v>3</v>
      </c>
      <c r="D44" s="88" t="s">
        <v>4</v>
      </c>
      <c r="E44" s="88" t="s">
        <v>5</v>
      </c>
      <c r="F44" s="88" t="s">
        <v>6</v>
      </c>
      <c r="G44" s="90"/>
      <c r="H44" s="91"/>
      <c r="I44" s="88" t="s">
        <v>7</v>
      </c>
      <c r="J44" s="88" t="s">
        <v>8</v>
      </c>
    </row>
    <row r="45" spans="1:10">
      <c r="A45" s="89"/>
      <c r="B45" s="89"/>
      <c r="C45" s="89"/>
      <c r="D45" s="89"/>
      <c r="E45" s="89"/>
      <c r="F45" s="4" t="s">
        <v>9</v>
      </c>
      <c r="G45" s="4" t="s">
        <v>10</v>
      </c>
      <c r="H45" s="4" t="s">
        <v>11</v>
      </c>
      <c r="I45" s="89"/>
      <c r="J45" s="89"/>
    </row>
    <row r="46" spans="1:10">
      <c r="A46" s="5" t="s">
        <v>985</v>
      </c>
      <c r="B46" s="6">
        <v>44869.626381493057</v>
      </c>
      <c r="C46" s="5" t="s">
        <v>976</v>
      </c>
      <c r="D46" s="7">
        <v>3300124</v>
      </c>
      <c r="E46" s="10" t="s">
        <v>977</v>
      </c>
      <c r="H46" s="8">
        <v>221</v>
      </c>
      <c r="I46" s="5" t="s">
        <v>15</v>
      </c>
      <c r="J46" s="5" t="s">
        <v>982</v>
      </c>
    </row>
    <row r="47" spans="1:10">
      <c r="A47" s="5" t="s">
        <v>985</v>
      </c>
      <c r="B47" s="6">
        <v>44869.626381493057</v>
      </c>
      <c r="C47" s="5" t="s">
        <v>976</v>
      </c>
      <c r="D47" s="7"/>
      <c r="E47" s="10"/>
      <c r="F47" s="8">
        <v>12111.8</v>
      </c>
      <c r="I47" s="11" t="s">
        <v>9</v>
      </c>
      <c r="J47" s="5" t="s">
        <v>986</v>
      </c>
    </row>
    <row r="48" spans="1:10">
      <c r="A48" s="5" t="s">
        <v>985</v>
      </c>
      <c r="B48" s="6">
        <v>44869.626381493057</v>
      </c>
      <c r="C48" s="5" t="s">
        <v>976</v>
      </c>
      <c r="D48" s="7"/>
      <c r="E48" s="10"/>
      <c r="F48" s="8">
        <v>4966.2</v>
      </c>
      <c r="I48" s="11" t="s">
        <v>9</v>
      </c>
      <c r="J48" s="5" t="s">
        <v>982</v>
      </c>
    </row>
    <row r="49" spans="1:10">
      <c r="A49" s="12" t="s">
        <v>21</v>
      </c>
      <c r="B49" s="3"/>
      <c r="C49" s="3"/>
      <c r="D49" s="7"/>
      <c r="E49" s="10"/>
      <c r="F49" s="20">
        <f>SUM(F46:G48)</f>
        <v>17078</v>
      </c>
      <c r="H49" s="8"/>
      <c r="I49" s="5"/>
      <c r="J49" s="5"/>
    </row>
    <row r="50" spans="1:10" ht="15.75" customHeight="1">
      <c r="A50" s="13" t="s">
        <v>22</v>
      </c>
      <c r="B50" s="13" t="s">
        <v>23</v>
      </c>
      <c r="C50" s="13" t="s">
        <v>24</v>
      </c>
      <c r="D50" s="14">
        <v>112129921</v>
      </c>
      <c r="E50" s="10"/>
      <c r="H50" s="8"/>
      <c r="I50" s="5"/>
      <c r="J50" s="5"/>
    </row>
    <row r="51" spans="1:10">
      <c r="A51" s="5"/>
      <c r="B51" s="6"/>
      <c r="C51" s="5"/>
      <c r="D51" s="7"/>
      <c r="E51" s="10"/>
      <c r="H51" s="8"/>
      <c r="I51" s="5"/>
      <c r="J51" s="5"/>
    </row>
    <row r="52" spans="1:10">
      <c r="A52" s="5"/>
      <c r="B52" s="6"/>
      <c r="C52" s="5"/>
      <c r="D52" s="7"/>
      <c r="E52" s="10"/>
      <c r="H52" s="8"/>
      <c r="I52" s="5"/>
      <c r="J52" s="5"/>
    </row>
    <row r="53" spans="1:10">
      <c r="A53" s="1" t="s">
        <v>0</v>
      </c>
      <c r="B53" s="2"/>
      <c r="C53" s="2"/>
      <c r="D53" s="2"/>
      <c r="E53" s="2"/>
      <c r="F53" s="2"/>
      <c r="G53" s="2"/>
      <c r="H53" s="2"/>
      <c r="I53" s="2"/>
      <c r="J53" s="2"/>
    </row>
    <row r="54" spans="1:10">
      <c r="A54" s="3" t="s">
        <v>52</v>
      </c>
      <c r="B54" s="2"/>
      <c r="C54" s="2"/>
      <c r="D54" s="2"/>
      <c r="E54" s="2"/>
      <c r="F54" s="2"/>
      <c r="G54" s="2"/>
      <c r="H54" s="2"/>
      <c r="I54" s="2"/>
      <c r="J54" s="2"/>
    </row>
    <row r="55" spans="1:10">
      <c r="A55" s="88" t="s">
        <v>0</v>
      </c>
      <c r="B55" s="88" t="s">
        <v>2</v>
      </c>
      <c r="C55" s="88" t="s">
        <v>3</v>
      </c>
      <c r="D55" s="88" t="s">
        <v>4</v>
      </c>
      <c r="E55" s="88" t="s">
        <v>5</v>
      </c>
      <c r="F55" s="88" t="s">
        <v>6</v>
      </c>
      <c r="G55" s="90"/>
      <c r="H55" s="91"/>
      <c r="I55" s="88" t="s">
        <v>7</v>
      </c>
      <c r="J55" s="88" t="s">
        <v>8</v>
      </c>
    </row>
    <row r="56" spans="1:10">
      <c r="A56" s="89"/>
      <c r="B56" s="89"/>
      <c r="C56" s="89"/>
      <c r="D56" s="89"/>
      <c r="E56" s="89"/>
      <c r="F56" s="4" t="s">
        <v>9</v>
      </c>
      <c r="G56" s="4" t="s">
        <v>10</v>
      </c>
      <c r="H56" s="4" t="s">
        <v>11</v>
      </c>
      <c r="I56" s="89"/>
      <c r="J56" s="89"/>
    </row>
    <row r="57" spans="1:10">
      <c r="A57" s="5" t="s">
        <v>987</v>
      </c>
      <c r="B57" s="6">
        <v>44870.625056909717</v>
      </c>
      <c r="C57" s="5" t="s">
        <v>976</v>
      </c>
      <c r="D57" s="7">
        <v>2992957</v>
      </c>
      <c r="E57" s="10" t="s">
        <v>977</v>
      </c>
      <c r="H57" s="8">
        <v>1055.7</v>
      </c>
      <c r="I57" s="5" t="s">
        <v>15</v>
      </c>
      <c r="J57" s="5" t="s">
        <v>982</v>
      </c>
    </row>
    <row r="58" spans="1:10">
      <c r="A58" s="5" t="s">
        <v>987</v>
      </c>
      <c r="B58" s="6">
        <v>44870.625056909717</v>
      </c>
      <c r="C58" s="5" t="s">
        <v>976</v>
      </c>
      <c r="D58" s="7"/>
      <c r="E58" s="10"/>
      <c r="F58" s="8">
        <v>8460.1</v>
      </c>
      <c r="I58" s="11" t="s">
        <v>9</v>
      </c>
      <c r="J58" s="5" t="s">
        <v>986</v>
      </c>
    </row>
    <row r="59" spans="1:10">
      <c r="A59" s="5" t="s">
        <v>987</v>
      </c>
      <c r="B59" s="6">
        <v>44870.625056909717</v>
      </c>
      <c r="C59" s="5" t="s">
        <v>976</v>
      </c>
      <c r="D59" s="7"/>
      <c r="E59" s="10"/>
      <c r="F59" s="8">
        <v>7500.3</v>
      </c>
      <c r="I59" s="11" t="s">
        <v>9</v>
      </c>
      <c r="J59" s="10" t="s">
        <v>981</v>
      </c>
    </row>
    <row r="60" spans="1:10">
      <c r="A60" s="5" t="s">
        <v>987</v>
      </c>
      <c r="B60" s="6">
        <v>44870.625056909717</v>
      </c>
      <c r="C60" s="5" t="s">
        <v>976</v>
      </c>
      <c r="D60" s="7"/>
      <c r="E60" s="10"/>
      <c r="F60" s="8">
        <v>26170.1</v>
      </c>
      <c r="I60" s="11" t="s">
        <v>9</v>
      </c>
      <c r="J60" s="5" t="s">
        <v>978</v>
      </c>
    </row>
    <row r="61" spans="1:10">
      <c r="A61" s="5" t="s">
        <v>987</v>
      </c>
      <c r="B61" s="6">
        <v>44870.625056909717</v>
      </c>
      <c r="C61" s="5" t="s">
        <v>976</v>
      </c>
      <c r="D61" s="7"/>
      <c r="E61" s="10"/>
      <c r="F61" s="8">
        <v>10026.1</v>
      </c>
      <c r="I61" s="11" t="s">
        <v>9</v>
      </c>
      <c r="J61" s="5" t="s">
        <v>982</v>
      </c>
    </row>
    <row r="62" spans="1:10">
      <c r="A62" s="12" t="s">
        <v>21</v>
      </c>
      <c r="B62" s="3"/>
      <c r="C62" s="3"/>
      <c r="D62" s="7"/>
      <c r="E62" s="10"/>
      <c r="F62" s="20">
        <f>SUM(F57:G61)</f>
        <v>52156.6</v>
      </c>
      <c r="H62" s="8"/>
      <c r="I62" s="5"/>
      <c r="J62" s="5"/>
    </row>
    <row r="63" spans="1:10" ht="15.75" customHeight="1">
      <c r="A63" s="13" t="s">
        <v>22</v>
      </c>
      <c r="B63" s="13" t="s">
        <v>23</v>
      </c>
      <c r="C63" s="13" t="s">
        <v>24</v>
      </c>
      <c r="D63" s="14">
        <v>112129922</v>
      </c>
      <c r="E63" s="10"/>
      <c r="H63" s="8"/>
      <c r="I63" s="5"/>
      <c r="J63" s="5"/>
    </row>
    <row r="66" spans="1:10">
      <c r="A66" s="1" t="s">
        <v>0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3" t="s">
        <v>55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88" t="s">
        <v>0</v>
      </c>
      <c r="B68" s="88" t="s">
        <v>2</v>
      </c>
      <c r="C68" s="88" t="s">
        <v>3</v>
      </c>
      <c r="D68" s="88" t="s">
        <v>4</v>
      </c>
      <c r="E68" s="88" t="s">
        <v>5</v>
      </c>
      <c r="F68" s="88" t="s">
        <v>6</v>
      </c>
      <c r="G68" s="90"/>
      <c r="H68" s="91"/>
      <c r="I68" s="88" t="s">
        <v>7</v>
      </c>
      <c r="J68" s="88" t="s">
        <v>8</v>
      </c>
    </row>
    <row r="69" spans="1:10">
      <c r="A69" s="89"/>
      <c r="B69" s="89"/>
      <c r="C69" s="89"/>
      <c r="D69" s="89"/>
      <c r="E69" s="89"/>
      <c r="F69" s="4" t="s">
        <v>9</v>
      </c>
      <c r="G69" s="4" t="s">
        <v>10</v>
      </c>
      <c r="H69" s="4" t="s">
        <v>11</v>
      </c>
      <c r="I69" s="89"/>
      <c r="J69" s="89"/>
    </row>
    <row r="70" spans="1:10">
      <c r="A70" s="5" t="s">
        <v>988</v>
      </c>
      <c r="B70" s="6">
        <v>44872.626623275457</v>
      </c>
      <c r="C70" s="5" t="s">
        <v>976</v>
      </c>
      <c r="D70" s="7">
        <v>2933159</v>
      </c>
      <c r="E70" s="10" t="s">
        <v>977</v>
      </c>
      <c r="H70" s="8">
        <v>168</v>
      </c>
      <c r="I70" s="5" t="s">
        <v>15</v>
      </c>
      <c r="J70" s="5" t="s">
        <v>982</v>
      </c>
    </row>
    <row r="71" spans="1:10">
      <c r="A71" s="5" t="s">
        <v>988</v>
      </c>
      <c r="B71" s="6">
        <v>44872.626623275457</v>
      </c>
      <c r="C71" s="5" t="s">
        <v>976</v>
      </c>
      <c r="D71" s="7"/>
      <c r="E71" s="10"/>
      <c r="F71" s="8">
        <v>6540.3</v>
      </c>
      <c r="I71" s="11" t="s">
        <v>9</v>
      </c>
      <c r="J71" s="5" t="s">
        <v>986</v>
      </c>
    </row>
    <row r="72" spans="1:10">
      <c r="A72" s="5" t="s">
        <v>988</v>
      </c>
      <c r="B72" s="6">
        <v>44872.626623275457</v>
      </c>
      <c r="C72" s="5" t="s">
        <v>976</v>
      </c>
      <c r="D72" s="7"/>
      <c r="E72" s="10"/>
      <c r="F72" s="8">
        <v>7334.8</v>
      </c>
      <c r="I72" s="11" t="s">
        <v>9</v>
      </c>
      <c r="J72" s="5" t="s">
        <v>982</v>
      </c>
    </row>
    <row r="73" spans="1:10">
      <c r="A73" s="12" t="s">
        <v>21</v>
      </c>
      <c r="B73" s="3"/>
      <c r="C73" s="3"/>
      <c r="D73" s="7"/>
      <c r="E73" s="10"/>
      <c r="F73" s="19">
        <f>SUM(F70:G72)</f>
        <v>13875.1</v>
      </c>
      <c r="H73" s="8"/>
      <c r="I73" s="11"/>
      <c r="J73" s="10"/>
    </row>
    <row r="74" spans="1:10" ht="15.75" customHeight="1">
      <c r="A74" s="13" t="s">
        <v>22</v>
      </c>
      <c r="B74" s="13" t="s">
        <v>23</v>
      </c>
      <c r="C74" s="13" t="s">
        <v>24</v>
      </c>
      <c r="D74" s="14">
        <v>112163095</v>
      </c>
      <c r="E74" s="10"/>
      <c r="H74" s="8"/>
      <c r="I74" s="11"/>
      <c r="J74" s="10"/>
    </row>
    <row r="75" spans="1:10">
      <c r="A75" s="5"/>
      <c r="B75" s="6"/>
      <c r="C75" s="5"/>
      <c r="D75" s="7"/>
      <c r="E75" s="10"/>
      <c r="H75" s="8"/>
      <c r="I75" s="11"/>
      <c r="J75" s="10"/>
    </row>
    <row r="77" spans="1:10">
      <c r="A77" s="1" t="s">
        <v>0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3" t="s">
        <v>62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88" t="s">
        <v>0</v>
      </c>
      <c r="B79" s="88" t="s">
        <v>2</v>
      </c>
      <c r="C79" s="88" t="s">
        <v>3</v>
      </c>
      <c r="D79" s="88" t="s">
        <v>4</v>
      </c>
      <c r="E79" s="88" t="s">
        <v>5</v>
      </c>
      <c r="F79" s="88" t="s">
        <v>6</v>
      </c>
      <c r="G79" s="90"/>
      <c r="H79" s="91"/>
      <c r="I79" s="88" t="s">
        <v>7</v>
      </c>
      <c r="J79" s="88" t="s">
        <v>8</v>
      </c>
    </row>
    <row r="80" spans="1:10">
      <c r="A80" s="89"/>
      <c r="B80" s="89"/>
      <c r="C80" s="89"/>
      <c r="D80" s="89"/>
      <c r="E80" s="89"/>
      <c r="F80" s="4" t="s">
        <v>9</v>
      </c>
      <c r="G80" s="4" t="s">
        <v>10</v>
      </c>
      <c r="H80" s="4" t="s">
        <v>11</v>
      </c>
      <c r="I80" s="89"/>
      <c r="J80" s="89"/>
    </row>
    <row r="81" spans="1:10">
      <c r="A81" s="5" t="s">
        <v>989</v>
      </c>
      <c r="B81" s="6">
        <v>44873.620378067128</v>
      </c>
      <c r="C81" s="5" t="s">
        <v>976</v>
      </c>
      <c r="D81" s="7"/>
      <c r="E81" s="10"/>
      <c r="G81" s="8">
        <v>3879.83</v>
      </c>
      <c r="I81" s="11" t="s">
        <v>10</v>
      </c>
      <c r="J81" s="5" t="s">
        <v>978</v>
      </c>
    </row>
    <row r="82" spans="1:10">
      <c r="A82" s="5" t="s">
        <v>989</v>
      </c>
      <c r="B82" s="6">
        <v>44873.620378067128</v>
      </c>
      <c r="C82" s="5" t="s">
        <v>976</v>
      </c>
      <c r="D82" s="7">
        <v>63028023</v>
      </c>
      <c r="E82" s="10" t="s">
        <v>977</v>
      </c>
      <c r="H82" s="8">
        <v>662.28</v>
      </c>
      <c r="I82" s="5" t="s">
        <v>15</v>
      </c>
      <c r="J82" s="10" t="s">
        <v>981</v>
      </c>
    </row>
    <row r="83" spans="1:10">
      <c r="A83" s="5" t="s">
        <v>989</v>
      </c>
      <c r="B83" s="6">
        <v>44873.620378067128</v>
      </c>
      <c r="C83" s="5" t="s">
        <v>976</v>
      </c>
      <c r="D83" s="7"/>
      <c r="E83" s="10"/>
      <c r="F83" s="8">
        <v>2656.9</v>
      </c>
      <c r="I83" s="11" t="s">
        <v>9</v>
      </c>
      <c r="J83" s="10" t="s">
        <v>981</v>
      </c>
    </row>
    <row r="84" spans="1:10">
      <c r="A84" s="5" t="s">
        <v>989</v>
      </c>
      <c r="B84" s="6">
        <v>44873.620378067128</v>
      </c>
      <c r="C84" s="5" t="s">
        <v>976</v>
      </c>
      <c r="D84" s="7"/>
      <c r="E84" s="10"/>
      <c r="F84" s="8">
        <v>29461.599999999999</v>
      </c>
      <c r="I84" s="11" t="s">
        <v>9</v>
      </c>
      <c r="J84" s="5" t="s">
        <v>978</v>
      </c>
    </row>
    <row r="85" spans="1:10">
      <c r="A85" s="5" t="s">
        <v>989</v>
      </c>
      <c r="B85" s="6">
        <v>44873.620378067128</v>
      </c>
      <c r="C85" s="5" t="s">
        <v>976</v>
      </c>
      <c r="D85" s="7"/>
      <c r="E85" s="10"/>
      <c r="F85" s="8">
        <v>3484.8</v>
      </c>
      <c r="I85" s="11" t="s">
        <v>9</v>
      </c>
      <c r="J85" s="10" t="s">
        <v>990</v>
      </c>
    </row>
    <row r="86" spans="1:10">
      <c r="A86" s="12" t="s">
        <v>21</v>
      </c>
      <c r="B86" s="3"/>
      <c r="C86" s="3"/>
      <c r="D86" s="7"/>
      <c r="E86" s="10"/>
      <c r="F86" s="19">
        <f>SUM(F81:G85)</f>
        <v>39483.130000000005</v>
      </c>
      <c r="H86" s="8"/>
      <c r="I86" s="11"/>
      <c r="J86" s="5"/>
    </row>
    <row r="87" spans="1:10" ht="15.75" customHeight="1">
      <c r="A87" s="13" t="s">
        <v>22</v>
      </c>
      <c r="B87" s="13" t="s">
        <v>23</v>
      </c>
      <c r="C87" s="13" t="s">
        <v>24</v>
      </c>
      <c r="D87" s="14">
        <v>112163097</v>
      </c>
      <c r="E87" s="10"/>
      <c r="H87" s="8"/>
      <c r="I87" s="11"/>
      <c r="J87" s="5"/>
    </row>
    <row r="90" spans="1:10">
      <c r="A90" s="1" t="s">
        <v>0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3" t="s">
        <v>65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88" t="s">
        <v>0</v>
      </c>
      <c r="B92" s="88" t="s">
        <v>2</v>
      </c>
      <c r="C92" s="88" t="s">
        <v>3</v>
      </c>
      <c r="D92" s="88" t="s">
        <v>4</v>
      </c>
      <c r="E92" s="88" t="s">
        <v>5</v>
      </c>
      <c r="F92" s="88" t="s">
        <v>6</v>
      </c>
      <c r="G92" s="90"/>
      <c r="H92" s="91"/>
      <c r="I92" s="88" t="s">
        <v>7</v>
      </c>
      <c r="J92" s="88" t="s">
        <v>8</v>
      </c>
    </row>
    <row r="93" spans="1:10">
      <c r="A93" s="89"/>
      <c r="B93" s="89"/>
      <c r="C93" s="89"/>
      <c r="D93" s="89"/>
      <c r="E93" s="89"/>
      <c r="F93" s="4" t="s">
        <v>9</v>
      </c>
      <c r="G93" s="4" t="s">
        <v>10</v>
      </c>
      <c r="H93" s="4" t="s">
        <v>11</v>
      </c>
      <c r="I93" s="89"/>
      <c r="J93" s="89"/>
    </row>
    <row r="94" spans="1:10">
      <c r="A94" s="5" t="s">
        <v>991</v>
      </c>
      <c r="B94" s="6">
        <v>44874.618177789351</v>
      </c>
      <c r="C94" s="5" t="s">
        <v>976</v>
      </c>
      <c r="D94" s="7">
        <v>686917</v>
      </c>
      <c r="E94" s="10" t="s">
        <v>977</v>
      </c>
      <c r="H94" s="8">
        <v>1500</v>
      </c>
      <c r="I94" s="5" t="s">
        <v>15</v>
      </c>
      <c r="J94" s="5" t="s">
        <v>982</v>
      </c>
    </row>
    <row r="95" spans="1:10">
      <c r="A95" s="5" t="s">
        <v>991</v>
      </c>
      <c r="B95" s="6">
        <v>44874.618177789351</v>
      </c>
      <c r="C95" s="5" t="s">
        <v>976</v>
      </c>
      <c r="D95" s="7"/>
      <c r="E95" s="10"/>
      <c r="F95" s="8">
        <v>24872</v>
      </c>
      <c r="I95" s="11" t="s">
        <v>9</v>
      </c>
      <c r="J95" s="5" t="s">
        <v>986</v>
      </c>
    </row>
    <row r="96" spans="1:10">
      <c r="A96" s="5" t="s">
        <v>991</v>
      </c>
      <c r="B96" s="6">
        <v>44874.618177789351</v>
      </c>
      <c r="C96" s="5" t="s">
        <v>976</v>
      </c>
      <c r="D96" s="7"/>
      <c r="E96" s="10"/>
      <c r="F96" s="8">
        <v>15220.5</v>
      </c>
      <c r="I96" s="11" t="s">
        <v>9</v>
      </c>
      <c r="J96" s="10" t="s">
        <v>981</v>
      </c>
    </row>
    <row r="97" spans="1:10">
      <c r="A97" s="5" t="s">
        <v>991</v>
      </c>
      <c r="B97" s="6">
        <v>44874.618177789351</v>
      </c>
      <c r="C97" s="5" t="s">
        <v>976</v>
      </c>
      <c r="D97" s="7"/>
      <c r="E97" s="10"/>
      <c r="F97" s="8">
        <v>75291.199999999997</v>
      </c>
      <c r="I97" s="11" t="s">
        <v>9</v>
      </c>
      <c r="J97" s="5" t="s">
        <v>978</v>
      </c>
    </row>
    <row r="98" spans="1:10">
      <c r="A98" s="5" t="s">
        <v>991</v>
      </c>
      <c r="B98" s="6">
        <v>44874.618177789351</v>
      </c>
      <c r="C98" s="5" t="s">
        <v>976</v>
      </c>
      <c r="D98" s="7"/>
      <c r="E98" s="10"/>
      <c r="F98" s="8">
        <v>38171.699999999997</v>
      </c>
      <c r="I98" s="11" t="s">
        <v>9</v>
      </c>
      <c r="J98" s="5" t="s">
        <v>982</v>
      </c>
    </row>
    <row r="99" spans="1:10">
      <c r="A99" s="12" t="s">
        <v>21</v>
      </c>
      <c r="B99" s="3"/>
      <c r="C99" s="3"/>
      <c r="D99" s="7"/>
      <c r="E99" s="10"/>
      <c r="F99" s="19">
        <f>SUM(F94:G98)</f>
        <v>153555.4</v>
      </c>
      <c r="H99" s="8"/>
      <c r="I99" s="11"/>
      <c r="J99" s="5"/>
    </row>
    <row r="100" spans="1:10" ht="15.75" customHeight="1">
      <c r="A100" s="13" t="s">
        <v>22</v>
      </c>
      <c r="B100" s="13" t="s">
        <v>23</v>
      </c>
      <c r="C100" s="13" t="s">
        <v>24</v>
      </c>
      <c r="D100" s="14">
        <v>112210081</v>
      </c>
      <c r="E100" s="10"/>
      <c r="H100" s="8"/>
      <c r="I100" s="11"/>
      <c r="J100" s="5"/>
    </row>
    <row r="103" spans="1:10">
      <c r="A103" s="1" t="s">
        <v>0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3" t="s">
        <v>68</v>
      </c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88" t="s">
        <v>0</v>
      </c>
      <c r="B105" s="88" t="s">
        <v>2</v>
      </c>
      <c r="C105" s="88" t="s">
        <v>3</v>
      </c>
      <c r="D105" s="88" t="s">
        <v>4</v>
      </c>
      <c r="E105" s="88" t="s">
        <v>5</v>
      </c>
      <c r="F105" s="88" t="s">
        <v>6</v>
      </c>
      <c r="G105" s="90"/>
      <c r="H105" s="91"/>
      <c r="I105" s="88" t="s">
        <v>7</v>
      </c>
      <c r="J105" s="88" t="s">
        <v>8</v>
      </c>
    </row>
    <row r="106" spans="1:10">
      <c r="A106" s="89"/>
      <c r="B106" s="89"/>
      <c r="C106" s="89"/>
      <c r="D106" s="89"/>
      <c r="E106" s="89"/>
      <c r="F106" s="4" t="s">
        <v>9</v>
      </c>
      <c r="G106" s="4" t="s">
        <v>10</v>
      </c>
      <c r="H106" s="4" t="s">
        <v>11</v>
      </c>
      <c r="I106" s="89"/>
      <c r="J106" s="89"/>
    </row>
    <row r="107" spans="1:10">
      <c r="A107" s="5" t="s">
        <v>992</v>
      </c>
      <c r="B107" s="6">
        <v>44875.667360196763</v>
      </c>
      <c r="C107" s="5" t="s">
        <v>976</v>
      </c>
      <c r="D107" s="11"/>
      <c r="E107" s="10"/>
      <c r="F107" s="8">
        <v>15996.7</v>
      </c>
      <c r="I107" s="11" t="s">
        <v>9</v>
      </c>
      <c r="J107" s="5" t="s">
        <v>986</v>
      </c>
    </row>
    <row r="108" spans="1:10">
      <c r="A108" s="5" t="s">
        <v>992</v>
      </c>
      <c r="B108" s="6">
        <v>44875.667360196763</v>
      </c>
      <c r="C108" s="5" t="s">
        <v>976</v>
      </c>
      <c r="D108" s="11"/>
      <c r="E108" s="10"/>
      <c r="F108" s="8">
        <v>25361.599999999999</v>
      </c>
      <c r="I108" s="11" t="s">
        <v>9</v>
      </c>
      <c r="J108" s="10" t="s">
        <v>981</v>
      </c>
    </row>
    <row r="109" spans="1:10">
      <c r="A109" s="5" t="s">
        <v>992</v>
      </c>
      <c r="B109" s="6">
        <v>44875.667360196763</v>
      </c>
      <c r="C109" s="5" t="s">
        <v>976</v>
      </c>
      <c r="D109" s="11"/>
      <c r="E109" s="10"/>
      <c r="F109" s="8">
        <v>14982.4</v>
      </c>
      <c r="I109" s="11" t="s">
        <v>9</v>
      </c>
      <c r="J109" s="5" t="s">
        <v>978</v>
      </c>
    </row>
    <row r="110" spans="1:10">
      <c r="A110" s="5" t="s">
        <v>992</v>
      </c>
      <c r="B110" s="6">
        <v>44875.667360196763</v>
      </c>
      <c r="C110" s="5" t="s">
        <v>976</v>
      </c>
      <c r="D110" s="11"/>
      <c r="E110" s="10"/>
      <c r="F110" s="8">
        <v>36616.5</v>
      </c>
      <c r="I110" s="11" t="s">
        <v>9</v>
      </c>
      <c r="J110" s="5" t="s">
        <v>982</v>
      </c>
    </row>
    <row r="111" spans="1:10">
      <c r="A111" s="12" t="s">
        <v>21</v>
      </c>
      <c r="B111" s="3"/>
      <c r="C111" s="3"/>
      <c r="D111" s="7"/>
      <c r="E111" s="10"/>
      <c r="F111" s="19">
        <f>SUM(F107:G110)</f>
        <v>92957.200000000012</v>
      </c>
      <c r="H111" s="8"/>
      <c r="I111" s="11"/>
      <c r="J111" s="5"/>
    </row>
    <row r="112" spans="1:10" ht="15.75" customHeight="1">
      <c r="A112" s="13" t="s">
        <v>22</v>
      </c>
      <c r="B112" s="13" t="s">
        <v>23</v>
      </c>
      <c r="C112" s="13" t="s">
        <v>24</v>
      </c>
      <c r="D112" s="14">
        <v>112210082</v>
      </c>
      <c r="E112" s="10"/>
      <c r="H112" s="8"/>
      <c r="I112" s="11"/>
      <c r="J112" s="5"/>
    </row>
    <row r="115" spans="1:10">
      <c r="A115" s="1" t="s">
        <v>0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3" t="s">
        <v>72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88" t="s">
        <v>0</v>
      </c>
      <c r="B117" s="88" t="s">
        <v>2</v>
      </c>
      <c r="C117" s="88" t="s">
        <v>3</v>
      </c>
      <c r="D117" s="88" t="s">
        <v>4</v>
      </c>
      <c r="E117" s="88" t="s">
        <v>5</v>
      </c>
      <c r="F117" s="88" t="s">
        <v>6</v>
      </c>
      <c r="G117" s="90"/>
      <c r="H117" s="91"/>
      <c r="I117" s="88" t="s">
        <v>7</v>
      </c>
      <c r="J117" s="88" t="s">
        <v>8</v>
      </c>
    </row>
    <row r="118" spans="1:10">
      <c r="A118" s="89"/>
      <c r="B118" s="89"/>
      <c r="C118" s="89"/>
      <c r="D118" s="89"/>
      <c r="E118" s="89"/>
      <c r="F118" s="4" t="s">
        <v>9</v>
      </c>
      <c r="G118" s="4" t="s">
        <v>10</v>
      </c>
      <c r="H118" s="4" t="s">
        <v>11</v>
      </c>
      <c r="I118" s="89"/>
      <c r="J118" s="89"/>
    </row>
    <row r="119" spans="1:10">
      <c r="A119" s="5" t="s">
        <v>993</v>
      </c>
      <c r="B119" s="6">
        <v>44876.653720219911</v>
      </c>
      <c r="C119" s="5" t="s">
        <v>976</v>
      </c>
      <c r="D119" s="7">
        <v>3068563</v>
      </c>
      <c r="E119" s="10" t="s">
        <v>977</v>
      </c>
      <c r="H119" s="8">
        <v>193.92</v>
      </c>
      <c r="I119" s="5" t="s">
        <v>15</v>
      </c>
      <c r="J119" s="5" t="s">
        <v>982</v>
      </c>
    </row>
    <row r="120" spans="1:10">
      <c r="A120" s="5" t="s">
        <v>993</v>
      </c>
      <c r="B120" s="6">
        <v>44876.653720219911</v>
      </c>
      <c r="C120" s="5" t="s">
        <v>976</v>
      </c>
      <c r="D120" s="7"/>
      <c r="E120" s="10"/>
      <c r="F120" s="8">
        <v>17855.599999999999</v>
      </c>
      <c r="I120" s="11" t="s">
        <v>9</v>
      </c>
      <c r="J120" s="5" t="s">
        <v>986</v>
      </c>
    </row>
    <row r="121" spans="1:10">
      <c r="A121" s="5" t="s">
        <v>993</v>
      </c>
      <c r="B121" s="6">
        <v>44876.653720219911</v>
      </c>
      <c r="C121" s="5" t="s">
        <v>976</v>
      </c>
      <c r="D121" s="7"/>
      <c r="E121" s="10"/>
      <c r="F121" s="8">
        <v>6424.2</v>
      </c>
      <c r="I121" s="11" t="s">
        <v>9</v>
      </c>
      <c r="J121" s="10" t="s">
        <v>981</v>
      </c>
    </row>
    <row r="122" spans="1:10">
      <c r="A122" s="5" t="s">
        <v>993</v>
      </c>
      <c r="B122" s="6">
        <v>44876.653720219911</v>
      </c>
      <c r="C122" s="5" t="s">
        <v>976</v>
      </c>
      <c r="D122" s="7"/>
      <c r="E122" s="10"/>
      <c r="F122" s="8">
        <v>29152.6</v>
      </c>
      <c r="I122" s="11" t="s">
        <v>9</v>
      </c>
      <c r="J122" s="5" t="s">
        <v>978</v>
      </c>
    </row>
    <row r="123" spans="1:10">
      <c r="A123" s="5" t="s">
        <v>993</v>
      </c>
      <c r="B123" s="6">
        <v>44876.653720219911</v>
      </c>
      <c r="C123" s="5" t="s">
        <v>976</v>
      </c>
      <c r="D123" s="7"/>
      <c r="E123" s="10"/>
      <c r="F123" s="8">
        <v>35997.800000000003</v>
      </c>
      <c r="I123" s="11" t="s">
        <v>9</v>
      </c>
      <c r="J123" s="5" t="s">
        <v>982</v>
      </c>
    </row>
    <row r="124" spans="1:10">
      <c r="A124" s="12" t="s">
        <v>21</v>
      </c>
      <c r="B124" s="3"/>
      <c r="C124" s="3"/>
      <c r="D124" s="7"/>
      <c r="E124" s="10"/>
      <c r="F124" s="20">
        <f>SUM(F119:G123)</f>
        <v>89430.2</v>
      </c>
      <c r="H124" s="8"/>
      <c r="I124" s="11"/>
      <c r="J124" s="5"/>
    </row>
    <row r="125" spans="1:10" ht="15.75" customHeight="1">
      <c r="A125" s="13" t="s">
        <v>22</v>
      </c>
      <c r="B125" s="13" t="s">
        <v>23</v>
      </c>
      <c r="C125" s="13" t="s">
        <v>24</v>
      </c>
      <c r="D125" s="14">
        <v>112217605</v>
      </c>
      <c r="E125" s="10"/>
      <c r="H125" s="8"/>
      <c r="I125" s="11"/>
      <c r="J125" s="5"/>
    </row>
    <row r="126" spans="1:10">
      <c r="A126" s="5"/>
      <c r="B126" s="6"/>
      <c r="C126" s="5"/>
      <c r="D126" s="7"/>
      <c r="E126" s="10"/>
      <c r="H126" s="8"/>
      <c r="I126" s="11"/>
      <c r="J126" s="5"/>
    </row>
    <row r="127" spans="1:10">
      <c r="A127" s="5"/>
      <c r="B127" s="6"/>
      <c r="C127" s="5"/>
      <c r="D127" s="7"/>
      <c r="E127" s="10"/>
      <c r="H127" s="8"/>
      <c r="I127" s="11"/>
      <c r="J127" s="5"/>
    </row>
    <row r="128" spans="1:10">
      <c r="A128" s="1" t="s">
        <v>0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3" t="s">
        <v>77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88" t="s">
        <v>0</v>
      </c>
      <c r="B130" s="88" t="s">
        <v>2</v>
      </c>
      <c r="C130" s="88" t="s">
        <v>3</v>
      </c>
      <c r="D130" s="88" t="s">
        <v>4</v>
      </c>
      <c r="E130" s="88" t="s">
        <v>5</v>
      </c>
      <c r="F130" s="88" t="s">
        <v>6</v>
      </c>
      <c r="G130" s="90"/>
      <c r="H130" s="91"/>
      <c r="I130" s="88" t="s">
        <v>7</v>
      </c>
      <c r="J130" s="88" t="s">
        <v>8</v>
      </c>
    </row>
    <row r="131" spans="1:10">
      <c r="A131" s="89"/>
      <c r="B131" s="89"/>
      <c r="C131" s="89"/>
      <c r="D131" s="89"/>
      <c r="E131" s="89"/>
      <c r="F131" s="4" t="s">
        <v>9</v>
      </c>
      <c r="G131" s="4" t="s">
        <v>10</v>
      </c>
      <c r="H131" s="4" t="s">
        <v>11</v>
      </c>
      <c r="I131" s="89"/>
      <c r="J131" s="89"/>
    </row>
    <row r="132" spans="1:10">
      <c r="A132" s="5" t="s">
        <v>994</v>
      </c>
      <c r="B132" s="6">
        <v>44877.622824386577</v>
      </c>
      <c r="C132" s="5" t="s">
        <v>976</v>
      </c>
      <c r="D132" s="7">
        <v>3316002</v>
      </c>
      <c r="E132" s="10" t="s">
        <v>977</v>
      </c>
      <c r="H132" s="8">
        <v>153.80000000000001</v>
      </c>
      <c r="I132" s="5" t="s">
        <v>15</v>
      </c>
      <c r="J132" s="5" t="s">
        <v>986</v>
      </c>
    </row>
    <row r="133" spans="1:10">
      <c r="A133" s="5" t="s">
        <v>994</v>
      </c>
      <c r="B133" s="6">
        <v>44877.622824386577</v>
      </c>
      <c r="C133" s="5" t="s">
        <v>976</v>
      </c>
      <c r="D133" s="7">
        <v>23072699</v>
      </c>
      <c r="E133" s="10" t="s">
        <v>977</v>
      </c>
      <c r="H133" s="8">
        <v>2290</v>
      </c>
      <c r="I133" s="5" t="s">
        <v>15</v>
      </c>
      <c r="J133" s="10" t="s">
        <v>981</v>
      </c>
    </row>
    <row r="134" spans="1:10">
      <c r="A134" s="5" t="s">
        <v>994</v>
      </c>
      <c r="B134" s="6">
        <v>44877.622824386577</v>
      </c>
      <c r="C134" s="5" t="s">
        <v>976</v>
      </c>
      <c r="D134" s="7"/>
      <c r="E134" s="10"/>
      <c r="F134" s="8">
        <v>20377.900000000001</v>
      </c>
      <c r="I134" s="11" t="s">
        <v>9</v>
      </c>
      <c r="J134" s="5" t="s">
        <v>986</v>
      </c>
    </row>
    <row r="135" spans="1:10">
      <c r="A135" s="5" t="s">
        <v>994</v>
      </c>
      <c r="B135" s="6">
        <v>44877.622824386577</v>
      </c>
      <c r="C135" s="5" t="s">
        <v>976</v>
      </c>
      <c r="D135" s="7"/>
      <c r="E135" s="10"/>
      <c r="F135" s="8">
        <v>7059.1</v>
      </c>
      <c r="I135" s="11" t="s">
        <v>9</v>
      </c>
      <c r="J135" s="10" t="s">
        <v>981</v>
      </c>
    </row>
    <row r="136" spans="1:10">
      <c r="A136" s="5" t="s">
        <v>994</v>
      </c>
      <c r="B136" s="6">
        <v>44877.622824386577</v>
      </c>
      <c r="C136" s="5" t="s">
        <v>976</v>
      </c>
      <c r="D136" s="7"/>
      <c r="E136" s="10"/>
      <c r="F136" s="8">
        <v>16189.4</v>
      </c>
      <c r="I136" s="11" t="s">
        <v>9</v>
      </c>
      <c r="J136" s="5" t="s">
        <v>982</v>
      </c>
    </row>
    <row r="137" spans="1:10">
      <c r="A137" s="12" t="s">
        <v>21</v>
      </c>
      <c r="B137" s="3"/>
      <c r="C137" s="3"/>
      <c r="D137" s="7"/>
      <c r="E137" s="10"/>
      <c r="F137" s="20">
        <f>SUM(F132:G136)</f>
        <v>43626.400000000001</v>
      </c>
      <c r="H137" s="8"/>
      <c r="I137" s="11"/>
      <c r="J137" s="5"/>
    </row>
    <row r="138" spans="1:10" ht="15.75" customHeight="1">
      <c r="A138" s="13" t="s">
        <v>22</v>
      </c>
      <c r="B138" s="13" t="s">
        <v>23</v>
      </c>
      <c r="C138" s="13" t="s">
        <v>24</v>
      </c>
      <c r="D138" s="14">
        <v>112217606</v>
      </c>
      <c r="E138" s="10"/>
      <c r="H138" s="8"/>
      <c r="I138" s="11"/>
      <c r="J138" s="5"/>
    </row>
    <row r="141" spans="1:10">
      <c r="A141" s="1" t="s">
        <v>0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3" t="s">
        <v>80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88" t="s">
        <v>0</v>
      </c>
      <c r="B143" s="88" t="s">
        <v>2</v>
      </c>
      <c r="C143" s="88" t="s">
        <v>3</v>
      </c>
      <c r="D143" s="88" t="s">
        <v>4</v>
      </c>
      <c r="E143" s="88" t="s">
        <v>5</v>
      </c>
      <c r="F143" s="88" t="s">
        <v>6</v>
      </c>
      <c r="G143" s="90"/>
      <c r="H143" s="91"/>
      <c r="I143" s="88" t="s">
        <v>7</v>
      </c>
      <c r="J143" s="88" t="s">
        <v>8</v>
      </c>
    </row>
    <row r="144" spans="1:10">
      <c r="A144" s="89"/>
      <c r="B144" s="89"/>
      <c r="C144" s="89"/>
      <c r="D144" s="89"/>
      <c r="E144" s="89"/>
      <c r="F144" s="4" t="s">
        <v>9</v>
      </c>
      <c r="G144" s="4" t="s">
        <v>10</v>
      </c>
      <c r="H144" s="4" t="s">
        <v>11</v>
      </c>
      <c r="I144" s="89"/>
      <c r="J144" s="89"/>
    </row>
    <row r="145" spans="1:10">
      <c r="A145" s="5" t="s">
        <v>995</v>
      </c>
      <c r="B145" s="6">
        <v>44879.639579618059</v>
      </c>
      <c r="C145" s="5" t="s">
        <v>976</v>
      </c>
      <c r="D145" s="7"/>
      <c r="E145" s="10"/>
      <c r="F145" s="8">
        <v>12571.4</v>
      </c>
      <c r="I145" s="11" t="s">
        <v>9</v>
      </c>
      <c r="J145" s="5" t="s">
        <v>986</v>
      </c>
    </row>
    <row r="146" spans="1:10">
      <c r="A146" s="12" t="s">
        <v>21</v>
      </c>
      <c r="B146" s="3"/>
      <c r="C146" s="3"/>
      <c r="D146" s="7"/>
      <c r="E146" s="10"/>
      <c r="H146" s="8"/>
      <c r="I146" s="11"/>
      <c r="J146" s="5"/>
    </row>
    <row r="147" spans="1:10" ht="15.75" customHeight="1">
      <c r="A147" s="13" t="s">
        <v>22</v>
      </c>
      <c r="B147" s="13" t="s">
        <v>23</v>
      </c>
      <c r="C147" s="13" t="s">
        <v>24</v>
      </c>
      <c r="D147" s="14">
        <v>112232771</v>
      </c>
      <c r="E147" s="10"/>
      <c r="H147" s="8"/>
      <c r="I147" s="11"/>
      <c r="J147" s="5"/>
    </row>
    <row r="150" spans="1:10">
      <c r="A150" s="1" t="s">
        <v>0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3" t="s">
        <v>83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88" t="s">
        <v>0</v>
      </c>
      <c r="B152" s="88" t="s">
        <v>2</v>
      </c>
      <c r="C152" s="88" t="s">
        <v>3</v>
      </c>
      <c r="D152" s="88" t="s">
        <v>4</v>
      </c>
      <c r="E152" s="88" t="s">
        <v>5</v>
      </c>
      <c r="F152" s="88" t="s">
        <v>6</v>
      </c>
      <c r="G152" s="90"/>
      <c r="H152" s="91"/>
      <c r="I152" s="88" t="s">
        <v>7</v>
      </c>
      <c r="J152" s="88" t="s">
        <v>8</v>
      </c>
    </row>
    <row r="153" spans="1:10">
      <c r="A153" s="89"/>
      <c r="B153" s="89"/>
      <c r="C153" s="89"/>
      <c r="D153" s="89"/>
      <c r="E153" s="89"/>
      <c r="F153" s="4" t="s">
        <v>9</v>
      </c>
      <c r="G153" s="4" t="s">
        <v>10</v>
      </c>
      <c r="H153" s="4" t="s">
        <v>11</v>
      </c>
      <c r="I153" s="89"/>
      <c r="J153" s="89"/>
    </row>
    <row r="154" spans="1:10">
      <c r="A154" s="5" t="s">
        <v>996</v>
      </c>
      <c r="B154" s="6">
        <v>44880.639058645836</v>
      </c>
      <c r="C154" s="5" t="s">
        <v>976</v>
      </c>
      <c r="D154" s="7"/>
      <c r="E154" s="10"/>
      <c r="G154" s="8">
        <v>1250</v>
      </c>
      <c r="I154" s="11" t="s">
        <v>10</v>
      </c>
      <c r="J154" s="5" t="s">
        <v>978</v>
      </c>
    </row>
    <row r="155" spans="1:10">
      <c r="A155" s="5" t="s">
        <v>996</v>
      </c>
      <c r="B155" s="6">
        <v>44880.639058645836</v>
      </c>
      <c r="C155" s="5" t="s">
        <v>976</v>
      </c>
      <c r="D155" s="7">
        <v>23077124</v>
      </c>
      <c r="E155" s="10" t="s">
        <v>977</v>
      </c>
      <c r="H155" s="8">
        <v>1212</v>
      </c>
      <c r="I155" s="5" t="s">
        <v>15</v>
      </c>
      <c r="J155" s="10" t="s">
        <v>981</v>
      </c>
    </row>
    <row r="156" spans="1:10">
      <c r="A156" s="5" t="s">
        <v>996</v>
      </c>
      <c r="B156" s="6">
        <v>44880.639058645836</v>
      </c>
      <c r="C156" s="5" t="s">
        <v>976</v>
      </c>
      <c r="D156" s="7">
        <v>16338494</v>
      </c>
      <c r="E156" s="10" t="s">
        <v>977</v>
      </c>
      <c r="H156" s="8">
        <v>450.5</v>
      </c>
      <c r="I156" s="5" t="s">
        <v>15</v>
      </c>
      <c r="J156" s="10" t="s">
        <v>979</v>
      </c>
    </row>
    <row r="157" spans="1:10">
      <c r="A157" s="5" t="s">
        <v>996</v>
      </c>
      <c r="B157" s="6">
        <v>44880.639058645836</v>
      </c>
      <c r="C157" s="5" t="s">
        <v>976</v>
      </c>
      <c r="D157" s="7"/>
      <c r="E157" s="10"/>
      <c r="F157" s="8">
        <v>3621</v>
      </c>
      <c r="I157" s="11" t="s">
        <v>9</v>
      </c>
      <c r="J157" s="10" t="s">
        <v>981</v>
      </c>
    </row>
    <row r="158" spans="1:10">
      <c r="A158" s="5" t="s">
        <v>996</v>
      </c>
      <c r="B158" s="6">
        <v>44880.639058645836</v>
      </c>
      <c r="C158" s="5" t="s">
        <v>976</v>
      </c>
      <c r="D158" s="7"/>
      <c r="E158" s="10"/>
      <c r="F158" s="8">
        <v>20817.099999999999</v>
      </c>
      <c r="I158" s="11" t="s">
        <v>9</v>
      </c>
      <c r="J158" s="5" t="s">
        <v>978</v>
      </c>
    </row>
    <row r="159" spans="1:10">
      <c r="A159" s="5" t="s">
        <v>996</v>
      </c>
      <c r="B159" s="6">
        <v>44880.639058645836</v>
      </c>
      <c r="C159" s="5" t="s">
        <v>976</v>
      </c>
      <c r="D159" s="7"/>
      <c r="E159" s="10"/>
      <c r="F159" s="8">
        <v>24560.400000000001</v>
      </c>
      <c r="I159" s="11" t="s">
        <v>9</v>
      </c>
      <c r="J159" s="5" t="s">
        <v>982</v>
      </c>
    </row>
    <row r="160" spans="1:10">
      <c r="A160" s="5" t="s">
        <v>996</v>
      </c>
      <c r="B160" s="6">
        <v>44880.639058645836</v>
      </c>
      <c r="C160" s="5" t="s">
        <v>976</v>
      </c>
      <c r="D160" s="7"/>
      <c r="E160" s="10"/>
      <c r="F160" s="8">
        <v>1375.2</v>
      </c>
      <c r="I160" s="11" t="s">
        <v>9</v>
      </c>
      <c r="J160" s="10" t="s">
        <v>979</v>
      </c>
    </row>
    <row r="161" spans="1:10">
      <c r="A161" s="12" t="s">
        <v>21</v>
      </c>
      <c r="B161" s="3"/>
      <c r="C161" s="3"/>
      <c r="D161" s="7"/>
      <c r="E161" s="10"/>
      <c r="F161" s="20">
        <f>SUM(F154:G160)</f>
        <v>51623.7</v>
      </c>
      <c r="H161" s="8"/>
      <c r="I161" s="11"/>
      <c r="J161" s="10"/>
    </row>
    <row r="162" spans="1:10" ht="15.75" customHeight="1">
      <c r="A162" s="13" t="s">
        <v>22</v>
      </c>
      <c r="B162" s="13" t="s">
        <v>23</v>
      </c>
      <c r="C162" s="13" t="s">
        <v>24</v>
      </c>
      <c r="D162" s="14">
        <v>112232777</v>
      </c>
      <c r="E162" s="10"/>
      <c r="H162" s="8"/>
      <c r="I162" s="11"/>
      <c r="J162" s="10"/>
    </row>
    <row r="165" spans="1:10">
      <c r="A165" s="1" t="s">
        <v>0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3" t="s">
        <v>86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88" t="s">
        <v>0</v>
      </c>
      <c r="B167" s="88" t="s">
        <v>2</v>
      </c>
      <c r="C167" s="88" t="s">
        <v>3</v>
      </c>
      <c r="D167" s="88" t="s">
        <v>4</v>
      </c>
      <c r="E167" s="88" t="s">
        <v>5</v>
      </c>
      <c r="F167" s="88" t="s">
        <v>6</v>
      </c>
      <c r="G167" s="90"/>
      <c r="H167" s="91"/>
      <c r="I167" s="88" t="s">
        <v>7</v>
      </c>
      <c r="J167" s="88" t="s">
        <v>8</v>
      </c>
    </row>
    <row r="168" spans="1:10">
      <c r="A168" s="89"/>
      <c r="B168" s="89"/>
      <c r="C168" s="89"/>
      <c r="D168" s="89"/>
      <c r="E168" s="89"/>
      <c r="F168" s="4" t="s">
        <v>9</v>
      </c>
      <c r="G168" s="4" t="s">
        <v>10</v>
      </c>
      <c r="H168" s="4" t="s">
        <v>11</v>
      </c>
      <c r="I168" s="89"/>
      <c r="J168" s="89"/>
    </row>
    <row r="169" spans="1:10">
      <c r="A169" s="5" t="s">
        <v>997</v>
      </c>
      <c r="B169" s="6">
        <v>44881.627035162041</v>
      </c>
      <c r="C169" s="5" t="s">
        <v>976</v>
      </c>
      <c r="D169" s="7">
        <v>10690973</v>
      </c>
      <c r="E169" s="10" t="s">
        <v>977</v>
      </c>
      <c r="H169" s="8">
        <v>1022.8</v>
      </c>
      <c r="I169" s="5" t="s">
        <v>15</v>
      </c>
      <c r="J169" s="10" t="s">
        <v>979</v>
      </c>
    </row>
    <row r="170" spans="1:10">
      <c r="A170" s="5" t="s">
        <v>997</v>
      </c>
      <c r="B170" s="6">
        <v>44881.627035162041</v>
      </c>
      <c r="C170" s="5" t="s">
        <v>976</v>
      </c>
      <c r="D170" s="7"/>
      <c r="E170" s="10"/>
      <c r="F170" s="8">
        <v>13655.9</v>
      </c>
      <c r="I170" s="11" t="s">
        <v>9</v>
      </c>
      <c r="J170" s="5" t="s">
        <v>986</v>
      </c>
    </row>
    <row r="171" spans="1:10">
      <c r="A171" s="5" t="s">
        <v>997</v>
      </c>
      <c r="B171" s="6">
        <v>44881.627035162041</v>
      </c>
      <c r="C171" s="5" t="s">
        <v>976</v>
      </c>
      <c r="D171" s="7"/>
      <c r="E171" s="10"/>
      <c r="F171" s="8">
        <v>9748.1</v>
      </c>
      <c r="I171" s="11" t="s">
        <v>9</v>
      </c>
      <c r="J171" s="10" t="s">
        <v>981</v>
      </c>
    </row>
    <row r="172" spans="1:10">
      <c r="A172" s="5" t="s">
        <v>997</v>
      </c>
      <c r="B172" s="6">
        <v>44881.627035162041</v>
      </c>
      <c r="C172" s="5" t="s">
        <v>976</v>
      </c>
      <c r="D172" s="7"/>
      <c r="E172" s="10"/>
      <c r="F172" s="8">
        <v>57772.3</v>
      </c>
      <c r="I172" s="11" t="s">
        <v>9</v>
      </c>
      <c r="J172" s="5" t="s">
        <v>978</v>
      </c>
    </row>
    <row r="173" spans="1:10">
      <c r="A173" s="5" t="s">
        <v>997</v>
      </c>
      <c r="B173" s="6">
        <v>44881.627035162041</v>
      </c>
      <c r="C173" s="5" t="s">
        <v>976</v>
      </c>
      <c r="D173" s="7"/>
      <c r="E173" s="10"/>
      <c r="F173" s="8">
        <v>16350.6</v>
      </c>
      <c r="I173" s="11" t="s">
        <v>9</v>
      </c>
      <c r="J173" s="5" t="s">
        <v>982</v>
      </c>
    </row>
    <row r="174" spans="1:10">
      <c r="A174" s="12" t="s">
        <v>21</v>
      </c>
      <c r="B174" s="3"/>
      <c r="C174" s="3"/>
      <c r="D174" s="7"/>
      <c r="E174" s="10"/>
      <c r="F174" s="20">
        <f>SUM(F169:G173)</f>
        <v>97526.900000000009</v>
      </c>
      <c r="H174" s="8"/>
      <c r="I174" s="11"/>
      <c r="J174" s="5"/>
    </row>
    <row r="175" spans="1:10" ht="15.75" customHeight="1">
      <c r="A175" s="13" t="s">
        <v>22</v>
      </c>
      <c r="B175" s="13" t="s">
        <v>23</v>
      </c>
      <c r="C175" s="13" t="s">
        <v>24</v>
      </c>
      <c r="D175" s="14">
        <v>112252803</v>
      </c>
      <c r="E175" s="10"/>
      <c r="H175" s="8"/>
      <c r="I175" s="11"/>
      <c r="J175" s="5"/>
    </row>
    <row r="176" spans="1:10">
      <c r="A176" s="5"/>
      <c r="B176" s="6"/>
      <c r="C176" s="5"/>
      <c r="D176" s="7"/>
      <c r="E176" s="10"/>
      <c r="H176" s="8"/>
      <c r="I176" s="11"/>
      <c r="J176" s="5"/>
    </row>
    <row r="178" spans="1:10">
      <c r="A178" s="1" t="s">
        <v>0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3" t="s">
        <v>90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88" t="s">
        <v>0</v>
      </c>
      <c r="B180" s="88" t="s">
        <v>2</v>
      </c>
      <c r="C180" s="88" t="s">
        <v>3</v>
      </c>
      <c r="D180" s="88" t="s">
        <v>4</v>
      </c>
      <c r="E180" s="88" t="s">
        <v>5</v>
      </c>
      <c r="F180" s="88" t="s">
        <v>6</v>
      </c>
      <c r="G180" s="90"/>
      <c r="H180" s="91"/>
      <c r="I180" s="88" t="s">
        <v>7</v>
      </c>
      <c r="J180" s="88" t="s">
        <v>8</v>
      </c>
    </row>
    <row r="181" spans="1:10">
      <c r="A181" s="89"/>
      <c r="B181" s="89"/>
      <c r="C181" s="89"/>
      <c r="D181" s="89"/>
      <c r="E181" s="89"/>
      <c r="F181" s="4" t="s">
        <v>9</v>
      </c>
      <c r="G181" s="4" t="s">
        <v>10</v>
      </c>
      <c r="H181" s="4" t="s">
        <v>11</v>
      </c>
      <c r="I181" s="89"/>
      <c r="J181" s="89"/>
    </row>
    <row r="182" spans="1:10">
      <c r="A182" s="5" t="s">
        <v>998</v>
      </c>
      <c r="B182" s="6">
        <v>44882.622242314806</v>
      </c>
      <c r="C182" s="5" t="s">
        <v>976</v>
      </c>
      <c r="D182" s="7">
        <v>63048914</v>
      </c>
      <c r="E182" s="10" t="s">
        <v>977</v>
      </c>
      <c r="H182" s="8">
        <v>4860</v>
      </c>
      <c r="I182" s="5" t="s">
        <v>15</v>
      </c>
      <c r="J182" s="5" t="s">
        <v>978</v>
      </c>
    </row>
    <row r="183" spans="1:10">
      <c r="A183" s="5" t="s">
        <v>998</v>
      </c>
      <c r="B183" s="6">
        <v>44882.622242314806</v>
      </c>
      <c r="C183" s="5" t="s">
        <v>976</v>
      </c>
      <c r="D183" s="7">
        <v>13097856</v>
      </c>
      <c r="E183" s="10" t="s">
        <v>977</v>
      </c>
      <c r="H183" s="8">
        <v>845.6</v>
      </c>
      <c r="I183" s="5" t="s">
        <v>15</v>
      </c>
      <c r="J183" s="10" t="s">
        <v>981</v>
      </c>
    </row>
    <row r="184" spans="1:10">
      <c r="A184" s="5" t="s">
        <v>998</v>
      </c>
      <c r="B184" s="6">
        <v>44882.622242314806</v>
      </c>
      <c r="C184" s="5" t="s">
        <v>976</v>
      </c>
      <c r="D184" s="7">
        <v>3327081</v>
      </c>
      <c r="E184" s="10" t="s">
        <v>977</v>
      </c>
      <c r="H184" s="8">
        <v>3884.87</v>
      </c>
      <c r="I184" s="5" t="s">
        <v>15</v>
      </c>
      <c r="J184" s="5" t="s">
        <v>986</v>
      </c>
    </row>
    <row r="185" spans="1:10">
      <c r="A185" s="5" t="s">
        <v>998</v>
      </c>
      <c r="B185" s="6">
        <v>44882.622242314806</v>
      </c>
      <c r="C185" s="5" t="s">
        <v>976</v>
      </c>
      <c r="D185" s="7"/>
      <c r="E185" s="10"/>
      <c r="F185" s="8">
        <v>15133.5</v>
      </c>
      <c r="I185" s="11" t="s">
        <v>9</v>
      </c>
      <c r="J185" s="5" t="s">
        <v>986</v>
      </c>
    </row>
    <row r="186" spans="1:10">
      <c r="A186" s="5" t="s">
        <v>998</v>
      </c>
      <c r="B186" s="6">
        <v>44882.622242314806</v>
      </c>
      <c r="C186" s="5" t="s">
        <v>976</v>
      </c>
      <c r="D186" s="7"/>
      <c r="E186" s="10"/>
      <c r="F186" s="8">
        <v>7635.4</v>
      </c>
      <c r="I186" s="11" t="s">
        <v>9</v>
      </c>
      <c r="J186" s="10" t="s">
        <v>981</v>
      </c>
    </row>
    <row r="187" spans="1:10">
      <c r="A187" s="5" t="s">
        <v>998</v>
      </c>
      <c r="B187" s="6">
        <v>44882.622242314806</v>
      </c>
      <c r="C187" s="5" t="s">
        <v>976</v>
      </c>
      <c r="D187" s="7"/>
      <c r="E187" s="10"/>
      <c r="F187" s="8">
        <v>17162.400000000001</v>
      </c>
      <c r="I187" s="11" t="s">
        <v>9</v>
      </c>
      <c r="J187" s="5" t="s">
        <v>978</v>
      </c>
    </row>
    <row r="188" spans="1:10">
      <c r="A188" s="5" t="s">
        <v>998</v>
      </c>
      <c r="B188" s="6">
        <v>44882.622242314806</v>
      </c>
      <c r="C188" s="5" t="s">
        <v>976</v>
      </c>
      <c r="D188" s="7"/>
      <c r="E188" s="10"/>
      <c r="F188" s="8">
        <v>32046.2</v>
      </c>
      <c r="I188" s="11" t="s">
        <v>9</v>
      </c>
      <c r="J188" s="5" t="s">
        <v>982</v>
      </c>
    </row>
    <row r="189" spans="1:10">
      <c r="A189" s="12" t="s">
        <v>21</v>
      </c>
      <c r="B189" s="3"/>
      <c r="C189" s="3"/>
      <c r="D189" s="7"/>
      <c r="E189" s="10"/>
      <c r="F189" s="19">
        <f>SUM(F182:G188)</f>
        <v>71977.5</v>
      </c>
      <c r="H189" s="8"/>
      <c r="I189" s="11"/>
      <c r="J189" s="5"/>
    </row>
    <row r="190" spans="1:10" ht="15.75" customHeight="1">
      <c r="A190" s="13" t="s">
        <v>22</v>
      </c>
      <c r="B190" s="13" t="s">
        <v>23</v>
      </c>
      <c r="C190" s="13" t="s">
        <v>24</v>
      </c>
      <c r="D190" s="14">
        <v>112252804</v>
      </c>
      <c r="E190" s="10"/>
      <c r="H190" s="8"/>
      <c r="I190" s="11"/>
      <c r="J190" s="5"/>
    </row>
    <row r="193" spans="1:10">
      <c r="A193" s="1" t="s">
        <v>0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3" t="s">
        <v>94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88" t="s">
        <v>0</v>
      </c>
      <c r="B195" s="88" t="s">
        <v>2</v>
      </c>
      <c r="C195" s="88" t="s">
        <v>3</v>
      </c>
      <c r="D195" s="88" t="s">
        <v>4</v>
      </c>
      <c r="E195" s="88" t="s">
        <v>5</v>
      </c>
      <c r="F195" s="88" t="s">
        <v>6</v>
      </c>
      <c r="G195" s="90"/>
      <c r="H195" s="91"/>
      <c r="I195" s="88" t="s">
        <v>7</v>
      </c>
      <c r="J195" s="88" t="s">
        <v>8</v>
      </c>
    </row>
    <row r="196" spans="1:10">
      <c r="A196" s="89"/>
      <c r="B196" s="89"/>
      <c r="C196" s="89"/>
      <c r="D196" s="89"/>
      <c r="E196" s="89"/>
      <c r="F196" s="4" t="s">
        <v>9</v>
      </c>
      <c r="G196" s="4" t="s">
        <v>10</v>
      </c>
      <c r="H196" s="4" t="s">
        <v>11</v>
      </c>
      <c r="I196" s="89"/>
      <c r="J196" s="89"/>
    </row>
    <row r="197" spans="1:10">
      <c r="A197" s="5" t="s">
        <v>999</v>
      </c>
      <c r="B197" s="6">
        <v>44883.617890613423</v>
      </c>
      <c r="C197" s="5" t="s">
        <v>976</v>
      </c>
      <c r="D197" s="7"/>
      <c r="E197" s="10"/>
      <c r="G197" s="8">
        <v>2270</v>
      </c>
      <c r="I197" s="11" t="s">
        <v>10</v>
      </c>
      <c r="J197" s="5" t="s">
        <v>978</v>
      </c>
    </row>
    <row r="198" spans="1:10">
      <c r="A198" s="5" t="s">
        <v>999</v>
      </c>
      <c r="B198" s="6">
        <v>44883.617890613423</v>
      </c>
      <c r="C198" s="5" t="s">
        <v>976</v>
      </c>
      <c r="D198" s="7">
        <v>43329164</v>
      </c>
      <c r="E198" s="10" t="s">
        <v>977</v>
      </c>
      <c r="H198" s="8">
        <v>5720.17</v>
      </c>
      <c r="I198" s="5" t="s">
        <v>15</v>
      </c>
      <c r="J198" s="5" t="s">
        <v>978</v>
      </c>
    </row>
    <row r="199" spans="1:10">
      <c r="A199" s="5" t="s">
        <v>999</v>
      </c>
      <c r="B199" s="6">
        <v>44883.617890613423</v>
      </c>
      <c r="C199" s="5" t="s">
        <v>976</v>
      </c>
      <c r="D199" s="7">
        <v>4615074</v>
      </c>
      <c r="E199" s="5" t="s">
        <v>14</v>
      </c>
      <c r="H199" s="8">
        <v>15518.75</v>
      </c>
      <c r="I199" s="5" t="s">
        <v>15</v>
      </c>
      <c r="J199" s="10" t="s">
        <v>979</v>
      </c>
    </row>
    <row r="200" spans="1:10">
      <c r="A200" s="5" t="s">
        <v>999</v>
      </c>
      <c r="B200" s="6">
        <v>44883.617890613423</v>
      </c>
      <c r="C200" s="5" t="s">
        <v>976</v>
      </c>
      <c r="D200" s="7"/>
      <c r="E200" s="10"/>
      <c r="F200" s="8">
        <v>50436.4</v>
      </c>
      <c r="I200" s="11" t="s">
        <v>9</v>
      </c>
      <c r="J200" s="5" t="s">
        <v>986</v>
      </c>
    </row>
    <row r="201" spans="1:10">
      <c r="A201" s="5" t="s">
        <v>999</v>
      </c>
      <c r="B201" s="6">
        <v>44883.617890613423</v>
      </c>
      <c r="C201" s="5" t="s">
        <v>976</v>
      </c>
      <c r="D201" s="7"/>
      <c r="E201" s="10"/>
      <c r="F201" s="8">
        <v>10949</v>
      </c>
      <c r="I201" s="11" t="s">
        <v>9</v>
      </c>
      <c r="J201" s="10" t="s">
        <v>981</v>
      </c>
    </row>
    <row r="202" spans="1:10">
      <c r="A202" s="5" t="s">
        <v>999</v>
      </c>
      <c r="B202" s="6">
        <v>44883.617890613423</v>
      </c>
      <c r="C202" s="5" t="s">
        <v>976</v>
      </c>
      <c r="D202" s="7"/>
      <c r="E202" s="10"/>
      <c r="F202" s="8">
        <v>14784.1</v>
      </c>
      <c r="I202" s="11" t="s">
        <v>9</v>
      </c>
      <c r="J202" s="5" t="s">
        <v>978</v>
      </c>
    </row>
    <row r="203" spans="1:10">
      <c r="A203" s="5" t="s">
        <v>999</v>
      </c>
      <c r="B203" s="6">
        <v>44883.617890613423</v>
      </c>
      <c r="C203" s="5" t="s">
        <v>976</v>
      </c>
      <c r="D203" s="7"/>
      <c r="E203" s="10"/>
      <c r="F203" s="8">
        <v>20003.7</v>
      </c>
      <c r="I203" s="11" t="s">
        <v>9</v>
      </c>
      <c r="J203" s="5" t="s">
        <v>982</v>
      </c>
    </row>
    <row r="204" spans="1:10">
      <c r="A204" s="12" t="s">
        <v>21</v>
      </c>
      <c r="B204" s="3"/>
      <c r="C204" s="3"/>
      <c r="D204" s="7"/>
      <c r="E204" s="10"/>
      <c r="F204" s="20">
        <f>SUM(F197:G203)</f>
        <v>98443.199999999997</v>
      </c>
      <c r="G204" s="8"/>
      <c r="I204" s="11"/>
      <c r="J204" s="5"/>
    </row>
    <row r="205" spans="1:10" ht="15.75" customHeight="1">
      <c r="A205" s="13" t="s">
        <v>22</v>
      </c>
      <c r="B205" s="13" t="s">
        <v>23</v>
      </c>
      <c r="C205" s="13" t="s">
        <v>24</v>
      </c>
      <c r="D205" s="14">
        <v>112260425</v>
      </c>
      <c r="E205" s="10"/>
      <c r="G205" s="8"/>
      <c r="I205" s="11"/>
      <c r="J205" s="5"/>
    </row>
    <row r="206" spans="1:10">
      <c r="A206" s="5"/>
      <c r="B206" s="6"/>
      <c r="C206" s="5"/>
      <c r="D206" s="7"/>
      <c r="E206" s="10"/>
      <c r="G206" s="8"/>
      <c r="I206" s="11"/>
      <c r="J206" s="5"/>
    </row>
    <row r="207" spans="1:10">
      <c r="A207" s="5"/>
      <c r="B207" s="6"/>
      <c r="C207" s="5"/>
      <c r="D207" s="7"/>
      <c r="E207" s="10"/>
      <c r="G207" s="8"/>
      <c r="I207" s="11"/>
      <c r="J207" s="5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98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88" t="s">
        <v>0</v>
      </c>
      <c r="B210" s="88" t="s">
        <v>2</v>
      </c>
      <c r="C210" s="88" t="s">
        <v>3</v>
      </c>
      <c r="D210" s="88" t="s">
        <v>4</v>
      </c>
      <c r="E210" s="88" t="s">
        <v>5</v>
      </c>
      <c r="F210" s="88" t="s">
        <v>6</v>
      </c>
      <c r="G210" s="90"/>
      <c r="H210" s="91"/>
      <c r="I210" s="88" t="s">
        <v>7</v>
      </c>
      <c r="J210" s="88" t="s">
        <v>8</v>
      </c>
    </row>
    <row r="211" spans="1:10">
      <c r="A211" s="89"/>
      <c r="B211" s="89"/>
      <c r="C211" s="89"/>
      <c r="D211" s="89"/>
      <c r="E211" s="89"/>
      <c r="F211" s="4" t="s">
        <v>9</v>
      </c>
      <c r="G211" s="4" t="s">
        <v>10</v>
      </c>
      <c r="H211" s="4" t="s">
        <v>11</v>
      </c>
      <c r="I211" s="89"/>
      <c r="J211" s="89"/>
    </row>
    <row r="212" spans="1:10">
      <c r="A212" s="5" t="s">
        <v>1000</v>
      </c>
      <c r="B212" s="6">
        <v>44884.626300231481</v>
      </c>
      <c r="C212" s="5" t="s">
        <v>976</v>
      </c>
      <c r="D212" s="7">
        <v>63053594</v>
      </c>
      <c r="E212" s="10" t="s">
        <v>977</v>
      </c>
      <c r="H212" s="8">
        <v>1200</v>
      </c>
      <c r="I212" s="5" t="s">
        <v>15</v>
      </c>
      <c r="J212" s="5" t="s">
        <v>978</v>
      </c>
    </row>
    <row r="213" spans="1:10">
      <c r="A213" s="5" t="s">
        <v>1000</v>
      </c>
      <c r="B213" s="6">
        <v>44884.626300231481</v>
      </c>
      <c r="C213" s="5" t="s">
        <v>976</v>
      </c>
      <c r="D213" s="7">
        <v>52953734</v>
      </c>
      <c r="E213" s="10" t="s">
        <v>977</v>
      </c>
      <c r="H213" s="8">
        <v>2000</v>
      </c>
      <c r="I213" s="5" t="s">
        <v>15</v>
      </c>
      <c r="J213" s="10" t="s">
        <v>981</v>
      </c>
    </row>
    <row r="214" spans="1:10">
      <c r="A214" s="5" t="s">
        <v>1000</v>
      </c>
      <c r="B214" s="6">
        <v>44884.626300231481</v>
      </c>
      <c r="C214" s="5" t="s">
        <v>976</v>
      </c>
      <c r="D214" s="7">
        <v>2954480</v>
      </c>
      <c r="E214" s="10" t="s">
        <v>977</v>
      </c>
      <c r="H214" s="8">
        <v>1212</v>
      </c>
      <c r="I214" s="5" t="s">
        <v>15</v>
      </c>
      <c r="J214" s="5" t="s">
        <v>986</v>
      </c>
    </row>
    <row r="215" spans="1:10">
      <c r="A215" s="5" t="s">
        <v>1000</v>
      </c>
      <c r="B215" s="6">
        <v>44884.626300231481</v>
      </c>
      <c r="C215" s="5" t="s">
        <v>976</v>
      </c>
      <c r="D215" s="7">
        <v>693387</v>
      </c>
      <c r="E215" s="10" t="s">
        <v>977</v>
      </c>
      <c r="H215" s="8">
        <v>2064</v>
      </c>
      <c r="I215" s="5" t="s">
        <v>15</v>
      </c>
      <c r="J215" s="5" t="s">
        <v>986</v>
      </c>
    </row>
    <row r="216" spans="1:10">
      <c r="A216" s="5" t="s">
        <v>1000</v>
      </c>
      <c r="B216" s="6">
        <v>44884.626300231481</v>
      </c>
      <c r="C216" s="5" t="s">
        <v>976</v>
      </c>
      <c r="D216" s="7"/>
      <c r="E216" s="10"/>
      <c r="F216" s="8">
        <v>25748.2</v>
      </c>
      <c r="I216" s="11" t="s">
        <v>9</v>
      </c>
      <c r="J216" s="5" t="s">
        <v>986</v>
      </c>
    </row>
    <row r="217" spans="1:10">
      <c r="A217" s="5" t="s">
        <v>1000</v>
      </c>
      <c r="B217" s="6">
        <v>44884.626300231481</v>
      </c>
      <c r="C217" s="5" t="s">
        <v>976</v>
      </c>
      <c r="D217" s="7"/>
      <c r="E217" s="10"/>
      <c r="F217" s="8">
        <v>8909.2999999999993</v>
      </c>
      <c r="I217" s="11" t="s">
        <v>9</v>
      </c>
      <c r="J217" s="10" t="s">
        <v>981</v>
      </c>
    </row>
    <row r="218" spans="1:10">
      <c r="A218" s="5" t="s">
        <v>1000</v>
      </c>
      <c r="B218" s="6">
        <v>44884.626300231481</v>
      </c>
      <c r="C218" s="5" t="s">
        <v>976</v>
      </c>
      <c r="D218" s="7"/>
      <c r="E218" s="10"/>
      <c r="F218" s="8">
        <v>36926.800000000003</v>
      </c>
      <c r="I218" s="11" t="s">
        <v>9</v>
      </c>
      <c r="J218" s="5" t="s">
        <v>978</v>
      </c>
    </row>
    <row r="219" spans="1:10">
      <c r="A219" s="5" t="s">
        <v>1000</v>
      </c>
      <c r="B219" s="6">
        <v>44884.626300231481</v>
      </c>
      <c r="C219" s="5" t="s">
        <v>976</v>
      </c>
      <c r="D219" s="7"/>
      <c r="E219" s="10"/>
      <c r="F219" s="8">
        <v>10472.799999999999</v>
      </c>
      <c r="I219" s="11" t="s">
        <v>9</v>
      </c>
      <c r="J219" s="5" t="s">
        <v>982</v>
      </c>
    </row>
    <row r="220" spans="1:10">
      <c r="A220" s="12" t="s">
        <v>21</v>
      </c>
      <c r="B220" s="3"/>
      <c r="C220" s="3"/>
      <c r="D220" s="7"/>
      <c r="E220" s="10"/>
      <c r="F220" s="20">
        <f>SUM(F212:G219)</f>
        <v>82057.100000000006</v>
      </c>
      <c r="G220" s="8"/>
      <c r="I220" s="11"/>
      <c r="J220" s="5"/>
    </row>
    <row r="221" spans="1:10" ht="15.75" customHeight="1">
      <c r="A221" s="13" t="s">
        <v>22</v>
      </c>
      <c r="B221" s="13" t="s">
        <v>23</v>
      </c>
      <c r="C221" s="13" t="s">
        <v>24</v>
      </c>
      <c r="D221" s="14">
        <v>112260427</v>
      </c>
      <c r="E221" s="10"/>
      <c r="G221" s="8"/>
      <c r="I221" s="11"/>
      <c r="J221" s="5"/>
    </row>
    <row r="224" spans="1:10">
      <c r="A224" s="1" t="s">
        <v>0</v>
      </c>
      <c r="B224" s="2"/>
      <c r="C224" s="2"/>
      <c r="D224" s="2"/>
      <c r="E224" s="2"/>
      <c r="F224" s="2"/>
      <c r="G224" s="2"/>
      <c r="H224" s="2"/>
      <c r="I224" s="2"/>
      <c r="J224" s="2"/>
    </row>
    <row r="225" spans="1:10">
      <c r="A225" s="3" t="s">
        <v>100</v>
      </c>
      <c r="B225" s="2"/>
      <c r="C225" s="2"/>
      <c r="D225" s="2"/>
      <c r="E225" s="2"/>
      <c r="F225" s="2"/>
      <c r="G225" s="2"/>
      <c r="H225" s="2"/>
      <c r="I225" s="2"/>
      <c r="J225" s="2"/>
    </row>
    <row r="226" spans="1:10">
      <c r="A226" s="88" t="s">
        <v>0</v>
      </c>
      <c r="B226" s="88" t="s">
        <v>2</v>
      </c>
      <c r="C226" s="88" t="s">
        <v>3</v>
      </c>
      <c r="D226" s="88" t="s">
        <v>4</v>
      </c>
      <c r="E226" s="88" t="s">
        <v>5</v>
      </c>
      <c r="F226" s="88" t="s">
        <v>6</v>
      </c>
      <c r="G226" s="90"/>
      <c r="H226" s="91"/>
      <c r="I226" s="88" t="s">
        <v>7</v>
      </c>
      <c r="J226" s="88" t="s">
        <v>8</v>
      </c>
    </row>
    <row r="227" spans="1:10">
      <c r="A227" s="89"/>
      <c r="B227" s="89"/>
      <c r="C227" s="89"/>
      <c r="D227" s="89"/>
      <c r="E227" s="89"/>
      <c r="F227" s="4" t="s">
        <v>9</v>
      </c>
      <c r="G227" s="4" t="s">
        <v>10</v>
      </c>
      <c r="H227" s="4" t="s">
        <v>11</v>
      </c>
      <c r="I227" s="89"/>
      <c r="J227" s="89"/>
    </row>
    <row r="228" spans="1:10">
      <c r="A228" s="5" t="s">
        <v>1001</v>
      </c>
      <c r="B228" s="6">
        <v>44886.636674976849</v>
      </c>
      <c r="C228" s="5" t="s">
        <v>976</v>
      </c>
      <c r="D228" s="7">
        <v>3103308</v>
      </c>
      <c r="E228" s="10" t="s">
        <v>977</v>
      </c>
      <c r="H228" s="8">
        <v>257.27999999999997</v>
      </c>
      <c r="I228" s="5" t="s">
        <v>15</v>
      </c>
      <c r="J228" s="5" t="s">
        <v>982</v>
      </c>
    </row>
    <row r="229" spans="1:10">
      <c r="A229" s="5" t="s">
        <v>1001</v>
      </c>
      <c r="B229" s="6">
        <v>44886.636674976849</v>
      </c>
      <c r="C229" s="5" t="s">
        <v>976</v>
      </c>
      <c r="D229" s="7"/>
      <c r="E229" s="10"/>
      <c r="F229" s="8">
        <v>22019.4</v>
      </c>
      <c r="I229" s="11" t="s">
        <v>9</v>
      </c>
      <c r="J229" s="5" t="s">
        <v>982</v>
      </c>
    </row>
    <row r="230" spans="1:10">
      <c r="A230" s="12" t="s">
        <v>21</v>
      </c>
      <c r="B230" s="3"/>
      <c r="C230" s="3"/>
      <c r="D230" s="7"/>
      <c r="E230" s="10"/>
      <c r="H230" s="8"/>
      <c r="I230" s="11"/>
      <c r="J230" s="5"/>
    </row>
    <row r="231" spans="1:10" ht="15.75" customHeight="1">
      <c r="A231" s="13" t="s">
        <v>22</v>
      </c>
      <c r="B231" s="13" t="s">
        <v>23</v>
      </c>
      <c r="C231" s="13" t="s">
        <v>24</v>
      </c>
      <c r="D231" s="14">
        <v>112273980</v>
      </c>
      <c r="E231" s="10"/>
      <c r="H231" s="8"/>
      <c r="I231" s="11"/>
      <c r="J231" s="5"/>
    </row>
    <row r="234" spans="1:10">
      <c r="A234" s="1" t="s">
        <v>0</v>
      </c>
      <c r="B234" s="2"/>
      <c r="C234" s="2"/>
      <c r="D234" s="2"/>
      <c r="E234" s="2"/>
      <c r="F234" s="2"/>
      <c r="G234" s="2"/>
      <c r="H234" s="2"/>
      <c r="I234" s="2"/>
      <c r="J234" s="2"/>
    </row>
    <row r="235" spans="1:10">
      <c r="A235" s="3" t="s">
        <v>104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88" t="s">
        <v>0</v>
      </c>
      <c r="B236" s="88" t="s">
        <v>2</v>
      </c>
      <c r="C236" s="88" t="s">
        <v>3</v>
      </c>
      <c r="D236" s="88" t="s">
        <v>4</v>
      </c>
      <c r="E236" s="88" t="s">
        <v>5</v>
      </c>
      <c r="F236" s="88" t="s">
        <v>6</v>
      </c>
      <c r="G236" s="90"/>
      <c r="H236" s="91"/>
      <c r="I236" s="88" t="s">
        <v>7</v>
      </c>
      <c r="J236" s="88" t="s">
        <v>8</v>
      </c>
    </row>
    <row r="237" spans="1:10">
      <c r="A237" s="89"/>
      <c r="B237" s="89"/>
      <c r="C237" s="89"/>
      <c r="D237" s="89"/>
      <c r="E237" s="89"/>
      <c r="F237" s="4" t="s">
        <v>9</v>
      </c>
      <c r="G237" s="4" t="s">
        <v>10</v>
      </c>
      <c r="H237" s="4" t="s">
        <v>11</v>
      </c>
      <c r="I237" s="89"/>
      <c r="J237" s="89"/>
    </row>
    <row r="238" spans="1:10">
      <c r="A238" s="5" t="s">
        <v>1002</v>
      </c>
      <c r="B238" s="6">
        <v>44887.510439201389</v>
      </c>
      <c r="C238" s="5" t="s">
        <v>976</v>
      </c>
      <c r="D238" s="11"/>
      <c r="E238" s="10"/>
      <c r="G238" s="8">
        <v>3950.31</v>
      </c>
      <c r="I238" s="11" t="s">
        <v>10</v>
      </c>
      <c r="J238" s="10" t="s">
        <v>979</v>
      </c>
    </row>
    <row r="239" spans="1:10">
      <c r="A239" s="5" t="s">
        <v>1002</v>
      </c>
      <c r="B239" s="6">
        <v>44887.510439201389</v>
      </c>
      <c r="C239" s="5" t="s">
        <v>976</v>
      </c>
      <c r="D239" s="11"/>
      <c r="E239" s="10"/>
      <c r="F239" s="8">
        <v>10852.7</v>
      </c>
      <c r="I239" s="11" t="s">
        <v>9</v>
      </c>
      <c r="J239" s="5" t="s">
        <v>986</v>
      </c>
    </row>
    <row r="240" spans="1:10">
      <c r="A240" s="5" t="s">
        <v>1002</v>
      </c>
      <c r="B240" s="6">
        <v>44887.510439201389</v>
      </c>
      <c r="C240" s="5" t="s">
        <v>976</v>
      </c>
      <c r="D240" s="11"/>
      <c r="E240" s="10"/>
      <c r="F240" s="8">
        <v>1464.8</v>
      </c>
      <c r="I240" s="11" t="s">
        <v>9</v>
      </c>
      <c r="J240" s="10" t="s">
        <v>981</v>
      </c>
    </row>
    <row r="241" spans="1:10">
      <c r="A241" s="5" t="s">
        <v>1002</v>
      </c>
      <c r="B241" s="6">
        <v>44887.510439201389</v>
      </c>
      <c r="C241" s="5" t="s">
        <v>976</v>
      </c>
      <c r="D241" s="11"/>
      <c r="E241" s="10"/>
      <c r="F241" s="8">
        <v>48183.6</v>
      </c>
      <c r="I241" s="11" t="s">
        <v>9</v>
      </c>
      <c r="J241" s="5" t="s">
        <v>978</v>
      </c>
    </row>
    <row r="242" spans="1:10">
      <c r="A242" s="12" t="s">
        <v>21</v>
      </c>
      <c r="B242" s="3"/>
      <c r="C242" s="3"/>
      <c r="D242" s="7"/>
      <c r="E242" s="10"/>
      <c r="F242" s="19">
        <f>SUM(F238:G241)</f>
        <v>64451.409999999996</v>
      </c>
      <c r="H242" s="8"/>
      <c r="I242" s="11"/>
      <c r="J242" s="5"/>
    </row>
    <row r="243" spans="1:10" ht="15.75" customHeight="1">
      <c r="A243" s="13" t="s">
        <v>22</v>
      </c>
      <c r="B243" s="13" t="s">
        <v>23</v>
      </c>
      <c r="C243" s="13" t="s">
        <v>24</v>
      </c>
      <c r="D243" s="14">
        <v>112273981</v>
      </c>
      <c r="E243" s="10"/>
      <c r="H243" s="8"/>
      <c r="I243" s="11"/>
      <c r="J243" s="5"/>
    </row>
    <row r="246" spans="1:10">
      <c r="A246" s="1" t="s">
        <v>0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3" t="s">
        <v>107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88" t="s">
        <v>0</v>
      </c>
      <c r="B248" s="88" t="s">
        <v>2</v>
      </c>
      <c r="C248" s="88" t="s">
        <v>3</v>
      </c>
      <c r="D248" s="88" t="s">
        <v>4</v>
      </c>
      <c r="E248" s="88" t="s">
        <v>5</v>
      </c>
      <c r="F248" s="88" t="s">
        <v>6</v>
      </c>
      <c r="G248" s="90"/>
      <c r="H248" s="91"/>
      <c r="I248" s="88" t="s">
        <v>7</v>
      </c>
      <c r="J248" s="88" t="s">
        <v>8</v>
      </c>
    </row>
    <row r="249" spans="1:10">
      <c r="A249" s="89"/>
      <c r="B249" s="89"/>
      <c r="C249" s="89"/>
      <c r="D249" s="89"/>
      <c r="E249" s="89"/>
      <c r="F249" s="4" t="s">
        <v>9</v>
      </c>
      <c r="G249" s="4" t="s">
        <v>10</v>
      </c>
      <c r="H249" s="4" t="s">
        <v>11</v>
      </c>
      <c r="I249" s="89"/>
      <c r="J249" s="89"/>
    </row>
    <row r="250" spans="1:10">
      <c r="A250" s="5" t="s">
        <v>1003</v>
      </c>
      <c r="B250" s="6">
        <v>44888.625525995369</v>
      </c>
      <c r="C250" s="5" t="s">
        <v>976</v>
      </c>
      <c r="D250" s="7">
        <v>684893</v>
      </c>
      <c r="E250" s="10" t="s">
        <v>977</v>
      </c>
      <c r="H250" s="8">
        <v>1208</v>
      </c>
      <c r="I250" s="5" t="s">
        <v>15</v>
      </c>
      <c r="J250" s="5" t="s">
        <v>982</v>
      </c>
    </row>
    <row r="251" spans="1:10">
      <c r="A251" s="5" t="s">
        <v>1003</v>
      </c>
      <c r="B251" s="6">
        <v>44888.625525995369</v>
      </c>
      <c r="C251" s="5" t="s">
        <v>976</v>
      </c>
      <c r="D251" s="7">
        <v>32969285</v>
      </c>
      <c r="E251" s="10" t="s">
        <v>977</v>
      </c>
      <c r="H251" s="8">
        <v>3740</v>
      </c>
      <c r="I251" s="5" t="s">
        <v>15</v>
      </c>
      <c r="J251" s="5" t="s">
        <v>978</v>
      </c>
    </row>
    <row r="252" spans="1:10">
      <c r="A252" s="5" t="s">
        <v>1003</v>
      </c>
      <c r="B252" s="6">
        <v>44888.625525995369</v>
      </c>
      <c r="C252" s="5" t="s">
        <v>976</v>
      </c>
      <c r="D252" s="7">
        <v>63058060</v>
      </c>
      <c r="E252" s="10" t="s">
        <v>977</v>
      </c>
      <c r="H252" s="8">
        <v>5284</v>
      </c>
      <c r="I252" s="5" t="s">
        <v>15</v>
      </c>
      <c r="J252" s="5" t="s">
        <v>978</v>
      </c>
    </row>
    <row r="253" spans="1:10">
      <c r="A253" s="5" t="s">
        <v>1003</v>
      </c>
      <c r="B253" s="6">
        <v>44888.625525995369</v>
      </c>
      <c r="C253" s="5" t="s">
        <v>976</v>
      </c>
      <c r="D253" s="7"/>
      <c r="E253" s="10"/>
      <c r="F253" s="8">
        <v>13568.9</v>
      </c>
      <c r="I253" s="11" t="s">
        <v>9</v>
      </c>
      <c r="J253" s="5" t="s">
        <v>986</v>
      </c>
    </row>
    <row r="254" spans="1:10">
      <c r="A254" s="5" t="s">
        <v>1003</v>
      </c>
      <c r="B254" s="6">
        <v>44888.625525995369</v>
      </c>
      <c r="C254" s="5" t="s">
        <v>976</v>
      </c>
      <c r="D254" s="7"/>
      <c r="E254" s="10"/>
      <c r="F254" s="8">
        <v>5862</v>
      </c>
      <c r="I254" s="11" t="s">
        <v>9</v>
      </c>
      <c r="J254" s="10" t="s">
        <v>981</v>
      </c>
    </row>
    <row r="255" spans="1:10">
      <c r="A255" s="5" t="s">
        <v>1003</v>
      </c>
      <c r="B255" s="6">
        <v>44888.625525995369</v>
      </c>
      <c r="C255" s="5" t="s">
        <v>976</v>
      </c>
      <c r="D255" s="7"/>
      <c r="E255" s="10"/>
      <c r="F255" s="8">
        <v>35180.6</v>
      </c>
      <c r="I255" s="11" t="s">
        <v>9</v>
      </c>
      <c r="J255" s="5" t="s">
        <v>978</v>
      </c>
    </row>
    <row r="256" spans="1:10">
      <c r="A256" s="5" t="s">
        <v>1003</v>
      </c>
      <c r="B256" s="6">
        <v>44888.625525995369</v>
      </c>
      <c r="C256" s="5" t="s">
        <v>976</v>
      </c>
      <c r="D256" s="7"/>
      <c r="E256" s="10"/>
      <c r="F256" s="8">
        <v>29214.9</v>
      </c>
      <c r="I256" s="11" t="s">
        <v>9</v>
      </c>
      <c r="J256" s="5" t="s">
        <v>982</v>
      </c>
    </row>
    <row r="257" spans="1:10">
      <c r="A257" s="12" t="s">
        <v>21</v>
      </c>
      <c r="B257" s="3"/>
      <c r="C257" s="3"/>
      <c r="D257" s="7"/>
      <c r="E257" s="10"/>
      <c r="F257" s="20">
        <f>SUM(F250:G256)</f>
        <v>83826.399999999994</v>
      </c>
      <c r="H257" s="8"/>
      <c r="I257" s="11"/>
      <c r="J257" s="10"/>
    </row>
    <row r="258" spans="1:10" ht="15.75" customHeight="1">
      <c r="A258" s="13" t="s">
        <v>22</v>
      </c>
      <c r="B258" s="13" t="s">
        <v>23</v>
      </c>
      <c r="C258" s="13" t="s">
        <v>24</v>
      </c>
      <c r="D258" s="14">
        <v>112292102</v>
      </c>
      <c r="E258" s="10"/>
      <c r="H258" s="8"/>
      <c r="I258" s="11"/>
      <c r="J258" s="10"/>
    </row>
    <row r="261" spans="1:10">
      <c r="A261" s="1" t="s">
        <v>0</v>
      </c>
      <c r="B261" s="2"/>
      <c r="C261" s="2"/>
      <c r="D261" s="2"/>
      <c r="E261" s="2"/>
      <c r="F261" s="2"/>
      <c r="G261" s="2"/>
      <c r="H261" s="2"/>
      <c r="I261" s="2"/>
      <c r="J261" s="2"/>
    </row>
    <row r="262" spans="1:10">
      <c r="A262" s="3" t="s">
        <v>110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88" t="s">
        <v>0</v>
      </c>
      <c r="B263" s="88" t="s">
        <v>2</v>
      </c>
      <c r="C263" s="88" t="s">
        <v>3</v>
      </c>
      <c r="D263" s="88" t="s">
        <v>4</v>
      </c>
      <c r="E263" s="88" t="s">
        <v>5</v>
      </c>
      <c r="F263" s="88" t="s">
        <v>6</v>
      </c>
      <c r="G263" s="90"/>
      <c r="H263" s="91"/>
      <c r="I263" s="88" t="s">
        <v>7</v>
      </c>
      <c r="J263" s="88" t="s">
        <v>8</v>
      </c>
    </row>
    <row r="264" spans="1:10">
      <c r="A264" s="89"/>
      <c r="B264" s="89"/>
      <c r="C264" s="89"/>
      <c r="D264" s="89"/>
      <c r="E264" s="89"/>
      <c r="F264" s="4" t="s">
        <v>9</v>
      </c>
      <c r="G264" s="4" t="s">
        <v>10</v>
      </c>
      <c r="H264" s="4" t="s">
        <v>11</v>
      </c>
      <c r="I264" s="89"/>
      <c r="J264" s="89"/>
    </row>
    <row r="265" spans="1:10">
      <c r="A265" s="5" t="s">
        <v>1004</v>
      </c>
      <c r="B265" s="6">
        <v>44889.629469942127</v>
      </c>
      <c r="C265" s="5" t="s">
        <v>976</v>
      </c>
      <c r="D265" s="7">
        <v>697815</v>
      </c>
      <c r="E265" s="10" t="s">
        <v>977</v>
      </c>
      <c r="H265" s="8">
        <v>2921.12</v>
      </c>
      <c r="I265" s="5" t="s">
        <v>15</v>
      </c>
      <c r="J265" s="5" t="s">
        <v>986</v>
      </c>
    </row>
    <row r="266" spans="1:10">
      <c r="A266" s="5" t="s">
        <v>1004</v>
      </c>
      <c r="B266" s="6">
        <v>44889.629469942127</v>
      </c>
      <c r="C266" s="5" t="s">
        <v>976</v>
      </c>
      <c r="D266" s="7"/>
      <c r="E266" s="10"/>
      <c r="F266" s="8">
        <v>22411</v>
      </c>
      <c r="I266" s="11" t="s">
        <v>9</v>
      </c>
      <c r="J266" s="5" t="s">
        <v>986</v>
      </c>
    </row>
    <row r="267" spans="1:10">
      <c r="A267" s="5" t="s">
        <v>1004</v>
      </c>
      <c r="B267" s="6">
        <v>44889.629469942127</v>
      </c>
      <c r="C267" s="5" t="s">
        <v>976</v>
      </c>
      <c r="D267" s="7"/>
      <c r="E267" s="10"/>
      <c r="F267" s="8">
        <v>11411.2</v>
      </c>
      <c r="I267" s="11" t="s">
        <v>9</v>
      </c>
      <c r="J267" s="10" t="s">
        <v>981</v>
      </c>
    </row>
    <row r="268" spans="1:10">
      <c r="A268" s="5" t="s">
        <v>1004</v>
      </c>
      <c r="B268" s="6">
        <v>44889.629469942127</v>
      </c>
      <c r="C268" s="5" t="s">
        <v>976</v>
      </c>
      <c r="D268" s="7"/>
      <c r="E268" s="10"/>
      <c r="F268" s="8">
        <v>73350.100000000006</v>
      </c>
      <c r="I268" s="11" t="s">
        <v>9</v>
      </c>
      <c r="J268" s="5" t="s">
        <v>978</v>
      </c>
    </row>
    <row r="269" spans="1:10">
      <c r="A269" s="5" t="s">
        <v>1004</v>
      </c>
      <c r="B269" s="6">
        <v>44889.629469942127</v>
      </c>
      <c r="C269" s="5" t="s">
        <v>976</v>
      </c>
      <c r="D269" s="7"/>
      <c r="E269" s="10"/>
      <c r="F269" s="8">
        <v>35173.4</v>
      </c>
      <c r="I269" s="11" t="s">
        <v>9</v>
      </c>
      <c r="J269" s="5" t="s">
        <v>982</v>
      </c>
    </row>
    <row r="270" spans="1:10">
      <c r="A270" s="12" t="s">
        <v>21</v>
      </c>
      <c r="B270" s="3"/>
      <c r="C270" s="3"/>
      <c r="D270" s="7"/>
      <c r="E270" s="10"/>
      <c r="F270" s="19">
        <f>SUM(F265:G269)</f>
        <v>142345.70000000001</v>
      </c>
      <c r="H270" s="8"/>
      <c r="I270" s="11"/>
      <c r="J270" s="5"/>
    </row>
    <row r="271" spans="1:10" ht="15.75" customHeight="1">
      <c r="A271" s="13" t="s">
        <v>22</v>
      </c>
      <c r="B271" s="13" t="s">
        <v>23</v>
      </c>
      <c r="C271" s="13" t="s">
        <v>24</v>
      </c>
      <c r="D271" s="14">
        <v>112292104</v>
      </c>
      <c r="E271" s="10"/>
      <c r="H271" s="8"/>
      <c r="I271" s="11"/>
      <c r="J271" s="5"/>
    </row>
    <row r="274" spans="1:10">
      <c r="A274" s="1" t="s">
        <v>0</v>
      </c>
      <c r="B274" s="2"/>
      <c r="C274" s="2"/>
      <c r="D274" s="2"/>
      <c r="E274" s="2"/>
      <c r="F274" s="2"/>
      <c r="G274" s="2"/>
      <c r="H274" s="2"/>
      <c r="I274" s="2"/>
      <c r="J274" s="2"/>
    </row>
    <row r="275" spans="1:10">
      <c r="A275" s="3" t="s">
        <v>115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88" t="s">
        <v>0</v>
      </c>
      <c r="B276" s="88" t="s">
        <v>2</v>
      </c>
      <c r="C276" s="88" t="s">
        <v>3</v>
      </c>
      <c r="D276" s="88" t="s">
        <v>4</v>
      </c>
      <c r="E276" s="88" t="s">
        <v>5</v>
      </c>
      <c r="F276" s="88" t="s">
        <v>6</v>
      </c>
      <c r="G276" s="90"/>
      <c r="H276" s="91"/>
      <c r="I276" s="88" t="s">
        <v>7</v>
      </c>
      <c r="J276" s="88" t="s">
        <v>8</v>
      </c>
    </row>
    <row r="277" spans="1:10">
      <c r="A277" s="89"/>
      <c r="B277" s="89"/>
      <c r="C277" s="89"/>
      <c r="D277" s="89"/>
      <c r="E277" s="89"/>
      <c r="F277" s="4" t="s">
        <v>9</v>
      </c>
      <c r="G277" s="4" t="s">
        <v>10</v>
      </c>
      <c r="H277" s="4" t="s">
        <v>11</v>
      </c>
      <c r="I277" s="89"/>
      <c r="J277" s="89"/>
    </row>
    <row r="278" spans="1:10">
      <c r="A278" s="5" t="s">
        <v>1005</v>
      </c>
      <c r="B278" s="6">
        <v>44890.637720081017</v>
      </c>
      <c r="C278" s="5" t="s">
        <v>976</v>
      </c>
      <c r="D278" s="7">
        <v>3113283</v>
      </c>
      <c r="E278" s="10" t="s">
        <v>977</v>
      </c>
      <c r="H278" s="8">
        <v>2541.6</v>
      </c>
      <c r="I278" s="5" t="s">
        <v>15</v>
      </c>
      <c r="J278" s="5" t="s">
        <v>1006</v>
      </c>
    </row>
    <row r="279" spans="1:10">
      <c r="A279" s="5" t="s">
        <v>1005</v>
      </c>
      <c r="B279" s="6">
        <v>44890.637720081017</v>
      </c>
      <c r="C279" s="5" t="s">
        <v>976</v>
      </c>
      <c r="D279" s="7">
        <v>3032718</v>
      </c>
      <c r="E279" s="10" t="s">
        <v>977</v>
      </c>
      <c r="H279" s="8">
        <v>2181.5500000000002</v>
      </c>
      <c r="I279" s="5" t="s">
        <v>15</v>
      </c>
      <c r="J279" s="5" t="s">
        <v>982</v>
      </c>
    </row>
    <row r="280" spans="1:10">
      <c r="A280" s="5" t="s">
        <v>1005</v>
      </c>
      <c r="B280" s="6">
        <v>44890.637720081017</v>
      </c>
      <c r="C280" s="5" t="s">
        <v>976</v>
      </c>
      <c r="D280" s="7">
        <v>680062</v>
      </c>
      <c r="E280" s="10" t="s">
        <v>977</v>
      </c>
      <c r="H280" s="8">
        <v>481.2</v>
      </c>
      <c r="I280" s="5" t="s">
        <v>15</v>
      </c>
      <c r="J280" s="10" t="s">
        <v>979</v>
      </c>
    </row>
    <row r="281" spans="1:10">
      <c r="A281" s="5" t="s">
        <v>1005</v>
      </c>
      <c r="B281" s="6">
        <v>44890.637720081017</v>
      </c>
      <c r="C281" s="5" t="s">
        <v>976</v>
      </c>
      <c r="D281" s="7"/>
      <c r="E281" s="10"/>
      <c r="F281" s="8">
        <v>34003.599999999999</v>
      </c>
      <c r="I281" s="11" t="s">
        <v>9</v>
      </c>
      <c r="J281" s="5" t="s">
        <v>986</v>
      </c>
    </row>
    <row r="282" spans="1:10">
      <c r="A282" s="5" t="s">
        <v>1005</v>
      </c>
      <c r="B282" s="6">
        <v>44890.637720081017</v>
      </c>
      <c r="C282" s="5" t="s">
        <v>976</v>
      </c>
      <c r="D282" s="7"/>
      <c r="E282" s="10"/>
      <c r="F282" s="8">
        <v>5478.6</v>
      </c>
      <c r="I282" s="11" t="s">
        <v>9</v>
      </c>
      <c r="J282" s="10" t="s">
        <v>981</v>
      </c>
    </row>
    <row r="283" spans="1:10">
      <c r="A283" s="5" t="s">
        <v>1005</v>
      </c>
      <c r="B283" s="6">
        <v>44890.637720081017</v>
      </c>
      <c r="C283" s="5" t="s">
        <v>976</v>
      </c>
      <c r="D283" s="7"/>
      <c r="E283" s="10"/>
      <c r="F283" s="8">
        <v>16846.5</v>
      </c>
      <c r="I283" s="11" t="s">
        <v>9</v>
      </c>
      <c r="J283" s="5" t="s">
        <v>978</v>
      </c>
    </row>
    <row r="284" spans="1:10">
      <c r="A284" s="5" t="s">
        <v>1005</v>
      </c>
      <c r="B284" s="6">
        <v>44890.637720081017</v>
      </c>
      <c r="C284" s="5" t="s">
        <v>976</v>
      </c>
      <c r="D284" s="7"/>
      <c r="E284" s="10"/>
      <c r="F284" s="8">
        <v>20441.599999999999</v>
      </c>
      <c r="I284" s="11" t="s">
        <v>9</v>
      </c>
      <c r="J284" s="5" t="s">
        <v>982</v>
      </c>
    </row>
    <row r="285" spans="1:10">
      <c r="A285" s="5" t="s">
        <v>1005</v>
      </c>
      <c r="B285" s="6">
        <v>44890.637720081017</v>
      </c>
      <c r="C285" s="5" t="s">
        <v>976</v>
      </c>
      <c r="D285" s="7"/>
      <c r="E285" s="10"/>
      <c r="F285" s="8">
        <v>676.7</v>
      </c>
      <c r="I285" s="11" t="s">
        <v>9</v>
      </c>
      <c r="J285" s="10" t="s">
        <v>979</v>
      </c>
    </row>
    <row r="286" spans="1:10">
      <c r="A286" s="12" t="s">
        <v>21</v>
      </c>
      <c r="B286" s="3"/>
      <c r="C286" s="3"/>
      <c r="D286" s="7"/>
      <c r="E286" s="10"/>
      <c r="F286" s="19">
        <f>SUM(F278:G285)</f>
        <v>77446.999999999985</v>
      </c>
      <c r="H286" s="8"/>
      <c r="I286" s="11"/>
      <c r="J286" s="5"/>
    </row>
    <row r="287" spans="1:10" ht="15.75" customHeight="1">
      <c r="A287" s="13" t="s">
        <v>22</v>
      </c>
      <c r="B287" s="13" t="s">
        <v>23</v>
      </c>
      <c r="C287" s="13" t="s">
        <v>24</v>
      </c>
      <c r="D287" s="14">
        <v>112300572</v>
      </c>
      <c r="E287" s="10"/>
      <c r="H287" s="8"/>
      <c r="I287" s="11"/>
      <c r="J287" s="5"/>
    </row>
    <row r="288" spans="1:10">
      <c r="A288" s="5"/>
      <c r="B288" s="6"/>
      <c r="C288" s="5"/>
      <c r="D288" s="7"/>
      <c r="E288" s="10"/>
      <c r="H288" s="8"/>
      <c r="I288" s="11"/>
      <c r="J288" s="5"/>
    </row>
    <row r="289" spans="1:10">
      <c r="A289" s="5"/>
      <c r="B289" s="6"/>
      <c r="C289" s="5"/>
      <c r="D289" s="7"/>
      <c r="E289" s="10"/>
      <c r="H289" s="8"/>
      <c r="I289" s="11"/>
      <c r="J289" s="5"/>
    </row>
    <row r="290" spans="1:10">
      <c r="A290" s="1" t="s">
        <v>0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3" t="s">
        <v>119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88" t="s">
        <v>0</v>
      </c>
      <c r="B292" s="88" t="s">
        <v>2</v>
      </c>
      <c r="C292" s="88" t="s">
        <v>3</v>
      </c>
      <c r="D292" s="88" t="s">
        <v>4</v>
      </c>
      <c r="E292" s="88" t="s">
        <v>5</v>
      </c>
      <c r="F292" s="88" t="s">
        <v>6</v>
      </c>
      <c r="G292" s="90"/>
      <c r="H292" s="91"/>
      <c r="I292" s="88" t="s">
        <v>7</v>
      </c>
      <c r="J292" s="88" t="s">
        <v>8</v>
      </c>
    </row>
    <row r="293" spans="1:10">
      <c r="A293" s="89"/>
      <c r="B293" s="89"/>
      <c r="C293" s="89"/>
      <c r="D293" s="89"/>
      <c r="E293" s="89"/>
      <c r="F293" s="4" t="s">
        <v>9</v>
      </c>
      <c r="G293" s="4" t="s">
        <v>10</v>
      </c>
      <c r="H293" s="4" t="s">
        <v>11</v>
      </c>
      <c r="I293" s="89"/>
      <c r="J293" s="89"/>
    </row>
    <row r="294" spans="1:10">
      <c r="A294" s="5" t="s">
        <v>1007</v>
      </c>
      <c r="B294" s="6">
        <v>44891.633979895843</v>
      </c>
      <c r="C294" s="5" t="s">
        <v>976</v>
      </c>
      <c r="D294" s="7">
        <v>3063798</v>
      </c>
      <c r="E294" s="10" t="s">
        <v>977</v>
      </c>
      <c r="H294" s="8">
        <v>925.44</v>
      </c>
      <c r="I294" s="5" t="s">
        <v>15</v>
      </c>
      <c r="J294" s="5" t="s">
        <v>986</v>
      </c>
    </row>
    <row r="295" spans="1:10">
      <c r="A295" s="5" t="s">
        <v>1007</v>
      </c>
      <c r="B295" s="6">
        <v>44891.633979895843</v>
      </c>
      <c r="C295" s="5" t="s">
        <v>976</v>
      </c>
      <c r="D295" s="7">
        <v>698217</v>
      </c>
      <c r="E295" s="10" t="s">
        <v>977</v>
      </c>
      <c r="H295" s="8">
        <v>1468</v>
      </c>
      <c r="I295" s="5" t="s">
        <v>15</v>
      </c>
      <c r="J295" s="5" t="s">
        <v>982</v>
      </c>
    </row>
    <row r="296" spans="1:10">
      <c r="A296" s="5" t="s">
        <v>1007</v>
      </c>
      <c r="B296" s="6">
        <v>44891.633979895843</v>
      </c>
      <c r="C296" s="5" t="s">
        <v>976</v>
      </c>
      <c r="D296" s="7">
        <v>43344456</v>
      </c>
      <c r="E296" s="10" t="s">
        <v>977</v>
      </c>
      <c r="H296" s="8">
        <v>5104.8</v>
      </c>
      <c r="I296" s="5" t="s">
        <v>15</v>
      </c>
      <c r="J296" s="5" t="s">
        <v>978</v>
      </c>
    </row>
    <row r="297" spans="1:10">
      <c r="A297" s="5" t="s">
        <v>1007</v>
      </c>
      <c r="B297" s="6">
        <v>44891.633979895843</v>
      </c>
      <c r="C297" s="5" t="s">
        <v>976</v>
      </c>
      <c r="D297" s="7"/>
      <c r="E297" s="10"/>
      <c r="F297" s="8">
        <v>17457.5</v>
      </c>
      <c r="I297" s="11" t="s">
        <v>9</v>
      </c>
      <c r="J297" s="5" t="s">
        <v>986</v>
      </c>
    </row>
    <row r="298" spans="1:10">
      <c r="A298" s="5" t="s">
        <v>1007</v>
      </c>
      <c r="B298" s="6">
        <v>44891.633979895843</v>
      </c>
      <c r="C298" s="5" t="s">
        <v>976</v>
      </c>
      <c r="D298" s="7"/>
      <c r="E298" s="10"/>
      <c r="F298" s="8">
        <v>16650.2</v>
      </c>
      <c r="I298" s="11" t="s">
        <v>9</v>
      </c>
      <c r="J298" s="10" t="s">
        <v>981</v>
      </c>
    </row>
    <row r="299" spans="1:10">
      <c r="A299" s="5" t="s">
        <v>1007</v>
      </c>
      <c r="B299" s="6">
        <v>44891.633979895843</v>
      </c>
      <c r="C299" s="5" t="s">
        <v>976</v>
      </c>
      <c r="D299" s="7"/>
      <c r="E299" s="10"/>
      <c r="F299" s="8">
        <v>68047.100000000006</v>
      </c>
      <c r="I299" s="11" t="s">
        <v>9</v>
      </c>
      <c r="J299" s="5" t="s">
        <v>978</v>
      </c>
    </row>
    <row r="300" spans="1:10">
      <c r="A300" s="5" t="s">
        <v>1007</v>
      </c>
      <c r="B300" s="6">
        <v>44891.633979895843</v>
      </c>
      <c r="C300" s="5" t="s">
        <v>976</v>
      </c>
      <c r="D300" s="7"/>
      <c r="E300" s="10"/>
      <c r="F300" s="8">
        <v>31305.5</v>
      </c>
      <c r="I300" s="11" t="s">
        <v>9</v>
      </c>
      <c r="J300" s="5" t="s">
        <v>982</v>
      </c>
    </row>
    <row r="301" spans="1:10">
      <c r="A301" s="12" t="s">
        <v>21</v>
      </c>
      <c r="B301" s="3"/>
      <c r="C301" s="3"/>
      <c r="D301" s="7"/>
      <c r="E301" s="10"/>
      <c r="F301" s="19">
        <f>SUM(F294:G300)</f>
        <v>133460.29999999999</v>
      </c>
      <c r="H301" s="8"/>
      <c r="I301" s="11"/>
      <c r="J301" s="5"/>
    </row>
    <row r="302" spans="1:10" ht="15.75" customHeight="1">
      <c r="A302" s="13" t="s">
        <v>22</v>
      </c>
      <c r="B302" s="13" t="s">
        <v>23</v>
      </c>
      <c r="C302" s="13" t="s">
        <v>24</v>
      </c>
      <c r="D302" s="14">
        <v>112300574</v>
      </c>
      <c r="E302" s="10"/>
      <c r="H302" s="8"/>
      <c r="I302" s="11"/>
      <c r="J302" s="5"/>
    </row>
    <row r="305" spans="1:10">
      <c r="A305" s="1" t="s">
        <v>0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3" t="s">
        <v>122</v>
      </c>
      <c r="B306" s="2"/>
      <c r="C306" s="2"/>
      <c r="D306" s="2"/>
      <c r="E306" s="2"/>
      <c r="F306" s="2"/>
      <c r="G306" s="2"/>
      <c r="H306" s="2"/>
      <c r="I306" s="2"/>
      <c r="J306" s="2"/>
    </row>
    <row r="307" spans="1:10">
      <c r="A307" s="88" t="s">
        <v>0</v>
      </c>
      <c r="B307" s="88" t="s">
        <v>2</v>
      </c>
      <c r="C307" s="88" t="s">
        <v>3</v>
      </c>
      <c r="D307" s="88" t="s">
        <v>4</v>
      </c>
      <c r="E307" s="88" t="s">
        <v>5</v>
      </c>
      <c r="F307" s="88" t="s">
        <v>6</v>
      </c>
      <c r="G307" s="90"/>
      <c r="H307" s="91"/>
      <c r="I307" s="88" t="s">
        <v>7</v>
      </c>
      <c r="J307" s="88" t="s">
        <v>8</v>
      </c>
    </row>
    <row r="308" spans="1:10">
      <c r="A308" s="89"/>
      <c r="B308" s="89"/>
      <c r="C308" s="89"/>
      <c r="D308" s="89"/>
      <c r="E308" s="89"/>
      <c r="F308" s="4" t="s">
        <v>9</v>
      </c>
      <c r="G308" s="4" t="s">
        <v>10</v>
      </c>
      <c r="H308" s="4" t="s">
        <v>11</v>
      </c>
      <c r="I308" s="89"/>
      <c r="J308" s="89"/>
    </row>
    <row r="309" spans="1:10">
      <c r="A309" s="5" t="s">
        <v>1008</v>
      </c>
      <c r="B309" s="6">
        <v>44893.650710324073</v>
      </c>
      <c r="C309" s="5" t="s">
        <v>976</v>
      </c>
      <c r="D309" s="7">
        <v>19648471</v>
      </c>
      <c r="E309" s="5" t="s">
        <v>14</v>
      </c>
      <c r="H309" s="8">
        <v>1097.9000000000001</v>
      </c>
      <c r="I309" s="5" t="s">
        <v>15</v>
      </c>
      <c r="J309" s="10" t="s">
        <v>979</v>
      </c>
    </row>
    <row r="310" spans="1:10">
      <c r="A310" s="5" t="s">
        <v>1008</v>
      </c>
      <c r="B310" s="6">
        <v>44893.650710324073</v>
      </c>
      <c r="C310" s="5" t="s">
        <v>976</v>
      </c>
      <c r="D310" s="7"/>
      <c r="E310" s="10"/>
      <c r="F310" s="8">
        <v>20835.3</v>
      </c>
      <c r="I310" s="11" t="s">
        <v>9</v>
      </c>
      <c r="J310" s="5" t="s">
        <v>986</v>
      </c>
    </row>
    <row r="311" spans="1:10">
      <c r="A311" s="5" t="s">
        <v>1008</v>
      </c>
      <c r="B311" s="6">
        <v>44893.650710324073</v>
      </c>
      <c r="C311" s="5" t="s">
        <v>976</v>
      </c>
      <c r="D311" s="7"/>
      <c r="E311" s="10"/>
      <c r="F311" s="8">
        <v>8050</v>
      </c>
      <c r="I311" s="11" t="s">
        <v>9</v>
      </c>
      <c r="J311" s="5" t="s">
        <v>982</v>
      </c>
    </row>
    <row r="312" spans="1:10">
      <c r="A312" s="5" t="s">
        <v>1008</v>
      </c>
      <c r="B312" s="6">
        <v>44893.650710324073</v>
      </c>
      <c r="C312" s="5" t="s">
        <v>976</v>
      </c>
      <c r="D312" s="7"/>
      <c r="E312" s="10"/>
      <c r="F312" s="8">
        <v>328</v>
      </c>
      <c r="I312" s="11" t="s">
        <v>9</v>
      </c>
      <c r="J312" s="10" t="s">
        <v>990</v>
      </c>
    </row>
    <row r="313" spans="1:10">
      <c r="A313" s="12" t="s">
        <v>21</v>
      </c>
      <c r="B313" s="3"/>
      <c r="C313" s="3"/>
      <c r="D313" s="7"/>
      <c r="E313" s="10"/>
      <c r="F313" s="70">
        <f>SUM(F309:G312)</f>
        <v>29213.3</v>
      </c>
      <c r="I313" s="11"/>
      <c r="J313" s="5"/>
    </row>
    <row r="314" spans="1:10" ht="15.75" customHeight="1">
      <c r="A314" s="13" t="s">
        <v>22</v>
      </c>
      <c r="B314" s="13" t="s">
        <v>23</v>
      </c>
      <c r="C314" s="13" t="s">
        <v>24</v>
      </c>
      <c r="D314" s="14">
        <v>112320787</v>
      </c>
      <c r="E314" s="10"/>
      <c r="F314" s="8"/>
      <c r="I314" s="11"/>
      <c r="J314" s="5"/>
    </row>
    <row r="315" spans="1:10">
      <c r="A315" s="5"/>
      <c r="B315" s="6"/>
      <c r="C315" s="5"/>
      <c r="D315" s="7"/>
      <c r="E315" s="10"/>
      <c r="F315" s="8"/>
      <c r="I315" s="11"/>
      <c r="J315" s="5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126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88" t="s">
        <v>0</v>
      </c>
      <c r="B319" s="88" t="s">
        <v>2</v>
      </c>
      <c r="C319" s="88" t="s">
        <v>3</v>
      </c>
      <c r="D319" s="88" t="s">
        <v>4</v>
      </c>
      <c r="E319" s="88" t="s">
        <v>5</v>
      </c>
      <c r="F319" s="88" t="s">
        <v>6</v>
      </c>
      <c r="G319" s="90"/>
      <c r="H319" s="91"/>
      <c r="I319" s="88" t="s">
        <v>7</v>
      </c>
      <c r="J319" s="88" t="s">
        <v>8</v>
      </c>
    </row>
    <row r="320" spans="1:10">
      <c r="A320" s="89"/>
      <c r="B320" s="89"/>
      <c r="C320" s="89"/>
      <c r="D320" s="89"/>
      <c r="E320" s="89"/>
      <c r="F320" s="4" t="s">
        <v>9</v>
      </c>
      <c r="G320" s="4" t="s">
        <v>10</v>
      </c>
      <c r="H320" s="4" t="s">
        <v>11</v>
      </c>
      <c r="I320" s="89"/>
      <c r="J320" s="89"/>
    </row>
    <row r="321" spans="1:10">
      <c r="A321" s="5" t="s">
        <v>1009</v>
      </c>
      <c r="B321" s="6">
        <v>44894.644266585638</v>
      </c>
      <c r="C321" s="5" t="s">
        <v>976</v>
      </c>
      <c r="D321" s="7"/>
      <c r="E321" s="10"/>
      <c r="G321" s="8">
        <v>3698.77</v>
      </c>
      <c r="I321" s="11" t="s">
        <v>10</v>
      </c>
      <c r="J321" s="10" t="s">
        <v>979</v>
      </c>
    </row>
    <row r="322" spans="1:10">
      <c r="A322" s="5" t="s">
        <v>1010</v>
      </c>
      <c r="B322" s="6">
        <v>44894.644266585638</v>
      </c>
      <c r="C322" s="5" t="s">
        <v>976</v>
      </c>
      <c r="D322" s="7">
        <v>1498162</v>
      </c>
      <c r="E322" s="5" t="s">
        <v>14</v>
      </c>
      <c r="H322" s="8">
        <v>56794.18</v>
      </c>
      <c r="I322" s="5" t="s">
        <v>15</v>
      </c>
      <c r="J322" s="10" t="s">
        <v>984</v>
      </c>
    </row>
    <row r="323" spans="1:10">
      <c r="A323" s="5" t="s">
        <v>1009</v>
      </c>
      <c r="B323" s="6">
        <v>44894.644266585638</v>
      </c>
      <c r="C323" s="5" t="s">
        <v>976</v>
      </c>
      <c r="D323" s="7"/>
      <c r="E323" s="10"/>
      <c r="F323" s="8">
        <v>5455.6</v>
      </c>
      <c r="I323" s="11" t="s">
        <v>9</v>
      </c>
      <c r="J323" s="5" t="s">
        <v>986</v>
      </c>
    </row>
    <row r="324" spans="1:10">
      <c r="A324" s="5" t="s">
        <v>1009</v>
      </c>
      <c r="B324" s="6">
        <v>44894.644266585638</v>
      </c>
      <c r="C324" s="5" t="s">
        <v>976</v>
      </c>
      <c r="D324" s="7"/>
      <c r="E324" s="10"/>
      <c r="F324" s="8">
        <v>6076</v>
      </c>
      <c r="I324" s="11" t="s">
        <v>9</v>
      </c>
      <c r="J324" s="10" t="s">
        <v>981</v>
      </c>
    </row>
    <row r="325" spans="1:10">
      <c r="A325" s="5" t="s">
        <v>1009</v>
      </c>
      <c r="B325" s="6">
        <v>44894.644266585638</v>
      </c>
      <c r="C325" s="5" t="s">
        <v>976</v>
      </c>
      <c r="D325" s="7"/>
      <c r="E325" s="10"/>
      <c r="F325" s="8">
        <v>35886.699999999997</v>
      </c>
      <c r="I325" s="11" t="s">
        <v>9</v>
      </c>
      <c r="J325" s="5" t="s">
        <v>978</v>
      </c>
    </row>
    <row r="326" spans="1:10">
      <c r="A326" s="5" t="s">
        <v>1009</v>
      </c>
      <c r="B326" s="6">
        <v>44894.644266585638</v>
      </c>
      <c r="C326" s="5" t="s">
        <v>976</v>
      </c>
      <c r="D326" s="7"/>
      <c r="E326" s="10"/>
      <c r="F326" s="8">
        <v>36.1</v>
      </c>
      <c r="I326" s="11" t="s">
        <v>9</v>
      </c>
      <c r="J326" s="10" t="s">
        <v>1011</v>
      </c>
    </row>
    <row r="327" spans="1:10">
      <c r="A327" s="12" t="s">
        <v>21</v>
      </c>
      <c r="B327" s="3"/>
      <c r="C327" s="3"/>
      <c r="D327" s="7"/>
      <c r="E327" s="10"/>
      <c r="F327" s="23">
        <f>SUM(F321:G326)</f>
        <v>51153.17</v>
      </c>
      <c r="H327" s="8"/>
      <c r="I327" s="11"/>
      <c r="J327" s="5"/>
    </row>
    <row r="328" spans="1:10" ht="15.75" customHeight="1">
      <c r="A328" s="13" t="s">
        <v>22</v>
      </c>
      <c r="B328" s="13" t="s">
        <v>23</v>
      </c>
      <c r="C328" s="13" t="s">
        <v>24</v>
      </c>
      <c r="D328" s="14">
        <v>112320788</v>
      </c>
      <c r="E328" s="10"/>
      <c r="H328" s="8"/>
      <c r="I328" s="11"/>
      <c r="J328" s="5"/>
    </row>
    <row r="331" spans="1:10">
      <c r="A331" s="1" t="s">
        <v>0</v>
      </c>
      <c r="B331" s="2"/>
      <c r="C331" s="2"/>
      <c r="D331" s="2"/>
      <c r="E331" s="2"/>
      <c r="F331" s="2"/>
      <c r="G331" s="2"/>
      <c r="H331" s="2"/>
      <c r="I331" s="2"/>
      <c r="J331" s="2"/>
    </row>
    <row r="332" spans="1:10">
      <c r="A332" s="3" t="s">
        <v>131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88" t="s">
        <v>0</v>
      </c>
      <c r="B333" s="88" t="s">
        <v>2</v>
      </c>
      <c r="C333" s="88" t="s">
        <v>3</v>
      </c>
      <c r="D333" s="88" t="s">
        <v>4</v>
      </c>
      <c r="E333" s="88" t="s">
        <v>5</v>
      </c>
      <c r="F333" s="88" t="s">
        <v>6</v>
      </c>
      <c r="G333" s="90"/>
      <c r="H333" s="91"/>
      <c r="I333" s="88" t="s">
        <v>7</v>
      </c>
      <c r="J333" s="88" t="s">
        <v>8</v>
      </c>
    </row>
    <row r="334" spans="1:10">
      <c r="A334" s="89"/>
      <c r="B334" s="89"/>
      <c r="C334" s="89"/>
      <c r="D334" s="89"/>
      <c r="E334" s="89"/>
      <c r="F334" s="4" t="s">
        <v>9</v>
      </c>
      <c r="G334" s="4" t="s">
        <v>10</v>
      </c>
      <c r="H334" s="4" t="s">
        <v>11</v>
      </c>
      <c r="I334" s="89"/>
      <c r="J334" s="89"/>
    </row>
    <row r="335" spans="1:10">
      <c r="A335" s="5" t="s">
        <v>1012</v>
      </c>
      <c r="B335" s="6">
        <v>44895.426884166664</v>
      </c>
      <c r="C335" s="5" t="s">
        <v>976</v>
      </c>
      <c r="D335" s="7">
        <v>73042615</v>
      </c>
      <c r="E335" s="10" t="s">
        <v>977</v>
      </c>
      <c r="H335" s="8">
        <v>489.09</v>
      </c>
      <c r="I335" s="5" t="s">
        <v>15</v>
      </c>
      <c r="J335" s="10" t="s">
        <v>981</v>
      </c>
    </row>
    <row r="336" spans="1:10">
      <c r="A336" s="5" t="s">
        <v>1012</v>
      </c>
      <c r="B336" s="6">
        <v>44895.426884166664</v>
      </c>
      <c r="C336" s="5" t="s">
        <v>976</v>
      </c>
      <c r="D336" s="7">
        <v>23108499</v>
      </c>
      <c r="E336" s="10" t="s">
        <v>977</v>
      </c>
      <c r="H336" s="8">
        <v>1070.98</v>
      </c>
      <c r="I336" s="5" t="s">
        <v>15</v>
      </c>
      <c r="J336" s="10" t="s">
        <v>981</v>
      </c>
    </row>
    <row r="337" spans="1:10">
      <c r="A337" s="5" t="s">
        <v>1012</v>
      </c>
      <c r="B337" s="6">
        <v>44895.426884166664</v>
      </c>
      <c r="C337" s="5" t="s">
        <v>976</v>
      </c>
      <c r="D337" s="7">
        <v>63072320</v>
      </c>
      <c r="E337" s="10" t="s">
        <v>977</v>
      </c>
      <c r="H337" s="8">
        <v>793.06</v>
      </c>
      <c r="I337" s="5" t="s">
        <v>15</v>
      </c>
      <c r="J337" s="10" t="s">
        <v>981</v>
      </c>
    </row>
    <row r="338" spans="1:10">
      <c r="A338" s="5" t="s">
        <v>1012</v>
      </c>
      <c r="B338" s="6">
        <v>44895.426884166664</v>
      </c>
      <c r="C338" s="5" t="s">
        <v>976</v>
      </c>
      <c r="D338" s="7"/>
      <c r="E338" s="10"/>
      <c r="F338" s="8">
        <v>34673</v>
      </c>
      <c r="I338" s="11" t="s">
        <v>9</v>
      </c>
      <c r="J338" s="5" t="s">
        <v>986</v>
      </c>
    </row>
    <row r="339" spans="1:10">
      <c r="A339" s="5" t="s">
        <v>1012</v>
      </c>
      <c r="B339" s="6">
        <v>44895.426884166664</v>
      </c>
      <c r="C339" s="5" t="s">
        <v>976</v>
      </c>
      <c r="D339" s="7"/>
      <c r="E339" s="10"/>
      <c r="F339" s="8">
        <v>9060.9</v>
      </c>
      <c r="I339" s="11" t="s">
        <v>9</v>
      </c>
      <c r="J339" s="10" t="s">
        <v>981</v>
      </c>
    </row>
    <row r="340" spans="1:10">
      <c r="A340" s="5" t="s">
        <v>1012</v>
      </c>
      <c r="B340" s="6">
        <v>44895.426884166664</v>
      </c>
      <c r="C340" s="5" t="s">
        <v>976</v>
      </c>
      <c r="D340" s="7"/>
      <c r="E340" s="10"/>
      <c r="F340" s="8">
        <v>69084.7</v>
      </c>
      <c r="I340" s="11" t="s">
        <v>9</v>
      </c>
      <c r="J340" s="5" t="s">
        <v>978</v>
      </c>
    </row>
    <row r="341" spans="1:10">
      <c r="A341" s="5" t="s">
        <v>1012</v>
      </c>
      <c r="B341" s="6">
        <v>44895.426884166664</v>
      </c>
      <c r="C341" s="5" t="s">
        <v>976</v>
      </c>
      <c r="D341" s="7"/>
      <c r="E341" s="10"/>
      <c r="F341" s="8">
        <v>26317.1</v>
      </c>
      <c r="I341" s="11" t="s">
        <v>9</v>
      </c>
      <c r="J341" s="5" t="s">
        <v>982</v>
      </c>
    </row>
    <row r="342" spans="1:10">
      <c r="A342" s="12" t="s">
        <v>21</v>
      </c>
      <c r="B342" s="3"/>
      <c r="C342" s="3"/>
      <c r="D342" s="7"/>
      <c r="E342" s="10"/>
      <c r="F342" s="19">
        <f>SUM(F335:G341)</f>
        <v>139135.70000000001</v>
      </c>
      <c r="H342" s="8"/>
      <c r="I342" s="11"/>
      <c r="J342" s="5"/>
    </row>
    <row r="343" spans="1:10" ht="15.75" customHeight="1">
      <c r="A343" s="13" t="s">
        <v>22</v>
      </c>
      <c r="B343" s="13" t="s">
        <v>23</v>
      </c>
      <c r="C343" s="13" t="s">
        <v>24</v>
      </c>
      <c r="D343" s="14">
        <v>112320789</v>
      </c>
      <c r="E343" s="10"/>
      <c r="H343" s="8"/>
      <c r="I343" s="11"/>
      <c r="J343" s="5"/>
    </row>
    <row r="344" spans="1:10">
      <c r="A344" s="5"/>
      <c r="B344" s="6"/>
      <c r="C344" s="5"/>
      <c r="D344" s="7"/>
      <c r="E344" s="10"/>
      <c r="H344" s="8"/>
      <c r="I344" s="11"/>
      <c r="J344" s="5"/>
    </row>
    <row r="345" spans="1:10">
      <c r="A345" s="5"/>
      <c r="B345" s="6"/>
      <c r="C345" s="5"/>
      <c r="D345" s="7"/>
      <c r="E345" s="10"/>
      <c r="H345" s="8"/>
      <c r="I345" s="11"/>
      <c r="J345" s="5"/>
    </row>
    <row r="346" spans="1:10">
      <c r="A346" s="5" t="s">
        <v>1013</v>
      </c>
      <c r="B346" s="6">
        <v>44895.951218993046</v>
      </c>
      <c r="C346" s="5" t="s">
        <v>976</v>
      </c>
      <c r="D346" s="7">
        <v>32981284</v>
      </c>
      <c r="E346" s="10" t="s">
        <v>977</v>
      </c>
      <c r="H346" s="8">
        <v>150</v>
      </c>
      <c r="I346" s="5" t="s">
        <v>15</v>
      </c>
      <c r="J346" s="5" t="s">
        <v>978</v>
      </c>
    </row>
    <row r="347" spans="1:10">
      <c r="A347" s="5" t="s">
        <v>1013</v>
      </c>
      <c r="B347" s="6">
        <v>44895.951218993046</v>
      </c>
      <c r="C347" s="5" t="s">
        <v>976</v>
      </c>
      <c r="D347" s="7">
        <v>13124212</v>
      </c>
      <c r="E347" s="10" t="s">
        <v>977</v>
      </c>
      <c r="H347" s="8">
        <v>250</v>
      </c>
      <c r="I347" s="5" t="s">
        <v>15</v>
      </c>
      <c r="J347" s="5" t="s">
        <v>978</v>
      </c>
    </row>
    <row r="348" spans="1:10">
      <c r="A348" s="5" t="s">
        <v>1013</v>
      </c>
      <c r="B348" s="6">
        <v>44895.951218993046</v>
      </c>
      <c r="C348" s="5" t="s">
        <v>976</v>
      </c>
      <c r="D348" s="7">
        <v>52975822</v>
      </c>
      <c r="E348" s="10" t="s">
        <v>977</v>
      </c>
      <c r="H348" s="8">
        <v>2817</v>
      </c>
      <c r="I348" s="5" t="s">
        <v>15</v>
      </c>
      <c r="J348" s="5" t="s">
        <v>978</v>
      </c>
    </row>
    <row r="349" spans="1:10">
      <c r="A349" s="5" t="s">
        <v>1013</v>
      </c>
      <c r="B349" s="6">
        <v>44895.951218993046</v>
      </c>
      <c r="C349" s="5" t="s">
        <v>976</v>
      </c>
      <c r="D349" s="7">
        <v>63073909</v>
      </c>
      <c r="E349" s="10" t="s">
        <v>977</v>
      </c>
      <c r="H349" s="8">
        <v>20997.16</v>
      </c>
      <c r="I349" s="5" t="s">
        <v>15</v>
      </c>
      <c r="J349" s="5" t="s">
        <v>978</v>
      </c>
    </row>
    <row r="350" spans="1:10">
      <c r="A350" s="5" t="s">
        <v>1013</v>
      </c>
      <c r="B350" s="6">
        <v>44895.951218993046</v>
      </c>
      <c r="C350" s="5" t="s">
        <v>976</v>
      </c>
      <c r="D350" s="7">
        <v>29689843</v>
      </c>
      <c r="E350" s="5" t="s">
        <v>14</v>
      </c>
      <c r="H350" s="8">
        <v>76188.800000000003</v>
      </c>
      <c r="I350" s="5" t="s">
        <v>15</v>
      </c>
      <c r="J350" s="10" t="s">
        <v>979</v>
      </c>
    </row>
    <row r="351" spans="1:10">
      <c r="A351" s="5" t="s">
        <v>1013</v>
      </c>
      <c r="B351" s="6">
        <v>44895.951218993046</v>
      </c>
      <c r="C351" s="5" t="s">
        <v>976</v>
      </c>
      <c r="D351" s="7">
        <v>3073027</v>
      </c>
      <c r="E351" s="10" t="s">
        <v>977</v>
      </c>
      <c r="H351" s="8">
        <v>557.53</v>
      </c>
      <c r="I351" s="5" t="s">
        <v>15</v>
      </c>
      <c r="J351" s="5" t="s">
        <v>986</v>
      </c>
    </row>
    <row r="352" spans="1:10">
      <c r="A352" s="5" t="s">
        <v>1013</v>
      </c>
      <c r="B352" s="6">
        <v>44895.951218993046</v>
      </c>
      <c r="C352" s="5" t="s">
        <v>976</v>
      </c>
      <c r="D352" s="7">
        <v>3110905</v>
      </c>
      <c r="E352" s="10" t="s">
        <v>977</v>
      </c>
      <c r="H352" s="8">
        <v>12396.11</v>
      </c>
      <c r="I352" s="5" t="s">
        <v>15</v>
      </c>
      <c r="J352" s="5" t="s">
        <v>986</v>
      </c>
    </row>
    <row r="353" spans="1:10">
      <c r="A353" s="5" t="s">
        <v>1013</v>
      </c>
      <c r="B353" s="6">
        <v>44895.951218993046</v>
      </c>
      <c r="C353" s="5" t="s">
        <v>976</v>
      </c>
      <c r="D353" s="7">
        <v>10684209</v>
      </c>
      <c r="E353" s="10" t="s">
        <v>977</v>
      </c>
      <c r="H353" s="8">
        <v>120</v>
      </c>
      <c r="I353" s="5" t="s">
        <v>15</v>
      </c>
      <c r="J353" s="10" t="s">
        <v>981</v>
      </c>
    </row>
    <row r="354" spans="1:10">
      <c r="A354" s="5" t="s">
        <v>1013</v>
      </c>
      <c r="B354" s="6">
        <v>44895.951218993046</v>
      </c>
      <c r="C354" s="5" t="s">
        <v>976</v>
      </c>
      <c r="D354" s="7">
        <v>10700564</v>
      </c>
      <c r="E354" s="10" t="s">
        <v>977</v>
      </c>
      <c r="H354" s="8">
        <v>1212</v>
      </c>
      <c r="I354" s="5" t="s">
        <v>15</v>
      </c>
      <c r="J354" s="10" t="s">
        <v>981</v>
      </c>
    </row>
    <row r="355" spans="1:10">
      <c r="A355" s="5" t="s">
        <v>1013</v>
      </c>
      <c r="B355" s="6">
        <v>44895.951218993046</v>
      </c>
      <c r="C355" s="5" t="s">
        <v>976</v>
      </c>
      <c r="D355" s="7"/>
      <c r="E355" s="10"/>
      <c r="F355" s="8">
        <v>38068</v>
      </c>
      <c r="I355" s="11" t="s">
        <v>9</v>
      </c>
      <c r="J355" s="5" t="s">
        <v>986</v>
      </c>
    </row>
    <row r="356" spans="1:10">
      <c r="A356" s="5" t="s">
        <v>1013</v>
      </c>
      <c r="B356" s="6">
        <v>44895.951218993046</v>
      </c>
      <c r="C356" s="5" t="s">
        <v>976</v>
      </c>
      <c r="D356" s="7"/>
      <c r="E356" s="10"/>
      <c r="F356" s="8">
        <v>8784.7000000000007</v>
      </c>
      <c r="I356" s="11" t="s">
        <v>9</v>
      </c>
      <c r="J356" s="10" t="s">
        <v>981</v>
      </c>
    </row>
    <row r="357" spans="1:10">
      <c r="A357" s="5" t="s">
        <v>1013</v>
      </c>
      <c r="B357" s="6">
        <v>44895.951218993046</v>
      </c>
      <c r="C357" s="5" t="s">
        <v>976</v>
      </c>
      <c r="D357" s="7"/>
      <c r="E357" s="10"/>
      <c r="F357" s="8">
        <v>18221.900000000001</v>
      </c>
      <c r="I357" s="11" t="s">
        <v>9</v>
      </c>
      <c r="J357" s="5" t="s">
        <v>978</v>
      </c>
    </row>
    <row r="358" spans="1:10">
      <c r="A358" s="5" t="s">
        <v>1013</v>
      </c>
      <c r="B358" s="6">
        <v>44895.951218993046</v>
      </c>
      <c r="C358" s="5" t="s">
        <v>976</v>
      </c>
      <c r="D358" s="7"/>
      <c r="E358" s="10"/>
      <c r="F358" s="8">
        <v>42916.1</v>
      </c>
      <c r="I358" s="11" t="s">
        <v>9</v>
      </c>
      <c r="J358" s="5" t="s">
        <v>982</v>
      </c>
    </row>
    <row r="359" spans="1:10">
      <c r="A359" s="12" t="s">
        <v>21</v>
      </c>
      <c r="B359" s="3"/>
      <c r="C359" s="3"/>
      <c r="D359" s="7"/>
      <c r="E359" s="10"/>
      <c r="F359" s="19">
        <f>SUM(F346:G358)</f>
        <v>107990.7</v>
      </c>
      <c r="H359" s="8"/>
      <c r="I359" s="11"/>
      <c r="J359" s="5"/>
    </row>
    <row r="360" spans="1:10" ht="15.75" customHeight="1">
      <c r="A360" s="13" t="s">
        <v>22</v>
      </c>
      <c r="B360" s="13" t="s">
        <v>23</v>
      </c>
      <c r="C360" s="13" t="s">
        <v>24</v>
      </c>
      <c r="D360" s="14">
        <v>112325385</v>
      </c>
      <c r="E360" s="10"/>
      <c r="H360" s="8"/>
      <c r="I360" s="11"/>
      <c r="J360" s="5"/>
    </row>
    <row r="363" spans="1:10">
      <c r="A363" s="1" t="s">
        <v>0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3" t="s">
        <v>136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88" t="s">
        <v>0</v>
      </c>
      <c r="B365" s="88" t="s">
        <v>2</v>
      </c>
      <c r="C365" s="88" t="s">
        <v>3</v>
      </c>
      <c r="D365" s="88" t="s">
        <v>4</v>
      </c>
      <c r="E365" s="88" t="s">
        <v>5</v>
      </c>
      <c r="F365" s="88" t="s">
        <v>6</v>
      </c>
      <c r="G365" s="90"/>
      <c r="H365" s="91"/>
      <c r="I365" s="88" t="s">
        <v>7</v>
      </c>
      <c r="J365" s="88" t="s">
        <v>8</v>
      </c>
    </row>
    <row r="366" spans="1:10">
      <c r="A366" s="89"/>
      <c r="B366" s="89"/>
      <c r="C366" s="89"/>
      <c r="D366" s="89"/>
      <c r="E366" s="89"/>
      <c r="F366" s="4" t="s">
        <v>9</v>
      </c>
      <c r="G366" s="4" t="s">
        <v>10</v>
      </c>
      <c r="H366" s="4" t="s">
        <v>11</v>
      </c>
      <c r="I366" s="89"/>
      <c r="J366" s="89"/>
    </row>
    <row r="367" spans="1:10">
      <c r="A367" s="5" t="s">
        <v>1014</v>
      </c>
      <c r="B367" s="6">
        <v>44896.816039953701</v>
      </c>
      <c r="C367" s="5" t="s">
        <v>976</v>
      </c>
      <c r="D367" s="7"/>
      <c r="E367" s="10"/>
      <c r="F367" s="8">
        <v>17799.599999999999</v>
      </c>
      <c r="I367" s="11" t="s">
        <v>9</v>
      </c>
      <c r="J367" s="5" t="s">
        <v>986</v>
      </c>
    </row>
    <row r="368" spans="1:10">
      <c r="A368" s="5" t="s">
        <v>1014</v>
      </c>
      <c r="B368" s="6">
        <v>44896.816039953701</v>
      </c>
      <c r="C368" s="5" t="s">
        <v>976</v>
      </c>
      <c r="D368" s="7"/>
      <c r="E368" s="10"/>
      <c r="F368" s="8">
        <v>48776.3</v>
      </c>
      <c r="I368" s="11" t="s">
        <v>9</v>
      </c>
      <c r="J368" s="5" t="s">
        <v>978</v>
      </c>
    </row>
    <row r="369" spans="1:10">
      <c r="A369" s="12" t="s">
        <v>21</v>
      </c>
      <c r="B369" s="3"/>
      <c r="C369" s="3"/>
      <c r="D369" s="7"/>
      <c r="E369" s="10"/>
      <c r="F369" s="19">
        <f>SUM(F367:G368)</f>
        <v>66575.899999999994</v>
      </c>
      <c r="G369" s="8"/>
      <c r="I369" s="11"/>
      <c r="J369" s="5"/>
    </row>
    <row r="370" spans="1:10" ht="15.75" customHeight="1">
      <c r="A370" s="13" t="s">
        <v>22</v>
      </c>
      <c r="B370" s="13" t="s">
        <v>23</v>
      </c>
      <c r="C370" s="13" t="s">
        <v>24</v>
      </c>
      <c r="D370" s="14">
        <v>112325482</v>
      </c>
      <c r="E370" s="10"/>
      <c r="G370" s="8"/>
      <c r="I370" s="11"/>
      <c r="J370" s="5"/>
    </row>
    <row r="373" spans="1:10">
      <c r="A373" s="5" t="s">
        <v>1015</v>
      </c>
      <c r="B373" s="6">
        <v>44896.923748587957</v>
      </c>
      <c r="C373" s="5" t="s">
        <v>976</v>
      </c>
      <c r="D373" s="7">
        <v>10688005</v>
      </c>
      <c r="E373" s="10" t="s">
        <v>977</v>
      </c>
      <c r="H373" s="8">
        <v>134</v>
      </c>
      <c r="I373" s="5" t="s">
        <v>15</v>
      </c>
      <c r="J373" s="10" t="s">
        <v>979</v>
      </c>
    </row>
    <row r="374" spans="1:10">
      <c r="A374" s="12" t="s">
        <v>21</v>
      </c>
      <c r="B374" s="3"/>
      <c r="C374" s="3"/>
      <c r="D374" s="7"/>
      <c r="E374" s="10"/>
      <c r="G374" s="8"/>
      <c r="I374" s="11"/>
      <c r="J374" s="5"/>
    </row>
    <row r="375" spans="1:10">
      <c r="A375" s="13" t="s">
        <v>22</v>
      </c>
      <c r="B375" s="13" t="s">
        <v>23</v>
      </c>
      <c r="C375" s="13" t="s">
        <v>24</v>
      </c>
      <c r="D375" s="7"/>
      <c r="E375" s="10"/>
      <c r="G375" s="8"/>
      <c r="I375" s="11"/>
      <c r="J375" s="5"/>
    </row>
    <row r="376" spans="1:10">
      <c r="A376" s="22" t="s">
        <v>1016</v>
      </c>
      <c r="B376" s="23"/>
      <c r="C376" s="23"/>
    </row>
    <row r="377" spans="1:10">
      <c r="A377" s="24" t="s">
        <v>1017</v>
      </c>
      <c r="B377" s="23"/>
      <c r="C377" s="23"/>
    </row>
    <row r="378" spans="1:10">
      <c r="A378" s="64"/>
      <c r="B378" s="45"/>
      <c r="C378" s="45"/>
    </row>
    <row r="379" spans="1:10">
      <c r="A379" s="1" t="s">
        <v>0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3" t="s">
        <v>139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88" t="s">
        <v>0</v>
      </c>
      <c r="B381" s="88" t="s">
        <v>2</v>
      </c>
      <c r="C381" s="88" t="s">
        <v>3</v>
      </c>
      <c r="D381" s="88" t="s">
        <v>4</v>
      </c>
      <c r="E381" s="88" t="s">
        <v>5</v>
      </c>
      <c r="F381" s="88" t="s">
        <v>6</v>
      </c>
      <c r="G381" s="90"/>
      <c r="H381" s="91"/>
      <c r="I381" s="88" t="s">
        <v>7</v>
      </c>
      <c r="J381" s="88" t="s">
        <v>8</v>
      </c>
    </row>
    <row r="382" spans="1:10">
      <c r="A382" s="89"/>
      <c r="B382" s="89"/>
      <c r="C382" s="89"/>
      <c r="D382" s="89"/>
      <c r="E382" s="89"/>
      <c r="F382" s="4" t="s">
        <v>9</v>
      </c>
      <c r="G382" s="4" t="s">
        <v>10</v>
      </c>
      <c r="H382" s="4" t="s">
        <v>11</v>
      </c>
      <c r="I382" s="89"/>
      <c r="J382" s="89"/>
    </row>
    <row r="383" spans="1:10">
      <c r="A383" s="5" t="s">
        <v>1018</v>
      </c>
      <c r="B383" s="6">
        <v>44897.768586701393</v>
      </c>
      <c r="C383" s="5" t="s">
        <v>976</v>
      </c>
      <c r="D383" s="7">
        <v>2985205</v>
      </c>
      <c r="E383" s="10" t="s">
        <v>977</v>
      </c>
      <c r="H383" s="8">
        <v>828.64</v>
      </c>
      <c r="I383" s="5" t="s">
        <v>15</v>
      </c>
      <c r="J383" s="5" t="s">
        <v>982</v>
      </c>
    </row>
    <row r="384" spans="1:10">
      <c r="A384" s="5" t="s">
        <v>1018</v>
      </c>
      <c r="B384" s="6">
        <v>44897.768586701393</v>
      </c>
      <c r="C384" s="5" t="s">
        <v>976</v>
      </c>
      <c r="D384" s="7">
        <v>3129860</v>
      </c>
      <c r="E384" s="10" t="s">
        <v>977</v>
      </c>
      <c r="H384" s="8">
        <v>1837.2</v>
      </c>
      <c r="I384" s="5" t="s">
        <v>15</v>
      </c>
      <c r="J384" s="5" t="s">
        <v>982</v>
      </c>
    </row>
    <row r="385" spans="1:10">
      <c r="A385" s="5" t="s">
        <v>1018</v>
      </c>
      <c r="B385" s="6">
        <v>44897.768586701393</v>
      </c>
      <c r="C385" s="5" t="s">
        <v>976</v>
      </c>
      <c r="D385" s="7">
        <v>2980043</v>
      </c>
      <c r="E385" s="10" t="s">
        <v>977</v>
      </c>
      <c r="H385" s="8">
        <v>604.20000000000005</v>
      </c>
      <c r="I385" s="5" t="s">
        <v>15</v>
      </c>
      <c r="J385" s="5" t="s">
        <v>982</v>
      </c>
    </row>
    <row r="386" spans="1:10">
      <c r="A386" s="5" t="s">
        <v>1018</v>
      </c>
      <c r="B386" s="6">
        <v>44897.768586701393</v>
      </c>
      <c r="C386" s="5" t="s">
        <v>976</v>
      </c>
      <c r="D386" s="7">
        <v>3030702546</v>
      </c>
      <c r="E386" s="5" t="s">
        <v>14</v>
      </c>
      <c r="H386" s="8">
        <v>4500</v>
      </c>
      <c r="I386" s="5" t="s">
        <v>15</v>
      </c>
      <c r="J386" s="5" t="s">
        <v>978</v>
      </c>
    </row>
    <row r="387" spans="1:10">
      <c r="A387" s="5" t="s">
        <v>1018</v>
      </c>
      <c r="B387" s="6">
        <v>44897.768586701393</v>
      </c>
      <c r="C387" s="5" t="s">
        <v>976</v>
      </c>
      <c r="D387" s="7">
        <v>10693843</v>
      </c>
      <c r="E387" s="10" t="s">
        <v>977</v>
      </c>
      <c r="H387" s="8">
        <v>394.71</v>
      </c>
      <c r="I387" s="5" t="s">
        <v>15</v>
      </c>
      <c r="J387" s="10" t="s">
        <v>979</v>
      </c>
    </row>
    <row r="388" spans="1:10">
      <c r="A388" s="5" t="s">
        <v>1018</v>
      </c>
      <c r="B388" s="6">
        <v>44897.768586701393</v>
      </c>
      <c r="C388" s="5" t="s">
        <v>976</v>
      </c>
      <c r="D388" s="7">
        <v>2984916</v>
      </c>
      <c r="E388" s="10" t="s">
        <v>977</v>
      </c>
      <c r="H388" s="8">
        <v>553</v>
      </c>
      <c r="I388" s="5" t="s">
        <v>15</v>
      </c>
      <c r="J388" s="5" t="s">
        <v>982</v>
      </c>
    </row>
    <row r="389" spans="1:10">
      <c r="A389" s="5" t="s">
        <v>1018</v>
      </c>
      <c r="B389" s="6">
        <v>44897.768586701393</v>
      </c>
      <c r="C389" s="5" t="s">
        <v>976</v>
      </c>
      <c r="D389" s="7">
        <v>3354648</v>
      </c>
      <c r="E389" s="10" t="s">
        <v>977</v>
      </c>
      <c r="H389" s="8">
        <v>168</v>
      </c>
      <c r="I389" s="5" t="s">
        <v>15</v>
      </c>
      <c r="J389" s="5" t="s">
        <v>982</v>
      </c>
    </row>
    <row r="390" spans="1:10">
      <c r="A390" s="5" t="s">
        <v>1018</v>
      </c>
      <c r="B390" s="6">
        <v>44897.768586701393</v>
      </c>
      <c r="C390" s="5" t="s">
        <v>976</v>
      </c>
      <c r="D390" s="7">
        <v>30136049</v>
      </c>
      <c r="E390" s="5" t="s">
        <v>14</v>
      </c>
      <c r="H390" s="8">
        <v>500</v>
      </c>
      <c r="I390" s="5" t="s">
        <v>15</v>
      </c>
      <c r="J390" s="5" t="s">
        <v>982</v>
      </c>
    </row>
    <row r="391" spans="1:10">
      <c r="A391" s="5" t="s">
        <v>1018</v>
      </c>
      <c r="B391" s="6">
        <v>44897.768586701393</v>
      </c>
      <c r="C391" s="5" t="s">
        <v>976</v>
      </c>
      <c r="D391" s="7">
        <v>43358952</v>
      </c>
      <c r="E391" s="10" t="s">
        <v>977</v>
      </c>
      <c r="H391" s="8">
        <v>300</v>
      </c>
      <c r="I391" s="5" t="s">
        <v>15</v>
      </c>
      <c r="J391" s="5" t="s">
        <v>978</v>
      </c>
    </row>
    <row r="392" spans="1:10">
      <c r="A392" s="5" t="s">
        <v>1018</v>
      </c>
      <c r="B392" s="6">
        <v>44897.768586701393</v>
      </c>
      <c r="C392" s="5" t="s">
        <v>976</v>
      </c>
      <c r="D392" s="7"/>
      <c r="E392" s="10"/>
      <c r="F392" s="8">
        <v>927.2</v>
      </c>
      <c r="I392" s="11" t="s">
        <v>9</v>
      </c>
      <c r="J392" s="10" t="s">
        <v>981</v>
      </c>
    </row>
    <row r="393" spans="1:10">
      <c r="A393" s="5" t="s">
        <v>1018</v>
      </c>
      <c r="B393" s="6">
        <v>44897.768586701393</v>
      </c>
      <c r="C393" s="5" t="s">
        <v>976</v>
      </c>
      <c r="D393" s="7"/>
      <c r="E393" s="10"/>
      <c r="F393" s="8">
        <v>175054</v>
      </c>
      <c r="I393" s="11" t="s">
        <v>9</v>
      </c>
      <c r="J393" s="5" t="s">
        <v>978</v>
      </c>
    </row>
    <row r="394" spans="1:10">
      <c r="A394" s="5" t="s">
        <v>1018</v>
      </c>
      <c r="B394" s="6">
        <v>44897.768586701393</v>
      </c>
      <c r="C394" s="5" t="s">
        <v>976</v>
      </c>
      <c r="D394" s="7"/>
      <c r="E394" s="10"/>
      <c r="F394" s="8">
        <v>59419.5</v>
      </c>
      <c r="I394" s="11" t="s">
        <v>9</v>
      </c>
      <c r="J394" s="5" t="s">
        <v>982</v>
      </c>
    </row>
    <row r="395" spans="1:10">
      <c r="A395" s="12" t="s">
        <v>21</v>
      </c>
      <c r="B395" s="3"/>
      <c r="C395" s="3"/>
      <c r="D395" s="7"/>
      <c r="E395" s="10"/>
      <c r="F395" s="20">
        <f>SUM(F373:G394)</f>
        <v>235400.7</v>
      </c>
      <c r="H395" s="8"/>
      <c r="I395" s="11"/>
      <c r="J395" s="10"/>
    </row>
    <row r="396" spans="1:10" ht="15.75" customHeight="1">
      <c r="A396" s="13" t="s">
        <v>22</v>
      </c>
      <c r="B396" s="13" t="s">
        <v>23</v>
      </c>
      <c r="C396" s="13" t="s">
        <v>24</v>
      </c>
      <c r="D396" s="14">
        <v>112352439</v>
      </c>
      <c r="E396" s="10"/>
      <c r="H396" s="8"/>
      <c r="I396" s="11"/>
      <c r="J396" s="10"/>
    </row>
    <row r="399" spans="1:10">
      <c r="A399" s="1" t="s">
        <v>0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3" t="s">
        <v>143</v>
      </c>
      <c r="B400" s="2"/>
      <c r="C400" s="2"/>
      <c r="D400" s="2"/>
      <c r="E400" s="2"/>
      <c r="F400" s="2"/>
      <c r="G400" s="2"/>
      <c r="H400" s="2"/>
      <c r="I400" s="2"/>
      <c r="J400" s="2"/>
    </row>
    <row r="401" spans="1:10">
      <c r="A401" s="88" t="s">
        <v>0</v>
      </c>
      <c r="B401" s="88" t="s">
        <v>2</v>
      </c>
      <c r="C401" s="88" t="s">
        <v>3</v>
      </c>
      <c r="D401" s="88" t="s">
        <v>4</v>
      </c>
      <c r="E401" s="88" t="s">
        <v>5</v>
      </c>
      <c r="F401" s="88" t="s">
        <v>6</v>
      </c>
      <c r="G401" s="90"/>
      <c r="H401" s="91"/>
      <c r="I401" s="88" t="s">
        <v>7</v>
      </c>
      <c r="J401" s="88" t="s">
        <v>8</v>
      </c>
    </row>
    <row r="402" spans="1:10">
      <c r="A402" s="89"/>
      <c r="B402" s="89"/>
      <c r="C402" s="89"/>
      <c r="D402" s="89"/>
      <c r="E402" s="89"/>
      <c r="F402" s="4" t="s">
        <v>9</v>
      </c>
      <c r="G402" s="4" t="s">
        <v>10</v>
      </c>
      <c r="H402" s="4" t="s">
        <v>11</v>
      </c>
      <c r="I402" s="89"/>
      <c r="J402" s="89"/>
    </row>
    <row r="403" spans="1:10">
      <c r="A403" s="5" t="s">
        <v>1019</v>
      </c>
      <c r="B403" s="6">
        <v>44898.593040474538</v>
      </c>
      <c r="C403" s="5" t="s">
        <v>976</v>
      </c>
      <c r="D403" s="7"/>
      <c r="E403" s="10"/>
      <c r="F403" s="8">
        <v>21657.3</v>
      </c>
      <c r="I403" s="11" t="s">
        <v>9</v>
      </c>
      <c r="J403" s="5" t="s">
        <v>978</v>
      </c>
    </row>
    <row r="404" spans="1:10">
      <c r="A404" s="12" t="s">
        <v>21</v>
      </c>
      <c r="B404" s="3"/>
      <c r="C404" s="3"/>
      <c r="D404" s="7"/>
      <c r="E404" s="10"/>
      <c r="F404" s="43"/>
      <c r="H404" s="8"/>
      <c r="I404" s="11"/>
      <c r="J404" s="10"/>
    </row>
    <row r="405" spans="1:10" ht="15.75" customHeight="1">
      <c r="A405" s="13" t="s">
        <v>22</v>
      </c>
      <c r="B405" s="13" t="s">
        <v>23</v>
      </c>
      <c r="C405" s="13" t="s">
        <v>24</v>
      </c>
      <c r="D405" s="14">
        <v>112352561</v>
      </c>
      <c r="E405" s="10"/>
      <c r="H405" s="8"/>
      <c r="I405" s="11"/>
      <c r="J405" s="10"/>
    </row>
    <row r="408" spans="1:10">
      <c r="A408" s="1" t="s">
        <v>0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3" t="s">
        <v>146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88" t="s">
        <v>0</v>
      </c>
      <c r="B410" s="88" t="s">
        <v>2</v>
      </c>
      <c r="C410" s="88" t="s">
        <v>3</v>
      </c>
      <c r="D410" s="88" t="s">
        <v>4</v>
      </c>
      <c r="E410" s="88" t="s">
        <v>5</v>
      </c>
      <c r="F410" s="88" t="s">
        <v>6</v>
      </c>
      <c r="G410" s="90"/>
      <c r="H410" s="91"/>
      <c r="I410" s="88" t="s">
        <v>7</v>
      </c>
      <c r="J410" s="88" t="s">
        <v>8</v>
      </c>
    </row>
    <row r="411" spans="1:10">
      <c r="A411" s="89"/>
      <c r="B411" s="89"/>
      <c r="C411" s="89"/>
      <c r="D411" s="89"/>
      <c r="E411" s="89"/>
      <c r="F411" s="4" t="s">
        <v>9</v>
      </c>
      <c r="G411" s="4" t="s">
        <v>10</v>
      </c>
      <c r="H411" s="4" t="s">
        <v>11</v>
      </c>
      <c r="I411" s="89"/>
      <c r="J411" s="89"/>
    </row>
    <row r="412" spans="1:10">
      <c r="A412" s="5" t="s">
        <v>1020</v>
      </c>
      <c r="B412" s="6">
        <v>44900.620783287042</v>
      </c>
      <c r="C412" s="5" t="s">
        <v>976</v>
      </c>
      <c r="D412" s="7"/>
      <c r="E412" s="10"/>
      <c r="F412" s="8">
        <v>3650.9</v>
      </c>
      <c r="I412" s="11" t="s">
        <v>9</v>
      </c>
      <c r="J412" s="10" t="s">
        <v>981</v>
      </c>
    </row>
    <row r="413" spans="1:10">
      <c r="A413" s="5" t="s">
        <v>1020</v>
      </c>
      <c r="B413" s="6">
        <v>44900.620783287042</v>
      </c>
      <c r="C413" s="5" t="s">
        <v>976</v>
      </c>
      <c r="D413" s="7"/>
      <c r="E413" s="10"/>
      <c r="F413" s="8">
        <v>13754.1</v>
      </c>
      <c r="I413" s="11" t="s">
        <v>9</v>
      </c>
      <c r="J413" s="5" t="s">
        <v>982</v>
      </c>
    </row>
    <row r="414" spans="1:10">
      <c r="A414" s="12" t="s">
        <v>21</v>
      </c>
      <c r="B414" s="3"/>
      <c r="C414" s="3"/>
      <c r="D414" s="7"/>
      <c r="E414" s="10"/>
      <c r="F414" s="19">
        <f>SUM(F412:G413)</f>
        <v>17405</v>
      </c>
      <c r="H414" s="8"/>
      <c r="I414" s="11"/>
      <c r="J414" s="5"/>
    </row>
    <row r="415" spans="1:10" ht="15.75" customHeight="1">
      <c r="A415" s="13" t="s">
        <v>22</v>
      </c>
      <c r="B415" s="13" t="s">
        <v>23</v>
      </c>
      <c r="C415" s="13" t="s">
        <v>24</v>
      </c>
      <c r="D415" s="14">
        <v>112370465</v>
      </c>
      <c r="E415" s="10"/>
      <c r="H415" s="8"/>
      <c r="I415" s="11"/>
      <c r="J415" s="5"/>
    </row>
    <row r="418" spans="1:10">
      <c r="A418" s="1" t="s">
        <v>0</v>
      </c>
      <c r="B418" s="2"/>
      <c r="C418" s="2"/>
      <c r="D418" s="2"/>
      <c r="E418" s="2"/>
      <c r="F418" s="2"/>
      <c r="G418" s="2"/>
      <c r="H418" s="2"/>
      <c r="I418" s="2"/>
      <c r="J418" s="2"/>
    </row>
    <row r="419" spans="1:10">
      <c r="A419" s="3" t="s">
        <v>152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88" t="s">
        <v>0</v>
      </c>
      <c r="B420" s="88" t="s">
        <v>2</v>
      </c>
      <c r="C420" s="88" t="s">
        <v>3</v>
      </c>
      <c r="D420" s="88" t="s">
        <v>4</v>
      </c>
      <c r="E420" s="88" t="s">
        <v>5</v>
      </c>
      <c r="F420" s="88" t="s">
        <v>6</v>
      </c>
      <c r="G420" s="90"/>
      <c r="H420" s="91"/>
      <c r="I420" s="88" t="s">
        <v>7</v>
      </c>
      <c r="J420" s="88" t="s">
        <v>8</v>
      </c>
    </row>
    <row r="421" spans="1:10">
      <c r="A421" s="89"/>
      <c r="B421" s="89"/>
      <c r="C421" s="89"/>
      <c r="D421" s="89"/>
      <c r="E421" s="89"/>
      <c r="F421" s="4" t="s">
        <v>9</v>
      </c>
      <c r="G421" s="4" t="s">
        <v>10</v>
      </c>
      <c r="H421" s="4" t="s">
        <v>11</v>
      </c>
      <c r="I421" s="89"/>
      <c r="J421" s="89"/>
    </row>
    <row r="422" spans="1:10">
      <c r="A422" s="5" t="s">
        <v>1021</v>
      </c>
      <c r="B422" s="6">
        <v>44901.628176747683</v>
      </c>
      <c r="C422" s="5" t="s">
        <v>976</v>
      </c>
      <c r="D422" s="7">
        <v>706325</v>
      </c>
      <c r="E422" s="10" t="s">
        <v>977</v>
      </c>
      <c r="H422" s="8">
        <v>1500</v>
      </c>
      <c r="I422" s="5" t="s">
        <v>15</v>
      </c>
      <c r="J422" s="5" t="s">
        <v>986</v>
      </c>
    </row>
    <row r="423" spans="1:10">
      <c r="A423" s="5" t="s">
        <v>1021</v>
      </c>
      <c r="B423" s="6">
        <v>44901.628176747683</v>
      </c>
      <c r="C423" s="5" t="s">
        <v>976</v>
      </c>
      <c r="D423" s="7">
        <v>3120062</v>
      </c>
      <c r="E423" s="10" t="s">
        <v>977</v>
      </c>
      <c r="H423" s="8">
        <v>1855.21</v>
      </c>
      <c r="I423" s="5" t="s">
        <v>15</v>
      </c>
      <c r="J423" s="5" t="s">
        <v>986</v>
      </c>
    </row>
    <row r="424" spans="1:10">
      <c r="A424" s="5" t="s">
        <v>1021</v>
      </c>
      <c r="B424" s="6">
        <v>44901.628176747683</v>
      </c>
      <c r="C424" s="5" t="s">
        <v>976</v>
      </c>
      <c r="D424" s="7">
        <v>52988897</v>
      </c>
      <c r="E424" s="10" t="s">
        <v>977</v>
      </c>
      <c r="H424" s="8">
        <v>1736</v>
      </c>
      <c r="I424" s="5" t="s">
        <v>15</v>
      </c>
      <c r="J424" s="10" t="s">
        <v>981</v>
      </c>
    </row>
    <row r="425" spans="1:10">
      <c r="A425" s="5" t="s">
        <v>1021</v>
      </c>
      <c r="B425" s="6">
        <v>44901.628176747683</v>
      </c>
      <c r="C425" s="5" t="s">
        <v>976</v>
      </c>
      <c r="D425" s="7"/>
      <c r="E425" s="10"/>
      <c r="F425" s="8">
        <v>5165.7</v>
      </c>
      <c r="I425" s="11" t="s">
        <v>9</v>
      </c>
      <c r="J425" s="5" t="s">
        <v>986</v>
      </c>
    </row>
    <row r="426" spans="1:10">
      <c r="A426" s="5" t="s">
        <v>1021</v>
      </c>
      <c r="B426" s="6">
        <v>44901.628176747683</v>
      </c>
      <c r="C426" s="5" t="s">
        <v>976</v>
      </c>
      <c r="D426" s="7"/>
      <c r="E426" s="10"/>
      <c r="F426" s="8">
        <v>6561.8</v>
      </c>
      <c r="I426" s="11" t="s">
        <v>9</v>
      </c>
      <c r="J426" s="10" t="s">
        <v>981</v>
      </c>
    </row>
    <row r="427" spans="1:10">
      <c r="A427" s="5" t="s">
        <v>1021</v>
      </c>
      <c r="B427" s="6">
        <v>44901.628176747683</v>
      </c>
      <c r="C427" s="5" t="s">
        <v>976</v>
      </c>
      <c r="D427" s="7"/>
      <c r="E427" s="10"/>
      <c r="F427" s="8">
        <v>15721.1</v>
      </c>
      <c r="I427" s="11" t="s">
        <v>9</v>
      </c>
      <c r="J427" s="5" t="s">
        <v>978</v>
      </c>
    </row>
    <row r="428" spans="1:10">
      <c r="A428" s="12" t="s">
        <v>21</v>
      </c>
      <c r="B428" s="3"/>
      <c r="C428" s="3"/>
      <c r="D428" s="7"/>
      <c r="E428" s="10"/>
      <c r="F428" s="19">
        <f>SUM(F422:G427)</f>
        <v>27448.6</v>
      </c>
      <c r="H428" s="8"/>
      <c r="I428" s="11"/>
      <c r="J428" s="10"/>
    </row>
    <row r="429" spans="1:10" ht="15.75" customHeight="1">
      <c r="A429" s="13" t="s">
        <v>22</v>
      </c>
      <c r="B429" s="13" t="s">
        <v>23</v>
      </c>
      <c r="C429" s="13" t="s">
        <v>24</v>
      </c>
      <c r="D429" s="14">
        <v>112370467</v>
      </c>
      <c r="E429" s="10"/>
      <c r="H429" s="8"/>
      <c r="I429" s="11"/>
      <c r="J429" s="10"/>
    </row>
    <row r="432" spans="1:10">
      <c r="A432" s="1" t="s">
        <v>0</v>
      </c>
      <c r="B432" s="2"/>
      <c r="C432" s="2"/>
      <c r="D432" s="2"/>
      <c r="E432" s="2"/>
      <c r="F432" s="2"/>
      <c r="G432" s="2"/>
      <c r="H432" s="2"/>
      <c r="I432" s="2"/>
      <c r="J432" s="2"/>
    </row>
    <row r="433" spans="1:10">
      <c r="A433" s="3" t="s">
        <v>155</v>
      </c>
      <c r="B433" s="2"/>
      <c r="C433" s="2"/>
      <c r="D433" s="2"/>
      <c r="E433" s="2"/>
      <c r="F433" s="2"/>
      <c r="G433" s="2"/>
      <c r="H433" s="2"/>
      <c r="I433" s="2"/>
      <c r="J433" s="2"/>
    </row>
    <row r="434" spans="1:10">
      <c r="A434" s="88" t="s">
        <v>0</v>
      </c>
      <c r="B434" s="88" t="s">
        <v>2</v>
      </c>
      <c r="C434" s="88" t="s">
        <v>3</v>
      </c>
      <c r="D434" s="88" t="s">
        <v>4</v>
      </c>
      <c r="E434" s="88" t="s">
        <v>5</v>
      </c>
      <c r="F434" s="88" t="s">
        <v>6</v>
      </c>
      <c r="G434" s="90"/>
      <c r="H434" s="91"/>
      <c r="I434" s="88" t="s">
        <v>7</v>
      </c>
      <c r="J434" s="88" t="s">
        <v>8</v>
      </c>
    </row>
    <row r="435" spans="1:10">
      <c r="A435" s="89"/>
      <c r="B435" s="89"/>
      <c r="C435" s="89"/>
      <c r="D435" s="89"/>
      <c r="E435" s="89"/>
      <c r="F435" s="4" t="s">
        <v>9</v>
      </c>
      <c r="G435" s="4" t="s">
        <v>10</v>
      </c>
      <c r="H435" s="4" t="s">
        <v>11</v>
      </c>
      <c r="I435" s="89"/>
      <c r="J435" s="89"/>
    </row>
    <row r="436" spans="1:10">
      <c r="A436" s="5" t="s">
        <v>1022</v>
      </c>
      <c r="B436" s="6">
        <v>44902.633084710651</v>
      </c>
      <c r="C436" s="5" t="s">
        <v>976</v>
      </c>
      <c r="D436" s="7">
        <v>34927171</v>
      </c>
      <c r="E436" s="5" t="s">
        <v>14</v>
      </c>
      <c r="H436" s="8">
        <v>6680.88</v>
      </c>
      <c r="I436" s="5" t="s">
        <v>15</v>
      </c>
      <c r="J436" s="5" t="s">
        <v>982</v>
      </c>
    </row>
    <row r="437" spans="1:10">
      <c r="A437" s="5" t="s">
        <v>1022</v>
      </c>
      <c r="B437" s="6">
        <v>44902.633084710651</v>
      </c>
      <c r="C437" s="5" t="s">
        <v>976</v>
      </c>
      <c r="D437" s="7"/>
      <c r="E437" s="10"/>
      <c r="F437" s="8">
        <v>14777.3</v>
      </c>
      <c r="I437" s="11" t="s">
        <v>9</v>
      </c>
      <c r="J437" s="5" t="s">
        <v>986</v>
      </c>
    </row>
    <row r="438" spans="1:10">
      <c r="A438" s="5" t="s">
        <v>1022</v>
      </c>
      <c r="B438" s="6">
        <v>44902.633084710651</v>
      </c>
      <c r="C438" s="5" t="s">
        <v>976</v>
      </c>
      <c r="D438" s="7"/>
      <c r="E438" s="10"/>
      <c r="F438" s="8">
        <v>11103.5</v>
      </c>
      <c r="I438" s="11" t="s">
        <v>9</v>
      </c>
      <c r="J438" s="10" t="s">
        <v>981</v>
      </c>
    </row>
    <row r="439" spans="1:10">
      <c r="A439" s="5" t="s">
        <v>1022</v>
      </c>
      <c r="B439" s="6">
        <v>44902.633084710651</v>
      </c>
      <c r="C439" s="5" t="s">
        <v>976</v>
      </c>
      <c r="D439" s="7"/>
      <c r="E439" s="10"/>
      <c r="F439" s="8">
        <v>26705</v>
      </c>
      <c r="I439" s="11" t="s">
        <v>9</v>
      </c>
      <c r="J439" s="5" t="s">
        <v>978</v>
      </c>
    </row>
    <row r="440" spans="1:10">
      <c r="A440" s="5" t="s">
        <v>1022</v>
      </c>
      <c r="B440" s="6">
        <v>44902.633084710651</v>
      </c>
      <c r="C440" s="5" t="s">
        <v>976</v>
      </c>
      <c r="D440" s="7"/>
      <c r="E440" s="10"/>
      <c r="F440" s="8">
        <v>19681.599999999999</v>
      </c>
      <c r="I440" s="11" t="s">
        <v>9</v>
      </c>
      <c r="J440" s="5" t="s">
        <v>982</v>
      </c>
    </row>
    <row r="441" spans="1:10">
      <c r="A441" s="12" t="s">
        <v>21</v>
      </c>
      <c r="B441" s="3"/>
      <c r="C441" s="3"/>
      <c r="D441" s="7"/>
      <c r="E441" s="10"/>
      <c r="F441" s="20">
        <f>SUM(F436:G440)</f>
        <v>72267.399999999994</v>
      </c>
      <c r="H441" s="8"/>
      <c r="I441" s="11"/>
      <c r="J441" s="5"/>
    </row>
    <row r="442" spans="1:10" ht="15.75" customHeight="1">
      <c r="A442" s="13" t="s">
        <v>22</v>
      </c>
      <c r="B442" s="13" t="s">
        <v>23</v>
      </c>
      <c r="C442" s="13" t="s">
        <v>24</v>
      </c>
      <c r="D442" s="14">
        <v>112387904</v>
      </c>
      <c r="E442" s="10"/>
      <c r="H442" s="8"/>
      <c r="I442" s="11"/>
      <c r="J442" s="5"/>
    </row>
    <row r="445" spans="1:10">
      <c r="A445" s="1" t="s">
        <v>0</v>
      </c>
      <c r="B445" s="2"/>
      <c r="C445" s="2"/>
      <c r="D445" s="2"/>
      <c r="E445" s="2"/>
      <c r="F445" s="2"/>
      <c r="G445" s="2"/>
      <c r="H445" s="2"/>
      <c r="I445" s="2"/>
      <c r="J445" s="2"/>
    </row>
    <row r="446" spans="1:10">
      <c r="A446" s="3" t="s">
        <v>159</v>
      </c>
      <c r="B446" s="2"/>
      <c r="C446" s="2"/>
      <c r="D446" s="2"/>
      <c r="E446" s="2"/>
      <c r="F446" s="2"/>
      <c r="G446" s="2"/>
      <c r="H446" s="2"/>
      <c r="I446" s="2"/>
      <c r="J446" s="2"/>
    </row>
    <row r="447" spans="1:10">
      <c r="A447" s="88" t="s">
        <v>0</v>
      </c>
      <c r="B447" s="88" t="s">
        <v>2</v>
      </c>
      <c r="C447" s="88" t="s">
        <v>3</v>
      </c>
      <c r="D447" s="88" t="s">
        <v>4</v>
      </c>
      <c r="E447" s="88" t="s">
        <v>5</v>
      </c>
      <c r="F447" s="88" t="s">
        <v>6</v>
      </c>
      <c r="G447" s="90"/>
      <c r="H447" s="91"/>
      <c r="I447" s="88" t="s">
        <v>7</v>
      </c>
      <c r="J447" s="88" t="s">
        <v>8</v>
      </c>
    </row>
    <row r="448" spans="1:10">
      <c r="A448" s="89"/>
      <c r="B448" s="89"/>
      <c r="C448" s="89"/>
      <c r="D448" s="89"/>
      <c r="E448" s="89"/>
      <c r="F448" s="4" t="s">
        <v>9</v>
      </c>
      <c r="G448" s="4" t="s">
        <v>10</v>
      </c>
      <c r="H448" s="4" t="s">
        <v>11</v>
      </c>
      <c r="I448" s="89"/>
      <c r="J448" s="89"/>
    </row>
    <row r="449" spans="1:10">
      <c r="A449" s="5" t="s">
        <v>1023</v>
      </c>
      <c r="B449" s="6">
        <v>44903.639657627318</v>
      </c>
      <c r="C449" s="5" t="s">
        <v>976</v>
      </c>
      <c r="D449" s="7"/>
      <c r="E449" s="10"/>
      <c r="G449" s="8">
        <v>1362.99</v>
      </c>
      <c r="I449" s="11" t="s">
        <v>10</v>
      </c>
      <c r="J449" s="5" t="s">
        <v>986</v>
      </c>
    </row>
    <row r="450" spans="1:10">
      <c r="A450" s="5" t="s">
        <v>1023</v>
      </c>
      <c r="B450" s="6">
        <v>44903.639657627318</v>
      </c>
      <c r="C450" s="5" t="s">
        <v>976</v>
      </c>
      <c r="D450" s="7">
        <v>10705001</v>
      </c>
      <c r="E450" s="10" t="s">
        <v>977</v>
      </c>
      <c r="H450" s="8">
        <v>951.91</v>
      </c>
      <c r="I450" s="5" t="s">
        <v>15</v>
      </c>
      <c r="J450" s="10" t="s">
        <v>979</v>
      </c>
    </row>
    <row r="451" spans="1:10">
      <c r="A451" s="5" t="s">
        <v>1023</v>
      </c>
      <c r="B451" s="6">
        <v>44903.639657627318</v>
      </c>
      <c r="C451" s="5" t="s">
        <v>976</v>
      </c>
      <c r="D451" s="7">
        <v>3368987</v>
      </c>
      <c r="E451" s="10" t="s">
        <v>977</v>
      </c>
      <c r="H451" s="8">
        <v>770.88</v>
      </c>
      <c r="I451" s="5" t="s">
        <v>15</v>
      </c>
      <c r="J451" s="5" t="s">
        <v>986</v>
      </c>
    </row>
    <row r="452" spans="1:10">
      <c r="A452" s="5" t="s">
        <v>1023</v>
      </c>
      <c r="B452" s="6">
        <v>44903.639657627318</v>
      </c>
      <c r="C452" s="5" t="s">
        <v>976</v>
      </c>
      <c r="D452" s="7">
        <v>3125508</v>
      </c>
      <c r="E452" s="10" t="s">
        <v>977</v>
      </c>
      <c r="H452" s="8">
        <v>417.85</v>
      </c>
      <c r="I452" s="5" t="s">
        <v>15</v>
      </c>
      <c r="J452" s="5" t="s">
        <v>986</v>
      </c>
    </row>
    <row r="453" spans="1:10">
      <c r="A453" s="5" t="s">
        <v>1023</v>
      </c>
      <c r="B453" s="6">
        <v>44903.639657627318</v>
      </c>
      <c r="C453" s="5" t="s">
        <v>976</v>
      </c>
      <c r="D453" s="7">
        <v>63091211</v>
      </c>
      <c r="E453" s="10" t="s">
        <v>977</v>
      </c>
      <c r="H453" s="8">
        <v>1125.8</v>
      </c>
      <c r="I453" s="5" t="s">
        <v>15</v>
      </c>
      <c r="J453" s="10" t="s">
        <v>981</v>
      </c>
    </row>
    <row r="454" spans="1:10">
      <c r="A454" s="5" t="s">
        <v>1023</v>
      </c>
      <c r="B454" s="6">
        <v>44903.639657627318</v>
      </c>
      <c r="C454" s="5" t="s">
        <v>976</v>
      </c>
      <c r="D454" s="7">
        <v>13143293</v>
      </c>
      <c r="E454" s="10" t="s">
        <v>977</v>
      </c>
      <c r="H454" s="8">
        <v>1478.25</v>
      </c>
      <c r="I454" s="5" t="s">
        <v>15</v>
      </c>
      <c r="J454" s="10" t="s">
        <v>981</v>
      </c>
    </row>
    <row r="455" spans="1:10">
      <c r="A455" s="5" t="s">
        <v>1023</v>
      </c>
      <c r="B455" s="6">
        <v>44903.639657627318</v>
      </c>
      <c r="C455" s="5" t="s">
        <v>976</v>
      </c>
      <c r="D455" s="7"/>
      <c r="E455" s="10"/>
      <c r="F455" s="8">
        <v>18421</v>
      </c>
      <c r="I455" s="11" t="s">
        <v>9</v>
      </c>
      <c r="J455" s="5" t="s">
        <v>986</v>
      </c>
    </row>
    <row r="456" spans="1:10">
      <c r="A456" s="5" t="s">
        <v>1023</v>
      </c>
      <c r="B456" s="6">
        <v>44903.639657627318</v>
      </c>
      <c r="C456" s="5" t="s">
        <v>976</v>
      </c>
      <c r="D456" s="7"/>
      <c r="E456" s="10"/>
      <c r="F456" s="8">
        <v>5715.1</v>
      </c>
      <c r="I456" s="11" t="s">
        <v>9</v>
      </c>
      <c r="J456" s="10" t="s">
        <v>981</v>
      </c>
    </row>
    <row r="457" spans="1:10">
      <c r="A457" s="5" t="s">
        <v>1023</v>
      </c>
      <c r="B457" s="6">
        <v>44903.639657627318</v>
      </c>
      <c r="C457" s="5" t="s">
        <v>976</v>
      </c>
      <c r="D457" s="7"/>
      <c r="E457" s="10"/>
      <c r="F457" s="8">
        <v>10613.8</v>
      </c>
      <c r="I457" s="11" t="s">
        <v>9</v>
      </c>
      <c r="J457" s="5" t="s">
        <v>978</v>
      </c>
    </row>
    <row r="458" spans="1:10">
      <c r="A458" s="5" t="s">
        <v>1023</v>
      </c>
      <c r="B458" s="6">
        <v>44903.639657627318</v>
      </c>
      <c r="C458" s="5" t="s">
        <v>976</v>
      </c>
      <c r="D458" s="7"/>
      <c r="E458" s="10"/>
      <c r="F458" s="8">
        <v>14158.2</v>
      </c>
      <c r="I458" s="11" t="s">
        <v>9</v>
      </c>
      <c r="J458" s="5" t="s">
        <v>982</v>
      </c>
    </row>
    <row r="459" spans="1:10">
      <c r="A459" s="5" t="s">
        <v>1023</v>
      </c>
      <c r="B459" s="6">
        <v>44903.639657627318</v>
      </c>
      <c r="C459" s="5" t="s">
        <v>976</v>
      </c>
      <c r="D459" s="7"/>
      <c r="E459" s="10"/>
      <c r="F459" s="8">
        <v>1637</v>
      </c>
      <c r="I459" s="11" t="s">
        <v>9</v>
      </c>
      <c r="J459" s="10" t="s">
        <v>990</v>
      </c>
    </row>
    <row r="460" spans="1:10">
      <c r="A460" s="12" t="s">
        <v>21</v>
      </c>
      <c r="B460" s="3"/>
      <c r="C460" s="3"/>
      <c r="D460" s="7"/>
      <c r="E460" s="10"/>
      <c r="F460" s="19">
        <f>SUM(F449:G459)</f>
        <v>51908.09</v>
      </c>
      <c r="H460" s="8"/>
      <c r="I460" s="11"/>
      <c r="J460" s="10"/>
    </row>
    <row r="461" spans="1:10" ht="15.75" customHeight="1">
      <c r="A461" s="13" t="s">
        <v>22</v>
      </c>
      <c r="B461" s="13" t="s">
        <v>23</v>
      </c>
      <c r="C461" s="13" t="s">
        <v>24</v>
      </c>
      <c r="D461" s="14">
        <v>112387906</v>
      </c>
      <c r="E461" s="10"/>
      <c r="H461" s="8"/>
      <c r="I461" s="11"/>
      <c r="J461" s="10"/>
    </row>
    <row r="465" spans="1:10">
      <c r="A465" s="1" t="s">
        <v>0</v>
      </c>
      <c r="B465" s="2"/>
      <c r="C465" s="2"/>
      <c r="D465" s="2"/>
      <c r="E465" s="2"/>
      <c r="F465" s="2"/>
      <c r="G465" s="2"/>
      <c r="H465" s="2"/>
      <c r="I465" s="2"/>
      <c r="J465" s="2"/>
    </row>
    <row r="466" spans="1:10">
      <c r="A466" s="3" t="s">
        <v>162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88" t="s">
        <v>0</v>
      </c>
      <c r="B467" s="88" t="s">
        <v>2</v>
      </c>
      <c r="C467" s="88" t="s">
        <v>3</v>
      </c>
      <c r="D467" s="88" t="s">
        <v>4</v>
      </c>
      <c r="E467" s="88" t="s">
        <v>5</v>
      </c>
      <c r="F467" s="88" t="s">
        <v>6</v>
      </c>
      <c r="G467" s="90"/>
      <c r="H467" s="91"/>
      <c r="I467" s="88" t="s">
        <v>7</v>
      </c>
      <c r="J467" s="88" t="s">
        <v>8</v>
      </c>
    </row>
    <row r="468" spans="1:10">
      <c r="A468" s="89"/>
      <c r="B468" s="89"/>
      <c r="C468" s="89"/>
      <c r="D468" s="89"/>
      <c r="E468" s="89"/>
      <c r="F468" s="4" t="s">
        <v>9</v>
      </c>
      <c r="G468" s="4" t="s">
        <v>10</v>
      </c>
      <c r="H468" s="4" t="s">
        <v>11</v>
      </c>
      <c r="I468" s="89"/>
      <c r="J468" s="89"/>
    </row>
    <row r="469" spans="1:10">
      <c r="A469" s="5" t="s">
        <v>1024</v>
      </c>
      <c r="B469" s="6">
        <v>44904.651897615739</v>
      </c>
      <c r="C469" s="5" t="s">
        <v>976</v>
      </c>
      <c r="D469" s="7">
        <v>3369955</v>
      </c>
      <c r="E469" s="10" t="s">
        <v>977</v>
      </c>
      <c r="H469" s="8">
        <v>280.60000000000002</v>
      </c>
      <c r="I469" s="5" t="s">
        <v>15</v>
      </c>
      <c r="J469" s="5" t="s">
        <v>982</v>
      </c>
    </row>
    <row r="470" spans="1:10">
      <c r="A470" s="5" t="s">
        <v>1024</v>
      </c>
      <c r="B470" s="6">
        <v>44904.651897615739</v>
      </c>
      <c r="C470" s="5" t="s">
        <v>976</v>
      </c>
      <c r="D470" s="7">
        <v>1111112</v>
      </c>
      <c r="E470" s="5" t="s">
        <v>218</v>
      </c>
      <c r="H470" s="8">
        <v>10280.59</v>
      </c>
      <c r="I470" s="5" t="s">
        <v>15</v>
      </c>
      <c r="J470" s="10" t="s">
        <v>979</v>
      </c>
    </row>
    <row r="471" spans="1:10">
      <c r="A471" s="5" t="s">
        <v>1024</v>
      </c>
      <c r="B471" s="6">
        <v>44904.651897615739</v>
      </c>
      <c r="C471" s="5" t="s">
        <v>976</v>
      </c>
      <c r="F471" s="8">
        <v>12251.3</v>
      </c>
      <c r="I471" s="11" t="s">
        <v>9</v>
      </c>
      <c r="J471" s="5" t="s">
        <v>986</v>
      </c>
    </row>
    <row r="472" spans="1:10">
      <c r="A472" s="5" t="s">
        <v>1024</v>
      </c>
      <c r="B472" s="6">
        <v>44904.651897615739</v>
      </c>
      <c r="C472" s="5" t="s">
        <v>976</v>
      </c>
      <c r="F472" s="8">
        <v>6705.7</v>
      </c>
      <c r="I472" s="11" t="s">
        <v>9</v>
      </c>
      <c r="J472" s="10" t="s">
        <v>981</v>
      </c>
    </row>
    <row r="473" spans="1:10">
      <c r="A473" s="5" t="s">
        <v>1024</v>
      </c>
      <c r="B473" s="6">
        <v>44904.651897615739</v>
      </c>
      <c r="C473" s="5" t="s">
        <v>976</v>
      </c>
      <c r="F473" s="8">
        <v>20651</v>
      </c>
      <c r="I473" s="11" t="s">
        <v>9</v>
      </c>
      <c r="J473" s="5" t="s">
        <v>978</v>
      </c>
    </row>
    <row r="474" spans="1:10">
      <c r="A474" s="5" t="s">
        <v>1024</v>
      </c>
      <c r="B474" s="6">
        <v>44904.651897615739</v>
      </c>
      <c r="C474" s="5" t="s">
        <v>976</v>
      </c>
      <c r="F474" s="8">
        <v>13893.9</v>
      </c>
      <c r="I474" s="11" t="s">
        <v>9</v>
      </c>
      <c r="J474" s="5" t="s">
        <v>982</v>
      </c>
    </row>
    <row r="475" spans="1:10">
      <c r="A475" s="12" t="s">
        <v>21</v>
      </c>
      <c r="B475" s="3"/>
      <c r="C475" s="3"/>
      <c r="F475" s="42">
        <f>SUM(F471:F474)</f>
        <v>53501.9</v>
      </c>
    </row>
    <row r="476" spans="1:10" ht="15.75" customHeight="1">
      <c r="A476" s="13" t="s">
        <v>22</v>
      </c>
      <c r="B476" s="13" t="s">
        <v>23</v>
      </c>
      <c r="C476" s="13" t="s">
        <v>24</v>
      </c>
      <c r="D476" s="14">
        <v>112399591</v>
      </c>
    </row>
    <row r="480" spans="1:10">
      <c r="A480" s="5" t="s">
        <v>1025</v>
      </c>
      <c r="B480" s="6">
        <v>44905.628369756952</v>
      </c>
      <c r="C480" s="5" t="s">
        <v>976</v>
      </c>
      <c r="D480" s="7">
        <v>690767</v>
      </c>
      <c r="E480" s="10" t="s">
        <v>977</v>
      </c>
      <c r="H480" s="8">
        <v>1500</v>
      </c>
      <c r="I480" s="5" t="s">
        <v>15</v>
      </c>
      <c r="J480" s="5" t="s">
        <v>982</v>
      </c>
    </row>
    <row r="481" spans="1:10">
      <c r="A481" s="5" t="s">
        <v>1025</v>
      </c>
      <c r="B481" s="6">
        <v>44905.628369756952</v>
      </c>
      <c r="C481" s="5" t="s">
        <v>976</v>
      </c>
      <c r="D481" s="7"/>
      <c r="E481" s="10"/>
      <c r="F481" s="8">
        <v>24676.1</v>
      </c>
      <c r="I481" s="11" t="s">
        <v>9</v>
      </c>
      <c r="J481" s="5" t="s">
        <v>986</v>
      </c>
    </row>
    <row r="482" spans="1:10">
      <c r="A482" s="5" t="s">
        <v>1025</v>
      </c>
      <c r="B482" s="6">
        <v>44905.628369756952</v>
      </c>
      <c r="C482" s="5" t="s">
        <v>976</v>
      </c>
      <c r="F482" s="8">
        <v>6589.1</v>
      </c>
      <c r="I482" s="11" t="s">
        <v>9</v>
      </c>
      <c r="J482" s="10" t="s">
        <v>981</v>
      </c>
    </row>
    <row r="483" spans="1:10">
      <c r="A483" s="5" t="s">
        <v>1025</v>
      </c>
      <c r="B483" s="6">
        <v>44905.628369756952</v>
      </c>
      <c r="C483" s="5" t="s">
        <v>976</v>
      </c>
      <c r="F483" s="8">
        <v>62090.2</v>
      </c>
      <c r="I483" s="11" t="s">
        <v>9</v>
      </c>
      <c r="J483" s="5" t="s">
        <v>978</v>
      </c>
    </row>
    <row r="484" spans="1:10">
      <c r="A484" s="5" t="s">
        <v>1025</v>
      </c>
      <c r="B484" s="6">
        <v>44905.628369756952</v>
      </c>
      <c r="C484" s="5" t="s">
        <v>976</v>
      </c>
      <c r="F484" s="8">
        <v>50743.6</v>
      </c>
      <c r="I484" s="11" t="s">
        <v>9</v>
      </c>
      <c r="J484" s="5" t="s">
        <v>982</v>
      </c>
    </row>
    <row r="485" spans="1:10">
      <c r="A485" s="5" t="s">
        <v>1025</v>
      </c>
      <c r="B485" s="6">
        <v>44905.628369756952</v>
      </c>
      <c r="C485" s="5" t="s">
        <v>976</v>
      </c>
      <c r="G485" s="8">
        <v>8770.2999999999993</v>
      </c>
      <c r="I485" s="11" t="s">
        <v>10</v>
      </c>
      <c r="J485" s="5" t="s">
        <v>986</v>
      </c>
    </row>
    <row r="486" spans="1:10">
      <c r="A486" s="5" t="s">
        <v>1025</v>
      </c>
      <c r="B486" s="6">
        <v>44905.628369756952</v>
      </c>
      <c r="C486" s="5" t="s">
        <v>976</v>
      </c>
      <c r="G486" s="8">
        <v>6419.73</v>
      </c>
      <c r="I486" s="11" t="s">
        <v>10</v>
      </c>
      <c r="J486" s="5" t="s">
        <v>978</v>
      </c>
    </row>
    <row r="487" spans="1:10">
      <c r="A487" s="12" t="s">
        <v>21</v>
      </c>
      <c r="B487" s="3"/>
      <c r="C487" s="3"/>
      <c r="F487" s="42">
        <f>SUM(F481:G486)</f>
        <v>159289.03</v>
      </c>
    </row>
    <row r="488" spans="1:10">
      <c r="A488" s="13" t="s">
        <v>22</v>
      </c>
      <c r="B488" s="13" t="s">
        <v>23</v>
      </c>
      <c r="C488" s="13" t="s">
        <v>24</v>
      </c>
      <c r="D488" s="80">
        <v>112399592</v>
      </c>
    </row>
    <row r="491" spans="1:10">
      <c r="A491" s="1" t="s">
        <v>0</v>
      </c>
      <c r="B491" s="2"/>
      <c r="C491" s="2"/>
      <c r="D491" s="2"/>
      <c r="E491" s="2"/>
      <c r="F491" s="2"/>
      <c r="G491" s="2"/>
      <c r="H491" s="2"/>
      <c r="I491" s="2"/>
      <c r="J491" s="2"/>
    </row>
    <row r="492" spans="1:10">
      <c r="A492" s="3" t="s">
        <v>167</v>
      </c>
      <c r="B492" s="2"/>
      <c r="C492" s="2"/>
      <c r="D492" s="2"/>
      <c r="E492" s="2"/>
      <c r="F492" s="2"/>
      <c r="G492" s="2"/>
      <c r="H492" s="2"/>
      <c r="I492" s="2"/>
      <c r="J492" s="2"/>
    </row>
    <row r="493" spans="1:10">
      <c r="A493" s="88" t="s">
        <v>0</v>
      </c>
      <c r="B493" s="88" t="s">
        <v>2</v>
      </c>
      <c r="C493" s="88" t="s">
        <v>3</v>
      </c>
      <c r="D493" s="88" t="s">
        <v>4</v>
      </c>
      <c r="E493" s="88" t="s">
        <v>5</v>
      </c>
      <c r="F493" s="88" t="s">
        <v>6</v>
      </c>
      <c r="G493" s="90"/>
      <c r="H493" s="91"/>
      <c r="I493" s="88" t="s">
        <v>7</v>
      </c>
      <c r="J493" s="88" t="s">
        <v>8</v>
      </c>
    </row>
    <row r="494" spans="1:10">
      <c r="A494" s="89"/>
      <c r="B494" s="89"/>
      <c r="C494" s="89"/>
      <c r="D494" s="89"/>
      <c r="E494" s="89"/>
      <c r="F494" s="4" t="s">
        <v>9</v>
      </c>
      <c r="G494" s="4" t="s">
        <v>10</v>
      </c>
      <c r="H494" s="4" t="s">
        <v>11</v>
      </c>
      <c r="I494" s="89"/>
      <c r="J494" s="89"/>
    </row>
    <row r="495" spans="1:10">
      <c r="A495" s="5" t="s">
        <v>1026</v>
      </c>
      <c r="B495" s="6">
        <v>44907.622714837962</v>
      </c>
      <c r="C495" s="5" t="s">
        <v>976</v>
      </c>
      <c r="D495" s="7">
        <v>3039996283</v>
      </c>
      <c r="E495" s="5" t="s">
        <v>14</v>
      </c>
      <c r="H495" s="8">
        <v>5800.68</v>
      </c>
      <c r="I495" s="5" t="s">
        <v>15</v>
      </c>
      <c r="J495" s="5" t="s">
        <v>978</v>
      </c>
    </row>
    <row r="496" spans="1:10">
      <c r="A496" s="5" t="s">
        <v>1026</v>
      </c>
      <c r="B496" s="6">
        <v>44907.622714837962</v>
      </c>
      <c r="C496" s="5" t="s">
        <v>976</v>
      </c>
      <c r="D496" s="7"/>
      <c r="E496" s="10"/>
      <c r="F496" s="8">
        <v>18187</v>
      </c>
      <c r="I496" s="11" t="s">
        <v>9</v>
      </c>
      <c r="J496" s="5" t="s">
        <v>986</v>
      </c>
    </row>
    <row r="497" spans="1:10">
      <c r="A497" s="5" t="s">
        <v>1026</v>
      </c>
      <c r="B497" s="6">
        <v>44907.622714837962</v>
      </c>
      <c r="C497" s="5" t="s">
        <v>976</v>
      </c>
      <c r="F497" s="8">
        <v>8420.4</v>
      </c>
      <c r="I497" s="11" t="s">
        <v>9</v>
      </c>
      <c r="J497" s="5" t="s">
        <v>982</v>
      </c>
    </row>
    <row r="498" spans="1:10">
      <c r="A498" s="12" t="s">
        <v>21</v>
      </c>
      <c r="B498" s="3"/>
      <c r="C498" s="3"/>
      <c r="F498" s="42">
        <f>SUM(F496:F497)</f>
        <v>26607.4</v>
      </c>
    </row>
    <row r="499" spans="1:10" ht="15.75" customHeight="1">
      <c r="A499" s="13" t="s">
        <v>22</v>
      </c>
      <c r="B499" s="13" t="s">
        <v>23</v>
      </c>
      <c r="C499" s="13" t="s">
        <v>24</v>
      </c>
      <c r="D499" s="14">
        <v>112413091</v>
      </c>
    </row>
    <row r="503" spans="1:10">
      <c r="A503" s="1" t="s">
        <v>0</v>
      </c>
      <c r="B503" s="2"/>
      <c r="C503" s="2"/>
      <c r="D503" s="2"/>
      <c r="E503" s="2"/>
      <c r="F503" s="2"/>
      <c r="G503" s="2"/>
      <c r="H503" s="2"/>
      <c r="I503" s="2"/>
      <c r="J503" s="2"/>
    </row>
    <row r="504" spans="1:10">
      <c r="A504" s="3" t="s">
        <v>171</v>
      </c>
      <c r="B504" s="2"/>
      <c r="C504" s="2"/>
      <c r="D504" s="2"/>
      <c r="E504" s="2"/>
      <c r="F504" s="2"/>
      <c r="G504" s="2"/>
      <c r="H504" s="2"/>
      <c r="I504" s="2"/>
      <c r="J504" s="2"/>
    </row>
    <row r="505" spans="1:10">
      <c r="A505" s="88" t="s">
        <v>0</v>
      </c>
      <c r="B505" s="88" t="s">
        <v>2</v>
      </c>
      <c r="C505" s="88" t="s">
        <v>3</v>
      </c>
      <c r="D505" s="88" t="s">
        <v>4</v>
      </c>
      <c r="E505" s="88" t="s">
        <v>5</v>
      </c>
      <c r="F505" s="88" t="s">
        <v>6</v>
      </c>
      <c r="G505" s="90"/>
      <c r="H505" s="91"/>
      <c r="I505" s="88" t="s">
        <v>7</v>
      </c>
      <c r="J505" s="88" t="s">
        <v>8</v>
      </c>
    </row>
    <row r="506" spans="1:10">
      <c r="A506" s="89"/>
      <c r="B506" s="89"/>
      <c r="C506" s="89"/>
      <c r="D506" s="89"/>
      <c r="E506" s="89"/>
      <c r="F506" s="4" t="s">
        <v>9</v>
      </c>
      <c r="G506" s="4" t="s">
        <v>10</v>
      </c>
      <c r="H506" s="4" t="s">
        <v>11</v>
      </c>
      <c r="I506" s="89"/>
      <c r="J506" s="89"/>
    </row>
    <row r="507" spans="1:10">
      <c r="A507" s="5" t="s">
        <v>1027</v>
      </c>
      <c r="B507" s="6">
        <v>44908.639113379628</v>
      </c>
      <c r="C507" s="5" t="s">
        <v>976</v>
      </c>
      <c r="D507" s="7">
        <v>3076215</v>
      </c>
      <c r="E507" s="10" t="s">
        <v>977</v>
      </c>
      <c r="H507" s="8">
        <v>470.3</v>
      </c>
      <c r="I507" s="5" t="s">
        <v>15</v>
      </c>
      <c r="J507" s="5" t="s">
        <v>986</v>
      </c>
    </row>
    <row r="508" spans="1:10">
      <c r="A508" s="5" t="s">
        <v>1027</v>
      </c>
      <c r="B508" s="6">
        <v>44908.639113379628</v>
      </c>
      <c r="C508" s="5" t="s">
        <v>976</v>
      </c>
      <c r="D508" s="7">
        <v>3160570</v>
      </c>
      <c r="E508" s="10" t="s">
        <v>977</v>
      </c>
      <c r="H508" s="8">
        <v>416.5</v>
      </c>
      <c r="I508" s="5" t="s">
        <v>15</v>
      </c>
      <c r="J508" s="5" t="s">
        <v>986</v>
      </c>
    </row>
    <row r="509" spans="1:10">
      <c r="A509" s="5" t="s">
        <v>1027</v>
      </c>
      <c r="B509" s="6">
        <v>44908.639113379628</v>
      </c>
      <c r="C509" s="5" t="s">
        <v>976</v>
      </c>
      <c r="D509" s="7"/>
      <c r="E509" s="10"/>
      <c r="F509" s="8">
        <v>14499.4</v>
      </c>
      <c r="I509" s="11" t="s">
        <v>9</v>
      </c>
      <c r="J509" s="5" t="s">
        <v>986</v>
      </c>
    </row>
    <row r="510" spans="1:10">
      <c r="A510" s="5" t="s">
        <v>1027</v>
      </c>
      <c r="B510" s="6">
        <v>44908.639113379628</v>
      </c>
      <c r="C510" s="5" t="s">
        <v>976</v>
      </c>
      <c r="F510" s="8">
        <v>2318.6999999999998</v>
      </c>
      <c r="I510" s="11" t="s">
        <v>9</v>
      </c>
      <c r="J510" s="10" t="s">
        <v>981</v>
      </c>
    </row>
    <row r="511" spans="1:10">
      <c r="A511" s="5" t="s">
        <v>1027</v>
      </c>
      <c r="B511" s="6">
        <v>44908.639113379628</v>
      </c>
      <c r="C511" s="5" t="s">
        <v>976</v>
      </c>
      <c r="F511" s="8">
        <v>47770.7</v>
      </c>
      <c r="I511" s="11" t="s">
        <v>9</v>
      </c>
      <c r="J511" s="5" t="s">
        <v>978</v>
      </c>
    </row>
    <row r="512" spans="1:10">
      <c r="A512" s="12" t="s">
        <v>21</v>
      </c>
      <c r="B512" s="3"/>
      <c r="C512" s="3"/>
      <c r="F512" s="42">
        <f>SUM(F509:F511)</f>
        <v>64588.799999999996</v>
      </c>
    </row>
    <row r="513" spans="1:10" ht="15.75" customHeight="1">
      <c r="A513" s="13" t="s">
        <v>22</v>
      </c>
      <c r="B513" s="13" t="s">
        <v>23</v>
      </c>
      <c r="C513" s="13" t="s">
        <v>24</v>
      </c>
      <c r="D513" s="14">
        <v>112413103</v>
      </c>
    </row>
    <row r="516" spans="1:10">
      <c r="A516" s="1" t="s">
        <v>0</v>
      </c>
      <c r="B516" s="2"/>
      <c r="C516" s="2"/>
      <c r="D516" s="2"/>
      <c r="E516" s="2"/>
      <c r="F516" s="2"/>
      <c r="G516" s="2"/>
      <c r="H516" s="2"/>
      <c r="I516" s="2"/>
      <c r="J516" s="2"/>
    </row>
    <row r="517" spans="1:10">
      <c r="A517" s="3" t="s">
        <v>174</v>
      </c>
      <c r="B517" s="2"/>
      <c r="C517" s="2"/>
      <c r="D517" s="2"/>
      <c r="E517" s="2"/>
      <c r="F517" s="2"/>
      <c r="G517" s="2"/>
      <c r="H517" s="2"/>
      <c r="I517" s="2"/>
      <c r="J517" s="2"/>
    </row>
    <row r="518" spans="1:10">
      <c r="A518" s="88" t="s">
        <v>0</v>
      </c>
      <c r="B518" s="88" t="s">
        <v>2</v>
      </c>
      <c r="C518" s="88" t="s">
        <v>3</v>
      </c>
      <c r="D518" s="88" t="s">
        <v>4</v>
      </c>
      <c r="E518" s="88" t="s">
        <v>5</v>
      </c>
      <c r="F518" s="88" t="s">
        <v>6</v>
      </c>
      <c r="G518" s="90"/>
      <c r="H518" s="91"/>
      <c r="I518" s="88" t="s">
        <v>7</v>
      </c>
      <c r="J518" s="88" t="s">
        <v>8</v>
      </c>
    </row>
    <row r="519" spans="1:10">
      <c r="A519" s="89"/>
      <c r="B519" s="89"/>
      <c r="C519" s="89"/>
      <c r="D519" s="89"/>
      <c r="E519" s="89"/>
      <c r="F519" s="4" t="s">
        <v>9</v>
      </c>
      <c r="G519" s="4" t="s">
        <v>10</v>
      </c>
      <c r="H519" s="4" t="s">
        <v>11</v>
      </c>
      <c r="I519" s="89"/>
      <c r="J519" s="89"/>
    </row>
    <row r="520" spans="1:10">
      <c r="A520" s="5" t="s">
        <v>1028</v>
      </c>
      <c r="B520" s="6">
        <v>44909.633541770832</v>
      </c>
      <c r="C520" s="5" t="s">
        <v>976</v>
      </c>
      <c r="D520" s="7">
        <v>31609104</v>
      </c>
      <c r="E520" s="5" t="s">
        <v>14</v>
      </c>
      <c r="H520" s="8">
        <v>5011.3</v>
      </c>
      <c r="I520" s="5" t="s">
        <v>15</v>
      </c>
      <c r="J520" s="10" t="s">
        <v>979</v>
      </c>
    </row>
    <row r="521" spans="1:10">
      <c r="A521" s="5" t="s">
        <v>1028</v>
      </c>
      <c r="B521" s="6">
        <v>44909.633541770832</v>
      </c>
      <c r="C521" s="5" t="s">
        <v>976</v>
      </c>
      <c r="D521" s="7"/>
      <c r="E521" s="10"/>
      <c r="F521" s="8">
        <v>14475.7</v>
      </c>
      <c r="I521" s="11" t="s">
        <v>9</v>
      </c>
      <c r="J521" s="5" t="s">
        <v>986</v>
      </c>
    </row>
    <row r="522" spans="1:10">
      <c r="A522" s="5" t="s">
        <v>1028</v>
      </c>
      <c r="B522" s="6">
        <v>44909.633541770832</v>
      </c>
      <c r="C522" s="5" t="s">
        <v>976</v>
      </c>
      <c r="D522" s="7"/>
      <c r="E522" s="10"/>
      <c r="F522" s="8">
        <v>14132.8</v>
      </c>
      <c r="I522" s="11" t="s">
        <v>9</v>
      </c>
      <c r="J522" s="10" t="s">
        <v>981</v>
      </c>
    </row>
    <row r="523" spans="1:10">
      <c r="A523" s="5" t="s">
        <v>1028</v>
      </c>
      <c r="B523" s="6">
        <v>44909.633541770832</v>
      </c>
      <c r="C523" s="5" t="s">
        <v>976</v>
      </c>
      <c r="D523" s="7"/>
      <c r="E523" s="10"/>
      <c r="F523" s="8">
        <v>22527.5</v>
      </c>
      <c r="I523" s="11" t="s">
        <v>9</v>
      </c>
      <c r="J523" s="5" t="s">
        <v>978</v>
      </c>
    </row>
    <row r="524" spans="1:10">
      <c r="A524" s="5" t="s">
        <v>1028</v>
      </c>
      <c r="B524" s="6">
        <v>44909.633541770832</v>
      </c>
      <c r="C524" s="5" t="s">
        <v>976</v>
      </c>
      <c r="D524" s="7"/>
      <c r="E524" s="10"/>
      <c r="F524" s="8">
        <v>23044.7</v>
      </c>
      <c r="I524" s="11" t="s">
        <v>9</v>
      </c>
      <c r="J524" s="5" t="s">
        <v>982</v>
      </c>
    </row>
    <row r="525" spans="1:10">
      <c r="A525" s="12" t="s">
        <v>21</v>
      </c>
      <c r="B525" s="3"/>
      <c r="C525" s="3"/>
      <c r="D525" s="7"/>
      <c r="E525" s="10"/>
      <c r="F525" s="19">
        <f>SUM(F520:G524)</f>
        <v>74180.7</v>
      </c>
      <c r="H525" s="8"/>
      <c r="I525" s="11"/>
      <c r="J525" s="5"/>
    </row>
    <row r="526" spans="1:10" ht="15.75" customHeight="1">
      <c r="A526" s="13" t="s">
        <v>22</v>
      </c>
      <c r="B526" s="13" t="s">
        <v>23</v>
      </c>
      <c r="C526" s="13" t="s">
        <v>24</v>
      </c>
      <c r="D526" s="14">
        <v>112433262</v>
      </c>
      <c r="E526" s="10"/>
      <c r="H526" s="8"/>
      <c r="I526" s="11"/>
      <c r="J526" s="5"/>
    </row>
    <row r="529" spans="1:10">
      <c r="A529" s="1" t="s">
        <v>0</v>
      </c>
      <c r="B529" s="2"/>
      <c r="C529" s="2"/>
      <c r="D529" s="2"/>
      <c r="E529" s="2"/>
      <c r="F529" s="2"/>
      <c r="G529" s="2"/>
      <c r="H529" s="2"/>
      <c r="I529" s="2"/>
      <c r="J529" s="2"/>
    </row>
    <row r="530" spans="1:10">
      <c r="A530" s="3" t="s">
        <v>178</v>
      </c>
      <c r="B530" s="2"/>
      <c r="C530" s="2"/>
      <c r="D530" s="2"/>
      <c r="E530" s="2"/>
      <c r="F530" s="2"/>
      <c r="G530" s="2"/>
      <c r="H530" s="2"/>
      <c r="I530" s="2"/>
      <c r="J530" s="2"/>
    </row>
    <row r="531" spans="1:10">
      <c r="A531" s="88" t="s">
        <v>0</v>
      </c>
      <c r="B531" s="88" t="s">
        <v>2</v>
      </c>
      <c r="C531" s="88" t="s">
        <v>3</v>
      </c>
      <c r="D531" s="88" t="s">
        <v>4</v>
      </c>
      <c r="E531" s="88" t="s">
        <v>5</v>
      </c>
      <c r="F531" s="88" t="s">
        <v>6</v>
      </c>
      <c r="G531" s="90"/>
      <c r="H531" s="91"/>
      <c r="I531" s="88" t="s">
        <v>7</v>
      </c>
      <c r="J531" s="88" t="s">
        <v>8</v>
      </c>
    </row>
    <row r="532" spans="1:10">
      <c r="A532" s="89"/>
      <c r="B532" s="89"/>
      <c r="C532" s="89"/>
      <c r="D532" s="89"/>
      <c r="E532" s="89"/>
      <c r="F532" s="4" t="s">
        <v>9</v>
      </c>
      <c r="G532" s="4" t="s">
        <v>10</v>
      </c>
      <c r="H532" s="4" t="s">
        <v>11</v>
      </c>
      <c r="I532" s="89"/>
      <c r="J532" s="89"/>
    </row>
    <row r="533" spans="1:10">
      <c r="A533" s="5" t="s">
        <v>1029</v>
      </c>
      <c r="B533" s="6">
        <v>44910.654757569442</v>
      </c>
      <c r="C533" s="5" t="s">
        <v>976</v>
      </c>
      <c r="D533" s="7"/>
      <c r="E533" s="10"/>
      <c r="G533" s="8">
        <v>3687.16</v>
      </c>
      <c r="I533" s="11" t="s">
        <v>10</v>
      </c>
      <c r="J533" s="5" t="s">
        <v>978</v>
      </c>
    </row>
    <row r="534" spans="1:10">
      <c r="A534" s="5" t="s">
        <v>1029</v>
      </c>
      <c r="B534" s="6">
        <v>44910.654757569442</v>
      </c>
      <c r="C534" s="5" t="s">
        <v>976</v>
      </c>
      <c r="D534" s="7"/>
      <c r="E534" s="10"/>
      <c r="G534" s="8">
        <v>5163.09</v>
      </c>
      <c r="I534" s="11" t="s">
        <v>10</v>
      </c>
      <c r="J534" s="10" t="s">
        <v>979</v>
      </c>
    </row>
    <row r="535" spans="1:10">
      <c r="A535" s="5" t="s">
        <v>1029</v>
      </c>
      <c r="B535" s="6">
        <v>44910.654757569442</v>
      </c>
      <c r="C535" s="5" t="s">
        <v>976</v>
      </c>
      <c r="D535" s="7">
        <v>693475</v>
      </c>
      <c r="E535" s="10" t="s">
        <v>977</v>
      </c>
      <c r="H535" s="8">
        <v>1678</v>
      </c>
      <c r="I535" s="5" t="s">
        <v>15</v>
      </c>
      <c r="J535" s="5" t="s">
        <v>986</v>
      </c>
    </row>
    <row r="536" spans="1:10">
      <c r="A536" s="5" t="s">
        <v>1029</v>
      </c>
      <c r="B536" s="6">
        <v>44910.654757569442</v>
      </c>
      <c r="C536" s="5" t="s">
        <v>976</v>
      </c>
      <c r="D536" s="7">
        <v>63123721</v>
      </c>
      <c r="E536" s="10" t="s">
        <v>977</v>
      </c>
      <c r="H536" s="8">
        <v>1938.2</v>
      </c>
      <c r="I536" s="5" t="s">
        <v>15</v>
      </c>
      <c r="J536" s="10" t="s">
        <v>981</v>
      </c>
    </row>
    <row r="537" spans="1:10">
      <c r="A537" s="5" t="s">
        <v>1029</v>
      </c>
      <c r="B537" s="6">
        <v>44910.654757569442</v>
      </c>
      <c r="C537" s="5" t="s">
        <v>976</v>
      </c>
      <c r="D537" s="7">
        <v>33032488</v>
      </c>
      <c r="E537" s="10" t="s">
        <v>977</v>
      </c>
      <c r="H537" s="8">
        <v>1050.98</v>
      </c>
      <c r="I537" s="5" t="s">
        <v>15</v>
      </c>
      <c r="J537" s="10" t="s">
        <v>981</v>
      </c>
    </row>
    <row r="538" spans="1:10">
      <c r="A538" s="5" t="s">
        <v>1030</v>
      </c>
      <c r="B538" s="6">
        <v>44910.654757569442</v>
      </c>
      <c r="C538" s="5" t="s">
        <v>976</v>
      </c>
      <c r="D538" s="7"/>
      <c r="E538" s="10"/>
      <c r="F538" s="8">
        <v>9663.7999999999993</v>
      </c>
      <c r="I538" s="11" t="s">
        <v>9</v>
      </c>
      <c r="J538" s="10" t="s">
        <v>981</v>
      </c>
    </row>
    <row r="539" spans="1:10">
      <c r="A539" s="5" t="s">
        <v>1029</v>
      </c>
      <c r="B539" s="6">
        <v>44910.654757569442</v>
      </c>
      <c r="C539" s="5" t="s">
        <v>976</v>
      </c>
      <c r="D539" s="7"/>
      <c r="E539" s="10"/>
      <c r="F539" s="8">
        <v>35039.1</v>
      </c>
      <c r="I539" s="11" t="s">
        <v>9</v>
      </c>
      <c r="J539" s="5" t="s">
        <v>986</v>
      </c>
    </row>
    <row r="540" spans="1:10">
      <c r="A540" s="5" t="s">
        <v>1029</v>
      </c>
      <c r="B540" s="6">
        <v>44910.654757569442</v>
      </c>
      <c r="C540" s="5" t="s">
        <v>976</v>
      </c>
      <c r="D540" s="7"/>
      <c r="E540" s="10"/>
      <c r="F540" s="8">
        <v>63678.2</v>
      </c>
      <c r="I540" s="11" t="s">
        <v>9</v>
      </c>
      <c r="J540" s="5" t="s">
        <v>978</v>
      </c>
    </row>
    <row r="541" spans="1:10">
      <c r="A541" s="5" t="s">
        <v>1029</v>
      </c>
      <c r="B541" s="6">
        <v>44910.654757569442</v>
      </c>
      <c r="C541" s="5" t="s">
        <v>976</v>
      </c>
      <c r="D541" s="7"/>
      <c r="E541" s="10"/>
      <c r="F541" s="8">
        <v>39790.9</v>
      </c>
      <c r="I541" s="11" t="s">
        <v>9</v>
      </c>
      <c r="J541" s="5" t="s">
        <v>982</v>
      </c>
    </row>
    <row r="542" spans="1:10">
      <c r="A542" s="12" t="s">
        <v>21</v>
      </c>
      <c r="B542" s="3"/>
      <c r="C542" s="3"/>
      <c r="D542" s="7"/>
      <c r="E542" s="10"/>
      <c r="F542" s="19">
        <f>SUM(F533:G541)</f>
        <v>157022.25</v>
      </c>
      <c r="H542" s="8"/>
      <c r="I542" s="11"/>
      <c r="J542" s="10"/>
    </row>
    <row r="543" spans="1:10" ht="15.75" customHeight="1">
      <c r="A543" s="13" t="s">
        <v>22</v>
      </c>
      <c r="B543" s="13" t="s">
        <v>23</v>
      </c>
      <c r="C543" s="13" t="s">
        <v>24</v>
      </c>
      <c r="D543" s="14">
        <v>112433263</v>
      </c>
      <c r="E543" s="10"/>
      <c r="H543" s="8"/>
      <c r="I543" s="11"/>
      <c r="J543" s="10"/>
    </row>
    <row r="546" spans="1:10">
      <c r="A546" s="1" t="s">
        <v>0</v>
      </c>
      <c r="B546" s="2"/>
      <c r="C546" s="2"/>
      <c r="D546" s="2"/>
      <c r="E546" s="2"/>
      <c r="F546" s="2"/>
      <c r="G546" s="2"/>
      <c r="H546" s="2"/>
      <c r="I546" s="2"/>
      <c r="J546" s="2"/>
    </row>
    <row r="547" spans="1:10">
      <c r="A547" s="3" t="s">
        <v>181</v>
      </c>
      <c r="B547" s="2"/>
      <c r="C547" s="2"/>
      <c r="D547" s="2"/>
      <c r="E547" s="2"/>
      <c r="F547" s="2"/>
      <c r="G547" s="2"/>
      <c r="H547" s="2"/>
      <c r="I547" s="2"/>
      <c r="J547" s="2"/>
    </row>
    <row r="548" spans="1:10">
      <c r="A548" s="88" t="s">
        <v>0</v>
      </c>
      <c r="B548" s="88" t="s">
        <v>2</v>
      </c>
      <c r="C548" s="88" t="s">
        <v>3</v>
      </c>
      <c r="D548" s="88" t="s">
        <v>4</v>
      </c>
      <c r="E548" s="88" t="s">
        <v>5</v>
      </c>
      <c r="F548" s="88" t="s">
        <v>6</v>
      </c>
      <c r="G548" s="90"/>
      <c r="H548" s="91"/>
      <c r="I548" s="88" t="s">
        <v>7</v>
      </c>
      <c r="J548" s="88" t="s">
        <v>8</v>
      </c>
    </row>
    <row r="549" spans="1:10">
      <c r="A549" s="89"/>
      <c r="B549" s="89"/>
      <c r="C549" s="89"/>
      <c r="D549" s="89"/>
      <c r="E549" s="89"/>
      <c r="F549" s="4" t="s">
        <v>9</v>
      </c>
      <c r="G549" s="4" t="s">
        <v>10</v>
      </c>
      <c r="H549" s="4" t="s">
        <v>11</v>
      </c>
      <c r="I549" s="89"/>
      <c r="J549" s="89"/>
    </row>
    <row r="550" spans="1:10">
      <c r="A550" s="5" t="s">
        <v>1031</v>
      </c>
      <c r="B550" s="6">
        <v>44911.62195818287</v>
      </c>
      <c r="C550" s="5" t="s">
        <v>976</v>
      </c>
      <c r="D550" s="7">
        <v>3032887</v>
      </c>
      <c r="E550" s="10" t="s">
        <v>977</v>
      </c>
      <c r="H550" s="8">
        <v>354.24</v>
      </c>
      <c r="I550" s="5" t="s">
        <v>15</v>
      </c>
      <c r="J550" s="5" t="s">
        <v>982</v>
      </c>
    </row>
    <row r="551" spans="1:10">
      <c r="A551" s="5" t="s">
        <v>1031</v>
      </c>
      <c r="B551" s="6">
        <v>44911.62195818287</v>
      </c>
      <c r="C551" s="5" t="s">
        <v>976</v>
      </c>
      <c r="D551" s="7">
        <v>53031696</v>
      </c>
      <c r="E551" s="10" t="s">
        <v>977</v>
      </c>
      <c r="H551" s="8">
        <v>9300</v>
      </c>
      <c r="I551" s="5" t="s">
        <v>15</v>
      </c>
      <c r="J551" s="10" t="s">
        <v>981</v>
      </c>
    </row>
    <row r="552" spans="1:10">
      <c r="A552" s="5" t="s">
        <v>1031</v>
      </c>
      <c r="B552" s="6">
        <v>44911.62195818287</v>
      </c>
      <c r="C552" s="5" t="s">
        <v>976</v>
      </c>
      <c r="D552" s="7"/>
      <c r="E552" s="10"/>
      <c r="F552" s="8">
        <v>6198.2</v>
      </c>
      <c r="I552" s="11" t="s">
        <v>9</v>
      </c>
      <c r="J552" s="10" t="s">
        <v>981</v>
      </c>
    </row>
    <row r="553" spans="1:10">
      <c r="A553" s="5" t="s">
        <v>1031</v>
      </c>
      <c r="B553" s="6">
        <v>44911.62195818287</v>
      </c>
      <c r="C553" s="5" t="s">
        <v>976</v>
      </c>
      <c r="D553" s="7"/>
      <c r="E553" s="10"/>
      <c r="F553" s="8">
        <v>18640.5</v>
      </c>
      <c r="I553" s="11" t="s">
        <v>9</v>
      </c>
      <c r="J553" s="5" t="s">
        <v>978</v>
      </c>
    </row>
    <row r="554" spans="1:10">
      <c r="A554" s="5" t="s">
        <v>1031</v>
      </c>
      <c r="B554" s="6">
        <v>44911.62195818287</v>
      </c>
      <c r="C554" s="5" t="s">
        <v>976</v>
      </c>
      <c r="D554" s="7"/>
      <c r="E554" s="10"/>
      <c r="F554" s="8">
        <v>16529.099999999999</v>
      </c>
      <c r="I554" s="11" t="s">
        <v>9</v>
      </c>
      <c r="J554" s="5" t="s">
        <v>982</v>
      </c>
    </row>
    <row r="555" spans="1:10">
      <c r="A555" s="12" t="s">
        <v>21</v>
      </c>
      <c r="B555" s="3"/>
      <c r="C555" s="3"/>
      <c r="D555" s="7"/>
      <c r="E555" s="10"/>
      <c r="F555" s="20">
        <f>SUM(F550:G554)</f>
        <v>41367.800000000003</v>
      </c>
      <c r="H555" s="8"/>
      <c r="I555" s="11"/>
      <c r="J555" s="5"/>
    </row>
    <row r="556" spans="1:10" ht="15.75" customHeight="1">
      <c r="A556" s="13" t="s">
        <v>22</v>
      </c>
      <c r="B556" s="13" t="s">
        <v>23</v>
      </c>
      <c r="C556" s="13" t="s">
        <v>24</v>
      </c>
      <c r="D556" s="14">
        <v>112441830</v>
      </c>
      <c r="E556" s="10"/>
      <c r="H556" s="8"/>
      <c r="I556" s="11"/>
      <c r="J556" s="5"/>
    </row>
    <row r="557" spans="1:10">
      <c r="A557" s="5"/>
      <c r="B557" s="6"/>
      <c r="C557" s="5"/>
      <c r="D557" s="7"/>
      <c r="E557" s="10"/>
      <c r="H557" s="8"/>
      <c r="I557" s="11"/>
      <c r="J557" s="5"/>
    </row>
    <row r="558" spans="1:10">
      <c r="A558" s="5"/>
      <c r="B558" s="6"/>
      <c r="C558" s="5"/>
      <c r="D558" s="7"/>
      <c r="E558" s="10"/>
      <c r="H558" s="8"/>
      <c r="I558" s="11"/>
      <c r="J558" s="5"/>
    </row>
    <row r="559" spans="1:10">
      <c r="A559" s="1" t="s">
        <v>0</v>
      </c>
      <c r="B559" s="2"/>
      <c r="C559" s="2"/>
      <c r="D559" s="2"/>
      <c r="E559" s="2"/>
      <c r="F559" s="2"/>
      <c r="G559" s="2"/>
      <c r="H559" s="2"/>
      <c r="I559" s="2"/>
      <c r="J559" s="2"/>
    </row>
    <row r="560" spans="1:10">
      <c r="A560" s="3" t="s">
        <v>185</v>
      </c>
      <c r="B560" s="2"/>
      <c r="C560" s="2"/>
      <c r="D560" s="2"/>
      <c r="E560" s="2"/>
      <c r="F560" s="2"/>
      <c r="G560" s="2"/>
      <c r="H560" s="2"/>
      <c r="I560" s="2"/>
      <c r="J560" s="2"/>
    </row>
    <row r="561" spans="1:10">
      <c r="A561" s="88" t="s">
        <v>0</v>
      </c>
      <c r="B561" s="88" t="s">
        <v>2</v>
      </c>
      <c r="C561" s="88" t="s">
        <v>3</v>
      </c>
      <c r="D561" s="88" t="s">
        <v>4</v>
      </c>
      <c r="E561" s="88" t="s">
        <v>5</v>
      </c>
      <c r="F561" s="88" t="s">
        <v>6</v>
      </c>
      <c r="G561" s="90"/>
      <c r="H561" s="91"/>
      <c r="I561" s="88" t="s">
        <v>7</v>
      </c>
      <c r="J561" s="88" t="s">
        <v>8</v>
      </c>
    </row>
    <row r="562" spans="1:10">
      <c r="A562" s="89"/>
      <c r="B562" s="89"/>
      <c r="C562" s="89"/>
      <c r="D562" s="89"/>
      <c r="E562" s="89"/>
      <c r="F562" s="4" t="s">
        <v>9</v>
      </c>
      <c r="G562" s="4" t="s">
        <v>10</v>
      </c>
      <c r="H562" s="4" t="s">
        <v>11</v>
      </c>
      <c r="I562" s="89"/>
      <c r="J562" s="89"/>
    </row>
    <row r="563" spans="1:10">
      <c r="A563" s="5" t="s">
        <v>1032</v>
      </c>
      <c r="B563" s="6">
        <v>44912.622696828701</v>
      </c>
      <c r="C563" s="5" t="s">
        <v>976</v>
      </c>
      <c r="D563" s="7"/>
      <c r="E563" s="10"/>
      <c r="G563" s="8">
        <v>35721.839999999997</v>
      </c>
      <c r="I563" s="11" t="s">
        <v>10</v>
      </c>
      <c r="J563" s="10" t="s">
        <v>990</v>
      </c>
    </row>
    <row r="564" spans="1:10">
      <c r="A564" s="5" t="s">
        <v>1032</v>
      </c>
      <c r="B564" s="6">
        <v>44912.622696828701</v>
      </c>
      <c r="C564" s="5" t="s">
        <v>976</v>
      </c>
      <c r="D564" s="7">
        <v>131358</v>
      </c>
      <c r="E564" s="5" t="s">
        <v>218</v>
      </c>
      <c r="H564" s="8">
        <v>1000</v>
      </c>
      <c r="I564" s="5" t="s">
        <v>15</v>
      </c>
      <c r="J564" s="10" t="s">
        <v>981</v>
      </c>
    </row>
    <row r="565" spans="1:10">
      <c r="A565" s="5" t="s">
        <v>1032</v>
      </c>
      <c r="B565" s="6">
        <v>44912.622696828701</v>
      </c>
      <c r="C565" s="5" t="s">
        <v>976</v>
      </c>
      <c r="D565" s="7">
        <v>124528</v>
      </c>
      <c r="E565" s="5" t="s">
        <v>218</v>
      </c>
      <c r="H565" s="8">
        <v>11201.84</v>
      </c>
      <c r="I565" s="5" t="s">
        <v>15</v>
      </c>
      <c r="J565" s="10" t="s">
        <v>981</v>
      </c>
    </row>
    <row r="566" spans="1:10">
      <c r="A566" s="5" t="s">
        <v>1032</v>
      </c>
      <c r="B566" s="6">
        <v>44912.622696828701</v>
      </c>
      <c r="C566" s="5" t="s">
        <v>976</v>
      </c>
      <c r="D566" s="7">
        <v>10716010</v>
      </c>
      <c r="E566" s="10" t="s">
        <v>977</v>
      </c>
      <c r="H566" s="8">
        <v>670.7</v>
      </c>
      <c r="I566" s="5" t="s">
        <v>15</v>
      </c>
      <c r="J566" s="10" t="s">
        <v>981</v>
      </c>
    </row>
    <row r="567" spans="1:10">
      <c r="A567" s="5" t="s">
        <v>1032</v>
      </c>
      <c r="B567" s="6">
        <v>44912.622696828701</v>
      </c>
      <c r="C567" s="5" t="s">
        <v>976</v>
      </c>
      <c r="D567" s="7">
        <v>3131187</v>
      </c>
      <c r="E567" s="10" t="s">
        <v>977</v>
      </c>
      <c r="H567" s="8">
        <v>2806.28</v>
      </c>
      <c r="I567" s="5" t="s">
        <v>15</v>
      </c>
      <c r="J567" s="5" t="s">
        <v>986</v>
      </c>
    </row>
    <row r="568" spans="1:10">
      <c r="A568" s="5" t="s">
        <v>1032</v>
      </c>
      <c r="B568" s="6">
        <v>44912.622696828701</v>
      </c>
      <c r="C568" s="5" t="s">
        <v>976</v>
      </c>
      <c r="D568" s="7">
        <v>728181</v>
      </c>
      <c r="E568" s="5" t="s">
        <v>14</v>
      </c>
      <c r="H568" s="8">
        <v>7730.24</v>
      </c>
      <c r="I568" s="5" t="s">
        <v>15</v>
      </c>
      <c r="J568" s="10" t="s">
        <v>990</v>
      </c>
    </row>
    <row r="569" spans="1:10">
      <c r="A569" s="5" t="s">
        <v>1032</v>
      </c>
      <c r="B569" s="6">
        <v>44912.622696828701</v>
      </c>
      <c r="C569" s="5" t="s">
        <v>976</v>
      </c>
      <c r="D569" s="7">
        <v>31466719</v>
      </c>
      <c r="E569" s="5" t="s">
        <v>14</v>
      </c>
      <c r="H569" s="8">
        <v>13534.2</v>
      </c>
      <c r="I569" s="5" t="s">
        <v>15</v>
      </c>
      <c r="J569" s="10" t="s">
        <v>990</v>
      </c>
    </row>
    <row r="570" spans="1:10">
      <c r="A570" s="5" t="s">
        <v>1032</v>
      </c>
      <c r="B570" s="6">
        <v>44912.622696828701</v>
      </c>
      <c r="C570" s="5" t="s">
        <v>976</v>
      </c>
      <c r="D570" s="7"/>
      <c r="E570" s="10"/>
      <c r="F570" s="8">
        <v>29121.7</v>
      </c>
      <c r="I570" s="11" t="s">
        <v>9</v>
      </c>
      <c r="J570" s="5" t="s">
        <v>986</v>
      </c>
    </row>
    <row r="571" spans="1:10">
      <c r="A571" s="5" t="s">
        <v>1032</v>
      </c>
      <c r="B571" s="6">
        <v>44912.622696828701</v>
      </c>
      <c r="C571" s="5" t="s">
        <v>976</v>
      </c>
      <c r="D571" s="7"/>
      <c r="E571" s="10"/>
      <c r="F571" s="8">
        <v>9467</v>
      </c>
      <c r="I571" s="11" t="s">
        <v>9</v>
      </c>
      <c r="J571" s="10" t="s">
        <v>981</v>
      </c>
    </row>
    <row r="572" spans="1:10">
      <c r="A572" s="5" t="s">
        <v>1032</v>
      </c>
      <c r="B572" s="6">
        <v>44912.622696828701</v>
      </c>
      <c r="C572" s="5" t="s">
        <v>976</v>
      </c>
      <c r="D572" s="7"/>
      <c r="E572" s="10"/>
      <c r="F572" s="8">
        <v>101697.4</v>
      </c>
      <c r="I572" s="11" t="s">
        <v>9</v>
      </c>
      <c r="J572" s="5" t="s">
        <v>978</v>
      </c>
    </row>
    <row r="573" spans="1:10">
      <c r="A573" s="5" t="s">
        <v>1032</v>
      </c>
      <c r="B573" s="6">
        <v>44912.622696828701</v>
      </c>
      <c r="C573" s="5" t="s">
        <v>976</v>
      </c>
      <c r="D573" s="7"/>
      <c r="E573" s="10"/>
      <c r="F573" s="8">
        <v>22500.1</v>
      </c>
      <c r="I573" s="11" t="s">
        <v>9</v>
      </c>
      <c r="J573" s="5" t="s">
        <v>982</v>
      </c>
    </row>
    <row r="574" spans="1:10">
      <c r="A574" s="5" t="s">
        <v>1032</v>
      </c>
      <c r="B574" s="6">
        <v>44912.622696828701</v>
      </c>
      <c r="C574" s="5" t="s">
        <v>976</v>
      </c>
      <c r="D574" s="7"/>
      <c r="E574" s="10"/>
      <c r="F574" s="8">
        <v>448.1</v>
      </c>
      <c r="I574" s="11" t="s">
        <v>9</v>
      </c>
      <c r="J574" s="10" t="s">
        <v>990</v>
      </c>
    </row>
    <row r="575" spans="1:10">
      <c r="A575" s="12" t="s">
        <v>21</v>
      </c>
      <c r="B575" s="3"/>
      <c r="C575" s="3"/>
      <c r="D575" s="7"/>
      <c r="E575" s="10"/>
      <c r="F575" s="20">
        <f>SUM(F563:G574)</f>
        <v>198956.14</v>
      </c>
      <c r="H575" s="8"/>
      <c r="I575" s="11"/>
      <c r="J575" s="5"/>
    </row>
    <row r="576" spans="1:10" ht="15.75" customHeight="1">
      <c r="A576" s="13" t="s">
        <v>22</v>
      </c>
      <c r="B576" s="13" t="s">
        <v>23</v>
      </c>
      <c r="C576" s="13" t="s">
        <v>24</v>
      </c>
      <c r="D576" s="14">
        <v>112441832</v>
      </c>
      <c r="E576" s="10"/>
      <c r="H576" s="8"/>
      <c r="I576" s="11"/>
      <c r="J576" s="5"/>
    </row>
    <row r="579" spans="1:10">
      <c r="A579" s="1" t="s">
        <v>0</v>
      </c>
      <c r="B579" s="2"/>
      <c r="C579" s="2"/>
      <c r="D579" s="2"/>
      <c r="E579" s="2"/>
      <c r="F579" s="2"/>
      <c r="G579" s="2"/>
      <c r="H579" s="2"/>
      <c r="I579" s="2"/>
      <c r="J579" s="2"/>
    </row>
    <row r="580" spans="1:10">
      <c r="A580" s="3" t="s">
        <v>188</v>
      </c>
      <c r="B580" s="2"/>
      <c r="C580" s="2"/>
      <c r="D580" s="2"/>
      <c r="E580" s="2"/>
      <c r="F580" s="2"/>
      <c r="G580" s="2"/>
      <c r="H580" s="2"/>
      <c r="I580" s="2"/>
      <c r="J580" s="2"/>
    </row>
    <row r="581" spans="1:10">
      <c r="A581" s="88" t="s">
        <v>0</v>
      </c>
      <c r="B581" s="88" t="s">
        <v>2</v>
      </c>
      <c r="C581" s="88" t="s">
        <v>3</v>
      </c>
      <c r="D581" s="88" t="s">
        <v>4</v>
      </c>
      <c r="E581" s="88" t="s">
        <v>5</v>
      </c>
      <c r="F581" s="88" t="s">
        <v>6</v>
      </c>
      <c r="G581" s="90"/>
      <c r="H581" s="91"/>
      <c r="I581" s="88" t="s">
        <v>7</v>
      </c>
      <c r="J581" s="88" t="s">
        <v>8</v>
      </c>
    </row>
    <row r="582" spans="1:10">
      <c r="A582" s="89"/>
      <c r="B582" s="89"/>
      <c r="C582" s="89"/>
      <c r="D582" s="89"/>
      <c r="E582" s="89"/>
      <c r="F582" s="4" t="s">
        <v>9</v>
      </c>
      <c r="G582" s="4" t="s">
        <v>10</v>
      </c>
      <c r="H582" s="4" t="s">
        <v>11</v>
      </c>
      <c r="I582" s="89"/>
      <c r="J582" s="89"/>
    </row>
    <row r="583" spans="1:10">
      <c r="A583" s="5" t="s">
        <v>1033</v>
      </c>
      <c r="B583" s="6">
        <v>44914.643227881941</v>
      </c>
      <c r="C583" s="5" t="s">
        <v>976</v>
      </c>
      <c r="D583" s="7">
        <v>3036461</v>
      </c>
      <c r="E583" s="10" t="s">
        <v>977</v>
      </c>
      <c r="H583" s="8">
        <v>5230.75</v>
      </c>
      <c r="I583" s="5" t="s">
        <v>15</v>
      </c>
      <c r="J583" s="5" t="s">
        <v>982</v>
      </c>
    </row>
    <row r="584" spans="1:10">
      <c r="A584" s="5" t="s">
        <v>1033</v>
      </c>
      <c r="B584" s="6">
        <v>44914.643227881941</v>
      </c>
      <c r="C584" s="5" t="s">
        <v>976</v>
      </c>
      <c r="D584" s="7">
        <v>3049940818</v>
      </c>
      <c r="E584" s="5" t="s">
        <v>14</v>
      </c>
      <c r="H584" s="8">
        <v>9092.61</v>
      </c>
      <c r="I584" s="5" t="s">
        <v>15</v>
      </c>
      <c r="J584" s="5" t="s">
        <v>978</v>
      </c>
    </row>
    <row r="585" spans="1:10">
      <c r="A585" s="5" t="s">
        <v>1033</v>
      </c>
      <c r="B585" s="6">
        <v>44914.643227881941</v>
      </c>
      <c r="C585" s="5" t="s">
        <v>976</v>
      </c>
      <c r="D585" s="7"/>
      <c r="E585" s="10"/>
      <c r="F585" s="8">
        <v>25215.599999999999</v>
      </c>
      <c r="I585" s="11" t="s">
        <v>9</v>
      </c>
      <c r="J585" s="5" t="s">
        <v>982</v>
      </c>
    </row>
    <row r="586" spans="1:10">
      <c r="A586" s="5" t="s">
        <v>1033</v>
      </c>
      <c r="B586" s="6">
        <v>44914.643227881941</v>
      </c>
      <c r="C586" s="5" t="s">
        <v>976</v>
      </c>
      <c r="D586" s="7"/>
      <c r="E586" s="10"/>
      <c r="F586" s="8">
        <v>11156.6</v>
      </c>
      <c r="I586" s="11" t="s">
        <v>9</v>
      </c>
      <c r="J586" s="10" t="s">
        <v>990</v>
      </c>
    </row>
    <row r="587" spans="1:10">
      <c r="A587" s="12" t="s">
        <v>21</v>
      </c>
      <c r="B587" s="3"/>
      <c r="C587" s="3"/>
      <c r="D587" s="7"/>
      <c r="E587" s="10"/>
      <c r="F587" s="19">
        <f>SUM(F583:G586)</f>
        <v>36372.199999999997</v>
      </c>
      <c r="H587" s="8"/>
      <c r="I587" s="11"/>
      <c r="J587" s="10"/>
    </row>
    <row r="588" spans="1:10" ht="15.75" customHeight="1">
      <c r="A588" s="13" t="s">
        <v>22</v>
      </c>
      <c r="B588" s="13" t="s">
        <v>23</v>
      </c>
      <c r="C588" s="13" t="s">
        <v>24</v>
      </c>
      <c r="D588" s="14">
        <v>112458284</v>
      </c>
      <c r="E588" s="10"/>
      <c r="H588" s="8"/>
      <c r="I588" s="11"/>
      <c r="J588" s="10"/>
    </row>
    <row r="591" spans="1:10">
      <c r="A591" s="1" t="s">
        <v>0</v>
      </c>
      <c r="B591" s="2"/>
      <c r="C591" s="2"/>
      <c r="D591" s="2"/>
      <c r="E591" s="2"/>
      <c r="F591" s="2"/>
      <c r="G591" s="2"/>
      <c r="H591" s="2"/>
      <c r="I591" s="2"/>
      <c r="J591" s="2"/>
    </row>
    <row r="592" spans="1:10">
      <c r="A592" s="3" t="s">
        <v>191</v>
      </c>
      <c r="B592" s="2"/>
      <c r="C592" s="2"/>
      <c r="D592" s="2"/>
      <c r="E592" s="2"/>
      <c r="F592" s="2"/>
      <c r="G592" s="2"/>
      <c r="H592" s="2"/>
      <c r="I592" s="2"/>
      <c r="J592" s="2"/>
    </row>
    <row r="593" spans="1:10">
      <c r="A593" s="88" t="s">
        <v>0</v>
      </c>
      <c r="B593" s="88" t="s">
        <v>2</v>
      </c>
      <c r="C593" s="88" t="s">
        <v>3</v>
      </c>
      <c r="D593" s="88" t="s">
        <v>4</v>
      </c>
      <c r="E593" s="88" t="s">
        <v>5</v>
      </c>
      <c r="F593" s="88" t="s">
        <v>6</v>
      </c>
      <c r="G593" s="90"/>
      <c r="H593" s="91"/>
      <c r="I593" s="88" t="s">
        <v>7</v>
      </c>
      <c r="J593" s="88" t="s">
        <v>8</v>
      </c>
    </row>
    <row r="594" spans="1:10">
      <c r="A594" s="89"/>
      <c r="B594" s="89"/>
      <c r="C594" s="89"/>
      <c r="D594" s="89"/>
      <c r="E594" s="89"/>
      <c r="F594" s="4" t="s">
        <v>9</v>
      </c>
      <c r="G594" s="4" t="s">
        <v>10</v>
      </c>
      <c r="H594" s="4" t="s">
        <v>11</v>
      </c>
      <c r="I594" s="89"/>
      <c r="J594" s="89"/>
    </row>
    <row r="595" spans="1:10">
      <c r="A595" s="5" t="s">
        <v>1034</v>
      </c>
      <c r="B595" s="6">
        <v>44915.628121666668</v>
      </c>
      <c r="C595" s="5" t="s">
        <v>976</v>
      </c>
      <c r="D595" s="7">
        <v>3049906209</v>
      </c>
      <c r="E595" s="5" t="s">
        <v>14</v>
      </c>
      <c r="H595" s="8">
        <v>990</v>
      </c>
      <c r="I595" s="5" t="s">
        <v>15</v>
      </c>
      <c r="J595" s="5" t="s">
        <v>978</v>
      </c>
    </row>
    <row r="596" spans="1:10">
      <c r="A596" s="5" t="s">
        <v>1034</v>
      </c>
      <c r="B596" s="6">
        <v>44915.628121666668</v>
      </c>
      <c r="C596" s="5" t="s">
        <v>976</v>
      </c>
      <c r="D596" s="7">
        <v>43418975</v>
      </c>
      <c r="E596" s="10" t="s">
        <v>977</v>
      </c>
      <c r="H596" s="8">
        <v>464.24</v>
      </c>
      <c r="I596" s="5" t="s">
        <v>15</v>
      </c>
      <c r="J596" s="10" t="s">
        <v>981</v>
      </c>
    </row>
    <row r="597" spans="1:10">
      <c r="A597" s="5" t="s">
        <v>1034</v>
      </c>
      <c r="B597" s="6">
        <v>44915.628121666668</v>
      </c>
      <c r="C597" s="5" t="s">
        <v>976</v>
      </c>
      <c r="D597" s="7">
        <v>3416617</v>
      </c>
      <c r="E597" s="10" t="s">
        <v>977</v>
      </c>
      <c r="H597" s="8">
        <v>890.32</v>
      </c>
      <c r="I597" s="5" t="s">
        <v>15</v>
      </c>
      <c r="J597" s="5" t="s">
        <v>986</v>
      </c>
    </row>
    <row r="598" spans="1:10">
      <c r="A598" s="5" t="s">
        <v>1034</v>
      </c>
      <c r="B598" s="6">
        <v>44915.628121666668</v>
      </c>
      <c r="C598" s="5" t="s">
        <v>976</v>
      </c>
      <c r="D598" s="7">
        <v>697519</v>
      </c>
      <c r="E598" s="10" t="s">
        <v>977</v>
      </c>
      <c r="H598" s="8">
        <v>1500</v>
      </c>
      <c r="I598" s="5" t="s">
        <v>15</v>
      </c>
      <c r="J598" s="5" t="s">
        <v>986</v>
      </c>
    </row>
    <row r="599" spans="1:10">
      <c r="A599" s="5" t="s">
        <v>1034</v>
      </c>
      <c r="B599" s="6">
        <v>44915.628121666668</v>
      </c>
      <c r="C599" s="5" t="s">
        <v>976</v>
      </c>
      <c r="D599" s="7">
        <v>10714617</v>
      </c>
      <c r="E599" s="10" t="s">
        <v>977</v>
      </c>
      <c r="H599" s="8">
        <v>401.2</v>
      </c>
      <c r="I599" s="5" t="s">
        <v>15</v>
      </c>
      <c r="J599" s="10" t="s">
        <v>979</v>
      </c>
    </row>
    <row r="600" spans="1:10">
      <c r="A600" s="5" t="s">
        <v>1034</v>
      </c>
      <c r="B600" s="6">
        <v>44915.628121666668</v>
      </c>
      <c r="C600" s="5" t="s">
        <v>976</v>
      </c>
      <c r="D600" s="7"/>
      <c r="E600" s="10"/>
      <c r="F600" s="8">
        <v>9615.6</v>
      </c>
      <c r="I600" s="11" t="s">
        <v>9</v>
      </c>
      <c r="J600" s="5" t="s">
        <v>986</v>
      </c>
    </row>
    <row r="601" spans="1:10">
      <c r="A601" s="5" t="s">
        <v>1034</v>
      </c>
      <c r="B601" s="6">
        <v>44915.628121666668</v>
      </c>
      <c r="C601" s="5" t="s">
        <v>976</v>
      </c>
      <c r="D601" s="7"/>
      <c r="E601" s="10"/>
      <c r="F601" s="8">
        <v>2934.1</v>
      </c>
      <c r="I601" s="11" t="s">
        <v>9</v>
      </c>
      <c r="J601" s="10" t="s">
        <v>981</v>
      </c>
    </row>
    <row r="602" spans="1:10">
      <c r="A602" s="5" t="s">
        <v>1034</v>
      </c>
      <c r="B602" s="6">
        <v>44915.628121666668</v>
      </c>
      <c r="C602" s="5" t="s">
        <v>976</v>
      </c>
      <c r="D602" s="7"/>
      <c r="E602" s="10"/>
      <c r="F602" s="8">
        <v>35420.699999999997</v>
      </c>
      <c r="I602" s="11" t="s">
        <v>9</v>
      </c>
      <c r="J602" s="5" t="s">
        <v>978</v>
      </c>
    </row>
    <row r="603" spans="1:10">
      <c r="A603" s="12" t="s">
        <v>21</v>
      </c>
      <c r="B603" s="3"/>
      <c r="C603" s="3"/>
      <c r="D603" s="7"/>
      <c r="E603" s="10"/>
      <c r="F603" s="19">
        <f>SUM(F595:G602)</f>
        <v>47970.399999999994</v>
      </c>
      <c r="H603" s="8"/>
      <c r="I603" s="11"/>
      <c r="J603" s="10"/>
    </row>
    <row r="604" spans="1:10" ht="15.75" customHeight="1">
      <c r="A604" s="13" t="s">
        <v>22</v>
      </c>
      <c r="B604" s="13" t="s">
        <v>23</v>
      </c>
      <c r="C604" s="13" t="s">
        <v>24</v>
      </c>
      <c r="D604" s="14">
        <v>112458286</v>
      </c>
      <c r="E604" s="10"/>
      <c r="H604" s="8"/>
      <c r="I604" s="11"/>
      <c r="J604" s="10"/>
    </row>
    <row r="607" spans="1:10">
      <c r="A607" s="1" t="s">
        <v>0</v>
      </c>
      <c r="B607" s="2"/>
      <c r="C607" s="2"/>
      <c r="D607" s="2"/>
      <c r="E607" s="2"/>
      <c r="F607" s="2"/>
      <c r="G607" s="2"/>
      <c r="H607" s="2"/>
      <c r="I607" s="2"/>
      <c r="J607" s="2"/>
    </row>
    <row r="608" spans="1:10">
      <c r="A608" s="3" t="s">
        <v>194</v>
      </c>
      <c r="B608" s="2"/>
      <c r="C608" s="2"/>
      <c r="D608" s="2"/>
      <c r="E608" s="2"/>
      <c r="F608" s="2"/>
      <c r="G608" s="2"/>
      <c r="H608" s="2"/>
      <c r="I608" s="2"/>
      <c r="J608" s="2"/>
    </row>
    <row r="609" spans="1:10">
      <c r="A609" s="88" t="s">
        <v>0</v>
      </c>
      <c r="B609" s="88" t="s">
        <v>2</v>
      </c>
      <c r="C609" s="88" t="s">
        <v>3</v>
      </c>
      <c r="D609" s="88" t="s">
        <v>4</v>
      </c>
      <c r="E609" s="88" t="s">
        <v>5</v>
      </c>
      <c r="F609" s="88" t="s">
        <v>6</v>
      </c>
      <c r="G609" s="90"/>
      <c r="H609" s="91"/>
      <c r="I609" s="88" t="s">
        <v>7</v>
      </c>
      <c r="J609" s="88" t="s">
        <v>8</v>
      </c>
    </row>
    <row r="610" spans="1:10">
      <c r="A610" s="89"/>
      <c r="B610" s="89"/>
      <c r="C610" s="89"/>
      <c r="D610" s="89"/>
      <c r="E610" s="89"/>
      <c r="F610" s="4" t="s">
        <v>9</v>
      </c>
      <c r="G610" s="4" t="s">
        <v>10</v>
      </c>
      <c r="H610" s="4" t="s">
        <v>11</v>
      </c>
      <c r="I610" s="89"/>
      <c r="J610" s="89"/>
    </row>
    <row r="611" spans="1:10">
      <c r="A611" s="5" t="s">
        <v>1035</v>
      </c>
      <c r="B611" s="6">
        <v>44916.644089710651</v>
      </c>
      <c r="C611" s="5" t="s">
        <v>976</v>
      </c>
      <c r="D611" s="7">
        <v>3144766</v>
      </c>
      <c r="E611" s="10" t="s">
        <v>977</v>
      </c>
      <c r="H611" s="8">
        <v>2033.28</v>
      </c>
      <c r="I611" s="5" t="s">
        <v>15</v>
      </c>
      <c r="J611" s="5" t="s">
        <v>982</v>
      </c>
    </row>
    <row r="612" spans="1:10">
      <c r="A612" s="5" t="s">
        <v>1035</v>
      </c>
      <c r="B612" s="6">
        <v>44916.644089710651</v>
      </c>
      <c r="C612" s="5" t="s">
        <v>976</v>
      </c>
      <c r="D612" s="7">
        <v>32581949</v>
      </c>
      <c r="E612" s="5" t="s">
        <v>14</v>
      </c>
      <c r="H612" s="8">
        <v>8692.51</v>
      </c>
      <c r="I612" s="5" t="s">
        <v>15</v>
      </c>
      <c r="J612" s="10" t="s">
        <v>981</v>
      </c>
    </row>
    <row r="613" spans="1:10">
      <c r="A613" s="5" t="s">
        <v>1035</v>
      </c>
      <c r="B613" s="6">
        <v>44916.644089710651</v>
      </c>
      <c r="C613" s="5" t="s">
        <v>976</v>
      </c>
      <c r="D613" s="7"/>
      <c r="E613" s="10"/>
      <c r="F613" s="8">
        <v>18075.900000000001</v>
      </c>
      <c r="I613" s="11" t="s">
        <v>9</v>
      </c>
      <c r="J613" s="5" t="s">
        <v>986</v>
      </c>
    </row>
    <row r="614" spans="1:10">
      <c r="A614" s="5" t="s">
        <v>1035</v>
      </c>
      <c r="B614" s="6">
        <v>44916.644089710651</v>
      </c>
      <c r="C614" s="5" t="s">
        <v>976</v>
      </c>
      <c r="D614" s="7"/>
      <c r="E614" s="10"/>
      <c r="F614" s="8">
        <v>5707.5</v>
      </c>
      <c r="I614" s="11" t="s">
        <v>9</v>
      </c>
      <c r="J614" s="10" t="s">
        <v>981</v>
      </c>
    </row>
    <row r="615" spans="1:10">
      <c r="A615" s="5" t="s">
        <v>1035</v>
      </c>
      <c r="B615" s="6">
        <v>44916.644089710651</v>
      </c>
      <c r="C615" s="5" t="s">
        <v>976</v>
      </c>
      <c r="D615" s="7"/>
      <c r="E615" s="10"/>
      <c r="F615" s="8">
        <v>91148.1</v>
      </c>
      <c r="I615" s="11" t="s">
        <v>9</v>
      </c>
      <c r="J615" s="5" t="s">
        <v>978</v>
      </c>
    </row>
    <row r="616" spans="1:10">
      <c r="A616" s="5" t="s">
        <v>1035</v>
      </c>
      <c r="B616" s="6">
        <v>44916.644089710651</v>
      </c>
      <c r="C616" s="5" t="s">
        <v>976</v>
      </c>
      <c r="D616" s="7"/>
      <c r="E616" s="10"/>
      <c r="F616" s="8">
        <v>42780.3</v>
      </c>
      <c r="I616" s="11" t="s">
        <v>9</v>
      </c>
      <c r="J616" s="5" t="s">
        <v>982</v>
      </c>
    </row>
    <row r="617" spans="1:10">
      <c r="A617" s="5" t="s">
        <v>1035</v>
      </c>
      <c r="B617" s="6">
        <v>44916.644089710651</v>
      </c>
      <c r="C617" s="5" t="s">
        <v>976</v>
      </c>
      <c r="D617" s="7"/>
      <c r="E617" s="10"/>
      <c r="F617" s="8">
        <v>2011.1</v>
      </c>
      <c r="I617" s="11" t="s">
        <v>9</v>
      </c>
      <c r="J617" s="10" t="s">
        <v>990</v>
      </c>
    </row>
    <row r="618" spans="1:10">
      <c r="A618" s="12" t="s">
        <v>21</v>
      </c>
      <c r="B618" s="3"/>
      <c r="C618" s="3"/>
      <c r="D618" s="7"/>
      <c r="E618" s="10"/>
      <c r="F618" s="19">
        <f>SUM(F611:G617)</f>
        <v>159722.9</v>
      </c>
      <c r="H618" s="8"/>
      <c r="I618" s="11"/>
      <c r="J618" s="5"/>
    </row>
    <row r="619" spans="1:10" ht="15.75" customHeight="1">
      <c r="A619" s="13" t="s">
        <v>22</v>
      </c>
      <c r="B619" s="13" t="s">
        <v>23</v>
      </c>
      <c r="C619" s="13" t="s">
        <v>24</v>
      </c>
      <c r="D619" s="14">
        <v>112478102</v>
      </c>
      <c r="E619" s="10"/>
      <c r="H619" s="8"/>
      <c r="I619" s="11"/>
      <c r="J619" s="5"/>
    </row>
    <row r="622" spans="1:10">
      <c r="A622" s="1" t="s">
        <v>0</v>
      </c>
      <c r="B622" s="2"/>
      <c r="C622" s="2"/>
      <c r="D622" s="2"/>
      <c r="E622" s="2"/>
      <c r="F622" s="2"/>
      <c r="G622" s="2"/>
      <c r="H622" s="2"/>
      <c r="I622" s="2"/>
      <c r="J622" s="2"/>
    </row>
    <row r="623" spans="1:10">
      <c r="A623" s="3" t="s">
        <v>197</v>
      </c>
      <c r="B623" s="2"/>
      <c r="C623" s="2"/>
      <c r="D623" s="2"/>
      <c r="E623" s="2"/>
      <c r="F623" s="2"/>
      <c r="G623" s="2"/>
      <c r="H623" s="2"/>
      <c r="I623" s="2"/>
      <c r="J623" s="2"/>
    </row>
    <row r="624" spans="1:10">
      <c r="A624" s="88" t="s">
        <v>0</v>
      </c>
      <c r="B624" s="88" t="s">
        <v>2</v>
      </c>
      <c r="C624" s="88" t="s">
        <v>3</v>
      </c>
      <c r="D624" s="88" t="s">
        <v>4</v>
      </c>
      <c r="E624" s="88" t="s">
        <v>5</v>
      </c>
      <c r="F624" s="88" t="s">
        <v>6</v>
      </c>
      <c r="G624" s="90"/>
      <c r="H624" s="91"/>
      <c r="I624" s="88" t="s">
        <v>7</v>
      </c>
      <c r="J624" s="88" t="s">
        <v>8</v>
      </c>
    </row>
    <row r="625" spans="1:10">
      <c r="A625" s="89"/>
      <c r="B625" s="89"/>
      <c r="C625" s="89"/>
      <c r="D625" s="89"/>
      <c r="E625" s="89"/>
      <c r="F625" s="4" t="s">
        <v>9</v>
      </c>
      <c r="G625" s="4" t="s">
        <v>10</v>
      </c>
      <c r="H625" s="4" t="s">
        <v>11</v>
      </c>
      <c r="I625" s="89"/>
      <c r="J625" s="89"/>
    </row>
    <row r="626" spans="1:10">
      <c r="A626" s="5" t="s">
        <v>1036</v>
      </c>
      <c r="B626" s="6">
        <v>44917.683815324082</v>
      </c>
      <c r="C626" s="5" t="s">
        <v>976</v>
      </c>
      <c r="D626" s="7">
        <v>3201600</v>
      </c>
      <c r="E626" s="10" t="s">
        <v>977</v>
      </c>
      <c r="H626" s="8">
        <v>1330.8</v>
      </c>
      <c r="I626" s="5" t="s">
        <v>15</v>
      </c>
      <c r="J626" s="5" t="s">
        <v>986</v>
      </c>
    </row>
    <row r="627" spans="1:10">
      <c r="A627" s="5" t="s">
        <v>1036</v>
      </c>
      <c r="B627" s="6">
        <v>44917.683815324082</v>
      </c>
      <c r="C627" s="5" t="s">
        <v>976</v>
      </c>
      <c r="D627" s="7"/>
      <c r="E627" s="10"/>
      <c r="F627" s="8">
        <v>20303.8</v>
      </c>
      <c r="I627" s="11" t="s">
        <v>9</v>
      </c>
      <c r="J627" s="5" t="s">
        <v>986</v>
      </c>
    </row>
    <row r="628" spans="1:10">
      <c r="A628" s="5" t="s">
        <v>1036</v>
      </c>
      <c r="B628" s="6">
        <v>44917.683815324082</v>
      </c>
      <c r="C628" s="5" t="s">
        <v>976</v>
      </c>
      <c r="D628" s="7"/>
      <c r="E628" s="10"/>
      <c r="F628" s="8">
        <v>7399.7</v>
      </c>
      <c r="I628" s="11" t="s">
        <v>9</v>
      </c>
      <c r="J628" s="10" t="s">
        <v>981</v>
      </c>
    </row>
    <row r="629" spans="1:10">
      <c r="A629" s="5" t="s">
        <v>1036</v>
      </c>
      <c r="B629" s="6">
        <v>44917.683815324082</v>
      </c>
      <c r="C629" s="5" t="s">
        <v>976</v>
      </c>
      <c r="D629" s="7"/>
      <c r="E629" s="10"/>
      <c r="F629" s="8">
        <v>33377.800000000003</v>
      </c>
      <c r="I629" s="11" t="s">
        <v>9</v>
      </c>
      <c r="J629" s="5" t="s">
        <v>978</v>
      </c>
    </row>
    <row r="630" spans="1:10">
      <c r="A630" s="5" t="s">
        <v>1036</v>
      </c>
      <c r="B630" s="6">
        <v>44917.683815324082</v>
      </c>
      <c r="C630" s="5" t="s">
        <v>976</v>
      </c>
      <c r="D630" s="7"/>
      <c r="E630" s="10"/>
      <c r="F630" s="8">
        <v>38060.699999999997</v>
      </c>
      <c r="I630" s="11" t="s">
        <v>9</v>
      </c>
      <c r="J630" s="5" t="s">
        <v>982</v>
      </c>
    </row>
    <row r="631" spans="1:10">
      <c r="A631" s="12" t="s">
        <v>21</v>
      </c>
      <c r="B631" s="3"/>
      <c r="C631" s="3"/>
      <c r="D631" s="26">
        <f>92182+6960</f>
        <v>99142</v>
      </c>
      <c r="E631" s="10"/>
      <c r="F631" s="19">
        <f>SUM(F626:G630)</f>
        <v>99142</v>
      </c>
      <c r="H631" s="8"/>
      <c r="I631" s="11"/>
      <c r="J631" s="5"/>
    </row>
    <row r="632" spans="1:10">
      <c r="A632" s="13" t="s">
        <v>22</v>
      </c>
      <c r="B632" s="13" t="s">
        <v>23</v>
      </c>
      <c r="C632" s="13" t="s">
        <v>24</v>
      </c>
      <c r="D632" s="7"/>
      <c r="E632" s="10"/>
      <c r="H632" s="8"/>
      <c r="I632" s="11"/>
      <c r="J632" s="5"/>
    </row>
    <row r="633" spans="1:10" ht="15.75" customHeight="1">
      <c r="D633" s="14">
        <v>112478105</v>
      </c>
    </row>
    <row r="634" spans="1:10" ht="15.75" customHeight="1">
      <c r="D634" s="14">
        <v>112478192</v>
      </c>
    </row>
    <row r="636" spans="1:10">
      <c r="A636" s="1" t="s">
        <v>0</v>
      </c>
      <c r="B636" s="2"/>
      <c r="C636" s="2"/>
      <c r="D636" s="2"/>
      <c r="E636" s="2"/>
      <c r="F636" s="2"/>
      <c r="G636" s="2"/>
      <c r="H636" s="2"/>
      <c r="I636" s="2"/>
      <c r="J636" s="2"/>
    </row>
    <row r="637" spans="1:10">
      <c r="A637" s="3" t="s">
        <v>208</v>
      </c>
      <c r="B637" s="2"/>
      <c r="C637" s="2"/>
      <c r="D637" s="2"/>
      <c r="E637" s="2"/>
      <c r="F637" s="2"/>
      <c r="G637" s="2"/>
      <c r="H637" s="2"/>
      <c r="I637" s="2"/>
      <c r="J637" s="2"/>
    </row>
    <row r="638" spans="1:10">
      <c r="A638" s="88" t="s">
        <v>0</v>
      </c>
      <c r="B638" s="88" t="s">
        <v>2</v>
      </c>
      <c r="C638" s="88" t="s">
        <v>3</v>
      </c>
      <c r="D638" s="88" t="s">
        <v>4</v>
      </c>
      <c r="E638" s="88" t="s">
        <v>5</v>
      </c>
      <c r="F638" s="88" t="s">
        <v>6</v>
      </c>
      <c r="G638" s="90"/>
      <c r="H638" s="91"/>
      <c r="I638" s="88" t="s">
        <v>7</v>
      </c>
      <c r="J638" s="88" t="s">
        <v>8</v>
      </c>
    </row>
    <row r="639" spans="1:10">
      <c r="A639" s="89"/>
      <c r="B639" s="89"/>
      <c r="C639" s="89"/>
      <c r="D639" s="89"/>
      <c r="E639" s="89"/>
      <c r="F639" s="4" t="s">
        <v>9</v>
      </c>
      <c r="G639" s="4" t="s">
        <v>10</v>
      </c>
      <c r="H639" s="4" t="s">
        <v>11</v>
      </c>
      <c r="I639" s="89"/>
      <c r="J639" s="89"/>
    </row>
    <row r="640" spans="1:10">
      <c r="A640" s="5" t="s">
        <v>1037</v>
      </c>
      <c r="B640" s="6">
        <v>44918.629247442128</v>
      </c>
      <c r="C640" s="5" t="s">
        <v>976</v>
      </c>
      <c r="D640" s="7">
        <v>32839072</v>
      </c>
      <c r="E640" s="5" t="s">
        <v>14</v>
      </c>
      <c r="H640" s="8">
        <v>12699</v>
      </c>
      <c r="I640" s="5" t="s">
        <v>15</v>
      </c>
      <c r="J640" s="5" t="s">
        <v>986</v>
      </c>
    </row>
    <row r="641" spans="1:10">
      <c r="A641" s="5" t="s">
        <v>1038</v>
      </c>
      <c r="B641" s="6">
        <v>44918.629247442128</v>
      </c>
      <c r="C641" s="5" t="s">
        <v>976</v>
      </c>
      <c r="D641" s="7">
        <v>32840264</v>
      </c>
      <c r="E641" s="5" t="s">
        <v>14</v>
      </c>
      <c r="H641" s="8">
        <v>2152.8000000000002</v>
      </c>
      <c r="I641" s="5" t="s">
        <v>15</v>
      </c>
      <c r="J641" s="10" t="s">
        <v>990</v>
      </c>
    </row>
    <row r="642" spans="1:10">
      <c r="A642" s="5" t="s">
        <v>1038</v>
      </c>
      <c r="B642" s="6">
        <v>44918.629247442128</v>
      </c>
      <c r="C642" s="5" t="s">
        <v>976</v>
      </c>
      <c r="D642" s="7">
        <v>10720997</v>
      </c>
      <c r="E642" s="10" t="s">
        <v>977</v>
      </c>
      <c r="H642" s="8">
        <v>979.7</v>
      </c>
      <c r="I642" s="5" t="s">
        <v>15</v>
      </c>
      <c r="J642" s="10" t="s">
        <v>981</v>
      </c>
    </row>
    <row r="643" spans="1:10">
      <c r="A643" s="5" t="s">
        <v>1038</v>
      </c>
      <c r="B643" s="6">
        <v>44918.629247442128</v>
      </c>
      <c r="C643" s="5" t="s">
        <v>976</v>
      </c>
      <c r="D643" s="7">
        <v>10707676</v>
      </c>
      <c r="E643" s="10" t="s">
        <v>977</v>
      </c>
      <c r="H643" s="8">
        <v>279.95</v>
      </c>
      <c r="I643" s="5" t="s">
        <v>15</v>
      </c>
      <c r="J643" s="10" t="s">
        <v>979</v>
      </c>
    </row>
    <row r="644" spans="1:10">
      <c r="A644" s="5" t="s">
        <v>1038</v>
      </c>
      <c r="B644" s="6">
        <v>44918.629247442128</v>
      </c>
      <c r="C644" s="5" t="s">
        <v>976</v>
      </c>
      <c r="D644" s="7"/>
      <c r="E644" s="10"/>
      <c r="F644" s="8">
        <v>17564.3</v>
      </c>
      <c r="I644" s="11" t="s">
        <v>9</v>
      </c>
      <c r="J644" s="5" t="s">
        <v>986</v>
      </c>
    </row>
    <row r="645" spans="1:10">
      <c r="A645" s="5" t="s">
        <v>1038</v>
      </c>
      <c r="B645" s="6">
        <v>44918.629247442128</v>
      </c>
      <c r="C645" s="5" t="s">
        <v>976</v>
      </c>
      <c r="D645" s="7"/>
      <c r="E645" s="10"/>
      <c r="F645" s="8">
        <v>9221.5</v>
      </c>
      <c r="I645" s="11" t="s">
        <v>9</v>
      </c>
      <c r="J645" s="10" t="s">
        <v>981</v>
      </c>
    </row>
    <row r="646" spans="1:10">
      <c r="A646" s="5" t="s">
        <v>1038</v>
      </c>
      <c r="B646" s="6">
        <v>44918.629247442128</v>
      </c>
      <c r="C646" s="5" t="s">
        <v>976</v>
      </c>
      <c r="D646" s="7"/>
      <c r="E646" s="10"/>
      <c r="F646" s="8">
        <v>29465.200000000001</v>
      </c>
      <c r="I646" s="11" t="s">
        <v>9</v>
      </c>
      <c r="J646" s="5" t="s">
        <v>978</v>
      </c>
    </row>
    <row r="647" spans="1:10">
      <c r="A647" s="5" t="s">
        <v>1038</v>
      </c>
      <c r="B647" s="6">
        <v>44918.629247442128</v>
      </c>
      <c r="C647" s="5" t="s">
        <v>976</v>
      </c>
      <c r="D647" s="7"/>
      <c r="E647" s="10"/>
      <c r="F647" s="8">
        <v>18811.7</v>
      </c>
      <c r="I647" s="11" t="s">
        <v>9</v>
      </c>
      <c r="J647" s="5" t="s">
        <v>982</v>
      </c>
    </row>
    <row r="648" spans="1:10">
      <c r="A648" s="12" t="s">
        <v>21</v>
      </c>
      <c r="B648" s="3"/>
      <c r="C648" s="3"/>
      <c r="D648" s="7"/>
      <c r="E648" s="10"/>
      <c r="F648" s="70">
        <f>SUM(F640:G647)</f>
        <v>75062.7</v>
      </c>
      <c r="H648" s="8"/>
      <c r="I648" s="11"/>
      <c r="J648" s="5"/>
    </row>
    <row r="649" spans="1:10" ht="15.75" customHeight="1">
      <c r="A649" s="13" t="s">
        <v>22</v>
      </c>
      <c r="B649" s="13" t="s">
        <v>23</v>
      </c>
      <c r="C649" s="13" t="s">
        <v>24</v>
      </c>
      <c r="D649" s="14">
        <v>112486881</v>
      </c>
      <c r="E649" s="10"/>
      <c r="H649" s="8"/>
      <c r="I649" s="11"/>
      <c r="J649" s="5"/>
    </row>
    <row r="650" spans="1:10">
      <c r="A650" s="5"/>
      <c r="B650" s="6"/>
      <c r="C650" s="5"/>
      <c r="D650" s="7"/>
      <c r="E650" s="10"/>
      <c r="H650" s="8"/>
      <c r="I650" s="11"/>
      <c r="J650" s="5"/>
    </row>
    <row r="651" spans="1:10">
      <c r="A651" s="5"/>
      <c r="B651" s="6"/>
      <c r="C651" s="5"/>
      <c r="D651" s="7"/>
      <c r="E651" s="10"/>
      <c r="H651" s="8"/>
      <c r="I651" s="11"/>
      <c r="J651" s="5"/>
    </row>
    <row r="652" spans="1:10">
      <c r="A652" s="1" t="s">
        <v>0</v>
      </c>
      <c r="B652" s="2"/>
      <c r="C652" s="2"/>
      <c r="D652" s="2"/>
      <c r="E652" s="2"/>
      <c r="F652" s="2"/>
      <c r="G652" s="2"/>
      <c r="H652" s="2"/>
      <c r="I652" s="2"/>
      <c r="J652" s="2"/>
    </row>
    <row r="653" spans="1:10">
      <c r="A653" s="3" t="s">
        <v>211</v>
      </c>
      <c r="B653" s="2"/>
      <c r="C653" s="2"/>
      <c r="D653" s="2"/>
      <c r="E653" s="2"/>
      <c r="F653" s="2"/>
      <c r="G653" s="2"/>
      <c r="H653" s="2"/>
      <c r="I653" s="2"/>
      <c r="J653" s="2"/>
    </row>
    <row r="654" spans="1:10">
      <c r="A654" s="88" t="s">
        <v>0</v>
      </c>
      <c r="B654" s="88" t="s">
        <v>2</v>
      </c>
      <c r="C654" s="88" t="s">
        <v>3</v>
      </c>
      <c r="D654" s="88" t="s">
        <v>4</v>
      </c>
      <c r="E654" s="88" t="s">
        <v>5</v>
      </c>
      <c r="F654" s="88" t="s">
        <v>6</v>
      </c>
      <c r="G654" s="90"/>
      <c r="H654" s="91"/>
      <c r="I654" s="88" t="s">
        <v>7</v>
      </c>
      <c r="J654" s="88" t="s">
        <v>8</v>
      </c>
    </row>
    <row r="655" spans="1:10">
      <c r="A655" s="89"/>
      <c r="B655" s="89"/>
      <c r="C655" s="89"/>
      <c r="D655" s="89"/>
      <c r="E655" s="89"/>
      <c r="F655" s="4" t="s">
        <v>9</v>
      </c>
      <c r="G655" s="4" t="s">
        <v>10</v>
      </c>
      <c r="H655" s="4" t="s">
        <v>11</v>
      </c>
      <c r="I655" s="89"/>
      <c r="J655" s="89"/>
    </row>
    <row r="656" spans="1:10">
      <c r="A656" s="5" t="s">
        <v>1039</v>
      </c>
      <c r="B656" s="6">
        <v>44919.65620164352</v>
      </c>
      <c r="C656" s="5" t="s">
        <v>976</v>
      </c>
      <c r="D656" s="7"/>
      <c r="E656" s="10"/>
      <c r="G656" s="8">
        <v>12190.54</v>
      </c>
      <c r="I656" s="11" t="s">
        <v>10</v>
      </c>
      <c r="J656" s="5" t="s">
        <v>978</v>
      </c>
    </row>
    <row r="657" spans="1:10">
      <c r="A657" s="5" t="s">
        <v>1039</v>
      </c>
      <c r="B657" s="6">
        <v>44919.65620164352</v>
      </c>
      <c r="C657" s="5" t="s">
        <v>976</v>
      </c>
      <c r="D657" s="7">
        <v>3205754</v>
      </c>
      <c r="E657" s="10" t="s">
        <v>977</v>
      </c>
      <c r="H657" s="8">
        <v>8177.97</v>
      </c>
      <c r="I657" s="5" t="s">
        <v>15</v>
      </c>
      <c r="J657" s="10" t="s">
        <v>979</v>
      </c>
    </row>
    <row r="658" spans="1:10">
      <c r="A658" s="5" t="s">
        <v>1039</v>
      </c>
      <c r="B658" s="6">
        <v>44919.65620164352</v>
      </c>
      <c r="C658" s="5" t="s">
        <v>976</v>
      </c>
      <c r="D658" s="7">
        <v>114915</v>
      </c>
      <c r="E658" s="5" t="s">
        <v>218</v>
      </c>
      <c r="H658" s="8">
        <v>5117.46</v>
      </c>
      <c r="I658" s="5" t="s">
        <v>15</v>
      </c>
      <c r="J658" s="10" t="s">
        <v>981</v>
      </c>
    </row>
    <row r="659" spans="1:10">
      <c r="A659" s="5" t="s">
        <v>1039</v>
      </c>
      <c r="B659" s="6">
        <v>44919.65620164352</v>
      </c>
      <c r="C659" s="5" t="s">
        <v>976</v>
      </c>
      <c r="D659" s="7">
        <v>10722032</v>
      </c>
      <c r="E659" s="10" t="s">
        <v>977</v>
      </c>
      <c r="H659" s="8">
        <v>775.2</v>
      </c>
      <c r="I659" s="5" t="s">
        <v>15</v>
      </c>
      <c r="J659" s="10" t="s">
        <v>981</v>
      </c>
    </row>
    <row r="660" spans="1:10">
      <c r="A660" s="5" t="s">
        <v>1039</v>
      </c>
      <c r="B660" s="6">
        <v>44919.65620164352</v>
      </c>
      <c r="C660" s="5" t="s">
        <v>976</v>
      </c>
      <c r="D660" s="7"/>
      <c r="E660" s="10"/>
      <c r="F660" s="8">
        <v>44072</v>
      </c>
      <c r="I660" s="11" t="s">
        <v>9</v>
      </c>
      <c r="J660" s="5" t="s">
        <v>986</v>
      </c>
    </row>
    <row r="661" spans="1:10">
      <c r="A661" s="5" t="s">
        <v>1039</v>
      </c>
      <c r="B661" s="6">
        <v>44919.65620164352</v>
      </c>
      <c r="C661" s="5" t="s">
        <v>976</v>
      </c>
      <c r="D661" s="7"/>
      <c r="E661" s="10"/>
      <c r="F661" s="8">
        <v>7197.7</v>
      </c>
      <c r="I661" s="11" t="s">
        <v>9</v>
      </c>
      <c r="J661" s="10" t="s">
        <v>981</v>
      </c>
    </row>
    <row r="662" spans="1:10">
      <c r="A662" s="5" t="s">
        <v>1039</v>
      </c>
      <c r="B662" s="6">
        <v>44919.65620164352</v>
      </c>
      <c r="C662" s="5" t="s">
        <v>976</v>
      </c>
      <c r="D662" s="7"/>
      <c r="E662" s="10"/>
      <c r="F662" s="8">
        <v>136619.79999999999</v>
      </c>
      <c r="I662" s="11" t="s">
        <v>9</v>
      </c>
      <c r="J662" s="5" t="s">
        <v>978</v>
      </c>
    </row>
    <row r="663" spans="1:10">
      <c r="A663" s="5" t="s">
        <v>1039</v>
      </c>
      <c r="B663" s="6">
        <v>44919.65620164352</v>
      </c>
      <c r="C663" s="5" t="s">
        <v>976</v>
      </c>
      <c r="D663" s="7"/>
      <c r="E663" s="10"/>
      <c r="F663" s="8">
        <v>30014.2</v>
      </c>
      <c r="I663" s="11" t="s">
        <v>9</v>
      </c>
      <c r="J663" s="5" t="s">
        <v>982</v>
      </c>
    </row>
    <row r="664" spans="1:10">
      <c r="A664" s="12" t="s">
        <v>21</v>
      </c>
      <c r="B664" s="3"/>
      <c r="C664" s="3"/>
      <c r="D664" s="7"/>
      <c r="E664" s="10"/>
      <c r="F664" s="70">
        <f>SUM(F656:G663)</f>
        <v>230094.24</v>
      </c>
      <c r="I664" s="11"/>
      <c r="J664" s="10"/>
    </row>
    <row r="665" spans="1:10" ht="15.75" customHeight="1">
      <c r="A665" s="13" t="s">
        <v>22</v>
      </c>
      <c r="B665" s="13" t="s">
        <v>23</v>
      </c>
      <c r="C665" s="13" t="s">
        <v>24</v>
      </c>
      <c r="D665" s="14">
        <v>112486882</v>
      </c>
      <c r="E665" s="10"/>
      <c r="F665" s="8"/>
      <c r="I665" s="11"/>
      <c r="J665" s="10"/>
    </row>
    <row r="668" spans="1:10">
      <c r="A668" s="1" t="s">
        <v>0</v>
      </c>
      <c r="B668" s="2"/>
      <c r="C668" s="2"/>
      <c r="D668" s="2"/>
      <c r="E668" s="2"/>
      <c r="F668" s="2"/>
      <c r="G668" s="2"/>
      <c r="H668" s="2"/>
      <c r="I668" s="2"/>
      <c r="J668" s="2"/>
    </row>
    <row r="669" spans="1:10">
      <c r="A669" s="3" t="s">
        <v>213</v>
      </c>
      <c r="B669" s="2"/>
      <c r="C669" s="2"/>
      <c r="D669" s="2"/>
      <c r="E669" s="2"/>
      <c r="F669" s="2"/>
      <c r="G669" s="2"/>
      <c r="H669" s="2"/>
      <c r="I669" s="2"/>
      <c r="J669" s="2"/>
    </row>
    <row r="670" spans="1:10">
      <c r="A670" s="88" t="s">
        <v>0</v>
      </c>
      <c r="B670" s="88" t="s">
        <v>2</v>
      </c>
      <c r="C670" s="88" t="s">
        <v>3</v>
      </c>
      <c r="D670" s="88" t="s">
        <v>4</v>
      </c>
      <c r="E670" s="88" t="s">
        <v>5</v>
      </c>
      <c r="F670" s="88" t="s">
        <v>6</v>
      </c>
      <c r="G670" s="90"/>
      <c r="H670" s="91"/>
      <c r="I670" s="88" t="s">
        <v>7</v>
      </c>
      <c r="J670" s="88" t="s">
        <v>8</v>
      </c>
    </row>
    <row r="671" spans="1:10">
      <c r="A671" s="89"/>
      <c r="B671" s="89"/>
      <c r="C671" s="89"/>
      <c r="D671" s="89"/>
      <c r="E671" s="89"/>
      <c r="F671" s="4" t="s">
        <v>9</v>
      </c>
      <c r="G671" s="4" t="s">
        <v>10</v>
      </c>
      <c r="H671" s="4" t="s">
        <v>11</v>
      </c>
      <c r="I671" s="89"/>
      <c r="J671" s="89"/>
    </row>
    <row r="672" spans="1:10">
      <c r="A672" s="23" t="s">
        <v>214</v>
      </c>
      <c r="B672" s="23"/>
      <c r="C672" s="23"/>
    </row>
    <row r="673" spans="1:10">
      <c r="A673" s="12" t="s">
        <v>21</v>
      </c>
      <c r="B673" s="3"/>
      <c r="C673" s="3"/>
    </row>
    <row r="674" spans="1:10">
      <c r="A674" s="13" t="s">
        <v>22</v>
      </c>
      <c r="B674" s="13" t="s">
        <v>23</v>
      </c>
      <c r="C674" s="13" t="s">
        <v>24</v>
      </c>
    </row>
    <row r="677" spans="1:10">
      <c r="A677" s="1" t="s">
        <v>0</v>
      </c>
      <c r="B677" s="2"/>
      <c r="C677" s="2"/>
      <c r="D677" s="2"/>
      <c r="E677" s="2"/>
      <c r="F677" s="2"/>
      <c r="G677" s="2"/>
      <c r="H677" s="2"/>
      <c r="I677" s="2"/>
      <c r="J677" s="2"/>
    </row>
    <row r="678" spans="1:10">
      <c r="A678" s="3" t="s">
        <v>215</v>
      </c>
      <c r="B678" s="2"/>
      <c r="C678" s="2"/>
      <c r="D678" s="2"/>
      <c r="E678" s="2"/>
      <c r="F678" s="2"/>
      <c r="G678" s="2"/>
      <c r="H678" s="2"/>
      <c r="I678" s="2"/>
      <c r="J678" s="2"/>
    </row>
    <row r="679" spans="1:10">
      <c r="A679" s="88" t="s">
        <v>0</v>
      </c>
      <c r="B679" s="88" t="s">
        <v>2</v>
      </c>
      <c r="C679" s="88" t="s">
        <v>3</v>
      </c>
      <c r="D679" s="88" t="s">
        <v>4</v>
      </c>
      <c r="E679" s="88" t="s">
        <v>5</v>
      </c>
      <c r="F679" s="88" t="s">
        <v>6</v>
      </c>
      <c r="G679" s="90"/>
      <c r="H679" s="91"/>
      <c r="I679" s="88" t="s">
        <v>7</v>
      </c>
      <c r="J679" s="88" t="s">
        <v>8</v>
      </c>
    </row>
    <row r="680" spans="1:10">
      <c r="A680" s="89"/>
      <c r="B680" s="89"/>
      <c r="C680" s="89"/>
      <c r="D680" s="89"/>
      <c r="E680" s="89"/>
      <c r="F680" s="4" t="s">
        <v>9</v>
      </c>
      <c r="G680" s="4" t="s">
        <v>10</v>
      </c>
      <c r="H680" s="4" t="s">
        <v>11</v>
      </c>
      <c r="I680" s="89"/>
      <c r="J680" s="89"/>
    </row>
    <row r="681" spans="1:10">
      <c r="A681" s="5" t="s">
        <v>1040</v>
      </c>
      <c r="B681" s="6">
        <v>44922.66518851852</v>
      </c>
      <c r="C681" s="5" t="s">
        <v>976</v>
      </c>
      <c r="D681" s="7"/>
      <c r="E681" s="10"/>
      <c r="F681" s="8">
        <v>5284.4</v>
      </c>
      <c r="I681" s="11" t="s">
        <v>9</v>
      </c>
      <c r="J681" s="5" t="s">
        <v>986</v>
      </c>
    </row>
    <row r="682" spans="1:10">
      <c r="A682" s="5" t="s">
        <v>1040</v>
      </c>
      <c r="B682" s="6">
        <v>44922.66518851852</v>
      </c>
      <c r="C682" s="5" t="s">
        <v>976</v>
      </c>
      <c r="D682" s="7"/>
      <c r="E682" s="10"/>
      <c r="F682" s="8">
        <v>165</v>
      </c>
      <c r="I682" s="11" t="s">
        <v>9</v>
      </c>
      <c r="J682" s="10" t="s">
        <v>981</v>
      </c>
    </row>
    <row r="683" spans="1:10">
      <c r="A683" s="5" t="s">
        <v>1040</v>
      </c>
      <c r="B683" s="6">
        <v>44922.66518851852</v>
      </c>
      <c r="C683" s="5" t="s">
        <v>976</v>
      </c>
      <c r="D683" s="7"/>
      <c r="E683" s="10"/>
      <c r="F683" s="8">
        <v>22940</v>
      </c>
      <c r="I683" s="11" t="s">
        <v>9</v>
      </c>
      <c r="J683" s="5" t="s">
        <v>982</v>
      </c>
    </row>
    <row r="684" spans="1:10">
      <c r="A684" s="12" t="s">
        <v>21</v>
      </c>
      <c r="B684" s="3"/>
      <c r="C684" s="3"/>
      <c r="D684" s="7"/>
      <c r="E684" s="10"/>
      <c r="F684" s="19">
        <f>SUM(F681:G683)</f>
        <v>28389.4</v>
      </c>
      <c r="H684" s="8"/>
      <c r="I684" s="11"/>
      <c r="J684" s="10"/>
    </row>
    <row r="685" spans="1:10">
      <c r="A685" s="13" t="s">
        <v>22</v>
      </c>
      <c r="B685" s="13" t="s">
        <v>23</v>
      </c>
      <c r="C685" s="13" t="s">
        <v>24</v>
      </c>
      <c r="D685" s="7"/>
      <c r="E685" s="10"/>
      <c r="H685" s="8"/>
      <c r="I685" s="11"/>
      <c r="J685" s="10"/>
    </row>
    <row r="688" spans="1:10">
      <c r="A688" s="1" t="s">
        <v>0</v>
      </c>
      <c r="B688" s="2"/>
      <c r="C688" s="2"/>
      <c r="D688" s="2"/>
      <c r="E688" s="2"/>
      <c r="F688" s="2"/>
      <c r="G688" s="2"/>
      <c r="H688" s="2"/>
      <c r="I688" s="2"/>
      <c r="J688" s="2"/>
    </row>
    <row r="689" spans="1:10">
      <c r="A689" s="3" t="s">
        <v>219</v>
      </c>
      <c r="B689" s="2"/>
      <c r="C689" s="2"/>
      <c r="D689" s="2"/>
      <c r="E689" s="2"/>
      <c r="F689" s="2"/>
      <c r="G689" s="2"/>
      <c r="H689" s="2"/>
      <c r="I689" s="2"/>
      <c r="J689" s="2"/>
    </row>
    <row r="690" spans="1:10">
      <c r="A690" s="88" t="s">
        <v>0</v>
      </c>
      <c r="B690" s="88" t="s">
        <v>2</v>
      </c>
      <c r="C690" s="88" t="s">
        <v>3</v>
      </c>
      <c r="D690" s="88" t="s">
        <v>4</v>
      </c>
      <c r="E690" s="88" t="s">
        <v>5</v>
      </c>
      <c r="F690" s="88" t="s">
        <v>6</v>
      </c>
      <c r="G690" s="90"/>
      <c r="H690" s="91"/>
      <c r="I690" s="88" t="s">
        <v>7</v>
      </c>
      <c r="J690" s="88" t="s">
        <v>8</v>
      </c>
    </row>
    <row r="691" spans="1:10">
      <c r="A691" s="89"/>
      <c r="B691" s="89"/>
      <c r="C691" s="89"/>
      <c r="D691" s="89"/>
      <c r="E691" s="89"/>
      <c r="F691" s="4" t="s">
        <v>9</v>
      </c>
      <c r="G691" s="4" t="s">
        <v>10</v>
      </c>
      <c r="H691" s="4" t="s">
        <v>11</v>
      </c>
      <c r="I691" s="89"/>
      <c r="J691" s="89"/>
    </row>
    <row r="692" spans="1:10">
      <c r="A692" s="5" t="s">
        <v>1041</v>
      </c>
      <c r="B692" s="6">
        <v>44923.667940833337</v>
      </c>
      <c r="C692" s="5" t="s">
        <v>976</v>
      </c>
      <c r="D692" s="7"/>
      <c r="E692" s="10"/>
      <c r="G692" s="8">
        <v>2198.83</v>
      </c>
      <c r="I692" s="11" t="s">
        <v>10</v>
      </c>
      <c r="J692" s="5" t="s">
        <v>978</v>
      </c>
    </row>
    <row r="693" spans="1:10">
      <c r="A693" s="5" t="s">
        <v>1041</v>
      </c>
      <c r="B693" s="6">
        <v>44923.667940833337</v>
      </c>
      <c r="C693" s="5" t="s">
        <v>976</v>
      </c>
      <c r="D693" s="7"/>
      <c r="E693" s="10"/>
      <c r="G693" s="8">
        <v>2693.19</v>
      </c>
      <c r="I693" s="11" t="s">
        <v>10</v>
      </c>
      <c r="J693" s="10" t="s">
        <v>979</v>
      </c>
    </row>
    <row r="694" spans="1:10">
      <c r="A694" s="5" t="s">
        <v>1041</v>
      </c>
      <c r="B694" s="6">
        <v>44923.667940833337</v>
      </c>
      <c r="C694" s="5" t="s">
        <v>976</v>
      </c>
      <c r="D694" s="7">
        <v>714144</v>
      </c>
      <c r="E694" s="10" t="s">
        <v>977</v>
      </c>
      <c r="H694" s="8">
        <v>1500</v>
      </c>
      <c r="I694" s="5" t="s">
        <v>15</v>
      </c>
      <c r="J694" s="5" t="s">
        <v>982</v>
      </c>
    </row>
    <row r="695" spans="1:10">
      <c r="A695" s="5" t="s">
        <v>1041</v>
      </c>
      <c r="B695" s="6">
        <v>44923.667940833337</v>
      </c>
      <c r="C695" s="5" t="s">
        <v>976</v>
      </c>
      <c r="D695" s="7">
        <v>3059109137</v>
      </c>
      <c r="E695" s="5" t="s">
        <v>14</v>
      </c>
      <c r="H695" s="8">
        <v>4458.78</v>
      </c>
      <c r="I695" s="5" t="s">
        <v>15</v>
      </c>
      <c r="J695" s="5" t="s">
        <v>978</v>
      </c>
    </row>
    <row r="696" spans="1:10">
      <c r="A696" s="5" t="s">
        <v>1041</v>
      </c>
      <c r="B696" s="6">
        <v>44923.667940833337</v>
      </c>
      <c r="C696" s="5" t="s">
        <v>976</v>
      </c>
      <c r="D696" s="7">
        <v>53062023</v>
      </c>
      <c r="E696" s="10" t="s">
        <v>977</v>
      </c>
      <c r="H696" s="8">
        <v>1208.1099999999999</v>
      </c>
      <c r="I696" s="5" t="s">
        <v>15</v>
      </c>
      <c r="J696" s="10" t="s">
        <v>981</v>
      </c>
    </row>
    <row r="697" spans="1:10">
      <c r="A697" s="5" t="s">
        <v>1041</v>
      </c>
      <c r="B697" s="6">
        <v>44923.667940833337</v>
      </c>
      <c r="C697" s="5" t="s">
        <v>976</v>
      </c>
      <c r="D697" s="7">
        <v>43438542</v>
      </c>
      <c r="E697" s="10" t="s">
        <v>977</v>
      </c>
      <c r="H697" s="8">
        <v>974</v>
      </c>
      <c r="I697" s="5" t="s">
        <v>15</v>
      </c>
      <c r="J697" s="10" t="s">
        <v>981</v>
      </c>
    </row>
    <row r="698" spans="1:10">
      <c r="A698" s="5" t="s">
        <v>1041</v>
      </c>
      <c r="B698" s="6">
        <v>44923.667940833337</v>
      </c>
      <c r="C698" s="5" t="s">
        <v>976</v>
      </c>
      <c r="D698" s="7">
        <v>10721131</v>
      </c>
      <c r="E698" s="10" t="s">
        <v>977</v>
      </c>
      <c r="H698" s="8">
        <v>453.6</v>
      </c>
      <c r="I698" s="5" t="s">
        <v>15</v>
      </c>
      <c r="J698" s="10" t="s">
        <v>981</v>
      </c>
    </row>
    <row r="699" spans="1:10">
      <c r="A699" s="5" t="s">
        <v>1041</v>
      </c>
      <c r="B699" s="6">
        <v>44923.667940833337</v>
      </c>
      <c r="C699" s="5" t="s">
        <v>976</v>
      </c>
      <c r="D699" s="7">
        <v>4826725</v>
      </c>
      <c r="E699" s="5" t="s">
        <v>14</v>
      </c>
      <c r="H699" s="8">
        <v>15640.92</v>
      </c>
      <c r="I699" s="5" t="s">
        <v>15</v>
      </c>
      <c r="J699" s="10" t="s">
        <v>979</v>
      </c>
    </row>
    <row r="700" spans="1:10">
      <c r="A700" s="5" t="s">
        <v>1042</v>
      </c>
      <c r="B700" s="6">
        <v>44923.667940833337</v>
      </c>
      <c r="C700" s="5" t="s">
        <v>976</v>
      </c>
      <c r="D700" s="7"/>
      <c r="E700" s="10"/>
      <c r="F700" s="8">
        <v>13034.7</v>
      </c>
      <c r="I700" s="11" t="s">
        <v>9</v>
      </c>
      <c r="J700" s="5" t="s">
        <v>982</v>
      </c>
    </row>
    <row r="701" spans="1:10">
      <c r="A701" s="5" t="s">
        <v>1041</v>
      </c>
      <c r="B701" s="6">
        <v>44923.667940833337</v>
      </c>
      <c r="C701" s="5" t="s">
        <v>976</v>
      </c>
      <c r="D701" s="7"/>
      <c r="E701" s="10"/>
      <c r="F701" s="8">
        <v>8375.9</v>
      </c>
      <c r="I701" s="11" t="s">
        <v>9</v>
      </c>
      <c r="J701" s="10" t="s">
        <v>981</v>
      </c>
    </row>
    <row r="702" spans="1:10">
      <c r="A702" s="5" t="s">
        <v>1041</v>
      </c>
      <c r="B702" s="6">
        <v>44923.667940833337</v>
      </c>
      <c r="C702" s="5" t="s">
        <v>976</v>
      </c>
      <c r="D702" s="7"/>
      <c r="E702" s="10"/>
      <c r="F702" s="8">
        <v>44160.7</v>
      </c>
      <c r="I702" s="11" t="s">
        <v>9</v>
      </c>
      <c r="J702" s="5" t="s">
        <v>978</v>
      </c>
    </row>
    <row r="703" spans="1:10">
      <c r="A703" s="12" t="s">
        <v>21</v>
      </c>
      <c r="B703" s="3"/>
      <c r="C703" s="3"/>
      <c r="D703" s="7"/>
      <c r="E703" s="10"/>
      <c r="F703" s="19">
        <f>SUM(F692:G702)</f>
        <v>70463.320000000007</v>
      </c>
      <c r="H703" s="8"/>
      <c r="I703" s="11"/>
      <c r="J703" s="5"/>
    </row>
    <row r="704" spans="1:10">
      <c r="A704" s="13" t="s">
        <v>22</v>
      </c>
      <c r="B704" s="13" t="s">
        <v>23</v>
      </c>
      <c r="C704" s="13" t="s">
        <v>24</v>
      </c>
      <c r="D704" s="7"/>
      <c r="E704" s="10"/>
      <c r="H704" s="8"/>
      <c r="I704" s="11"/>
      <c r="J704" s="5"/>
    </row>
  </sheetData>
  <mergeCells count="392">
    <mergeCell ref="A679:A680"/>
    <mergeCell ref="B679:B680"/>
    <mergeCell ref="C679:C680"/>
    <mergeCell ref="D679:D680"/>
    <mergeCell ref="E679:E680"/>
    <mergeCell ref="F679:H679"/>
    <mergeCell ref="I679:I680"/>
    <mergeCell ref="J679:J680"/>
    <mergeCell ref="I654:I655"/>
    <mergeCell ref="J654:J655"/>
    <mergeCell ref="A654:A655"/>
    <mergeCell ref="B654:B655"/>
    <mergeCell ref="C654:C655"/>
    <mergeCell ref="D654:D655"/>
    <mergeCell ref="E654:E655"/>
    <mergeCell ref="F654:H654"/>
    <mergeCell ref="A670:A671"/>
    <mergeCell ref="B670:B671"/>
    <mergeCell ref="C670:C671"/>
    <mergeCell ref="D670:D671"/>
    <mergeCell ref="E670:E671"/>
    <mergeCell ref="F670:H670"/>
    <mergeCell ref="I670:I671"/>
    <mergeCell ref="J670:J671"/>
    <mergeCell ref="A609:A610"/>
    <mergeCell ref="B609:B610"/>
    <mergeCell ref="C609:C610"/>
    <mergeCell ref="D609:D610"/>
    <mergeCell ref="E609:E610"/>
    <mergeCell ref="F609:H609"/>
    <mergeCell ref="I609:I610"/>
    <mergeCell ref="J609:J610"/>
    <mergeCell ref="I624:I625"/>
    <mergeCell ref="J624:J625"/>
    <mergeCell ref="A624:A625"/>
    <mergeCell ref="B624:B625"/>
    <mergeCell ref="C624:C625"/>
    <mergeCell ref="D624:D625"/>
    <mergeCell ref="E624:E625"/>
    <mergeCell ref="F624:H624"/>
    <mergeCell ref="I561:I562"/>
    <mergeCell ref="J561:J562"/>
    <mergeCell ref="A561:A562"/>
    <mergeCell ref="B561:B562"/>
    <mergeCell ref="C561:C562"/>
    <mergeCell ref="D561:D562"/>
    <mergeCell ref="E561:E562"/>
    <mergeCell ref="F561:H561"/>
    <mergeCell ref="A518:A519"/>
    <mergeCell ref="B518:B519"/>
    <mergeCell ref="C518:C519"/>
    <mergeCell ref="D518:D519"/>
    <mergeCell ref="E518:E519"/>
    <mergeCell ref="F518:H518"/>
    <mergeCell ref="I518:I519"/>
    <mergeCell ref="J518:J519"/>
    <mergeCell ref="I548:I549"/>
    <mergeCell ref="J548:J549"/>
    <mergeCell ref="A548:A549"/>
    <mergeCell ref="B548:B549"/>
    <mergeCell ref="C548:C549"/>
    <mergeCell ref="D548:D549"/>
    <mergeCell ref="E548:E549"/>
    <mergeCell ref="F548:H548"/>
    <mergeCell ref="A401:A402"/>
    <mergeCell ref="B401:B402"/>
    <mergeCell ref="C401:C402"/>
    <mergeCell ref="D401:D402"/>
    <mergeCell ref="E401:E402"/>
    <mergeCell ref="F401:H401"/>
    <mergeCell ref="I401:I402"/>
    <mergeCell ref="J401:J402"/>
    <mergeCell ref="A420:A421"/>
    <mergeCell ref="B420:B421"/>
    <mergeCell ref="C420:C421"/>
    <mergeCell ref="D420:D421"/>
    <mergeCell ref="E420:E421"/>
    <mergeCell ref="F420:H420"/>
    <mergeCell ref="I420:I421"/>
    <mergeCell ref="J420:J421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I236:I237"/>
    <mergeCell ref="J236:J237"/>
    <mergeCell ref="A236:A237"/>
    <mergeCell ref="B236:B237"/>
    <mergeCell ref="C236:C237"/>
    <mergeCell ref="D236:D237"/>
    <mergeCell ref="E236:E237"/>
    <mergeCell ref="F236:H236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A226:A227"/>
    <mergeCell ref="B226:B227"/>
    <mergeCell ref="C226:C227"/>
    <mergeCell ref="D226:D227"/>
    <mergeCell ref="E226:E227"/>
    <mergeCell ref="F226:H226"/>
    <mergeCell ref="I226:I227"/>
    <mergeCell ref="J226:J227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180:A181"/>
    <mergeCell ref="B180:B181"/>
    <mergeCell ref="C180:C181"/>
    <mergeCell ref="D180:D181"/>
    <mergeCell ref="E180:E181"/>
    <mergeCell ref="F180:H180"/>
    <mergeCell ref="I180:I181"/>
    <mergeCell ref="J180:J181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105:I106"/>
    <mergeCell ref="J105:J106"/>
    <mergeCell ref="A105:A106"/>
    <mergeCell ref="B105:B106"/>
    <mergeCell ref="C105:C106"/>
    <mergeCell ref="D105:D106"/>
    <mergeCell ref="E105:E106"/>
    <mergeCell ref="F105:H105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I3:I4"/>
    <mergeCell ref="J3:J4"/>
    <mergeCell ref="A16:A17"/>
    <mergeCell ref="B16:B17"/>
    <mergeCell ref="C16:C17"/>
    <mergeCell ref="D16:D17"/>
    <mergeCell ref="E16:E17"/>
    <mergeCell ref="F16:H16"/>
    <mergeCell ref="I16:I17"/>
    <mergeCell ref="J16:J17"/>
    <mergeCell ref="A3:A4"/>
    <mergeCell ref="B3:B4"/>
    <mergeCell ref="C3:C4"/>
    <mergeCell ref="D3:D4"/>
    <mergeCell ref="E3:E4"/>
    <mergeCell ref="F3:H3"/>
    <mergeCell ref="I25:I26"/>
    <mergeCell ref="J25:J26"/>
    <mergeCell ref="A44:A45"/>
    <mergeCell ref="B44:B45"/>
    <mergeCell ref="C44:C45"/>
    <mergeCell ref="D44:D45"/>
    <mergeCell ref="E44:E45"/>
    <mergeCell ref="F44:H44"/>
    <mergeCell ref="I44:I45"/>
    <mergeCell ref="J44:J45"/>
    <mergeCell ref="A25:A26"/>
    <mergeCell ref="B25:B26"/>
    <mergeCell ref="C25:C26"/>
    <mergeCell ref="D25:D26"/>
    <mergeCell ref="E25:E26"/>
    <mergeCell ref="F25:H25"/>
    <mergeCell ref="I55:I56"/>
    <mergeCell ref="J55:J56"/>
    <mergeCell ref="A55:A56"/>
    <mergeCell ref="B55:B56"/>
    <mergeCell ref="C55:C56"/>
    <mergeCell ref="D55:D56"/>
    <mergeCell ref="E55:E56"/>
    <mergeCell ref="F55:H55"/>
    <mergeCell ref="F68:H68"/>
    <mergeCell ref="I68:I69"/>
    <mergeCell ref="J68:J69"/>
    <mergeCell ref="A68:A69"/>
    <mergeCell ref="B68:B69"/>
    <mergeCell ref="C68:C69"/>
    <mergeCell ref="D68:D69"/>
    <mergeCell ref="E68:E69"/>
    <mergeCell ref="F143:H143"/>
    <mergeCell ref="I143:I144"/>
    <mergeCell ref="J143:J144"/>
    <mergeCell ref="A143:A144"/>
    <mergeCell ref="B143:B144"/>
    <mergeCell ref="C143:C144"/>
    <mergeCell ref="D143:D144"/>
    <mergeCell ref="E143:E144"/>
    <mergeCell ref="I79:I80"/>
    <mergeCell ref="J79:J80"/>
    <mergeCell ref="A79:A80"/>
    <mergeCell ref="B79:B80"/>
    <mergeCell ref="C79:C80"/>
    <mergeCell ref="D79:D80"/>
    <mergeCell ref="E79:E80"/>
    <mergeCell ref="F79:H79"/>
    <mergeCell ref="I92:I93"/>
    <mergeCell ref="J92:J93"/>
    <mergeCell ref="A92:A93"/>
    <mergeCell ref="B92:B93"/>
    <mergeCell ref="C92:C93"/>
    <mergeCell ref="D92:D93"/>
    <mergeCell ref="E92:E93"/>
    <mergeCell ref="F92:H92"/>
    <mergeCell ref="I276:I277"/>
    <mergeCell ref="J276:J277"/>
    <mergeCell ref="A276:A277"/>
    <mergeCell ref="B276:B277"/>
    <mergeCell ref="C276:C277"/>
    <mergeCell ref="D276:D277"/>
    <mergeCell ref="E276:E277"/>
    <mergeCell ref="F276:H276"/>
    <mergeCell ref="I130:I131"/>
    <mergeCell ref="J130:J131"/>
    <mergeCell ref="A130:A131"/>
    <mergeCell ref="B130:B131"/>
    <mergeCell ref="C130:C131"/>
    <mergeCell ref="D130:D131"/>
    <mergeCell ref="E130:E131"/>
    <mergeCell ref="F130:H130"/>
    <mergeCell ref="I152:I153"/>
    <mergeCell ref="J152:J153"/>
    <mergeCell ref="A152:A153"/>
    <mergeCell ref="B152:B153"/>
    <mergeCell ref="C152:C153"/>
    <mergeCell ref="D152:D153"/>
    <mergeCell ref="E152:E153"/>
    <mergeCell ref="F152:H152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248:A249"/>
    <mergeCell ref="B248:B249"/>
    <mergeCell ref="C248:C249"/>
    <mergeCell ref="D248:D249"/>
    <mergeCell ref="E248:E249"/>
    <mergeCell ref="F248:H248"/>
    <mergeCell ref="I248:I249"/>
    <mergeCell ref="J248:J249"/>
    <mergeCell ref="I292:I293"/>
    <mergeCell ref="J292:J293"/>
    <mergeCell ref="A292:A293"/>
    <mergeCell ref="B292:B293"/>
    <mergeCell ref="C292:C293"/>
    <mergeCell ref="D292:D293"/>
    <mergeCell ref="E292:E293"/>
    <mergeCell ref="F292:H292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33:A334"/>
    <mergeCell ref="B333:B334"/>
    <mergeCell ref="C333:C334"/>
    <mergeCell ref="D333:D334"/>
    <mergeCell ref="E333:E334"/>
    <mergeCell ref="F333:H333"/>
    <mergeCell ref="I333:I334"/>
    <mergeCell ref="J333:J334"/>
    <mergeCell ref="A447:A448"/>
    <mergeCell ref="B447:B448"/>
    <mergeCell ref="C447:C448"/>
    <mergeCell ref="D447:D448"/>
    <mergeCell ref="E447:E448"/>
    <mergeCell ref="F447:H447"/>
    <mergeCell ref="I447:I448"/>
    <mergeCell ref="J447:J448"/>
    <mergeCell ref="I365:I366"/>
    <mergeCell ref="J365:J366"/>
    <mergeCell ref="A365:A366"/>
    <mergeCell ref="B365:B366"/>
    <mergeCell ref="C365:C366"/>
    <mergeCell ref="D365:D366"/>
    <mergeCell ref="E365:E366"/>
    <mergeCell ref="F365:H365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505:A506"/>
    <mergeCell ref="B505:B506"/>
    <mergeCell ref="C505:C506"/>
    <mergeCell ref="D505:D506"/>
    <mergeCell ref="E505:E506"/>
    <mergeCell ref="F505:H505"/>
    <mergeCell ref="I505:I506"/>
    <mergeCell ref="J505:J506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A493:A494"/>
    <mergeCell ref="B493:B494"/>
    <mergeCell ref="C493:C494"/>
    <mergeCell ref="D493:D494"/>
    <mergeCell ref="E493:E494"/>
    <mergeCell ref="F493:H493"/>
    <mergeCell ref="I493:I494"/>
    <mergeCell ref="J493:J494"/>
    <mergeCell ref="A581:A582"/>
    <mergeCell ref="B581:B582"/>
    <mergeCell ref="C581:C582"/>
    <mergeCell ref="D581:D582"/>
    <mergeCell ref="E581:E582"/>
    <mergeCell ref="F581:H581"/>
    <mergeCell ref="I581:I582"/>
    <mergeCell ref="J581:J582"/>
    <mergeCell ref="A467:A468"/>
    <mergeCell ref="B467:B468"/>
    <mergeCell ref="C467:C468"/>
    <mergeCell ref="D467:D468"/>
    <mergeCell ref="E467:E468"/>
    <mergeCell ref="F467:H467"/>
    <mergeCell ref="I467:I468"/>
    <mergeCell ref="J467:J468"/>
    <mergeCell ref="A531:A532"/>
    <mergeCell ref="B531:B532"/>
    <mergeCell ref="C531:C532"/>
    <mergeCell ref="D531:D532"/>
    <mergeCell ref="E531:E532"/>
    <mergeCell ref="F531:H531"/>
    <mergeCell ref="I531:I532"/>
    <mergeCell ref="J531:J532"/>
    <mergeCell ref="A690:A691"/>
    <mergeCell ref="B690:B691"/>
    <mergeCell ref="C690:C691"/>
    <mergeCell ref="D690:D691"/>
    <mergeCell ref="E690:E691"/>
    <mergeCell ref="F690:H690"/>
    <mergeCell ref="I690:I691"/>
    <mergeCell ref="J690:J691"/>
    <mergeCell ref="A593:A594"/>
    <mergeCell ref="B593:B594"/>
    <mergeCell ref="C593:C594"/>
    <mergeCell ref="D593:D594"/>
    <mergeCell ref="E593:E594"/>
    <mergeCell ref="F593:H593"/>
    <mergeCell ref="I593:I594"/>
    <mergeCell ref="J593:J594"/>
    <mergeCell ref="I638:I639"/>
    <mergeCell ref="J638:J639"/>
    <mergeCell ref="A638:A639"/>
    <mergeCell ref="B638:B639"/>
    <mergeCell ref="C638:C639"/>
    <mergeCell ref="D638:D639"/>
    <mergeCell ref="E638:E639"/>
    <mergeCell ref="F638:H63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/>
  </sheetPr>
  <dimension ref="A1:J506"/>
  <sheetViews>
    <sheetView topLeftCell="A496" workbookViewId="0">
      <selection activeCell="D506" sqref="D506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855468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1043</v>
      </c>
      <c r="B5" s="6">
        <v>44866.753231249997</v>
      </c>
      <c r="C5" s="5" t="s">
        <v>1044</v>
      </c>
      <c r="D5" s="7"/>
      <c r="E5" s="10"/>
      <c r="F5" s="8">
        <v>2191.1799999999998</v>
      </c>
      <c r="I5" s="11" t="s">
        <v>9</v>
      </c>
      <c r="J5" s="5" t="s">
        <v>1044</v>
      </c>
    </row>
    <row r="6" spans="1:10">
      <c r="A6" s="5" t="s">
        <v>1043</v>
      </c>
      <c r="B6" s="6">
        <v>44866.753231249997</v>
      </c>
      <c r="C6" s="5" t="s">
        <v>1044</v>
      </c>
      <c r="D6" s="7"/>
      <c r="E6" s="10"/>
      <c r="H6" s="8">
        <v>589.66</v>
      </c>
      <c r="I6" s="5" t="s">
        <v>224</v>
      </c>
      <c r="J6" s="5" t="s">
        <v>1044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 customHeight="1">
      <c r="A8" s="13" t="s">
        <v>22</v>
      </c>
      <c r="B8" s="13" t="s">
        <v>23</v>
      </c>
      <c r="C8" s="13" t="s">
        <v>24</v>
      </c>
      <c r="D8" s="21">
        <v>112113483</v>
      </c>
      <c r="E8" s="14">
        <v>112113571</v>
      </c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88" t="s">
        <v>0</v>
      </c>
      <c r="B13" s="88" t="s">
        <v>2</v>
      </c>
      <c r="C13" s="88" t="s">
        <v>3</v>
      </c>
      <c r="D13" s="88" t="s">
        <v>4</v>
      </c>
      <c r="E13" s="88" t="s">
        <v>5</v>
      </c>
      <c r="F13" s="88" t="s">
        <v>6</v>
      </c>
      <c r="G13" s="90"/>
      <c r="H13" s="91"/>
      <c r="I13" s="88" t="s">
        <v>7</v>
      </c>
      <c r="J13" s="88" t="s">
        <v>8</v>
      </c>
    </row>
    <row r="14" spans="1:10">
      <c r="A14" s="89"/>
      <c r="B14" s="89"/>
      <c r="C14" s="89"/>
      <c r="D14" s="89"/>
      <c r="E14" s="89"/>
      <c r="F14" s="4" t="s">
        <v>9</v>
      </c>
      <c r="G14" s="4" t="s">
        <v>10</v>
      </c>
      <c r="H14" s="4" t="s">
        <v>11</v>
      </c>
      <c r="I14" s="89"/>
      <c r="J14" s="89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 customHeight="1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88" t="s">
        <v>0</v>
      </c>
      <c r="B22" s="88" t="s">
        <v>2</v>
      </c>
      <c r="C22" s="88" t="s">
        <v>3</v>
      </c>
      <c r="D22" s="88" t="s">
        <v>4</v>
      </c>
      <c r="E22" s="88" t="s">
        <v>5</v>
      </c>
      <c r="F22" s="88" t="s">
        <v>6</v>
      </c>
      <c r="G22" s="90"/>
      <c r="H22" s="91"/>
      <c r="I22" s="88" t="s">
        <v>7</v>
      </c>
      <c r="J22" s="88" t="s">
        <v>8</v>
      </c>
    </row>
    <row r="23" spans="1:10">
      <c r="A23" s="89"/>
      <c r="B23" s="89"/>
      <c r="C23" s="89"/>
      <c r="D23" s="89"/>
      <c r="E23" s="89"/>
      <c r="F23" s="4" t="s">
        <v>9</v>
      </c>
      <c r="G23" s="4" t="s">
        <v>10</v>
      </c>
      <c r="H23" s="4" t="s">
        <v>11</v>
      </c>
      <c r="I23" s="89"/>
      <c r="J23" s="89"/>
    </row>
    <row r="24" spans="1:10">
      <c r="A24" s="5" t="s">
        <v>1045</v>
      </c>
      <c r="B24" s="6">
        <v>44868.754715011572</v>
      </c>
      <c r="C24" s="5" t="s">
        <v>1044</v>
      </c>
      <c r="D24" s="7"/>
      <c r="E24" s="10"/>
      <c r="F24" s="8">
        <v>5118.1499999999996</v>
      </c>
      <c r="I24" s="11" t="s">
        <v>9</v>
      </c>
      <c r="J24" s="5" t="s">
        <v>1044</v>
      </c>
    </row>
    <row r="25" spans="1:10">
      <c r="A25" s="5" t="s">
        <v>1045</v>
      </c>
      <c r="B25" s="6">
        <v>44868.754715011572</v>
      </c>
      <c r="C25" s="5" t="s">
        <v>1044</v>
      </c>
      <c r="D25" s="7"/>
      <c r="E25" s="10"/>
      <c r="H25" s="8">
        <v>158.87</v>
      </c>
      <c r="I25" s="5" t="s">
        <v>224</v>
      </c>
      <c r="J25" s="5" t="s">
        <v>1044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 customHeight="1">
      <c r="A27" s="13" t="s">
        <v>22</v>
      </c>
      <c r="B27" s="13" t="s">
        <v>23</v>
      </c>
      <c r="C27" s="13" t="s">
        <v>24</v>
      </c>
      <c r="D27" s="21">
        <v>112128908</v>
      </c>
      <c r="E27" s="14">
        <v>112128960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88" t="s">
        <v>0</v>
      </c>
      <c r="B32" s="88" t="s">
        <v>2</v>
      </c>
      <c r="C32" s="88" t="s">
        <v>3</v>
      </c>
      <c r="D32" s="88" t="s">
        <v>4</v>
      </c>
      <c r="E32" s="88" t="s">
        <v>5</v>
      </c>
      <c r="F32" s="88" t="s">
        <v>6</v>
      </c>
      <c r="G32" s="90"/>
      <c r="H32" s="91"/>
      <c r="I32" s="88" t="s">
        <v>7</v>
      </c>
      <c r="J32" s="88" t="s">
        <v>8</v>
      </c>
    </row>
    <row r="33" spans="1:10">
      <c r="A33" s="89"/>
      <c r="B33" s="89"/>
      <c r="C33" s="89"/>
      <c r="D33" s="89"/>
      <c r="E33" s="89"/>
      <c r="F33" s="4" t="s">
        <v>9</v>
      </c>
      <c r="G33" s="4" t="s">
        <v>10</v>
      </c>
      <c r="H33" s="4" t="s">
        <v>11</v>
      </c>
      <c r="I33" s="89"/>
      <c r="J33" s="89"/>
    </row>
    <row r="34" spans="1:10">
      <c r="A34" s="5" t="s">
        <v>1046</v>
      </c>
      <c r="B34" s="6">
        <v>44869.754774560177</v>
      </c>
      <c r="C34" s="5" t="s">
        <v>1044</v>
      </c>
      <c r="D34" s="7"/>
      <c r="E34" s="10"/>
      <c r="F34" s="8">
        <v>7888.5904</v>
      </c>
      <c r="I34" s="11" t="s">
        <v>9</v>
      </c>
      <c r="J34" s="5" t="s">
        <v>1044</v>
      </c>
    </row>
    <row r="35" spans="1:10">
      <c r="A35" s="5" t="s">
        <v>1046</v>
      </c>
      <c r="B35" s="6">
        <v>44869.754774560177</v>
      </c>
      <c r="C35" s="5" t="s">
        <v>1044</v>
      </c>
      <c r="D35" s="7"/>
      <c r="E35" s="10"/>
      <c r="H35" s="8">
        <v>47.3</v>
      </c>
      <c r="I35" s="5" t="s">
        <v>224</v>
      </c>
      <c r="J35" s="5" t="s">
        <v>1044</v>
      </c>
    </row>
    <row r="36" spans="1:10">
      <c r="A36" s="5" t="s">
        <v>1046</v>
      </c>
      <c r="B36" s="6">
        <v>44869.754774560177</v>
      </c>
      <c r="C36" s="5" t="s">
        <v>1044</v>
      </c>
      <c r="D36" s="7"/>
      <c r="E36" s="10"/>
      <c r="H36" s="8">
        <v>40.299999999999997</v>
      </c>
      <c r="I36" s="11" t="s">
        <v>226</v>
      </c>
      <c r="J36" s="5" t="s">
        <v>1044</v>
      </c>
    </row>
    <row r="37" spans="1:10">
      <c r="A37" s="12" t="s">
        <v>21</v>
      </c>
      <c r="B37" s="3"/>
      <c r="C37" s="3"/>
      <c r="D37" s="7"/>
      <c r="E37" s="10"/>
      <c r="H37" s="8"/>
      <c r="I37" s="5"/>
      <c r="J37" s="5"/>
    </row>
    <row r="38" spans="1:10" ht="15.75" customHeight="1">
      <c r="A38" s="13" t="s">
        <v>22</v>
      </c>
      <c r="B38" s="13" t="s">
        <v>23</v>
      </c>
      <c r="C38" s="13" t="s">
        <v>24</v>
      </c>
      <c r="D38" s="21">
        <v>112128913</v>
      </c>
      <c r="E38" s="14">
        <v>112128963</v>
      </c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5"/>
      <c r="B40" s="6"/>
      <c r="C40" s="5"/>
      <c r="D40" s="7"/>
      <c r="E40" s="10"/>
      <c r="H40" s="8"/>
      <c r="I40" s="5"/>
      <c r="J40" s="5"/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52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88" t="s">
        <v>0</v>
      </c>
      <c r="B43" s="88" t="s">
        <v>2</v>
      </c>
      <c r="C43" s="88" t="s">
        <v>3</v>
      </c>
      <c r="D43" s="88" t="s">
        <v>4</v>
      </c>
      <c r="E43" s="88" t="s">
        <v>5</v>
      </c>
      <c r="F43" s="88" t="s">
        <v>6</v>
      </c>
      <c r="G43" s="90"/>
      <c r="H43" s="91"/>
      <c r="I43" s="88" t="s">
        <v>7</v>
      </c>
      <c r="J43" s="88" t="s">
        <v>8</v>
      </c>
    </row>
    <row r="44" spans="1:10">
      <c r="A44" s="89"/>
      <c r="B44" s="89"/>
      <c r="C44" s="89"/>
      <c r="D44" s="89"/>
      <c r="E44" s="89"/>
      <c r="F44" s="4" t="s">
        <v>9</v>
      </c>
      <c r="G44" s="4" t="s">
        <v>10</v>
      </c>
      <c r="H44" s="4" t="s">
        <v>11</v>
      </c>
      <c r="I44" s="89"/>
      <c r="J44" s="89"/>
    </row>
    <row r="45" spans="1:10">
      <c r="A45" s="5" t="s">
        <v>1047</v>
      </c>
      <c r="B45" s="6">
        <v>44870.544874629632</v>
      </c>
      <c r="C45" s="5" t="s">
        <v>1044</v>
      </c>
      <c r="D45" s="7"/>
      <c r="E45" s="10"/>
      <c r="F45" s="8">
        <v>6512.21</v>
      </c>
      <c r="I45" s="11" t="s">
        <v>9</v>
      </c>
      <c r="J45" s="5" t="s">
        <v>1044</v>
      </c>
    </row>
    <row r="46" spans="1:10">
      <c r="A46" s="5" t="s">
        <v>1047</v>
      </c>
      <c r="B46" s="6">
        <v>44870.544874629632</v>
      </c>
      <c r="C46" s="5" t="s">
        <v>1044</v>
      </c>
      <c r="D46" s="7"/>
      <c r="E46" s="10"/>
      <c r="H46" s="8">
        <v>848.7</v>
      </c>
      <c r="I46" s="5" t="s">
        <v>224</v>
      </c>
      <c r="J46" s="5" t="s">
        <v>1044</v>
      </c>
    </row>
    <row r="47" spans="1:10">
      <c r="A47" s="12" t="s">
        <v>21</v>
      </c>
      <c r="B47" s="3"/>
      <c r="C47" s="3"/>
      <c r="D47" s="7"/>
      <c r="E47" s="10"/>
      <c r="H47" s="8"/>
      <c r="I47" s="5"/>
      <c r="J47" s="5"/>
    </row>
    <row r="48" spans="1:10" ht="15.75" customHeight="1">
      <c r="A48" s="13" t="s">
        <v>22</v>
      </c>
      <c r="B48" s="13" t="s">
        <v>23</v>
      </c>
      <c r="C48" s="13" t="s">
        <v>24</v>
      </c>
      <c r="D48" s="21">
        <v>112129877</v>
      </c>
      <c r="E48" s="14">
        <v>112129923</v>
      </c>
      <c r="H48" s="8"/>
      <c r="I48" s="5"/>
      <c r="J48" s="5"/>
    </row>
    <row r="51" spans="1:10">
      <c r="A51" s="1" t="s">
        <v>0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3" t="s">
        <v>55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88" t="s">
        <v>0</v>
      </c>
      <c r="B53" s="88" t="s">
        <v>2</v>
      </c>
      <c r="C53" s="88" t="s">
        <v>3</v>
      </c>
      <c r="D53" s="88" t="s">
        <v>4</v>
      </c>
      <c r="E53" s="88" t="s">
        <v>5</v>
      </c>
      <c r="F53" s="88" t="s">
        <v>6</v>
      </c>
      <c r="G53" s="90"/>
      <c r="H53" s="91"/>
      <c r="I53" s="88" t="s">
        <v>7</v>
      </c>
      <c r="J53" s="88" t="s">
        <v>8</v>
      </c>
    </row>
    <row r="54" spans="1:10">
      <c r="A54" s="89"/>
      <c r="B54" s="89"/>
      <c r="C54" s="89"/>
      <c r="D54" s="89"/>
      <c r="E54" s="89"/>
      <c r="F54" s="4" t="s">
        <v>9</v>
      </c>
      <c r="G54" s="4" t="s">
        <v>10</v>
      </c>
      <c r="H54" s="4" t="s">
        <v>11</v>
      </c>
      <c r="I54" s="89"/>
      <c r="J54" s="89"/>
    </row>
    <row r="55" spans="1:10">
      <c r="A55" s="5" t="s">
        <v>1048</v>
      </c>
      <c r="B55" s="6">
        <v>44872.753863182872</v>
      </c>
      <c r="C55" s="5" t="s">
        <v>1044</v>
      </c>
      <c r="D55" s="7"/>
      <c r="E55" s="10"/>
      <c r="F55" s="8">
        <v>3837.32</v>
      </c>
      <c r="I55" s="11" t="s">
        <v>9</v>
      </c>
      <c r="J55" s="5" t="s">
        <v>1044</v>
      </c>
    </row>
    <row r="56" spans="1:10">
      <c r="A56" s="5" t="s">
        <v>1048</v>
      </c>
      <c r="B56" s="6">
        <v>44872.753863182872</v>
      </c>
      <c r="C56" s="5" t="s">
        <v>1044</v>
      </c>
      <c r="D56" s="7"/>
      <c r="E56" s="10"/>
      <c r="H56" s="8">
        <v>131.19999999999999</v>
      </c>
      <c r="I56" s="5" t="s">
        <v>224</v>
      </c>
      <c r="J56" s="5" t="s">
        <v>1044</v>
      </c>
    </row>
    <row r="57" spans="1:10">
      <c r="A57" s="5" t="s">
        <v>1048</v>
      </c>
      <c r="B57" s="6">
        <v>44872.753863182872</v>
      </c>
      <c r="C57" s="5" t="s">
        <v>1044</v>
      </c>
      <c r="D57" s="7"/>
      <c r="E57" s="10"/>
      <c r="H57" s="8">
        <v>155.6</v>
      </c>
      <c r="I57" s="11" t="s">
        <v>226</v>
      </c>
      <c r="J57" s="5" t="s">
        <v>1044</v>
      </c>
    </row>
    <row r="58" spans="1:10">
      <c r="A58" s="12" t="s">
        <v>21</v>
      </c>
      <c r="B58" s="3"/>
      <c r="C58" s="3"/>
      <c r="D58" s="7"/>
      <c r="E58" s="10"/>
      <c r="H58" s="8"/>
      <c r="I58" s="11"/>
      <c r="J58" s="10"/>
    </row>
    <row r="59" spans="1:10" ht="15.75" customHeight="1">
      <c r="A59" s="13" t="s">
        <v>22</v>
      </c>
      <c r="B59" s="13" t="s">
        <v>23</v>
      </c>
      <c r="C59" s="13" t="s">
        <v>24</v>
      </c>
      <c r="D59" s="21">
        <v>112137691</v>
      </c>
      <c r="E59" s="14">
        <v>112156002</v>
      </c>
      <c r="H59" s="8"/>
      <c r="I59" s="11"/>
      <c r="J59" s="10"/>
    </row>
    <row r="62" spans="1:10">
      <c r="A62" s="1" t="s">
        <v>0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3" t="s">
        <v>62</v>
      </c>
      <c r="B63" s="2"/>
      <c r="C63" s="2"/>
      <c r="D63" s="2"/>
      <c r="E63" s="2"/>
      <c r="F63" s="2"/>
      <c r="G63" s="2"/>
      <c r="H63" s="2"/>
      <c r="I63" s="2"/>
      <c r="J63" s="2"/>
    </row>
    <row r="64" spans="1:10">
      <c r="A64" s="88" t="s">
        <v>0</v>
      </c>
      <c r="B64" s="88" t="s">
        <v>2</v>
      </c>
      <c r="C64" s="88" t="s">
        <v>3</v>
      </c>
      <c r="D64" s="88" t="s">
        <v>4</v>
      </c>
      <c r="E64" s="88" t="s">
        <v>5</v>
      </c>
      <c r="F64" s="88" t="s">
        <v>6</v>
      </c>
      <c r="G64" s="90"/>
      <c r="H64" s="91"/>
      <c r="I64" s="88" t="s">
        <v>7</v>
      </c>
      <c r="J64" s="88" t="s">
        <v>8</v>
      </c>
    </row>
    <row r="65" spans="1:10">
      <c r="A65" s="89"/>
      <c r="B65" s="89"/>
      <c r="C65" s="89"/>
      <c r="D65" s="89"/>
      <c r="E65" s="89"/>
      <c r="F65" s="4" t="s">
        <v>9</v>
      </c>
      <c r="G65" s="4" t="s">
        <v>10</v>
      </c>
      <c r="H65" s="4" t="s">
        <v>11</v>
      </c>
      <c r="I65" s="89"/>
      <c r="J65" s="89"/>
    </row>
    <row r="66" spans="1:10">
      <c r="A66" s="5" t="s">
        <v>1049</v>
      </c>
      <c r="B66" s="6">
        <v>44873.753013090267</v>
      </c>
      <c r="C66" s="5" t="s">
        <v>1044</v>
      </c>
      <c r="D66" s="7"/>
      <c r="E66" s="10"/>
      <c r="F66" s="8">
        <v>4197.1499999999996</v>
      </c>
      <c r="I66" s="11" t="s">
        <v>9</v>
      </c>
      <c r="J66" s="5" t="s">
        <v>1044</v>
      </c>
    </row>
    <row r="67" spans="1:10">
      <c r="A67" s="12" t="s">
        <v>21</v>
      </c>
      <c r="B67" s="3"/>
      <c r="C67" s="3"/>
      <c r="D67" s="7"/>
      <c r="E67" s="10"/>
      <c r="H67" s="8"/>
      <c r="I67" s="11"/>
      <c r="J67" s="5"/>
    </row>
    <row r="68" spans="1:10" ht="15.75" customHeight="1">
      <c r="A68" s="13" t="s">
        <v>22</v>
      </c>
      <c r="B68" s="13" t="s">
        <v>23</v>
      </c>
      <c r="C68" s="13" t="s">
        <v>24</v>
      </c>
      <c r="D68" s="21">
        <v>112163108</v>
      </c>
      <c r="E68" s="14">
        <v>112163113</v>
      </c>
      <c r="H68" s="8"/>
      <c r="I68" s="11"/>
      <c r="J68" s="5"/>
    </row>
    <row r="71" spans="1:10">
      <c r="A71" s="1" t="s">
        <v>0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3" t="s">
        <v>65</v>
      </c>
      <c r="B72" s="2"/>
      <c r="C72" s="2"/>
      <c r="D72" s="2"/>
      <c r="E72" s="2"/>
      <c r="F72" s="2"/>
      <c r="G72" s="2"/>
      <c r="H72" s="2"/>
      <c r="I72" s="2"/>
      <c r="J72" s="2"/>
    </row>
    <row r="73" spans="1:10">
      <c r="A73" s="88" t="s">
        <v>0</v>
      </c>
      <c r="B73" s="88" t="s">
        <v>2</v>
      </c>
      <c r="C73" s="88" t="s">
        <v>3</v>
      </c>
      <c r="D73" s="88" t="s">
        <v>4</v>
      </c>
      <c r="E73" s="88" t="s">
        <v>5</v>
      </c>
      <c r="F73" s="88" t="s">
        <v>6</v>
      </c>
      <c r="G73" s="90"/>
      <c r="H73" s="91"/>
      <c r="I73" s="88" t="s">
        <v>7</v>
      </c>
      <c r="J73" s="88" t="s">
        <v>8</v>
      </c>
    </row>
    <row r="74" spans="1:10">
      <c r="A74" s="89"/>
      <c r="B74" s="89"/>
      <c r="C74" s="89"/>
      <c r="D74" s="89"/>
      <c r="E74" s="89"/>
      <c r="F74" s="4" t="s">
        <v>9</v>
      </c>
      <c r="G74" s="4" t="s">
        <v>10</v>
      </c>
      <c r="H74" s="4" t="s">
        <v>11</v>
      </c>
      <c r="I74" s="89"/>
      <c r="J74" s="89"/>
    </row>
    <row r="75" spans="1:10">
      <c r="A75" s="5" t="s">
        <v>1050</v>
      </c>
      <c r="B75" s="6">
        <v>44874.75734290509</v>
      </c>
      <c r="C75" s="5" t="s">
        <v>1044</v>
      </c>
      <c r="D75" s="7"/>
      <c r="E75" s="10"/>
      <c r="F75" s="8">
        <v>3892.01</v>
      </c>
      <c r="I75" s="11" t="s">
        <v>9</v>
      </c>
      <c r="J75" s="5" t="s">
        <v>1044</v>
      </c>
    </row>
    <row r="76" spans="1:10">
      <c r="A76" s="5" t="s">
        <v>1050</v>
      </c>
      <c r="B76" s="6">
        <v>44874.75734290509</v>
      </c>
      <c r="C76" s="5" t="s">
        <v>1044</v>
      </c>
      <c r="D76" s="7"/>
      <c r="E76" s="10"/>
      <c r="H76" s="8">
        <v>104</v>
      </c>
      <c r="I76" s="5" t="s">
        <v>224</v>
      </c>
      <c r="J76" s="5" t="s">
        <v>1044</v>
      </c>
    </row>
    <row r="77" spans="1:10">
      <c r="A77" s="12" t="s">
        <v>21</v>
      </c>
      <c r="B77" s="3"/>
      <c r="C77" s="3"/>
      <c r="D77" s="7"/>
      <c r="E77" s="10"/>
      <c r="H77" s="8"/>
      <c r="I77" s="11"/>
      <c r="J77" s="5"/>
    </row>
    <row r="78" spans="1:10" ht="15.75" customHeight="1">
      <c r="A78" s="13" t="s">
        <v>22</v>
      </c>
      <c r="B78" s="13" t="s">
        <v>23</v>
      </c>
      <c r="C78" s="13" t="s">
        <v>24</v>
      </c>
      <c r="D78" s="21">
        <v>112197303</v>
      </c>
      <c r="E78" s="14">
        <v>112197338</v>
      </c>
      <c r="H78" s="8"/>
      <c r="I78" s="11"/>
      <c r="J78" s="5"/>
    </row>
    <row r="81" spans="1:10">
      <c r="A81" s="1" t="s">
        <v>0</v>
      </c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3" t="s">
        <v>68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88" t="s">
        <v>0</v>
      </c>
      <c r="B83" s="88" t="s">
        <v>2</v>
      </c>
      <c r="C83" s="88" t="s">
        <v>3</v>
      </c>
      <c r="D83" s="88" t="s">
        <v>4</v>
      </c>
      <c r="E83" s="88" t="s">
        <v>5</v>
      </c>
      <c r="F83" s="88" t="s">
        <v>6</v>
      </c>
      <c r="G83" s="90"/>
      <c r="H83" s="91"/>
      <c r="I83" s="88" t="s">
        <v>7</v>
      </c>
      <c r="J83" s="88" t="s">
        <v>8</v>
      </c>
    </row>
    <row r="84" spans="1:10">
      <c r="A84" s="89"/>
      <c r="B84" s="89"/>
      <c r="C84" s="89"/>
      <c r="D84" s="89"/>
      <c r="E84" s="89"/>
      <c r="F84" s="4" t="s">
        <v>9</v>
      </c>
      <c r="G84" s="4" t="s">
        <v>10</v>
      </c>
      <c r="H84" s="4" t="s">
        <v>11</v>
      </c>
      <c r="I84" s="89"/>
      <c r="J84" s="89"/>
    </row>
    <row r="85" spans="1:10">
      <c r="A85" s="5" t="s">
        <v>1051</v>
      </c>
      <c r="B85" s="6">
        <v>44875.753022245372</v>
      </c>
      <c r="C85" s="5" t="s">
        <v>1044</v>
      </c>
      <c r="D85" s="7"/>
      <c r="E85" s="10"/>
      <c r="F85" s="8">
        <v>3874.07</v>
      </c>
      <c r="I85" s="11" t="s">
        <v>9</v>
      </c>
      <c r="J85" s="5" t="s">
        <v>1044</v>
      </c>
    </row>
    <row r="86" spans="1:10">
      <c r="A86" s="5" t="s">
        <v>1051</v>
      </c>
      <c r="B86" s="6">
        <v>44875.753022245372</v>
      </c>
      <c r="C86" s="5" t="s">
        <v>1044</v>
      </c>
      <c r="D86" s="7"/>
      <c r="E86" s="10"/>
      <c r="H86" s="8">
        <v>90.3</v>
      </c>
      <c r="I86" s="5" t="s">
        <v>224</v>
      </c>
      <c r="J86" s="5" t="s">
        <v>1044</v>
      </c>
    </row>
    <row r="87" spans="1:10">
      <c r="A87" s="12" t="s">
        <v>21</v>
      </c>
      <c r="B87" s="3"/>
      <c r="C87" s="3"/>
      <c r="D87" s="7"/>
      <c r="E87" s="10"/>
      <c r="H87" s="8"/>
      <c r="I87" s="11"/>
      <c r="J87" s="5"/>
    </row>
    <row r="88" spans="1:10" ht="15.75" customHeight="1">
      <c r="A88" s="13" t="s">
        <v>22</v>
      </c>
      <c r="B88" s="13" t="s">
        <v>23</v>
      </c>
      <c r="C88" s="13" t="s">
        <v>24</v>
      </c>
      <c r="D88" s="21">
        <v>112206255</v>
      </c>
      <c r="E88" s="14">
        <v>112210133</v>
      </c>
      <c r="H88" s="8"/>
      <c r="I88" s="11"/>
      <c r="J88" s="5"/>
    </row>
    <row r="91" spans="1:10">
      <c r="A91" s="1" t="s">
        <v>0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3" t="s">
        <v>72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88" t="s">
        <v>0</v>
      </c>
      <c r="B93" s="88" t="s">
        <v>2</v>
      </c>
      <c r="C93" s="88" t="s">
        <v>3</v>
      </c>
      <c r="D93" s="88" t="s">
        <v>4</v>
      </c>
      <c r="E93" s="88" t="s">
        <v>5</v>
      </c>
      <c r="F93" s="88" t="s">
        <v>6</v>
      </c>
      <c r="G93" s="90"/>
      <c r="H93" s="91"/>
      <c r="I93" s="88" t="s">
        <v>7</v>
      </c>
      <c r="J93" s="88" t="s">
        <v>8</v>
      </c>
    </row>
    <row r="94" spans="1:10">
      <c r="A94" s="89"/>
      <c r="B94" s="89"/>
      <c r="C94" s="89"/>
      <c r="D94" s="89"/>
      <c r="E94" s="89"/>
      <c r="F94" s="4" t="s">
        <v>9</v>
      </c>
      <c r="G94" s="4" t="s">
        <v>10</v>
      </c>
      <c r="H94" s="4" t="s">
        <v>11</v>
      </c>
      <c r="I94" s="89"/>
      <c r="J94" s="89"/>
    </row>
    <row r="95" spans="1:10">
      <c r="A95" s="5" t="s">
        <v>1052</v>
      </c>
      <c r="B95" s="6">
        <v>44876.753007673607</v>
      </c>
      <c r="C95" s="5" t="s">
        <v>1044</v>
      </c>
      <c r="D95" s="7"/>
      <c r="E95" s="10"/>
      <c r="F95" s="8">
        <v>3859.53</v>
      </c>
      <c r="I95" s="11" t="s">
        <v>9</v>
      </c>
      <c r="J95" s="5" t="s">
        <v>1044</v>
      </c>
    </row>
    <row r="96" spans="1:10">
      <c r="A96" s="5" t="s">
        <v>1052</v>
      </c>
      <c r="B96" s="6">
        <v>44876.753007673607</v>
      </c>
      <c r="C96" s="5" t="s">
        <v>1044</v>
      </c>
      <c r="D96" s="7"/>
      <c r="E96" s="10"/>
      <c r="H96" s="8">
        <v>48.3</v>
      </c>
      <c r="I96" s="5" t="s">
        <v>224</v>
      </c>
      <c r="J96" s="5" t="s">
        <v>1044</v>
      </c>
    </row>
    <row r="97" spans="1:10">
      <c r="A97" s="12" t="s">
        <v>21</v>
      </c>
      <c r="B97" s="3"/>
      <c r="C97" s="3"/>
      <c r="D97" s="7"/>
      <c r="E97" s="10"/>
      <c r="H97" s="8"/>
      <c r="I97" s="11"/>
      <c r="J97" s="5"/>
    </row>
    <row r="98" spans="1:10" ht="15.75" customHeight="1">
      <c r="A98" s="13" t="s">
        <v>22</v>
      </c>
      <c r="B98" s="13" t="s">
        <v>23</v>
      </c>
      <c r="C98" s="13" t="s">
        <v>24</v>
      </c>
      <c r="D98" s="21">
        <v>112206260</v>
      </c>
      <c r="E98" s="14">
        <v>112210134</v>
      </c>
      <c r="H98" s="8"/>
      <c r="I98" s="11"/>
      <c r="J98" s="5"/>
    </row>
    <row r="99" spans="1:10">
      <c r="A99" s="5"/>
      <c r="B99" s="6"/>
      <c r="C99" s="5"/>
      <c r="D99" s="7"/>
      <c r="E99" s="10"/>
      <c r="H99" s="8"/>
      <c r="I99" s="11"/>
      <c r="J99" s="5"/>
    </row>
    <row r="100" spans="1:10">
      <c r="A100" s="5"/>
      <c r="B100" s="6"/>
      <c r="C100" s="5"/>
      <c r="D100" s="7"/>
      <c r="E100" s="10"/>
      <c r="H100" s="8"/>
      <c r="I100" s="11"/>
      <c r="J100" s="5"/>
    </row>
    <row r="101" spans="1:10">
      <c r="A101" s="1" t="s">
        <v>0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3" t="s">
        <v>77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88" t="s">
        <v>0</v>
      </c>
      <c r="B103" s="88" t="s">
        <v>2</v>
      </c>
      <c r="C103" s="88" t="s">
        <v>3</v>
      </c>
      <c r="D103" s="88" t="s">
        <v>4</v>
      </c>
      <c r="E103" s="88" t="s">
        <v>5</v>
      </c>
      <c r="F103" s="88" t="s">
        <v>6</v>
      </c>
      <c r="G103" s="90"/>
      <c r="H103" s="91"/>
      <c r="I103" s="88" t="s">
        <v>7</v>
      </c>
      <c r="J103" s="88" t="s">
        <v>8</v>
      </c>
    </row>
    <row r="104" spans="1:10">
      <c r="A104" s="89"/>
      <c r="B104" s="89"/>
      <c r="C104" s="89"/>
      <c r="D104" s="89"/>
      <c r="E104" s="89"/>
      <c r="F104" s="4" t="s">
        <v>9</v>
      </c>
      <c r="G104" s="4" t="s">
        <v>10</v>
      </c>
      <c r="H104" s="4" t="s">
        <v>11</v>
      </c>
      <c r="I104" s="89"/>
      <c r="J104" s="89"/>
    </row>
    <row r="105" spans="1:10">
      <c r="A105" s="5" t="s">
        <v>1053</v>
      </c>
      <c r="B105" s="6">
        <v>44877.54932888889</v>
      </c>
      <c r="C105" s="5" t="s">
        <v>1044</v>
      </c>
      <c r="D105" s="7"/>
      <c r="E105" s="10"/>
      <c r="F105" s="8">
        <v>5802.29</v>
      </c>
      <c r="I105" s="11" t="s">
        <v>9</v>
      </c>
      <c r="J105" s="5" t="s">
        <v>1044</v>
      </c>
    </row>
    <row r="106" spans="1:10">
      <c r="A106" s="5" t="s">
        <v>1053</v>
      </c>
      <c r="B106" s="6">
        <v>44877.54932888889</v>
      </c>
      <c r="C106" s="5" t="s">
        <v>1044</v>
      </c>
      <c r="D106" s="7"/>
      <c r="E106" s="10"/>
      <c r="H106" s="8">
        <v>494</v>
      </c>
      <c r="I106" s="5" t="s">
        <v>224</v>
      </c>
      <c r="J106" s="5" t="s">
        <v>1044</v>
      </c>
    </row>
    <row r="107" spans="1:10">
      <c r="A107" s="5" t="s">
        <v>1053</v>
      </c>
      <c r="B107" s="6">
        <v>44877.54932888889</v>
      </c>
      <c r="C107" s="5" t="s">
        <v>1044</v>
      </c>
      <c r="D107" s="7"/>
      <c r="E107" s="10"/>
      <c r="H107" s="8">
        <v>123.9</v>
      </c>
      <c r="I107" s="11" t="s">
        <v>226</v>
      </c>
      <c r="J107" s="5" t="s">
        <v>1044</v>
      </c>
    </row>
    <row r="108" spans="1:10">
      <c r="A108" s="12" t="s">
        <v>21</v>
      </c>
      <c r="B108" s="3"/>
      <c r="C108" s="3"/>
      <c r="D108" s="7"/>
      <c r="E108" s="10"/>
      <c r="H108" s="8"/>
      <c r="I108" s="11"/>
      <c r="J108" s="5"/>
    </row>
    <row r="109" spans="1:10" ht="15.75" customHeight="1">
      <c r="A109" s="13" t="s">
        <v>22</v>
      </c>
      <c r="B109" s="13" t="s">
        <v>23</v>
      </c>
      <c r="C109" s="13" t="s">
        <v>24</v>
      </c>
      <c r="D109" s="48">
        <v>112217490</v>
      </c>
      <c r="E109" s="14">
        <v>112217609</v>
      </c>
      <c r="H109" s="8"/>
      <c r="I109" s="11"/>
      <c r="J109" s="5"/>
    </row>
    <row r="110" spans="1:10">
      <c r="A110" s="5"/>
      <c r="B110" s="6"/>
      <c r="C110" s="5"/>
      <c r="D110" s="7"/>
      <c r="E110" s="10"/>
      <c r="H110" s="8"/>
      <c r="I110" s="11"/>
      <c r="J110" s="5"/>
    </row>
    <row r="112" spans="1:10">
      <c r="A112" s="1" t="s">
        <v>0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10">
      <c r="A113" s="3" t="s">
        <v>80</v>
      </c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88" t="s">
        <v>0</v>
      </c>
      <c r="B114" s="88" t="s">
        <v>2</v>
      </c>
      <c r="C114" s="88" t="s">
        <v>3</v>
      </c>
      <c r="D114" s="88" t="s">
        <v>4</v>
      </c>
      <c r="E114" s="88" t="s">
        <v>5</v>
      </c>
      <c r="F114" s="88" t="s">
        <v>6</v>
      </c>
      <c r="G114" s="90"/>
      <c r="H114" s="91"/>
      <c r="I114" s="88" t="s">
        <v>7</v>
      </c>
      <c r="J114" s="88" t="s">
        <v>8</v>
      </c>
    </row>
    <row r="115" spans="1:10">
      <c r="A115" s="89"/>
      <c r="B115" s="89"/>
      <c r="C115" s="89"/>
      <c r="D115" s="89"/>
      <c r="E115" s="89"/>
      <c r="F115" s="4" t="s">
        <v>9</v>
      </c>
      <c r="G115" s="4" t="s">
        <v>10</v>
      </c>
      <c r="H115" s="4" t="s">
        <v>11</v>
      </c>
      <c r="I115" s="89"/>
      <c r="J115" s="89"/>
    </row>
    <row r="116" spans="1:10">
      <c r="A116" s="5" t="s">
        <v>1054</v>
      </c>
      <c r="B116" s="6">
        <v>44879.75364383102</v>
      </c>
      <c r="C116" s="5" t="s">
        <v>1044</v>
      </c>
      <c r="D116" s="7"/>
      <c r="E116" s="10"/>
      <c r="F116" s="8">
        <v>4915.76</v>
      </c>
      <c r="I116" s="11" t="s">
        <v>9</v>
      </c>
      <c r="J116" s="5" t="s">
        <v>1044</v>
      </c>
    </row>
    <row r="117" spans="1:10">
      <c r="A117" s="5" t="s">
        <v>1054</v>
      </c>
      <c r="B117" s="6">
        <v>44879.75364383102</v>
      </c>
      <c r="C117" s="5" t="s">
        <v>1044</v>
      </c>
      <c r="D117" s="7"/>
      <c r="E117" s="10"/>
      <c r="H117" s="8">
        <v>142.54</v>
      </c>
      <c r="I117" s="5" t="s">
        <v>224</v>
      </c>
      <c r="J117" s="5" t="s">
        <v>1044</v>
      </c>
    </row>
    <row r="118" spans="1:10">
      <c r="A118" s="12" t="s">
        <v>21</v>
      </c>
      <c r="B118" s="3"/>
      <c r="C118" s="3"/>
      <c r="D118" s="7"/>
      <c r="E118" s="10"/>
      <c r="H118" s="8"/>
      <c r="I118" s="11"/>
      <c r="J118" s="5"/>
    </row>
    <row r="119" spans="1:10" ht="15.75" customHeight="1">
      <c r="A119" s="13" t="s">
        <v>22</v>
      </c>
      <c r="B119" s="13" t="s">
        <v>23</v>
      </c>
      <c r="C119" s="13" t="s">
        <v>24</v>
      </c>
      <c r="D119" s="21">
        <v>112225030</v>
      </c>
      <c r="E119" s="14">
        <v>112225226</v>
      </c>
      <c r="H119" s="8"/>
      <c r="I119" s="11"/>
      <c r="J119" s="5"/>
    </row>
    <row r="120" spans="1:10">
      <c r="A120" s="5"/>
      <c r="B120" s="6"/>
      <c r="C120" s="5"/>
      <c r="D120" s="7"/>
      <c r="E120" s="10"/>
      <c r="H120" s="8"/>
      <c r="I120" s="11"/>
      <c r="J120" s="5"/>
    </row>
    <row r="122" spans="1:10">
      <c r="A122" s="1" t="s">
        <v>0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3" t="s">
        <v>83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88" t="s">
        <v>0</v>
      </c>
      <c r="B124" s="88" t="s">
        <v>2</v>
      </c>
      <c r="C124" s="88" t="s">
        <v>3</v>
      </c>
      <c r="D124" s="88" t="s">
        <v>4</v>
      </c>
      <c r="E124" s="88" t="s">
        <v>5</v>
      </c>
      <c r="F124" s="88" t="s">
        <v>6</v>
      </c>
      <c r="G124" s="90"/>
      <c r="H124" s="91"/>
      <c r="I124" s="88" t="s">
        <v>7</v>
      </c>
      <c r="J124" s="88" t="s">
        <v>8</v>
      </c>
    </row>
    <row r="125" spans="1:10">
      <c r="A125" s="89"/>
      <c r="B125" s="89"/>
      <c r="C125" s="89"/>
      <c r="D125" s="89"/>
      <c r="E125" s="89"/>
      <c r="F125" s="4" t="s">
        <v>9</v>
      </c>
      <c r="G125" s="4" t="s">
        <v>10</v>
      </c>
      <c r="H125" s="4" t="s">
        <v>11</v>
      </c>
      <c r="I125" s="89"/>
      <c r="J125" s="89"/>
    </row>
    <row r="126" spans="1:10">
      <c r="A126" s="5" t="s">
        <v>1055</v>
      </c>
      <c r="B126" s="6">
        <v>44880.756055474543</v>
      </c>
      <c r="C126" s="5" t="s">
        <v>1044</v>
      </c>
      <c r="D126" s="7"/>
      <c r="E126" s="10"/>
      <c r="F126" s="8">
        <v>4439.5600000000004</v>
      </c>
      <c r="I126" s="11" t="s">
        <v>9</v>
      </c>
      <c r="J126" s="5" t="s">
        <v>1044</v>
      </c>
    </row>
    <row r="127" spans="1:10">
      <c r="A127" s="5" t="s">
        <v>1055</v>
      </c>
      <c r="B127" s="6">
        <v>44880.756055474543</v>
      </c>
      <c r="C127" s="5" t="s">
        <v>1044</v>
      </c>
      <c r="D127" s="7"/>
      <c r="E127" s="10"/>
      <c r="H127" s="8">
        <v>293.02999999999997</v>
      </c>
      <c r="I127" s="5" t="s">
        <v>224</v>
      </c>
      <c r="J127" s="5" t="s">
        <v>1044</v>
      </c>
    </row>
    <row r="128" spans="1:10">
      <c r="A128" s="5" t="s">
        <v>1055</v>
      </c>
      <c r="B128" s="6">
        <v>44880.756055474543</v>
      </c>
      <c r="C128" s="5" t="s">
        <v>1044</v>
      </c>
      <c r="D128" s="7"/>
      <c r="E128" s="10"/>
      <c r="H128" s="8">
        <v>99</v>
      </c>
      <c r="I128" s="11" t="s">
        <v>226</v>
      </c>
      <c r="J128" s="5" t="s">
        <v>1044</v>
      </c>
    </row>
    <row r="129" spans="1:10">
      <c r="A129" s="12" t="s">
        <v>21</v>
      </c>
      <c r="B129" s="3"/>
      <c r="C129" s="3"/>
      <c r="D129" s="7"/>
      <c r="E129" s="10"/>
      <c r="H129" s="8"/>
      <c r="I129" s="11"/>
      <c r="J129" s="10"/>
    </row>
    <row r="130" spans="1:10" ht="15.75" customHeight="1">
      <c r="A130" s="13" t="s">
        <v>22</v>
      </c>
      <c r="B130" s="13" t="s">
        <v>23</v>
      </c>
      <c r="C130" s="13" t="s">
        <v>24</v>
      </c>
      <c r="D130" s="21">
        <v>112227083</v>
      </c>
      <c r="E130" s="14">
        <v>112232789</v>
      </c>
      <c r="H130" s="8"/>
      <c r="I130" s="11"/>
      <c r="J130" s="10"/>
    </row>
    <row r="133" spans="1:10">
      <c r="A133" s="1" t="s">
        <v>0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3" t="s">
        <v>86</v>
      </c>
      <c r="B134" s="2"/>
      <c r="C134" s="2"/>
      <c r="D134" s="2"/>
      <c r="E134" s="2"/>
      <c r="F134" s="2"/>
      <c r="G134" s="2"/>
      <c r="H134" s="2"/>
      <c r="I134" s="2"/>
      <c r="J134" s="2"/>
    </row>
    <row r="135" spans="1:10">
      <c r="A135" s="88" t="s">
        <v>0</v>
      </c>
      <c r="B135" s="88" t="s">
        <v>2</v>
      </c>
      <c r="C135" s="88" t="s">
        <v>3</v>
      </c>
      <c r="D135" s="88" t="s">
        <v>4</v>
      </c>
      <c r="E135" s="88" t="s">
        <v>5</v>
      </c>
      <c r="F135" s="88" t="s">
        <v>6</v>
      </c>
      <c r="G135" s="90"/>
      <c r="H135" s="91"/>
      <c r="I135" s="88" t="s">
        <v>7</v>
      </c>
      <c r="J135" s="88" t="s">
        <v>8</v>
      </c>
    </row>
    <row r="136" spans="1:10">
      <c r="A136" s="89"/>
      <c r="B136" s="89"/>
      <c r="C136" s="89"/>
      <c r="D136" s="89"/>
      <c r="E136" s="89"/>
      <c r="F136" s="4" t="s">
        <v>9</v>
      </c>
      <c r="G136" s="4" t="s">
        <v>10</v>
      </c>
      <c r="H136" s="4" t="s">
        <v>11</v>
      </c>
      <c r="I136" s="89"/>
      <c r="J136" s="89"/>
    </row>
    <row r="137" spans="1:10">
      <c r="A137" s="5" t="s">
        <v>1056</v>
      </c>
      <c r="B137" s="6">
        <v>44881.754879594897</v>
      </c>
      <c r="C137" s="5" t="s">
        <v>1044</v>
      </c>
      <c r="D137" s="7"/>
      <c r="E137" s="10"/>
      <c r="F137" s="8">
        <v>4665.97</v>
      </c>
      <c r="I137" s="11" t="s">
        <v>9</v>
      </c>
      <c r="J137" s="5" t="s">
        <v>1044</v>
      </c>
    </row>
    <row r="138" spans="1:10">
      <c r="A138" s="5" t="s">
        <v>1056</v>
      </c>
      <c r="B138" s="6">
        <v>44881.754879594897</v>
      </c>
      <c r="C138" s="5" t="s">
        <v>1044</v>
      </c>
      <c r="D138" s="7"/>
      <c r="E138" s="10"/>
      <c r="H138" s="8">
        <v>126.27</v>
      </c>
      <c r="I138" s="5" t="s">
        <v>224</v>
      </c>
      <c r="J138" s="5" t="s">
        <v>1044</v>
      </c>
    </row>
    <row r="139" spans="1:10">
      <c r="A139" s="5" t="s">
        <v>1056</v>
      </c>
      <c r="B139" s="6">
        <v>44881.754879594897</v>
      </c>
      <c r="C139" s="5" t="s">
        <v>1044</v>
      </c>
      <c r="D139" s="7"/>
      <c r="E139" s="10"/>
      <c r="H139" s="8">
        <v>45.4</v>
      </c>
      <c r="I139" s="11" t="s">
        <v>226</v>
      </c>
      <c r="J139" s="5" t="s">
        <v>1044</v>
      </c>
    </row>
    <row r="140" spans="1:10">
      <c r="A140" s="12" t="s">
        <v>21</v>
      </c>
      <c r="B140" s="3"/>
      <c r="C140" s="3"/>
      <c r="D140" s="7"/>
      <c r="E140" s="10"/>
      <c r="H140" s="8"/>
      <c r="I140" s="11"/>
      <c r="J140" s="5"/>
    </row>
    <row r="141" spans="1:10" ht="15.75" customHeight="1">
      <c r="A141" s="13" t="s">
        <v>22</v>
      </c>
      <c r="B141" s="13" t="s">
        <v>23</v>
      </c>
      <c r="C141" s="13" t="s">
        <v>24</v>
      </c>
      <c r="D141" s="21">
        <v>112240541</v>
      </c>
      <c r="E141" s="14">
        <v>112240595</v>
      </c>
      <c r="H141" s="8"/>
      <c r="I141" s="11"/>
      <c r="J141" s="5"/>
    </row>
    <row r="144" spans="1:10">
      <c r="A144" s="1" t="s">
        <v>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3" t="s">
        <v>90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88" t="s">
        <v>0</v>
      </c>
      <c r="B146" s="88" t="s">
        <v>2</v>
      </c>
      <c r="C146" s="88" t="s">
        <v>3</v>
      </c>
      <c r="D146" s="88" t="s">
        <v>4</v>
      </c>
      <c r="E146" s="88" t="s">
        <v>5</v>
      </c>
      <c r="F146" s="88" t="s">
        <v>6</v>
      </c>
      <c r="G146" s="90"/>
      <c r="H146" s="91"/>
      <c r="I146" s="88" t="s">
        <v>7</v>
      </c>
      <c r="J146" s="88" t="s">
        <v>8</v>
      </c>
    </row>
    <row r="147" spans="1:10">
      <c r="A147" s="89"/>
      <c r="B147" s="89"/>
      <c r="C147" s="89"/>
      <c r="D147" s="89"/>
      <c r="E147" s="89"/>
      <c r="F147" s="4" t="s">
        <v>9</v>
      </c>
      <c r="G147" s="4" t="s">
        <v>10</v>
      </c>
      <c r="H147" s="4" t="s">
        <v>11</v>
      </c>
      <c r="I147" s="89"/>
      <c r="J147" s="89"/>
    </row>
    <row r="148" spans="1:10">
      <c r="A148" s="5" t="s">
        <v>1057</v>
      </c>
      <c r="B148" s="6">
        <v>44882.757276018521</v>
      </c>
      <c r="C148" s="5" t="s">
        <v>1044</v>
      </c>
      <c r="D148" s="7"/>
      <c r="E148" s="10"/>
      <c r="F148" s="8">
        <v>4605.3500000000004</v>
      </c>
      <c r="I148" s="11" t="s">
        <v>9</v>
      </c>
      <c r="J148" s="5" t="s">
        <v>1044</v>
      </c>
    </row>
    <row r="149" spans="1:10">
      <c r="A149" s="5" t="s">
        <v>1057</v>
      </c>
      <c r="B149" s="6">
        <v>44882.757276018521</v>
      </c>
      <c r="C149" s="5" t="s">
        <v>1058</v>
      </c>
      <c r="D149" s="7"/>
      <c r="E149" s="10"/>
      <c r="H149" s="8">
        <v>70.3</v>
      </c>
      <c r="I149" s="5" t="s">
        <v>252</v>
      </c>
      <c r="J149" s="5" t="s">
        <v>1044</v>
      </c>
    </row>
    <row r="150" spans="1:10">
      <c r="A150" s="12" t="s">
        <v>21</v>
      </c>
      <c r="B150" s="3"/>
      <c r="C150" s="3"/>
      <c r="D150" s="7"/>
      <c r="E150" s="10"/>
      <c r="H150" s="8"/>
      <c r="I150" s="11"/>
      <c r="J150" s="5"/>
    </row>
    <row r="151" spans="1:10" ht="15.75" customHeight="1">
      <c r="A151" s="13" t="s">
        <v>22</v>
      </c>
      <c r="B151" s="13" t="s">
        <v>23</v>
      </c>
      <c r="C151" s="13" t="s">
        <v>24</v>
      </c>
      <c r="D151" s="21">
        <v>112252705</v>
      </c>
      <c r="E151" s="14">
        <v>112252806</v>
      </c>
      <c r="H151" s="8"/>
      <c r="I151" s="11"/>
      <c r="J151" s="5"/>
    </row>
    <row r="154" spans="1:10">
      <c r="A154" s="1" t="s">
        <v>0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3" t="s">
        <v>94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88" t="s">
        <v>0</v>
      </c>
      <c r="B156" s="88" t="s">
        <v>2</v>
      </c>
      <c r="C156" s="88" t="s">
        <v>3</v>
      </c>
      <c r="D156" s="88" t="s">
        <v>4</v>
      </c>
      <c r="E156" s="88" t="s">
        <v>5</v>
      </c>
      <c r="F156" s="88" t="s">
        <v>6</v>
      </c>
      <c r="G156" s="90"/>
      <c r="H156" s="91"/>
      <c r="I156" s="88" t="s">
        <v>7</v>
      </c>
      <c r="J156" s="88" t="s">
        <v>8</v>
      </c>
    </row>
    <row r="157" spans="1:10">
      <c r="A157" s="89"/>
      <c r="B157" s="89"/>
      <c r="C157" s="89"/>
      <c r="D157" s="89"/>
      <c r="E157" s="89"/>
      <c r="F157" s="4" t="s">
        <v>9</v>
      </c>
      <c r="G157" s="4" t="s">
        <v>10</v>
      </c>
      <c r="H157" s="4" t="s">
        <v>11</v>
      </c>
      <c r="I157" s="89"/>
      <c r="J157" s="89"/>
    </row>
    <row r="158" spans="1:10">
      <c r="A158" s="5" t="s">
        <v>1059</v>
      </c>
      <c r="B158" s="6">
        <v>44883.75322259259</v>
      </c>
      <c r="C158" s="5" t="s">
        <v>1044</v>
      </c>
      <c r="D158" s="7"/>
      <c r="E158" s="10"/>
      <c r="F158" s="8">
        <v>7078.92</v>
      </c>
      <c r="I158" s="11" t="s">
        <v>9</v>
      </c>
      <c r="J158" s="5" t="s">
        <v>1044</v>
      </c>
    </row>
    <row r="159" spans="1:10">
      <c r="A159" s="5" t="s">
        <v>1059</v>
      </c>
      <c r="B159" s="6">
        <v>44883.75322259259</v>
      </c>
      <c r="C159" s="5" t="s">
        <v>1044</v>
      </c>
      <c r="D159" s="7"/>
      <c r="E159" s="10"/>
      <c r="H159" s="8">
        <v>403.08</v>
      </c>
      <c r="I159" s="5" t="s">
        <v>224</v>
      </c>
      <c r="J159" s="5" t="s">
        <v>1044</v>
      </c>
    </row>
    <row r="160" spans="1:10">
      <c r="A160" s="12" t="s">
        <v>21</v>
      </c>
      <c r="B160" s="3"/>
      <c r="C160" s="3"/>
      <c r="D160" s="7"/>
      <c r="E160" s="10"/>
      <c r="F160" s="47"/>
      <c r="G160" s="8"/>
      <c r="I160" s="11"/>
      <c r="J160" s="5"/>
    </row>
    <row r="161" spans="1:10" ht="15.75" customHeight="1">
      <c r="A161" s="13" t="s">
        <v>22</v>
      </c>
      <c r="B161" s="13" t="s">
        <v>23</v>
      </c>
      <c r="C161" s="13" t="s">
        <v>24</v>
      </c>
      <c r="D161" s="21">
        <v>112252707</v>
      </c>
      <c r="E161" s="14">
        <v>112252807</v>
      </c>
      <c r="G161" s="8"/>
      <c r="I161" s="11"/>
      <c r="J161" s="5"/>
    </row>
    <row r="162" spans="1:10">
      <c r="A162" s="5"/>
      <c r="B162" s="6"/>
      <c r="C162" s="5"/>
      <c r="D162" s="7"/>
      <c r="E162" s="10"/>
      <c r="G162" s="8"/>
      <c r="I162" s="11"/>
      <c r="J162" s="5"/>
    </row>
    <row r="163" spans="1:10">
      <c r="A163" s="5"/>
      <c r="B163" s="6"/>
      <c r="C163" s="5"/>
      <c r="D163" s="7"/>
      <c r="E163" s="10"/>
      <c r="G163" s="8"/>
      <c r="I163" s="11"/>
      <c r="J163" s="5"/>
    </row>
    <row r="164" spans="1:10">
      <c r="A164" s="1" t="s">
        <v>0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3" t="s">
        <v>98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88" t="s">
        <v>0</v>
      </c>
      <c r="B166" s="88" t="s">
        <v>2</v>
      </c>
      <c r="C166" s="88" t="s">
        <v>3</v>
      </c>
      <c r="D166" s="88" t="s">
        <v>4</v>
      </c>
      <c r="E166" s="88" t="s">
        <v>5</v>
      </c>
      <c r="F166" s="88" t="s">
        <v>6</v>
      </c>
      <c r="G166" s="90"/>
      <c r="H166" s="91"/>
      <c r="I166" s="88" t="s">
        <v>7</v>
      </c>
      <c r="J166" s="88" t="s">
        <v>8</v>
      </c>
    </row>
    <row r="167" spans="1:10">
      <c r="A167" s="89"/>
      <c r="B167" s="89"/>
      <c r="C167" s="89"/>
      <c r="D167" s="89"/>
      <c r="E167" s="89"/>
      <c r="F167" s="4" t="s">
        <v>9</v>
      </c>
      <c r="G167" s="4" t="s">
        <v>10</v>
      </c>
      <c r="H167" s="4" t="s">
        <v>11</v>
      </c>
      <c r="I167" s="89"/>
      <c r="J167" s="89"/>
    </row>
    <row r="168" spans="1:10">
      <c r="A168" s="5" t="s">
        <v>1060</v>
      </c>
      <c r="B168" s="6">
        <v>44884.546436956021</v>
      </c>
      <c r="C168" s="5" t="s">
        <v>1044</v>
      </c>
      <c r="D168" s="7"/>
      <c r="E168" s="10"/>
      <c r="F168" s="8">
        <v>5941.31</v>
      </c>
      <c r="I168" s="11" t="s">
        <v>9</v>
      </c>
      <c r="J168" s="5" t="s">
        <v>1044</v>
      </c>
    </row>
    <row r="169" spans="1:10">
      <c r="A169" s="5" t="s">
        <v>1060</v>
      </c>
      <c r="B169" s="6">
        <v>44884.546436956021</v>
      </c>
      <c r="C169" s="5" t="s">
        <v>1044</v>
      </c>
      <c r="D169" s="7"/>
      <c r="E169" s="10"/>
      <c r="H169" s="8">
        <v>242.6</v>
      </c>
      <c r="I169" s="5" t="s">
        <v>224</v>
      </c>
      <c r="J169" s="5" t="s">
        <v>1044</v>
      </c>
    </row>
    <row r="170" spans="1:10">
      <c r="A170" s="12" t="s">
        <v>21</v>
      </c>
      <c r="B170" s="3"/>
      <c r="C170" s="3"/>
      <c r="D170" s="7"/>
      <c r="E170" s="10"/>
      <c r="F170" s="47"/>
      <c r="G170" s="8"/>
      <c r="I170" s="11"/>
      <c r="J170" s="5"/>
    </row>
    <row r="171" spans="1:10" ht="15.75" customHeight="1">
      <c r="A171" s="13" t="s">
        <v>22</v>
      </c>
      <c r="B171" s="13" t="s">
        <v>23</v>
      </c>
      <c r="C171" s="13" t="s">
        <v>24</v>
      </c>
      <c r="D171" s="21">
        <v>112260385</v>
      </c>
      <c r="E171" s="14">
        <v>112260431</v>
      </c>
      <c r="G171" s="8"/>
      <c r="I171" s="11"/>
      <c r="J171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100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88" t="s">
        <v>0</v>
      </c>
      <c r="B176" s="88" t="s">
        <v>2</v>
      </c>
      <c r="C176" s="88" t="s">
        <v>3</v>
      </c>
      <c r="D176" s="88" t="s">
        <v>4</v>
      </c>
      <c r="E176" s="88" t="s">
        <v>5</v>
      </c>
      <c r="F176" s="88" t="s">
        <v>6</v>
      </c>
      <c r="G176" s="90"/>
      <c r="H176" s="91"/>
      <c r="I176" s="88" t="s">
        <v>7</v>
      </c>
      <c r="J176" s="88" t="s">
        <v>8</v>
      </c>
    </row>
    <row r="177" spans="1:10">
      <c r="A177" s="89"/>
      <c r="B177" s="89"/>
      <c r="C177" s="89"/>
      <c r="D177" s="89"/>
      <c r="E177" s="89"/>
      <c r="F177" s="4" t="s">
        <v>9</v>
      </c>
      <c r="G177" s="4" t="s">
        <v>10</v>
      </c>
      <c r="H177" s="4" t="s">
        <v>11</v>
      </c>
      <c r="I177" s="89"/>
      <c r="J177" s="89"/>
    </row>
    <row r="178" spans="1:10">
      <c r="A178" s="5" t="s">
        <v>1061</v>
      </c>
      <c r="B178" s="6">
        <v>44886.753647395832</v>
      </c>
      <c r="C178" s="5" t="s">
        <v>1044</v>
      </c>
      <c r="D178" s="7"/>
      <c r="E178" s="10"/>
      <c r="F178" s="8">
        <v>4795.17</v>
      </c>
      <c r="I178" s="11" t="s">
        <v>9</v>
      </c>
      <c r="J178" s="5" t="s">
        <v>1044</v>
      </c>
    </row>
    <row r="179" spans="1:10">
      <c r="A179" s="5" t="s">
        <v>1061</v>
      </c>
      <c r="B179" s="6">
        <v>44886.753647395832</v>
      </c>
      <c r="C179" s="5" t="s">
        <v>1044</v>
      </c>
      <c r="D179" s="7"/>
      <c r="E179" s="10"/>
      <c r="H179" s="8">
        <v>99.6</v>
      </c>
      <c r="I179" s="5" t="s">
        <v>224</v>
      </c>
      <c r="J179" s="5" t="s">
        <v>1044</v>
      </c>
    </row>
    <row r="180" spans="1:10">
      <c r="A180" s="12" t="s">
        <v>21</v>
      </c>
      <c r="B180" s="3"/>
      <c r="C180" s="3"/>
      <c r="D180" s="7"/>
      <c r="E180" s="10"/>
      <c r="H180" s="8"/>
      <c r="I180" s="11"/>
      <c r="J180" s="5"/>
    </row>
    <row r="181" spans="1:10" ht="15.75" customHeight="1">
      <c r="A181" s="13" t="s">
        <v>22</v>
      </c>
      <c r="B181" s="13" t="s">
        <v>23</v>
      </c>
      <c r="C181" s="13" t="s">
        <v>24</v>
      </c>
      <c r="D181" s="21">
        <v>112266587</v>
      </c>
      <c r="E181" s="14">
        <v>112266653</v>
      </c>
      <c r="H181" s="8"/>
      <c r="I181" s="11"/>
      <c r="J181" s="5"/>
    </row>
    <row r="184" spans="1:10">
      <c r="A184" s="1" t="s">
        <v>0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3" t="s">
        <v>104</v>
      </c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88" t="s">
        <v>0</v>
      </c>
      <c r="B186" s="88" t="s">
        <v>2</v>
      </c>
      <c r="C186" s="88" t="s">
        <v>3</v>
      </c>
      <c r="D186" s="88" t="s">
        <v>4</v>
      </c>
      <c r="E186" s="88" t="s">
        <v>5</v>
      </c>
      <c r="F186" s="88" t="s">
        <v>6</v>
      </c>
      <c r="G186" s="90"/>
      <c r="H186" s="91"/>
      <c r="I186" s="88" t="s">
        <v>7</v>
      </c>
      <c r="J186" s="88" t="s">
        <v>8</v>
      </c>
    </row>
    <row r="187" spans="1:10">
      <c r="A187" s="89"/>
      <c r="B187" s="89"/>
      <c r="C187" s="89"/>
      <c r="D187" s="89"/>
      <c r="E187" s="89"/>
      <c r="F187" s="4" t="s">
        <v>9</v>
      </c>
      <c r="G187" s="4" t="s">
        <v>10</v>
      </c>
      <c r="H187" s="4" t="s">
        <v>11</v>
      </c>
      <c r="I187" s="89"/>
      <c r="J187" s="89"/>
    </row>
    <row r="188" spans="1:10">
      <c r="A188" s="5" t="s">
        <v>1062</v>
      </c>
      <c r="B188" s="6">
        <v>44887.754640624997</v>
      </c>
      <c r="C188" s="5" t="s">
        <v>1044</v>
      </c>
      <c r="D188" s="7"/>
      <c r="E188" s="10"/>
      <c r="F188" s="8">
        <v>4027.19</v>
      </c>
      <c r="I188" s="11" t="s">
        <v>9</v>
      </c>
      <c r="J188" s="5" t="s">
        <v>1044</v>
      </c>
    </row>
    <row r="189" spans="1:10">
      <c r="A189" s="5" t="s">
        <v>1062</v>
      </c>
      <c r="B189" s="6">
        <v>44887.754640624997</v>
      </c>
      <c r="C189" s="5" t="s">
        <v>1044</v>
      </c>
      <c r="D189" s="7"/>
      <c r="E189" s="10"/>
      <c r="H189" s="8">
        <v>123.57</v>
      </c>
      <c r="I189" s="5" t="s">
        <v>224</v>
      </c>
      <c r="J189" s="5" t="s">
        <v>1044</v>
      </c>
    </row>
    <row r="190" spans="1:10">
      <c r="A190" s="12" t="s">
        <v>21</v>
      </c>
      <c r="B190" s="3"/>
      <c r="C190" s="3"/>
      <c r="D190" s="7"/>
      <c r="E190" s="10"/>
      <c r="H190" s="8"/>
      <c r="I190" s="11"/>
      <c r="J190" s="5"/>
    </row>
    <row r="191" spans="1:10" ht="15.75" customHeight="1">
      <c r="A191" s="13" t="s">
        <v>22</v>
      </c>
      <c r="B191" s="13" t="s">
        <v>23</v>
      </c>
      <c r="C191" s="13" t="s">
        <v>24</v>
      </c>
      <c r="D191" s="21">
        <v>112273885</v>
      </c>
      <c r="E191" s="14">
        <v>112273984</v>
      </c>
      <c r="H191" s="8"/>
      <c r="I191" s="11"/>
      <c r="J191" s="5"/>
    </row>
    <row r="194" spans="1:10">
      <c r="A194" s="1" t="s">
        <v>0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3" t="s">
        <v>107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88" t="s">
        <v>0</v>
      </c>
      <c r="B196" s="88" t="s">
        <v>2</v>
      </c>
      <c r="C196" s="88" t="s">
        <v>3</v>
      </c>
      <c r="D196" s="88" t="s">
        <v>4</v>
      </c>
      <c r="E196" s="88" t="s">
        <v>5</v>
      </c>
      <c r="F196" s="88" t="s">
        <v>6</v>
      </c>
      <c r="G196" s="90"/>
      <c r="H196" s="91"/>
      <c r="I196" s="88" t="s">
        <v>7</v>
      </c>
      <c r="J196" s="88" t="s">
        <v>8</v>
      </c>
    </row>
    <row r="197" spans="1:10">
      <c r="A197" s="89"/>
      <c r="B197" s="89"/>
      <c r="C197" s="89"/>
      <c r="D197" s="89"/>
      <c r="E197" s="89"/>
      <c r="F197" s="4" t="s">
        <v>9</v>
      </c>
      <c r="G197" s="4" t="s">
        <v>10</v>
      </c>
      <c r="H197" s="4" t="s">
        <v>11</v>
      </c>
      <c r="I197" s="89"/>
      <c r="J197" s="89"/>
    </row>
    <row r="198" spans="1:10">
      <c r="A198" s="5" t="s">
        <v>1063</v>
      </c>
      <c r="B198" s="6">
        <v>44888.7566396412</v>
      </c>
      <c r="C198" s="5" t="s">
        <v>1044</v>
      </c>
      <c r="D198" s="7"/>
      <c r="E198" s="10"/>
      <c r="F198" s="8">
        <v>5260.14</v>
      </c>
      <c r="I198" s="11" t="s">
        <v>9</v>
      </c>
      <c r="J198" s="5" t="s">
        <v>1044</v>
      </c>
    </row>
    <row r="199" spans="1:10">
      <c r="A199" s="5" t="s">
        <v>1063</v>
      </c>
      <c r="B199" s="6">
        <v>44888.7566396412</v>
      </c>
      <c r="C199" s="5" t="s">
        <v>1044</v>
      </c>
      <c r="D199" s="7"/>
      <c r="E199" s="10"/>
      <c r="H199" s="8">
        <v>166.77</v>
      </c>
      <c r="I199" s="5" t="s">
        <v>224</v>
      </c>
      <c r="J199" s="5" t="s">
        <v>1044</v>
      </c>
    </row>
    <row r="200" spans="1:10">
      <c r="A200" s="12" t="s">
        <v>21</v>
      </c>
      <c r="B200" s="3"/>
      <c r="C200" s="3"/>
      <c r="D200" s="7"/>
      <c r="E200" s="10"/>
      <c r="H200" s="8"/>
      <c r="I200" s="11"/>
      <c r="J200" s="10"/>
    </row>
    <row r="201" spans="1:10" ht="15.75" customHeight="1">
      <c r="A201" s="13" t="s">
        <v>22</v>
      </c>
      <c r="B201" s="13" t="s">
        <v>23</v>
      </c>
      <c r="C201" s="13" t="s">
        <v>24</v>
      </c>
      <c r="D201" s="21">
        <v>112278526</v>
      </c>
      <c r="E201" s="14">
        <v>112281151</v>
      </c>
      <c r="H201" s="8"/>
      <c r="I201" s="11"/>
      <c r="J201" s="10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110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88" t="s">
        <v>0</v>
      </c>
      <c r="B206" s="88" t="s">
        <v>2</v>
      </c>
      <c r="C206" s="88" t="s">
        <v>3</v>
      </c>
      <c r="D206" s="88" t="s">
        <v>4</v>
      </c>
      <c r="E206" s="88" t="s">
        <v>5</v>
      </c>
      <c r="F206" s="88" t="s">
        <v>6</v>
      </c>
      <c r="G206" s="90"/>
      <c r="H206" s="91"/>
      <c r="I206" s="88" t="s">
        <v>7</v>
      </c>
      <c r="J206" s="88" t="s">
        <v>8</v>
      </c>
    </row>
    <row r="207" spans="1:10">
      <c r="A207" s="89"/>
      <c r="B207" s="89"/>
      <c r="C207" s="89"/>
      <c r="D207" s="89"/>
      <c r="E207" s="89"/>
      <c r="F207" s="4" t="s">
        <v>9</v>
      </c>
      <c r="G207" s="4" t="s">
        <v>10</v>
      </c>
      <c r="H207" s="4" t="s">
        <v>11</v>
      </c>
      <c r="I207" s="89"/>
      <c r="J207" s="89"/>
    </row>
    <row r="208" spans="1:10">
      <c r="A208" s="5" t="s">
        <v>1064</v>
      </c>
      <c r="B208" s="6">
        <v>44889.762055763887</v>
      </c>
      <c r="C208" s="5" t="s">
        <v>1044</v>
      </c>
      <c r="D208" s="7"/>
      <c r="E208" s="10"/>
      <c r="F208" s="8">
        <v>2641.77</v>
      </c>
      <c r="I208" s="11" t="s">
        <v>9</v>
      </c>
      <c r="J208" s="5" t="s">
        <v>1044</v>
      </c>
    </row>
    <row r="209" spans="1:10">
      <c r="A209" s="5" t="s">
        <v>1064</v>
      </c>
      <c r="B209" s="6">
        <v>44889.762055763887</v>
      </c>
      <c r="C209" s="5" t="s">
        <v>1044</v>
      </c>
      <c r="D209" s="7"/>
      <c r="E209" s="10"/>
      <c r="H209" s="8">
        <v>534.49</v>
      </c>
      <c r="I209" s="5" t="s">
        <v>224</v>
      </c>
      <c r="J209" s="5" t="s">
        <v>1044</v>
      </c>
    </row>
    <row r="210" spans="1:10">
      <c r="A210" s="5" t="s">
        <v>1064</v>
      </c>
      <c r="B210" s="6">
        <v>44889.762055763887</v>
      </c>
      <c r="C210" s="5" t="s">
        <v>1044</v>
      </c>
      <c r="D210" s="7"/>
      <c r="E210" s="10"/>
      <c r="H210" s="8">
        <v>74.599999999999994</v>
      </c>
      <c r="I210" s="11" t="s">
        <v>226</v>
      </c>
      <c r="J210" s="5" t="s">
        <v>1044</v>
      </c>
    </row>
    <row r="211" spans="1:10">
      <c r="A211" s="12" t="s">
        <v>21</v>
      </c>
      <c r="B211" s="3"/>
      <c r="C211" s="3"/>
      <c r="D211" s="7"/>
      <c r="E211" s="10"/>
      <c r="H211" s="8"/>
      <c r="I211" s="11"/>
      <c r="J211" s="5"/>
    </row>
    <row r="212" spans="1:10" ht="15.75" customHeight="1">
      <c r="A212" s="13" t="s">
        <v>22</v>
      </c>
      <c r="B212" s="13" t="s">
        <v>23</v>
      </c>
      <c r="C212" s="13" t="s">
        <v>24</v>
      </c>
      <c r="D212" s="21">
        <v>112288693</v>
      </c>
      <c r="E212" s="14">
        <v>112292105</v>
      </c>
      <c r="H212" s="8"/>
      <c r="I212" s="11"/>
      <c r="J212" s="5"/>
    </row>
    <row r="215" spans="1:10">
      <c r="A215" s="1" t="s">
        <v>0</v>
      </c>
      <c r="B215" s="2"/>
      <c r="C215" s="2"/>
      <c r="D215" s="2"/>
      <c r="E215" s="2"/>
      <c r="F215" s="2"/>
      <c r="G215" s="2"/>
      <c r="H215" s="2"/>
      <c r="I215" s="2"/>
      <c r="J215" s="2"/>
    </row>
    <row r="216" spans="1:10">
      <c r="A216" s="3" t="s">
        <v>115</v>
      </c>
      <c r="B216" s="2"/>
      <c r="C216" s="2"/>
      <c r="D216" s="2"/>
      <c r="E216" s="2"/>
      <c r="F216" s="2"/>
      <c r="G216" s="2"/>
      <c r="H216" s="2"/>
      <c r="I216" s="2"/>
      <c r="J216" s="2"/>
    </row>
    <row r="217" spans="1:10">
      <c r="A217" s="88" t="s">
        <v>0</v>
      </c>
      <c r="B217" s="88" t="s">
        <v>2</v>
      </c>
      <c r="C217" s="88" t="s">
        <v>3</v>
      </c>
      <c r="D217" s="88" t="s">
        <v>4</v>
      </c>
      <c r="E217" s="88" t="s">
        <v>5</v>
      </c>
      <c r="F217" s="88" t="s">
        <v>6</v>
      </c>
      <c r="G217" s="90"/>
      <c r="H217" s="91"/>
      <c r="I217" s="88" t="s">
        <v>7</v>
      </c>
      <c r="J217" s="88" t="s">
        <v>8</v>
      </c>
    </row>
    <row r="218" spans="1:10">
      <c r="A218" s="89"/>
      <c r="B218" s="89"/>
      <c r="C218" s="89"/>
      <c r="D218" s="89"/>
      <c r="E218" s="89"/>
      <c r="F218" s="4" t="s">
        <v>9</v>
      </c>
      <c r="G218" s="4" t="s">
        <v>10</v>
      </c>
      <c r="H218" s="4" t="s">
        <v>11</v>
      </c>
      <c r="I218" s="89"/>
      <c r="J218" s="89"/>
    </row>
    <row r="219" spans="1:10">
      <c r="A219" s="5" t="s">
        <v>1065</v>
      </c>
      <c r="B219" s="6">
        <v>44890.75510328704</v>
      </c>
      <c r="C219" s="5" t="s">
        <v>1044</v>
      </c>
      <c r="D219" s="7"/>
      <c r="E219" s="10"/>
      <c r="F219" s="8">
        <v>4196.5</v>
      </c>
      <c r="I219" s="11" t="s">
        <v>9</v>
      </c>
      <c r="J219" s="5" t="s">
        <v>1044</v>
      </c>
    </row>
    <row r="220" spans="1:10">
      <c r="A220" s="5" t="s">
        <v>1065</v>
      </c>
      <c r="B220" s="6">
        <v>44890.75510328704</v>
      </c>
      <c r="C220" s="5" t="s">
        <v>1044</v>
      </c>
      <c r="D220" s="7"/>
      <c r="E220" s="10"/>
      <c r="H220" s="8">
        <v>179.1</v>
      </c>
      <c r="I220" s="5" t="s">
        <v>224</v>
      </c>
      <c r="J220" s="5" t="s">
        <v>1044</v>
      </c>
    </row>
    <row r="221" spans="1:10">
      <c r="A221" s="5" t="s">
        <v>1065</v>
      </c>
      <c r="B221" s="6">
        <v>44890.75510328704</v>
      </c>
      <c r="C221" s="5" t="s">
        <v>1044</v>
      </c>
      <c r="D221" s="7"/>
      <c r="E221" s="10"/>
      <c r="H221" s="8">
        <v>250</v>
      </c>
      <c r="I221" s="11" t="s">
        <v>226</v>
      </c>
      <c r="J221" s="5" t="s">
        <v>1044</v>
      </c>
    </row>
    <row r="222" spans="1:10">
      <c r="A222" s="12" t="s">
        <v>21</v>
      </c>
      <c r="B222" s="3"/>
      <c r="C222" s="3"/>
      <c r="D222" s="7"/>
      <c r="E222" s="10"/>
      <c r="H222" s="8"/>
      <c r="I222" s="11"/>
      <c r="J222" s="5"/>
    </row>
    <row r="223" spans="1:10" ht="15.75" customHeight="1">
      <c r="A223" s="13" t="s">
        <v>22</v>
      </c>
      <c r="B223" s="13" t="s">
        <v>23</v>
      </c>
      <c r="C223" s="13" t="s">
        <v>24</v>
      </c>
      <c r="D223" s="21">
        <v>112289017</v>
      </c>
      <c r="E223" s="14">
        <v>112292106</v>
      </c>
      <c r="H223" s="8"/>
      <c r="I223" s="11"/>
      <c r="J223" s="5"/>
    </row>
    <row r="224" spans="1:10">
      <c r="A224" s="5"/>
      <c r="B224" s="6"/>
      <c r="C224" s="5"/>
      <c r="D224" s="7"/>
      <c r="E224" s="10"/>
      <c r="H224" s="8"/>
      <c r="I224" s="11"/>
      <c r="J224" s="5"/>
    </row>
    <row r="225" spans="1:10">
      <c r="A225" s="5"/>
      <c r="B225" s="6"/>
      <c r="C225" s="5"/>
      <c r="D225" s="7"/>
      <c r="E225" s="10"/>
      <c r="H225" s="8"/>
      <c r="I225" s="11"/>
      <c r="J225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119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88" t="s">
        <v>0</v>
      </c>
      <c r="B228" s="88" t="s">
        <v>2</v>
      </c>
      <c r="C228" s="88" t="s">
        <v>3</v>
      </c>
      <c r="D228" s="88" t="s">
        <v>4</v>
      </c>
      <c r="E228" s="88" t="s">
        <v>5</v>
      </c>
      <c r="F228" s="88" t="s">
        <v>6</v>
      </c>
      <c r="G228" s="90"/>
      <c r="H228" s="91"/>
      <c r="I228" s="88" t="s">
        <v>7</v>
      </c>
      <c r="J228" s="88" t="s">
        <v>8</v>
      </c>
    </row>
    <row r="229" spans="1:10">
      <c r="A229" s="89"/>
      <c r="B229" s="89"/>
      <c r="C229" s="89"/>
      <c r="D229" s="89"/>
      <c r="E229" s="89"/>
      <c r="F229" s="4" t="s">
        <v>9</v>
      </c>
      <c r="G229" s="4" t="s">
        <v>10</v>
      </c>
      <c r="H229" s="4" t="s">
        <v>11</v>
      </c>
      <c r="I229" s="89"/>
      <c r="J229" s="89"/>
    </row>
    <row r="230" spans="1:10">
      <c r="A230" s="5" t="s">
        <v>1066</v>
      </c>
      <c r="B230" s="6">
        <v>44891.546003229167</v>
      </c>
      <c r="C230" s="5" t="s">
        <v>1044</v>
      </c>
      <c r="D230" s="7"/>
      <c r="E230" s="10"/>
      <c r="F230" s="8">
        <v>3408.02</v>
      </c>
      <c r="I230" s="11" t="s">
        <v>9</v>
      </c>
      <c r="J230" s="5" t="s">
        <v>1044</v>
      </c>
    </row>
    <row r="231" spans="1:10">
      <c r="A231" s="12" t="s">
        <v>21</v>
      </c>
      <c r="B231" s="3"/>
      <c r="C231" s="3"/>
      <c r="D231" s="7"/>
      <c r="E231" s="10"/>
      <c r="H231" s="8"/>
      <c r="I231" s="11"/>
      <c r="J231" s="5"/>
    </row>
    <row r="232" spans="1:10" ht="15.75" customHeight="1">
      <c r="A232" s="13" t="s">
        <v>22</v>
      </c>
      <c r="B232" s="13" t="s">
        <v>23</v>
      </c>
      <c r="C232" s="13" t="s">
        <v>24</v>
      </c>
      <c r="D232" s="21">
        <v>112300202</v>
      </c>
      <c r="E232" s="14">
        <v>112300576</v>
      </c>
      <c r="H232" s="8"/>
      <c r="I232" s="11"/>
      <c r="J232" s="5"/>
    </row>
    <row r="235" spans="1:10">
      <c r="A235" s="1" t="s">
        <v>0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3" t="s">
        <v>122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88" t="s">
        <v>0</v>
      </c>
      <c r="B237" s="88" t="s">
        <v>2</v>
      </c>
      <c r="C237" s="88" t="s">
        <v>3</v>
      </c>
      <c r="D237" s="88" t="s">
        <v>4</v>
      </c>
      <c r="E237" s="88" t="s">
        <v>5</v>
      </c>
      <c r="F237" s="88" t="s">
        <v>6</v>
      </c>
      <c r="G237" s="90"/>
      <c r="H237" s="91"/>
      <c r="I237" s="88" t="s">
        <v>7</v>
      </c>
      <c r="J237" s="88" t="s">
        <v>8</v>
      </c>
    </row>
    <row r="238" spans="1:10">
      <c r="A238" s="89"/>
      <c r="B238" s="89"/>
      <c r="C238" s="89"/>
      <c r="D238" s="89"/>
      <c r="E238" s="89"/>
      <c r="F238" s="4" t="s">
        <v>9</v>
      </c>
      <c r="G238" s="4" t="s">
        <v>10</v>
      </c>
      <c r="H238" s="4" t="s">
        <v>11</v>
      </c>
      <c r="I238" s="89"/>
      <c r="J238" s="89"/>
    </row>
    <row r="239" spans="1:10">
      <c r="A239" s="5" t="s">
        <v>1067</v>
      </c>
      <c r="B239" s="6">
        <v>44893.752721087963</v>
      </c>
      <c r="C239" s="5" t="s">
        <v>1044</v>
      </c>
      <c r="D239" s="7"/>
      <c r="E239" s="10"/>
      <c r="F239" s="8">
        <v>3536.72</v>
      </c>
      <c r="I239" s="11" t="s">
        <v>9</v>
      </c>
      <c r="J239" s="5" t="s">
        <v>1044</v>
      </c>
    </row>
    <row r="240" spans="1:10">
      <c r="A240" s="5" t="s">
        <v>1067</v>
      </c>
      <c r="B240" s="6">
        <v>44893.752721087963</v>
      </c>
      <c r="C240" s="5" t="s">
        <v>1044</v>
      </c>
      <c r="D240" s="7"/>
      <c r="E240" s="10"/>
      <c r="H240" s="8">
        <v>56.5</v>
      </c>
      <c r="I240" s="5" t="s">
        <v>224</v>
      </c>
      <c r="J240" s="5" t="s">
        <v>1044</v>
      </c>
    </row>
    <row r="241" spans="1:10">
      <c r="A241" s="12" t="s">
        <v>21</v>
      </c>
      <c r="B241" s="3"/>
      <c r="C241" s="3"/>
      <c r="D241" s="7"/>
      <c r="E241" s="10"/>
      <c r="F241" s="8"/>
      <c r="I241" s="11"/>
      <c r="J241" s="5"/>
    </row>
    <row r="242" spans="1:10" ht="15.75" customHeight="1">
      <c r="A242" s="13" t="s">
        <v>22</v>
      </c>
      <c r="B242" s="13" t="s">
        <v>23</v>
      </c>
      <c r="C242" s="13" t="s">
        <v>24</v>
      </c>
      <c r="D242" s="21">
        <v>112302871</v>
      </c>
      <c r="E242" s="14">
        <v>112308636</v>
      </c>
      <c r="F242" s="8"/>
      <c r="I242" s="11"/>
      <c r="J242" s="5"/>
    </row>
    <row r="245" spans="1:10">
      <c r="A245" s="1" t="s">
        <v>0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3" t="s">
        <v>126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88" t="s">
        <v>0</v>
      </c>
      <c r="B247" s="88" t="s">
        <v>2</v>
      </c>
      <c r="C247" s="88" t="s">
        <v>3</v>
      </c>
      <c r="D247" s="88" t="s">
        <v>4</v>
      </c>
      <c r="E247" s="88" t="s">
        <v>5</v>
      </c>
      <c r="F247" s="88" t="s">
        <v>6</v>
      </c>
      <c r="G247" s="90"/>
      <c r="H247" s="91"/>
      <c r="I247" s="88" t="s">
        <v>7</v>
      </c>
      <c r="J247" s="88" t="s">
        <v>8</v>
      </c>
    </row>
    <row r="248" spans="1:10">
      <c r="A248" s="89"/>
      <c r="B248" s="89"/>
      <c r="C248" s="89"/>
      <c r="D248" s="89"/>
      <c r="E248" s="89"/>
      <c r="F248" s="4" t="s">
        <v>9</v>
      </c>
      <c r="G248" s="4" t="s">
        <v>10</v>
      </c>
      <c r="H248" s="4" t="s">
        <v>11</v>
      </c>
      <c r="I248" s="89"/>
      <c r="J248" s="89"/>
    </row>
    <row r="249" spans="1:10">
      <c r="A249" s="5" t="s">
        <v>1068</v>
      </c>
      <c r="B249" s="6">
        <v>44894.760088252318</v>
      </c>
      <c r="C249" s="5" t="s">
        <v>1044</v>
      </c>
      <c r="D249" s="7"/>
      <c r="E249" s="10"/>
      <c r="F249" s="8">
        <v>4688.54</v>
      </c>
      <c r="I249" s="11" t="s">
        <v>9</v>
      </c>
      <c r="J249" s="5" t="s">
        <v>1044</v>
      </c>
    </row>
    <row r="250" spans="1:10">
      <c r="A250" s="5" t="s">
        <v>1068</v>
      </c>
      <c r="B250" s="6">
        <v>44894.760088252318</v>
      </c>
      <c r="C250" s="5" t="s">
        <v>1044</v>
      </c>
      <c r="D250" s="7"/>
      <c r="E250" s="10"/>
      <c r="H250" s="8">
        <v>29</v>
      </c>
      <c r="I250" s="5" t="s">
        <v>224</v>
      </c>
      <c r="J250" s="5" t="s">
        <v>1044</v>
      </c>
    </row>
    <row r="251" spans="1:10">
      <c r="A251" s="5" t="s">
        <v>1068</v>
      </c>
      <c r="B251" s="6">
        <v>44894.760088252318</v>
      </c>
      <c r="C251" s="5" t="s">
        <v>1044</v>
      </c>
      <c r="D251" s="7"/>
      <c r="E251" s="10"/>
      <c r="H251" s="8">
        <v>229.9</v>
      </c>
      <c r="I251" s="11" t="s">
        <v>226</v>
      </c>
      <c r="J251" s="5" t="s">
        <v>1044</v>
      </c>
    </row>
    <row r="252" spans="1:10">
      <c r="A252" s="12" t="s">
        <v>21</v>
      </c>
      <c r="B252" s="3"/>
      <c r="C252" s="3"/>
      <c r="D252" s="7"/>
      <c r="E252" s="10"/>
      <c r="H252" s="8"/>
      <c r="I252" s="11"/>
      <c r="J252" s="5"/>
    </row>
    <row r="253" spans="1:10" ht="15.75" customHeight="1">
      <c r="A253" s="13" t="s">
        <v>22</v>
      </c>
      <c r="B253" s="13" t="s">
        <v>23</v>
      </c>
      <c r="C253" s="13" t="s">
        <v>24</v>
      </c>
      <c r="D253" s="21">
        <v>112320636</v>
      </c>
      <c r="E253" s="14">
        <v>112320790</v>
      </c>
      <c r="H253" s="8"/>
      <c r="I253" s="11"/>
      <c r="J253" s="5"/>
    </row>
    <row r="256" spans="1:10">
      <c r="A256" s="1" t="s">
        <v>0</v>
      </c>
      <c r="B256" s="2"/>
      <c r="C256" s="2"/>
      <c r="D256" s="2"/>
      <c r="E256" s="2"/>
      <c r="F256" s="2"/>
      <c r="G256" s="2"/>
      <c r="H256" s="2"/>
      <c r="I256" s="2"/>
      <c r="J256" s="2"/>
    </row>
    <row r="257" spans="1:10">
      <c r="A257" s="3" t="s">
        <v>131</v>
      </c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88" t="s">
        <v>0</v>
      </c>
      <c r="B258" s="88" t="s">
        <v>2</v>
      </c>
      <c r="C258" s="88" t="s">
        <v>3</v>
      </c>
      <c r="D258" s="88" t="s">
        <v>4</v>
      </c>
      <c r="E258" s="88" t="s">
        <v>5</v>
      </c>
      <c r="F258" s="88" t="s">
        <v>6</v>
      </c>
      <c r="G258" s="90"/>
      <c r="H258" s="91"/>
      <c r="I258" s="88" t="s">
        <v>7</v>
      </c>
      <c r="J258" s="88" t="s">
        <v>8</v>
      </c>
    </row>
    <row r="259" spans="1:10">
      <c r="A259" s="89"/>
      <c r="B259" s="89"/>
      <c r="C259" s="89"/>
      <c r="D259" s="89"/>
      <c r="E259" s="89"/>
      <c r="F259" s="4" t="s">
        <v>9</v>
      </c>
      <c r="G259" s="4" t="s">
        <v>10</v>
      </c>
      <c r="H259" s="4" t="s">
        <v>11</v>
      </c>
      <c r="I259" s="89"/>
      <c r="J259" s="89"/>
    </row>
    <row r="260" spans="1:10">
      <c r="A260" s="5" t="s">
        <v>1069</v>
      </c>
      <c r="B260" s="6">
        <v>44895.766453321761</v>
      </c>
      <c r="C260" s="5" t="s">
        <v>1044</v>
      </c>
      <c r="D260" s="7"/>
      <c r="E260" s="10"/>
      <c r="F260" s="8">
        <v>3354.24</v>
      </c>
      <c r="I260" s="11" t="s">
        <v>9</v>
      </c>
      <c r="J260" s="5" t="s">
        <v>1044</v>
      </c>
    </row>
    <row r="261" spans="1:10">
      <c r="A261" s="5" t="s">
        <v>1069</v>
      </c>
      <c r="B261" s="6">
        <v>44895.766453321761</v>
      </c>
      <c r="C261" s="5" t="s">
        <v>1044</v>
      </c>
      <c r="D261" s="7"/>
      <c r="E261" s="10"/>
      <c r="H261" s="8">
        <v>156.30000000000001</v>
      </c>
      <c r="I261" s="5" t="s">
        <v>224</v>
      </c>
      <c r="J261" s="5" t="s">
        <v>1044</v>
      </c>
    </row>
    <row r="262" spans="1:10">
      <c r="A262" s="12" t="s">
        <v>21</v>
      </c>
      <c r="B262" s="3"/>
      <c r="C262" s="3"/>
      <c r="D262" s="7"/>
      <c r="E262" s="10"/>
      <c r="H262" s="8"/>
      <c r="I262" s="11"/>
      <c r="J262" s="5"/>
    </row>
    <row r="263" spans="1:10" ht="15.75" customHeight="1">
      <c r="A263" s="13" t="s">
        <v>22</v>
      </c>
      <c r="B263" s="13" t="s">
        <v>23</v>
      </c>
      <c r="C263" s="13" t="s">
        <v>24</v>
      </c>
      <c r="D263" s="21">
        <v>112321279</v>
      </c>
      <c r="E263" s="14">
        <v>112321351</v>
      </c>
      <c r="H263" s="8"/>
      <c r="I263" s="11"/>
      <c r="J263" s="5"/>
    </row>
    <row r="266" spans="1:10">
      <c r="A266" s="1" t="s">
        <v>0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3" t="s">
        <v>136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88" t="s">
        <v>0</v>
      </c>
      <c r="B268" s="88" t="s">
        <v>2</v>
      </c>
      <c r="C268" s="88" t="s">
        <v>3</v>
      </c>
      <c r="D268" s="88" t="s">
        <v>4</v>
      </c>
      <c r="E268" s="88" t="s">
        <v>5</v>
      </c>
      <c r="F268" s="88" t="s">
        <v>6</v>
      </c>
      <c r="G268" s="90"/>
      <c r="H268" s="91"/>
      <c r="I268" s="88" t="s">
        <v>7</v>
      </c>
      <c r="J268" s="88" t="s">
        <v>8</v>
      </c>
    </row>
    <row r="269" spans="1:10">
      <c r="A269" s="89"/>
      <c r="B269" s="89"/>
      <c r="C269" s="89"/>
      <c r="D269" s="89"/>
      <c r="E269" s="89"/>
      <c r="F269" s="4" t="s">
        <v>9</v>
      </c>
      <c r="G269" s="4" t="s">
        <v>10</v>
      </c>
      <c r="H269" s="4" t="s">
        <v>11</v>
      </c>
      <c r="I269" s="89"/>
      <c r="J269" s="89"/>
    </row>
    <row r="270" spans="1:10">
      <c r="A270" s="5" t="s">
        <v>1070</v>
      </c>
      <c r="B270" s="6">
        <v>44896.758434004631</v>
      </c>
      <c r="C270" s="5" t="s">
        <v>1044</v>
      </c>
      <c r="D270" s="11"/>
      <c r="E270" s="10"/>
      <c r="F270" s="8">
        <v>3588.04</v>
      </c>
      <c r="I270" s="11" t="s">
        <v>9</v>
      </c>
      <c r="J270" s="5" t="s">
        <v>1044</v>
      </c>
    </row>
    <row r="271" spans="1:10">
      <c r="A271" s="5" t="s">
        <v>1070</v>
      </c>
      <c r="B271" s="6">
        <v>44896.758434004631</v>
      </c>
      <c r="C271" s="5" t="s">
        <v>1044</v>
      </c>
      <c r="D271" s="11"/>
      <c r="E271" s="10"/>
      <c r="H271" s="8">
        <v>197.3</v>
      </c>
      <c r="I271" s="5" t="s">
        <v>224</v>
      </c>
      <c r="J271" s="5" t="s">
        <v>1044</v>
      </c>
    </row>
    <row r="272" spans="1:10">
      <c r="A272" s="12" t="s">
        <v>21</v>
      </c>
      <c r="B272" s="3"/>
      <c r="C272" s="3"/>
      <c r="D272" s="7"/>
      <c r="E272" s="10"/>
      <c r="G272" s="8"/>
      <c r="I272" s="11"/>
      <c r="J272" s="5"/>
    </row>
    <row r="273" spans="1:10" ht="15.75" customHeight="1">
      <c r="A273" s="13" t="s">
        <v>22</v>
      </c>
      <c r="B273" s="13" t="s">
        <v>23</v>
      </c>
      <c r="C273" s="13" t="s">
        <v>24</v>
      </c>
      <c r="D273" s="21">
        <v>112325239</v>
      </c>
      <c r="E273" s="14">
        <v>112325641</v>
      </c>
      <c r="G273" s="8"/>
      <c r="I273" s="11"/>
      <c r="J273" s="5"/>
    </row>
    <row r="276" spans="1:10">
      <c r="A276" s="1" t="s">
        <v>0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3" t="s">
        <v>139</v>
      </c>
      <c r="B277" s="2"/>
      <c r="C277" s="2"/>
      <c r="D277" s="2"/>
      <c r="E277" s="2"/>
      <c r="F277" s="2"/>
      <c r="G277" s="2"/>
      <c r="H277" s="2"/>
      <c r="I277" s="2"/>
      <c r="J277" s="2"/>
    </row>
    <row r="278" spans="1:10">
      <c r="A278" s="88" t="s">
        <v>0</v>
      </c>
      <c r="B278" s="88" t="s">
        <v>2</v>
      </c>
      <c r="C278" s="88" t="s">
        <v>3</v>
      </c>
      <c r="D278" s="88" t="s">
        <v>4</v>
      </c>
      <c r="E278" s="88" t="s">
        <v>5</v>
      </c>
      <c r="F278" s="88" t="s">
        <v>6</v>
      </c>
      <c r="G278" s="90"/>
      <c r="H278" s="91"/>
      <c r="I278" s="88" t="s">
        <v>7</v>
      </c>
      <c r="J278" s="88" t="s">
        <v>8</v>
      </c>
    </row>
    <row r="279" spans="1:10">
      <c r="A279" s="89"/>
      <c r="B279" s="89"/>
      <c r="C279" s="89"/>
      <c r="D279" s="89"/>
      <c r="E279" s="89"/>
      <c r="F279" s="4" t="s">
        <v>9</v>
      </c>
      <c r="G279" s="4" t="s">
        <v>10</v>
      </c>
      <c r="H279" s="4" t="s">
        <v>11</v>
      </c>
      <c r="I279" s="89"/>
      <c r="J279" s="89"/>
    </row>
    <row r="280" spans="1:10">
      <c r="A280" s="5" t="s">
        <v>1071</v>
      </c>
      <c r="B280" s="6">
        <v>44897.753250300928</v>
      </c>
      <c r="C280" s="5" t="s">
        <v>1044</v>
      </c>
      <c r="D280" s="7"/>
      <c r="E280" s="10"/>
      <c r="F280" s="8">
        <v>4654.13</v>
      </c>
      <c r="I280" s="11" t="s">
        <v>9</v>
      </c>
      <c r="J280" s="5" t="s">
        <v>1044</v>
      </c>
    </row>
    <row r="281" spans="1:10">
      <c r="A281" s="5" t="s">
        <v>1071</v>
      </c>
      <c r="B281" s="6">
        <v>44897.753250300928</v>
      </c>
      <c r="C281" s="5" t="s">
        <v>1044</v>
      </c>
      <c r="D281" s="7"/>
      <c r="E281" s="10"/>
      <c r="H281" s="8">
        <v>229.24</v>
      </c>
      <c r="I281" s="5" t="s">
        <v>224</v>
      </c>
      <c r="J281" s="5" t="s">
        <v>1044</v>
      </c>
    </row>
    <row r="282" spans="1:10">
      <c r="A282" s="5" t="s">
        <v>1071</v>
      </c>
      <c r="B282" s="6">
        <v>44897.753250300928</v>
      </c>
      <c r="C282" s="5" t="s">
        <v>1058</v>
      </c>
      <c r="D282" s="7"/>
      <c r="E282" s="10"/>
      <c r="H282" s="8">
        <v>159.37</v>
      </c>
      <c r="I282" s="11" t="s">
        <v>226</v>
      </c>
      <c r="J282" s="5" t="s">
        <v>1044</v>
      </c>
    </row>
    <row r="283" spans="1:10">
      <c r="A283" s="12" t="s">
        <v>21</v>
      </c>
      <c r="B283" s="3"/>
      <c r="C283" s="3"/>
      <c r="D283" s="7"/>
      <c r="E283" s="10"/>
      <c r="H283" s="8"/>
      <c r="I283" s="11"/>
      <c r="J283" s="10"/>
    </row>
    <row r="284" spans="1:10" ht="15.75" customHeight="1">
      <c r="A284" s="13" t="s">
        <v>22</v>
      </c>
      <c r="B284" s="13" t="s">
        <v>23</v>
      </c>
      <c r="C284" s="13" t="s">
        <v>24</v>
      </c>
      <c r="D284" s="21">
        <v>112325241</v>
      </c>
      <c r="E284" s="14">
        <v>112325642</v>
      </c>
      <c r="H284" s="8"/>
      <c r="I284" s="11"/>
      <c r="J284" s="10"/>
    </row>
    <row r="285" spans="1:10">
      <c r="A285" s="5"/>
      <c r="B285" s="6"/>
      <c r="C285" s="5"/>
      <c r="D285" s="7"/>
      <c r="E285" s="10"/>
      <c r="H285" s="8"/>
      <c r="I285" s="11"/>
      <c r="J285" s="10"/>
    </row>
    <row r="286" spans="1:10">
      <c r="A286" s="5"/>
      <c r="B286" s="6"/>
      <c r="C286" s="5"/>
      <c r="D286" s="7"/>
      <c r="E286" s="10"/>
      <c r="H286" s="8"/>
      <c r="I286" s="11"/>
      <c r="J286" s="10"/>
    </row>
    <row r="287" spans="1:10">
      <c r="A287" s="1" t="s">
        <v>0</v>
      </c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3" t="s">
        <v>143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88" t="s">
        <v>0</v>
      </c>
      <c r="B289" s="88" t="s">
        <v>2</v>
      </c>
      <c r="C289" s="88" t="s">
        <v>3</v>
      </c>
      <c r="D289" s="88" t="s">
        <v>4</v>
      </c>
      <c r="E289" s="88" t="s">
        <v>5</v>
      </c>
      <c r="F289" s="88" t="s">
        <v>6</v>
      </c>
      <c r="G289" s="90"/>
      <c r="H289" s="91"/>
      <c r="I289" s="88" t="s">
        <v>7</v>
      </c>
      <c r="J289" s="88" t="s">
        <v>8</v>
      </c>
    </row>
    <row r="290" spans="1:10">
      <c r="A290" s="89"/>
      <c r="B290" s="89"/>
      <c r="C290" s="89"/>
      <c r="D290" s="89"/>
      <c r="E290" s="89"/>
      <c r="F290" s="4" t="s">
        <v>9</v>
      </c>
      <c r="G290" s="4" t="s">
        <v>10</v>
      </c>
      <c r="H290" s="4" t="s">
        <v>11</v>
      </c>
      <c r="I290" s="89"/>
      <c r="J290" s="89"/>
    </row>
    <row r="291" spans="1:10">
      <c r="A291" s="5" t="s">
        <v>1072</v>
      </c>
      <c r="B291" s="6">
        <v>44898.545200324072</v>
      </c>
      <c r="C291" s="5" t="s">
        <v>1044</v>
      </c>
      <c r="D291" s="7"/>
      <c r="E291" s="10"/>
      <c r="F291" s="8">
        <v>5280.67</v>
      </c>
      <c r="I291" s="11" t="s">
        <v>9</v>
      </c>
      <c r="J291" s="5" t="s">
        <v>1044</v>
      </c>
    </row>
    <row r="292" spans="1:10">
      <c r="A292" s="5" t="s">
        <v>1072</v>
      </c>
      <c r="B292" s="6">
        <v>44898.545200324072</v>
      </c>
      <c r="C292" s="5" t="s">
        <v>1044</v>
      </c>
      <c r="D292" s="7"/>
      <c r="E292" s="10"/>
      <c r="H292" s="8">
        <v>42.5</v>
      </c>
      <c r="I292" s="11" t="s">
        <v>226</v>
      </c>
      <c r="J292" s="5" t="s">
        <v>1044</v>
      </c>
    </row>
    <row r="293" spans="1:10">
      <c r="A293" s="5" t="s">
        <v>1072</v>
      </c>
      <c r="B293" s="6">
        <v>44898.545200324072</v>
      </c>
      <c r="C293" s="5" t="s">
        <v>1044</v>
      </c>
      <c r="D293" s="7"/>
      <c r="E293" s="10"/>
      <c r="H293" s="8">
        <v>132.80000000000001</v>
      </c>
      <c r="I293" s="5" t="s">
        <v>224</v>
      </c>
      <c r="J293" s="5" t="s">
        <v>1044</v>
      </c>
    </row>
    <row r="294" spans="1:10">
      <c r="A294" s="12" t="s">
        <v>21</v>
      </c>
      <c r="B294" s="3"/>
      <c r="C294" s="3"/>
      <c r="D294" s="7"/>
      <c r="E294" s="10"/>
      <c r="H294" s="8"/>
      <c r="I294" s="11"/>
      <c r="J294" s="10"/>
    </row>
    <row r="295" spans="1:10" ht="15.75" customHeight="1">
      <c r="A295" s="13" t="s">
        <v>22</v>
      </c>
      <c r="B295" s="13" t="s">
        <v>23</v>
      </c>
      <c r="C295" s="13" t="s">
        <v>24</v>
      </c>
      <c r="D295" s="21">
        <v>112354318</v>
      </c>
      <c r="E295" s="14">
        <v>112356175</v>
      </c>
      <c r="H295" s="8"/>
      <c r="I295" s="11"/>
      <c r="J295" s="10"/>
    </row>
    <row r="298" spans="1:10">
      <c r="A298" s="1" t="s">
        <v>0</v>
      </c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3" t="s">
        <v>146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88" t="s">
        <v>0</v>
      </c>
      <c r="B300" s="88" t="s">
        <v>2</v>
      </c>
      <c r="C300" s="88" t="s">
        <v>3</v>
      </c>
      <c r="D300" s="88" t="s">
        <v>4</v>
      </c>
      <c r="E300" s="88" t="s">
        <v>5</v>
      </c>
      <c r="F300" s="88" t="s">
        <v>6</v>
      </c>
      <c r="G300" s="90"/>
      <c r="H300" s="91"/>
      <c r="I300" s="88" t="s">
        <v>7</v>
      </c>
      <c r="J300" s="88" t="s">
        <v>8</v>
      </c>
    </row>
    <row r="301" spans="1:10">
      <c r="A301" s="89"/>
      <c r="B301" s="89"/>
      <c r="C301" s="89"/>
      <c r="D301" s="89"/>
      <c r="E301" s="89"/>
      <c r="F301" s="4" t="s">
        <v>9</v>
      </c>
      <c r="G301" s="4" t="s">
        <v>10</v>
      </c>
      <c r="H301" s="4" t="s">
        <v>11</v>
      </c>
      <c r="I301" s="89"/>
      <c r="J301" s="89"/>
    </row>
    <row r="302" spans="1:10">
      <c r="A302" s="5" t="s">
        <v>1073</v>
      </c>
      <c r="B302" s="6">
        <v>44900.75613199074</v>
      </c>
      <c r="C302" s="5" t="s">
        <v>1044</v>
      </c>
      <c r="D302" s="7"/>
      <c r="E302" s="10"/>
      <c r="F302" s="8">
        <v>5893.11</v>
      </c>
      <c r="I302" s="11" t="s">
        <v>9</v>
      </c>
      <c r="J302" s="5" t="s">
        <v>1044</v>
      </c>
    </row>
    <row r="303" spans="1:10">
      <c r="A303" s="5" t="s">
        <v>1073</v>
      </c>
      <c r="B303" s="6">
        <v>44900.75613199074</v>
      </c>
      <c r="C303" s="5" t="s">
        <v>1044</v>
      </c>
      <c r="D303" s="7"/>
      <c r="E303" s="10"/>
      <c r="H303" s="8">
        <v>229.75</v>
      </c>
      <c r="I303" s="5" t="s">
        <v>224</v>
      </c>
      <c r="J303" s="5" t="s">
        <v>1044</v>
      </c>
    </row>
    <row r="304" spans="1:10">
      <c r="A304" s="12" t="s">
        <v>21</v>
      </c>
      <c r="B304" s="3"/>
      <c r="C304" s="3"/>
      <c r="D304" s="7"/>
      <c r="E304" s="10"/>
      <c r="H304" s="8"/>
      <c r="I304" s="11"/>
      <c r="J304" s="5"/>
    </row>
    <row r="305" spans="1:10" ht="15.75" customHeight="1">
      <c r="A305" s="13" t="s">
        <v>22</v>
      </c>
      <c r="B305" s="13" t="s">
        <v>23</v>
      </c>
      <c r="C305" s="13" t="s">
        <v>24</v>
      </c>
      <c r="D305" s="21">
        <v>112360182</v>
      </c>
      <c r="E305" s="14">
        <v>112362758</v>
      </c>
      <c r="H305" s="8"/>
      <c r="I305" s="11"/>
      <c r="J305" s="5"/>
    </row>
    <row r="308" spans="1:10">
      <c r="A308" s="1" t="s">
        <v>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3" t="s">
        <v>152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88" t="s">
        <v>0</v>
      </c>
      <c r="B310" s="88" t="s">
        <v>2</v>
      </c>
      <c r="C310" s="88" t="s">
        <v>3</v>
      </c>
      <c r="D310" s="88" t="s">
        <v>4</v>
      </c>
      <c r="E310" s="88" t="s">
        <v>5</v>
      </c>
      <c r="F310" s="88" t="s">
        <v>6</v>
      </c>
      <c r="G310" s="90"/>
      <c r="H310" s="91"/>
      <c r="I310" s="88" t="s">
        <v>7</v>
      </c>
      <c r="J310" s="88" t="s">
        <v>8</v>
      </c>
    </row>
    <row r="311" spans="1:10">
      <c r="A311" s="89"/>
      <c r="B311" s="89"/>
      <c r="C311" s="89"/>
      <c r="D311" s="89"/>
      <c r="E311" s="89"/>
      <c r="F311" s="4" t="s">
        <v>9</v>
      </c>
      <c r="G311" s="4" t="s">
        <v>10</v>
      </c>
      <c r="H311" s="4" t="s">
        <v>11</v>
      </c>
      <c r="I311" s="89"/>
      <c r="J311" s="89"/>
    </row>
    <row r="312" spans="1:10">
      <c r="A312" s="5" t="s">
        <v>1074</v>
      </c>
      <c r="B312" s="6">
        <v>44901.753975914347</v>
      </c>
      <c r="C312" s="5" t="s">
        <v>1044</v>
      </c>
      <c r="D312" s="7"/>
      <c r="E312" s="10"/>
      <c r="F312" s="8">
        <v>5956.09</v>
      </c>
      <c r="I312" s="11" t="s">
        <v>9</v>
      </c>
      <c r="J312" s="5" t="s">
        <v>1044</v>
      </c>
    </row>
    <row r="313" spans="1:10">
      <c r="A313" s="12" t="s">
        <v>21</v>
      </c>
      <c r="B313" s="3"/>
      <c r="C313" s="3"/>
      <c r="D313" s="7"/>
      <c r="E313" s="10"/>
      <c r="H313" s="8"/>
      <c r="I313" s="11"/>
      <c r="J313" s="10"/>
    </row>
    <row r="314" spans="1:10" ht="15.75" customHeight="1">
      <c r="A314" s="13" t="s">
        <v>22</v>
      </c>
      <c r="B314" s="13" t="s">
        <v>23</v>
      </c>
      <c r="C314" s="13" t="s">
        <v>24</v>
      </c>
      <c r="D314" s="21">
        <v>112370424</v>
      </c>
      <c r="E314" s="14">
        <v>112370526</v>
      </c>
      <c r="H314" s="8"/>
      <c r="I314" s="11"/>
      <c r="J314" s="10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155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88" t="s">
        <v>0</v>
      </c>
      <c r="B319" s="88" t="s">
        <v>2</v>
      </c>
      <c r="C319" s="88" t="s">
        <v>3</v>
      </c>
      <c r="D319" s="88" t="s">
        <v>4</v>
      </c>
      <c r="E319" s="88" t="s">
        <v>5</v>
      </c>
      <c r="F319" s="88" t="s">
        <v>6</v>
      </c>
      <c r="G319" s="90"/>
      <c r="H319" s="91"/>
      <c r="I319" s="88" t="s">
        <v>7</v>
      </c>
      <c r="J319" s="88" t="s">
        <v>8</v>
      </c>
    </row>
    <row r="320" spans="1:10">
      <c r="A320" s="89"/>
      <c r="B320" s="89"/>
      <c r="C320" s="89"/>
      <c r="D320" s="89"/>
      <c r="E320" s="89"/>
      <c r="F320" s="4" t="s">
        <v>9</v>
      </c>
      <c r="G320" s="4" t="s">
        <v>10</v>
      </c>
      <c r="H320" s="4" t="s">
        <v>11</v>
      </c>
      <c r="I320" s="89"/>
      <c r="J320" s="89"/>
    </row>
    <row r="321" spans="1:10">
      <c r="A321" s="5" t="s">
        <v>1075</v>
      </c>
      <c r="B321" s="6">
        <v>44902.754657939811</v>
      </c>
      <c r="C321" s="5" t="s">
        <v>1044</v>
      </c>
      <c r="D321" s="7"/>
      <c r="E321" s="10"/>
      <c r="F321" s="8">
        <v>5474.43</v>
      </c>
      <c r="I321" s="11" t="s">
        <v>9</v>
      </c>
      <c r="J321" s="5" t="s">
        <v>1044</v>
      </c>
    </row>
    <row r="322" spans="1:10">
      <c r="A322" s="5" t="s">
        <v>1075</v>
      </c>
      <c r="B322" s="6">
        <v>44902.754657939811</v>
      </c>
      <c r="C322" s="5" t="s">
        <v>1044</v>
      </c>
      <c r="D322" s="7"/>
      <c r="E322" s="10"/>
      <c r="H322" s="8">
        <v>131.80000000000001</v>
      </c>
      <c r="I322" s="5" t="s">
        <v>224</v>
      </c>
      <c r="J322" s="5" t="s">
        <v>1044</v>
      </c>
    </row>
    <row r="323" spans="1:10">
      <c r="A323" s="12" t="s">
        <v>21</v>
      </c>
      <c r="B323" s="3"/>
      <c r="C323" s="3"/>
      <c r="D323" s="7"/>
      <c r="E323" s="10"/>
      <c r="H323" s="8"/>
      <c r="I323" s="11"/>
      <c r="J323" s="5"/>
    </row>
    <row r="324" spans="1:10" ht="15.75" customHeight="1">
      <c r="A324" s="13" t="s">
        <v>22</v>
      </c>
      <c r="B324" s="13" t="s">
        <v>23</v>
      </c>
      <c r="C324" s="13" t="s">
        <v>24</v>
      </c>
      <c r="D324" s="21">
        <v>112372317</v>
      </c>
      <c r="E324" s="14">
        <v>112378638</v>
      </c>
      <c r="H324" s="8"/>
      <c r="I324" s="11"/>
      <c r="J324" s="5"/>
    </row>
    <row r="327" spans="1:10">
      <c r="A327" s="1" t="s">
        <v>0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3" t="s">
        <v>159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88" t="s">
        <v>0</v>
      </c>
      <c r="B329" s="88" t="s">
        <v>2</v>
      </c>
      <c r="C329" s="88" t="s">
        <v>3</v>
      </c>
      <c r="D329" s="88" t="s">
        <v>4</v>
      </c>
      <c r="E329" s="88" t="s">
        <v>5</v>
      </c>
      <c r="F329" s="88" t="s">
        <v>6</v>
      </c>
      <c r="G329" s="90"/>
      <c r="H329" s="91"/>
      <c r="I329" s="88" t="s">
        <v>7</v>
      </c>
      <c r="J329" s="88" t="s">
        <v>8</v>
      </c>
    </row>
    <row r="330" spans="1:10">
      <c r="A330" s="89"/>
      <c r="B330" s="89"/>
      <c r="C330" s="89"/>
      <c r="D330" s="89"/>
      <c r="E330" s="89"/>
      <c r="F330" s="4" t="s">
        <v>9</v>
      </c>
      <c r="G330" s="4" t="s">
        <v>10</v>
      </c>
      <c r="H330" s="4" t="s">
        <v>11</v>
      </c>
      <c r="I330" s="89"/>
      <c r="J330" s="89"/>
    </row>
    <row r="331" spans="1:10">
      <c r="A331" s="5" t="s">
        <v>1076</v>
      </c>
      <c r="B331" s="6">
        <v>44903.756438032397</v>
      </c>
      <c r="C331" s="5" t="s">
        <v>1044</v>
      </c>
      <c r="D331" s="7"/>
      <c r="E331" s="10"/>
      <c r="F331" s="8">
        <v>3648.58</v>
      </c>
      <c r="I331" s="11" t="s">
        <v>9</v>
      </c>
      <c r="J331" s="5" t="s">
        <v>1044</v>
      </c>
    </row>
    <row r="332" spans="1:10">
      <c r="A332" s="5" t="s">
        <v>1076</v>
      </c>
      <c r="B332" s="6">
        <v>44903.756438032397</v>
      </c>
      <c r="C332" s="5" t="s">
        <v>1044</v>
      </c>
      <c r="D332" s="7"/>
      <c r="E332" s="10"/>
      <c r="H332" s="8">
        <v>37</v>
      </c>
      <c r="I332" s="5" t="s">
        <v>224</v>
      </c>
      <c r="J332" s="5" t="s">
        <v>1044</v>
      </c>
    </row>
    <row r="333" spans="1:10">
      <c r="A333" s="12" t="s">
        <v>21</v>
      </c>
      <c r="B333" s="3"/>
      <c r="C333" s="3"/>
      <c r="D333" s="7"/>
      <c r="E333" s="10"/>
      <c r="H333" s="8"/>
      <c r="I333" s="11"/>
      <c r="J333" s="10"/>
    </row>
    <row r="334" spans="1:10" ht="15.75" customHeight="1">
      <c r="A334" s="13" t="s">
        <v>22</v>
      </c>
      <c r="B334" s="13" t="s">
        <v>23</v>
      </c>
      <c r="C334" s="13" t="s">
        <v>24</v>
      </c>
      <c r="D334" s="79">
        <v>112386151</v>
      </c>
      <c r="E334" s="14">
        <v>112387908</v>
      </c>
      <c r="H334" s="8"/>
      <c r="I334" s="11"/>
      <c r="J334" s="10"/>
    </row>
    <row r="337" spans="1:10">
      <c r="A337" s="1" t="s">
        <v>0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3" t="s">
        <v>162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88" t="s">
        <v>0</v>
      </c>
      <c r="B339" s="88" t="s">
        <v>2</v>
      </c>
      <c r="C339" s="88" t="s">
        <v>3</v>
      </c>
      <c r="D339" s="88" t="s">
        <v>4</v>
      </c>
      <c r="E339" s="88" t="s">
        <v>5</v>
      </c>
      <c r="F339" s="88" t="s">
        <v>6</v>
      </c>
      <c r="G339" s="90"/>
      <c r="H339" s="91"/>
      <c r="I339" s="88" t="s">
        <v>7</v>
      </c>
      <c r="J339" s="88" t="s">
        <v>8</v>
      </c>
    </row>
    <row r="340" spans="1:10">
      <c r="A340" s="89"/>
      <c r="B340" s="89"/>
      <c r="C340" s="89"/>
      <c r="D340" s="89"/>
      <c r="E340" s="89"/>
      <c r="F340" s="4" t="s">
        <v>9</v>
      </c>
      <c r="G340" s="4" t="s">
        <v>10</v>
      </c>
      <c r="H340" s="4" t="s">
        <v>11</v>
      </c>
      <c r="I340" s="89"/>
      <c r="J340" s="89"/>
    </row>
    <row r="341" spans="1:10">
      <c r="A341" s="5" t="s">
        <v>1077</v>
      </c>
      <c r="B341" s="6">
        <v>44904.754518530091</v>
      </c>
      <c r="C341" s="5" t="s">
        <v>1044</v>
      </c>
      <c r="F341" s="8">
        <v>4011.5</v>
      </c>
      <c r="I341" s="11" t="s">
        <v>9</v>
      </c>
      <c r="J341" s="5" t="s">
        <v>1044</v>
      </c>
    </row>
    <row r="342" spans="1:10">
      <c r="A342" s="5" t="s">
        <v>1077</v>
      </c>
      <c r="B342" s="6">
        <v>44904.754518530091</v>
      </c>
      <c r="C342" s="5" t="s">
        <v>1044</v>
      </c>
      <c r="H342" s="8">
        <v>132.6</v>
      </c>
      <c r="I342" s="5" t="s">
        <v>224</v>
      </c>
      <c r="J342" s="5" t="s">
        <v>1044</v>
      </c>
    </row>
    <row r="343" spans="1:10">
      <c r="A343" s="12" t="s">
        <v>21</v>
      </c>
      <c r="B343" s="3"/>
      <c r="C343" s="3"/>
      <c r="F343" s="8"/>
      <c r="I343" s="5"/>
      <c r="J343" s="5"/>
    </row>
    <row r="344" spans="1:10" ht="15.75" customHeight="1">
      <c r="A344" s="13" t="s">
        <v>22</v>
      </c>
      <c r="B344" s="13" t="s">
        <v>23</v>
      </c>
      <c r="C344" s="13" t="s">
        <v>24</v>
      </c>
      <c r="D344" s="79">
        <v>112386442</v>
      </c>
      <c r="E344" s="14">
        <v>112387909</v>
      </c>
    </row>
    <row r="347" spans="1:10">
      <c r="A347" s="5" t="s">
        <v>1078</v>
      </c>
      <c r="B347" s="6">
        <v>44905.547159363428</v>
      </c>
      <c r="C347" s="5" t="s">
        <v>1058</v>
      </c>
      <c r="F347" s="8">
        <v>5605.2</v>
      </c>
      <c r="I347" s="11" t="s">
        <v>9</v>
      </c>
      <c r="J347" s="5" t="s">
        <v>1044</v>
      </c>
    </row>
    <row r="348" spans="1:10">
      <c r="A348" s="5" t="s">
        <v>1078</v>
      </c>
      <c r="B348" s="6">
        <v>44905.547159363428</v>
      </c>
      <c r="C348" s="5" t="s">
        <v>1044</v>
      </c>
      <c r="H348" s="8">
        <v>241.5</v>
      </c>
      <c r="I348" s="5" t="s">
        <v>224</v>
      </c>
      <c r="J348" s="5" t="s">
        <v>1044</v>
      </c>
    </row>
    <row r="349" spans="1:10">
      <c r="A349" s="12" t="s">
        <v>21</v>
      </c>
      <c r="B349" s="3"/>
      <c r="C349" s="3"/>
    </row>
    <row r="350" spans="1:10" ht="15.75" customHeight="1">
      <c r="A350" s="13" t="s">
        <v>22</v>
      </c>
      <c r="B350" s="13" t="s">
        <v>23</v>
      </c>
      <c r="C350" s="13" t="s">
        <v>24</v>
      </c>
      <c r="D350" s="79">
        <v>112395627</v>
      </c>
      <c r="E350" s="80">
        <v>112399593</v>
      </c>
    </row>
    <row r="353" spans="1:10">
      <c r="A353" s="1" t="s">
        <v>0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3" t="s">
        <v>167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88" t="s">
        <v>0</v>
      </c>
      <c r="B355" s="88" t="s">
        <v>2</v>
      </c>
      <c r="C355" s="88" t="s">
        <v>3</v>
      </c>
      <c r="D355" s="88" t="s">
        <v>4</v>
      </c>
      <c r="E355" s="88" t="s">
        <v>5</v>
      </c>
      <c r="F355" s="88" t="s">
        <v>6</v>
      </c>
      <c r="G355" s="90"/>
      <c r="H355" s="91"/>
      <c r="I355" s="88" t="s">
        <v>7</v>
      </c>
      <c r="J355" s="88" t="s">
        <v>8</v>
      </c>
    </row>
    <row r="356" spans="1:10">
      <c r="A356" s="89"/>
      <c r="B356" s="89"/>
      <c r="C356" s="89"/>
      <c r="D356" s="89"/>
      <c r="E356" s="89"/>
      <c r="F356" s="4" t="s">
        <v>9</v>
      </c>
      <c r="G356" s="4" t="s">
        <v>10</v>
      </c>
      <c r="H356" s="4" t="s">
        <v>11</v>
      </c>
      <c r="I356" s="89"/>
      <c r="J356" s="89"/>
    </row>
    <row r="357" spans="1:10">
      <c r="A357" s="5" t="s">
        <v>1079</v>
      </c>
      <c r="B357" s="6">
        <v>44907.753750254633</v>
      </c>
      <c r="C357" s="5" t="s">
        <v>1044</v>
      </c>
      <c r="F357" s="8">
        <v>6070.46</v>
      </c>
      <c r="I357" s="11" t="s">
        <v>9</v>
      </c>
      <c r="J357" s="5" t="s">
        <v>1044</v>
      </c>
    </row>
    <row r="358" spans="1:10">
      <c r="A358" s="5" t="s">
        <v>1079</v>
      </c>
      <c r="B358" s="6">
        <v>44907.753750254633</v>
      </c>
      <c r="C358" s="5" t="s">
        <v>1044</v>
      </c>
      <c r="H358" s="8">
        <v>712</v>
      </c>
      <c r="I358" s="5" t="s">
        <v>224</v>
      </c>
      <c r="J358" s="5" t="s">
        <v>1044</v>
      </c>
    </row>
    <row r="359" spans="1:10">
      <c r="A359" s="12" t="s">
        <v>21</v>
      </c>
      <c r="B359" s="3"/>
      <c r="C359" s="3"/>
    </row>
    <row r="360" spans="1:10" ht="15.75" customHeight="1">
      <c r="A360" s="13" t="s">
        <v>22</v>
      </c>
      <c r="B360" s="13" t="s">
        <v>23</v>
      </c>
      <c r="C360" s="13" t="s">
        <v>24</v>
      </c>
      <c r="D360" s="79">
        <v>112405293</v>
      </c>
      <c r="E360" s="14">
        <v>112405674</v>
      </c>
    </row>
    <row r="363" spans="1:10">
      <c r="A363" s="1" t="s">
        <v>0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3" t="s">
        <v>171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88" t="s">
        <v>0</v>
      </c>
      <c r="B365" s="88" t="s">
        <v>2</v>
      </c>
      <c r="C365" s="88" t="s">
        <v>3</v>
      </c>
      <c r="D365" s="88" t="s">
        <v>4</v>
      </c>
      <c r="E365" s="88" t="s">
        <v>5</v>
      </c>
      <c r="F365" s="88" t="s">
        <v>6</v>
      </c>
      <c r="G365" s="90"/>
      <c r="H365" s="91"/>
      <c r="I365" s="88" t="s">
        <v>7</v>
      </c>
      <c r="J365" s="88" t="s">
        <v>8</v>
      </c>
    </row>
    <row r="366" spans="1:10">
      <c r="A366" s="89"/>
      <c r="B366" s="89"/>
      <c r="C366" s="89"/>
      <c r="D366" s="89"/>
      <c r="E366" s="89"/>
      <c r="F366" s="4" t="s">
        <v>9</v>
      </c>
      <c r="G366" s="4" t="s">
        <v>10</v>
      </c>
      <c r="H366" s="4" t="s">
        <v>11</v>
      </c>
      <c r="I366" s="89"/>
      <c r="J366" s="89"/>
    </row>
    <row r="367" spans="1:10">
      <c r="A367" s="5" t="s">
        <v>1080</v>
      </c>
      <c r="B367" s="6">
        <v>44908.759689907412</v>
      </c>
      <c r="C367" s="5" t="s">
        <v>1044</v>
      </c>
      <c r="H367" s="8">
        <v>90.98</v>
      </c>
      <c r="I367" s="11" t="s">
        <v>226</v>
      </c>
      <c r="J367" s="5" t="s">
        <v>1044</v>
      </c>
    </row>
    <row r="368" spans="1:10">
      <c r="A368" s="5" t="s">
        <v>1080</v>
      </c>
      <c r="B368" s="6">
        <v>44908.759689907412</v>
      </c>
      <c r="C368" s="5" t="s">
        <v>1044</v>
      </c>
      <c r="F368" s="8">
        <v>6316.04</v>
      </c>
      <c r="I368" s="11" t="s">
        <v>9</v>
      </c>
      <c r="J368" s="5" t="s">
        <v>1044</v>
      </c>
    </row>
    <row r="369" spans="1:10">
      <c r="A369" s="5" t="s">
        <v>1080</v>
      </c>
      <c r="B369" s="6">
        <v>44908.759689907412</v>
      </c>
      <c r="C369" s="5" t="s">
        <v>1044</v>
      </c>
      <c r="H369" s="8">
        <v>345.6</v>
      </c>
      <c r="I369" s="5" t="s">
        <v>224</v>
      </c>
      <c r="J369" s="5" t="s">
        <v>1044</v>
      </c>
    </row>
    <row r="370" spans="1:10">
      <c r="A370" s="12" t="s">
        <v>21</v>
      </c>
      <c r="B370" s="3"/>
      <c r="C370" s="3"/>
    </row>
    <row r="371" spans="1:10" ht="15.75" customHeight="1">
      <c r="A371" s="13" t="s">
        <v>22</v>
      </c>
      <c r="B371" s="13" t="s">
        <v>23</v>
      </c>
      <c r="C371" s="13" t="s">
        <v>24</v>
      </c>
      <c r="D371" s="21">
        <v>112413156</v>
      </c>
      <c r="E371" s="14">
        <v>112413245</v>
      </c>
    </row>
    <row r="374" spans="1:10">
      <c r="A374" s="1" t="s">
        <v>0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3" t="s">
        <v>174</v>
      </c>
      <c r="B375" s="2"/>
      <c r="C375" s="2"/>
      <c r="D375" s="2"/>
      <c r="E375" s="2"/>
      <c r="F375" s="2"/>
      <c r="G375" s="2"/>
      <c r="H375" s="2"/>
      <c r="I375" s="2"/>
      <c r="J375" s="2"/>
    </row>
    <row r="376" spans="1:10">
      <c r="A376" s="88" t="s">
        <v>0</v>
      </c>
      <c r="B376" s="88" t="s">
        <v>2</v>
      </c>
      <c r="C376" s="88" t="s">
        <v>3</v>
      </c>
      <c r="D376" s="88" t="s">
        <v>4</v>
      </c>
      <c r="E376" s="88" t="s">
        <v>5</v>
      </c>
      <c r="F376" s="88" t="s">
        <v>6</v>
      </c>
      <c r="G376" s="90"/>
      <c r="H376" s="91"/>
      <c r="I376" s="88" t="s">
        <v>7</v>
      </c>
      <c r="J376" s="88" t="s">
        <v>8</v>
      </c>
    </row>
    <row r="377" spans="1:10">
      <c r="A377" s="89"/>
      <c r="B377" s="89"/>
      <c r="C377" s="89"/>
      <c r="D377" s="89"/>
      <c r="E377" s="89"/>
      <c r="F377" s="4" t="s">
        <v>9</v>
      </c>
      <c r="G377" s="4" t="s">
        <v>10</v>
      </c>
      <c r="H377" s="4" t="s">
        <v>11</v>
      </c>
      <c r="I377" s="89"/>
      <c r="J377" s="89"/>
    </row>
    <row r="378" spans="1:10">
      <c r="A378" s="5" t="s">
        <v>1081</v>
      </c>
      <c r="B378" s="6">
        <v>44909.755448113428</v>
      </c>
      <c r="C378" s="5" t="s">
        <v>1044</v>
      </c>
      <c r="D378" s="7"/>
      <c r="E378" s="10"/>
      <c r="F378" s="8">
        <v>7195.65</v>
      </c>
      <c r="I378" s="11" t="s">
        <v>9</v>
      </c>
      <c r="J378" s="5" t="s">
        <v>1044</v>
      </c>
    </row>
    <row r="379" spans="1:10">
      <c r="A379" s="5" t="s">
        <v>1081</v>
      </c>
      <c r="B379" s="6">
        <v>44909.755448113428</v>
      </c>
      <c r="C379" s="5" t="s">
        <v>1044</v>
      </c>
      <c r="D379" s="7"/>
      <c r="E379" s="10"/>
      <c r="H379" s="8">
        <v>46.06</v>
      </c>
      <c r="I379" s="5" t="s">
        <v>224</v>
      </c>
      <c r="J379" s="5" t="s">
        <v>1044</v>
      </c>
    </row>
    <row r="380" spans="1:10">
      <c r="A380" s="5" t="s">
        <v>1081</v>
      </c>
      <c r="B380" s="6">
        <v>44909.755448113428</v>
      </c>
      <c r="C380" s="5" t="s">
        <v>1044</v>
      </c>
      <c r="D380" s="7"/>
      <c r="E380" s="10"/>
      <c r="H380" s="8">
        <v>344.32</v>
      </c>
      <c r="I380" s="11" t="s">
        <v>226</v>
      </c>
      <c r="J380" s="5" t="s">
        <v>1044</v>
      </c>
    </row>
    <row r="381" spans="1:10">
      <c r="A381" s="12" t="s">
        <v>21</v>
      </c>
      <c r="B381" s="3"/>
      <c r="C381" s="3"/>
      <c r="D381" s="7"/>
      <c r="E381" s="10"/>
      <c r="H381" s="8"/>
      <c r="I381" s="11"/>
      <c r="J381" s="5"/>
    </row>
    <row r="382" spans="1:10" ht="15.75" customHeight="1">
      <c r="A382" s="13" t="s">
        <v>22</v>
      </c>
      <c r="B382" s="13" t="s">
        <v>23</v>
      </c>
      <c r="C382" s="13" t="s">
        <v>24</v>
      </c>
      <c r="D382" s="21">
        <v>112414927</v>
      </c>
      <c r="E382" s="14">
        <v>112414992</v>
      </c>
      <c r="H382" s="8"/>
      <c r="I382" s="11"/>
      <c r="J382" s="5"/>
    </row>
    <row r="385" spans="1:10">
      <c r="A385" s="1" t="s">
        <v>0</v>
      </c>
      <c r="B385" s="2"/>
      <c r="C385" s="2"/>
      <c r="D385" s="2"/>
      <c r="E385" s="2"/>
      <c r="F385" s="2"/>
      <c r="G385" s="2"/>
      <c r="H385" s="2"/>
      <c r="I385" s="2"/>
      <c r="J385" s="2"/>
    </row>
    <row r="386" spans="1:10">
      <c r="A386" s="3" t="s">
        <v>178</v>
      </c>
      <c r="B386" s="2"/>
      <c r="C386" s="2"/>
      <c r="D386" s="2"/>
      <c r="E386" s="2"/>
      <c r="F386" s="2"/>
      <c r="G386" s="2"/>
      <c r="H386" s="2"/>
      <c r="I386" s="2"/>
      <c r="J386" s="2"/>
    </row>
    <row r="387" spans="1:10">
      <c r="A387" s="88" t="s">
        <v>0</v>
      </c>
      <c r="B387" s="88" t="s">
        <v>2</v>
      </c>
      <c r="C387" s="88" t="s">
        <v>3</v>
      </c>
      <c r="D387" s="88" t="s">
        <v>4</v>
      </c>
      <c r="E387" s="88" t="s">
        <v>5</v>
      </c>
      <c r="F387" s="88" t="s">
        <v>6</v>
      </c>
      <c r="G387" s="90"/>
      <c r="H387" s="91"/>
      <c r="I387" s="88" t="s">
        <v>7</v>
      </c>
      <c r="J387" s="88" t="s">
        <v>8</v>
      </c>
    </row>
    <row r="388" spans="1:10">
      <c r="A388" s="89"/>
      <c r="B388" s="89"/>
      <c r="C388" s="89"/>
      <c r="D388" s="89"/>
      <c r="E388" s="89"/>
      <c r="F388" s="4" t="s">
        <v>9</v>
      </c>
      <c r="G388" s="4" t="s">
        <v>10</v>
      </c>
      <c r="H388" s="4" t="s">
        <v>11</v>
      </c>
      <c r="I388" s="89"/>
      <c r="J388" s="89"/>
    </row>
    <row r="389" spans="1:10">
      <c r="A389" s="5" t="s">
        <v>1082</v>
      </c>
      <c r="B389" s="6">
        <v>44910.753226782414</v>
      </c>
      <c r="C389" s="5" t="s">
        <v>1044</v>
      </c>
      <c r="D389" s="7"/>
      <c r="E389" s="10"/>
      <c r="F389" s="8">
        <v>3423.34</v>
      </c>
      <c r="I389" s="11" t="s">
        <v>9</v>
      </c>
      <c r="J389" s="5" t="s">
        <v>1044</v>
      </c>
    </row>
    <row r="390" spans="1:10">
      <c r="A390" s="5" t="s">
        <v>1082</v>
      </c>
      <c r="B390" s="6">
        <v>44910.753226782414</v>
      </c>
      <c r="C390" s="5" t="s">
        <v>1044</v>
      </c>
      <c r="D390" s="7"/>
      <c r="E390" s="10"/>
      <c r="H390" s="8">
        <v>198.9</v>
      </c>
      <c r="I390" s="11" t="s">
        <v>226</v>
      </c>
      <c r="J390" s="5" t="s">
        <v>1044</v>
      </c>
    </row>
    <row r="391" spans="1:10">
      <c r="A391" s="12" t="s">
        <v>21</v>
      </c>
      <c r="B391" s="3"/>
      <c r="C391" s="3"/>
      <c r="D391" s="7"/>
      <c r="E391" s="10"/>
      <c r="H391" s="8"/>
      <c r="I391" s="11"/>
      <c r="J391" s="10"/>
    </row>
    <row r="392" spans="1:10" ht="15.75" customHeight="1">
      <c r="A392" s="13" t="s">
        <v>22</v>
      </c>
      <c r="B392" s="13" t="s">
        <v>23</v>
      </c>
      <c r="C392" s="13" t="s">
        <v>24</v>
      </c>
      <c r="D392" s="21">
        <v>112433242</v>
      </c>
      <c r="E392" s="14">
        <v>112433366</v>
      </c>
      <c r="H392" s="8"/>
      <c r="I392" s="11"/>
      <c r="J392" s="10"/>
    </row>
    <row r="395" spans="1:10">
      <c r="A395" s="1" t="s">
        <v>0</v>
      </c>
      <c r="B395" s="2"/>
      <c r="C395" s="2"/>
      <c r="D395" s="2"/>
      <c r="E395" s="2"/>
      <c r="F395" s="2"/>
      <c r="G395" s="2"/>
      <c r="H395" s="2"/>
      <c r="I395" s="2"/>
      <c r="J395" s="2"/>
    </row>
    <row r="396" spans="1:10">
      <c r="A396" s="3" t="s">
        <v>181</v>
      </c>
      <c r="B396" s="2"/>
      <c r="C396" s="2"/>
      <c r="D396" s="2"/>
      <c r="E396" s="2"/>
      <c r="F396" s="2"/>
      <c r="G396" s="2"/>
      <c r="H396" s="2"/>
      <c r="I396" s="2"/>
      <c r="J396" s="2"/>
    </row>
    <row r="397" spans="1:10">
      <c r="A397" s="88" t="s">
        <v>0</v>
      </c>
      <c r="B397" s="88" t="s">
        <v>2</v>
      </c>
      <c r="C397" s="88" t="s">
        <v>3</v>
      </c>
      <c r="D397" s="88" t="s">
        <v>4</v>
      </c>
      <c r="E397" s="88" t="s">
        <v>5</v>
      </c>
      <c r="F397" s="88" t="s">
        <v>6</v>
      </c>
      <c r="G397" s="90"/>
      <c r="H397" s="91"/>
      <c r="I397" s="88" t="s">
        <v>7</v>
      </c>
      <c r="J397" s="88" t="s">
        <v>8</v>
      </c>
    </row>
    <row r="398" spans="1:10">
      <c r="A398" s="89"/>
      <c r="B398" s="89"/>
      <c r="C398" s="89"/>
      <c r="D398" s="89"/>
      <c r="E398" s="89"/>
      <c r="F398" s="4" t="s">
        <v>9</v>
      </c>
      <c r="G398" s="4" t="s">
        <v>10</v>
      </c>
      <c r="H398" s="4" t="s">
        <v>11</v>
      </c>
      <c r="I398" s="89"/>
      <c r="J398" s="89"/>
    </row>
    <row r="399" spans="1:10">
      <c r="A399" s="5" t="s">
        <v>1083</v>
      </c>
      <c r="B399" s="6">
        <v>44911.75458591435</v>
      </c>
      <c r="C399" s="5" t="s">
        <v>1044</v>
      </c>
      <c r="D399" s="7"/>
      <c r="E399" s="10"/>
      <c r="F399" s="8">
        <v>6898.29</v>
      </c>
      <c r="I399" s="11" t="s">
        <v>9</v>
      </c>
      <c r="J399" s="5" t="s">
        <v>1044</v>
      </c>
    </row>
    <row r="400" spans="1:10">
      <c r="A400" s="5" t="s">
        <v>1083</v>
      </c>
      <c r="B400" s="6">
        <v>44911.75458591435</v>
      </c>
      <c r="C400" s="5" t="s">
        <v>1044</v>
      </c>
      <c r="D400" s="7"/>
      <c r="E400" s="10"/>
      <c r="H400" s="8">
        <v>235.4</v>
      </c>
      <c r="I400" s="5" t="s">
        <v>224</v>
      </c>
      <c r="J400" s="5" t="s">
        <v>1044</v>
      </c>
    </row>
    <row r="401" spans="1:10">
      <c r="A401" s="12" t="s">
        <v>21</v>
      </c>
      <c r="B401" s="3"/>
      <c r="C401" s="3"/>
      <c r="D401" s="7"/>
      <c r="E401" s="10"/>
      <c r="H401" s="8"/>
      <c r="I401" s="11"/>
      <c r="J401" s="5"/>
    </row>
    <row r="402" spans="1:10" ht="15.75" customHeight="1">
      <c r="A402" s="13" t="s">
        <v>22</v>
      </c>
      <c r="B402" s="13" t="s">
        <v>23</v>
      </c>
      <c r="C402" s="13" t="s">
        <v>24</v>
      </c>
      <c r="D402" s="21">
        <v>112433251</v>
      </c>
      <c r="E402" s="14">
        <v>112433367</v>
      </c>
      <c r="H402" s="8"/>
      <c r="I402" s="11"/>
      <c r="J402" s="5"/>
    </row>
    <row r="403" spans="1:10">
      <c r="A403" s="5"/>
      <c r="B403" s="6"/>
      <c r="C403" s="5"/>
      <c r="D403" s="7"/>
      <c r="E403" s="10"/>
      <c r="H403" s="8"/>
      <c r="I403" s="11"/>
      <c r="J403" s="5"/>
    </row>
    <row r="404" spans="1:10">
      <c r="A404" s="5"/>
      <c r="B404" s="6"/>
      <c r="C404" s="5"/>
      <c r="D404" s="7"/>
      <c r="E404" s="10"/>
      <c r="H404" s="8"/>
      <c r="I404" s="11"/>
      <c r="J404" s="5"/>
    </row>
    <row r="405" spans="1:10">
      <c r="A405" s="1" t="s">
        <v>0</v>
      </c>
      <c r="B405" s="2"/>
      <c r="C405" s="2"/>
      <c r="D405" s="2"/>
      <c r="E405" s="2"/>
      <c r="F405" s="2"/>
      <c r="G405" s="2"/>
      <c r="H405" s="2"/>
      <c r="I405" s="2"/>
      <c r="J405" s="2"/>
    </row>
    <row r="406" spans="1:10">
      <c r="A406" s="3" t="s">
        <v>185</v>
      </c>
      <c r="B406" s="2"/>
      <c r="C406" s="2"/>
      <c r="D406" s="2"/>
      <c r="E406" s="2"/>
      <c r="F406" s="2"/>
      <c r="G406" s="2"/>
      <c r="H406" s="2"/>
      <c r="I406" s="2"/>
      <c r="J406" s="2"/>
    </row>
    <row r="407" spans="1:10">
      <c r="A407" s="88" t="s">
        <v>0</v>
      </c>
      <c r="B407" s="88" t="s">
        <v>2</v>
      </c>
      <c r="C407" s="88" t="s">
        <v>3</v>
      </c>
      <c r="D407" s="88" t="s">
        <v>4</v>
      </c>
      <c r="E407" s="88" t="s">
        <v>5</v>
      </c>
      <c r="F407" s="88" t="s">
        <v>6</v>
      </c>
      <c r="G407" s="90"/>
      <c r="H407" s="91"/>
      <c r="I407" s="88" t="s">
        <v>7</v>
      </c>
      <c r="J407" s="88" t="s">
        <v>8</v>
      </c>
    </row>
    <row r="408" spans="1:10">
      <c r="A408" s="89"/>
      <c r="B408" s="89"/>
      <c r="C408" s="89"/>
      <c r="D408" s="89"/>
      <c r="E408" s="89"/>
      <c r="F408" s="4" t="s">
        <v>9</v>
      </c>
      <c r="G408" s="4" t="s">
        <v>10</v>
      </c>
      <c r="H408" s="4" t="s">
        <v>11</v>
      </c>
      <c r="I408" s="89"/>
      <c r="J408" s="89"/>
    </row>
    <row r="409" spans="1:10">
      <c r="A409" s="5" t="s">
        <v>1084</v>
      </c>
      <c r="B409" s="6">
        <v>44912.549463067131</v>
      </c>
      <c r="C409" s="5" t="s">
        <v>1044</v>
      </c>
      <c r="D409" s="7"/>
      <c r="E409" s="10"/>
      <c r="F409" s="8">
        <v>3970.44</v>
      </c>
      <c r="I409" s="11" t="s">
        <v>9</v>
      </c>
      <c r="J409" s="5" t="s">
        <v>1044</v>
      </c>
    </row>
    <row r="410" spans="1:10">
      <c r="A410" s="5" t="s">
        <v>1084</v>
      </c>
      <c r="B410" s="6">
        <v>44912.549463067131</v>
      </c>
      <c r="C410" s="5" t="s">
        <v>1044</v>
      </c>
      <c r="D410" s="7"/>
      <c r="E410" s="10"/>
      <c r="H410" s="8">
        <v>165.3</v>
      </c>
      <c r="I410" s="5" t="s">
        <v>224</v>
      </c>
      <c r="J410" s="5" t="s">
        <v>1044</v>
      </c>
    </row>
    <row r="411" spans="1:10">
      <c r="A411" s="5" t="s">
        <v>1084</v>
      </c>
      <c r="B411" s="6">
        <v>44912.549463067131</v>
      </c>
      <c r="C411" s="5" t="s">
        <v>1044</v>
      </c>
      <c r="D411" s="7"/>
      <c r="E411" s="10"/>
      <c r="H411" s="8">
        <v>20.399999999999999</v>
      </c>
      <c r="I411" s="11" t="s">
        <v>226</v>
      </c>
      <c r="J411" s="5" t="s">
        <v>1044</v>
      </c>
    </row>
    <row r="412" spans="1:10">
      <c r="A412" s="12" t="s">
        <v>21</v>
      </c>
      <c r="B412" s="3"/>
      <c r="C412" s="3"/>
      <c r="D412" s="7"/>
      <c r="E412" s="10"/>
      <c r="H412" s="8"/>
      <c r="I412" s="11"/>
      <c r="J412" s="5"/>
    </row>
    <row r="413" spans="1:10" ht="15.75" customHeight="1">
      <c r="A413" s="13" t="s">
        <v>22</v>
      </c>
      <c r="B413" s="13" t="s">
        <v>23</v>
      </c>
      <c r="C413" s="13" t="s">
        <v>24</v>
      </c>
      <c r="D413" s="21">
        <v>112440430</v>
      </c>
      <c r="E413" s="14">
        <v>112441893</v>
      </c>
      <c r="H413" s="8"/>
      <c r="I413" s="11"/>
      <c r="J413" s="5"/>
    </row>
    <row r="416" spans="1:10">
      <c r="A416" s="1" t="s">
        <v>0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3" t="s">
        <v>188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88" t="s">
        <v>0</v>
      </c>
      <c r="B418" s="88" t="s">
        <v>2</v>
      </c>
      <c r="C418" s="88" t="s">
        <v>3</v>
      </c>
      <c r="D418" s="88" t="s">
        <v>4</v>
      </c>
      <c r="E418" s="88" t="s">
        <v>5</v>
      </c>
      <c r="F418" s="88" t="s">
        <v>6</v>
      </c>
      <c r="G418" s="90"/>
      <c r="H418" s="91"/>
      <c r="I418" s="88" t="s">
        <v>7</v>
      </c>
      <c r="J418" s="88" t="s">
        <v>8</v>
      </c>
    </row>
    <row r="419" spans="1:10">
      <c r="A419" s="89"/>
      <c r="B419" s="89"/>
      <c r="C419" s="89"/>
      <c r="D419" s="89"/>
      <c r="E419" s="89"/>
      <c r="F419" s="4" t="s">
        <v>9</v>
      </c>
      <c r="G419" s="4" t="s">
        <v>10</v>
      </c>
      <c r="H419" s="4" t="s">
        <v>11</v>
      </c>
      <c r="I419" s="89"/>
      <c r="J419" s="89"/>
    </row>
    <row r="420" spans="1:10">
      <c r="A420" s="5" t="s">
        <v>1085</v>
      </c>
      <c r="B420" s="6">
        <v>44914.762751041657</v>
      </c>
      <c r="C420" s="5" t="s">
        <v>1044</v>
      </c>
      <c r="D420" s="7"/>
      <c r="E420" s="10"/>
      <c r="F420" s="8">
        <v>6708.93</v>
      </c>
      <c r="I420" s="11" t="s">
        <v>9</v>
      </c>
      <c r="J420" s="5" t="s">
        <v>1044</v>
      </c>
    </row>
    <row r="421" spans="1:10">
      <c r="A421" s="5" t="s">
        <v>1085</v>
      </c>
      <c r="B421" s="6">
        <v>44914.762751041657</v>
      </c>
      <c r="C421" s="5" t="s">
        <v>1044</v>
      </c>
      <c r="D421" s="7"/>
      <c r="E421" s="10"/>
      <c r="H421" s="8">
        <v>421.82</v>
      </c>
      <c r="I421" s="5" t="s">
        <v>224</v>
      </c>
      <c r="J421" s="5" t="s">
        <v>1044</v>
      </c>
    </row>
    <row r="422" spans="1:10">
      <c r="A422" s="5" t="s">
        <v>1085</v>
      </c>
      <c r="B422" s="6">
        <v>44914.762751041657</v>
      </c>
      <c r="C422" s="5" t="s">
        <v>1044</v>
      </c>
      <c r="D422" s="7"/>
      <c r="E422" s="10"/>
      <c r="H422" s="8">
        <v>113.4</v>
      </c>
      <c r="I422" s="11" t="s">
        <v>226</v>
      </c>
      <c r="J422" s="5" t="s">
        <v>1044</v>
      </c>
    </row>
    <row r="423" spans="1:10">
      <c r="A423" s="12" t="s">
        <v>21</v>
      </c>
      <c r="B423" s="3"/>
      <c r="C423" s="3"/>
      <c r="D423" s="7"/>
      <c r="E423" s="10"/>
      <c r="H423" s="8"/>
      <c r="I423" s="11"/>
      <c r="J423" s="10"/>
    </row>
    <row r="424" spans="1:10" ht="15.75" customHeight="1">
      <c r="A424" s="13" t="s">
        <v>22</v>
      </c>
      <c r="B424" s="13" t="s">
        <v>23</v>
      </c>
      <c r="C424" s="13" t="s">
        <v>24</v>
      </c>
      <c r="D424" s="21">
        <v>112447558</v>
      </c>
      <c r="E424" s="14">
        <v>112450158</v>
      </c>
      <c r="H424" s="8"/>
      <c r="I424" s="11"/>
      <c r="J424" s="10"/>
    </row>
    <row r="427" spans="1:10">
      <c r="A427" s="1" t="s">
        <v>0</v>
      </c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3" t="s">
        <v>191</v>
      </c>
      <c r="B428" s="2"/>
      <c r="C428" s="2"/>
      <c r="D428" s="2"/>
      <c r="E428" s="2"/>
      <c r="F428" s="2"/>
      <c r="G428" s="2"/>
      <c r="H428" s="2"/>
      <c r="I428" s="2"/>
      <c r="J428" s="2"/>
    </row>
    <row r="429" spans="1:10">
      <c r="A429" s="88" t="s">
        <v>0</v>
      </c>
      <c r="B429" s="88" t="s">
        <v>2</v>
      </c>
      <c r="C429" s="88" t="s">
        <v>3</v>
      </c>
      <c r="D429" s="88" t="s">
        <v>4</v>
      </c>
      <c r="E429" s="88" t="s">
        <v>5</v>
      </c>
      <c r="F429" s="88" t="s">
        <v>6</v>
      </c>
      <c r="G429" s="90"/>
      <c r="H429" s="91"/>
      <c r="I429" s="88" t="s">
        <v>7</v>
      </c>
      <c r="J429" s="88" t="s">
        <v>8</v>
      </c>
    </row>
    <row r="430" spans="1:10">
      <c r="A430" s="89"/>
      <c r="B430" s="89"/>
      <c r="C430" s="89"/>
      <c r="D430" s="89"/>
      <c r="E430" s="89"/>
      <c r="F430" s="4" t="s">
        <v>9</v>
      </c>
      <c r="G430" s="4" t="s">
        <v>10</v>
      </c>
      <c r="H430" s="4" t="s">
        <v>11</v>
      </c>
      <c r="I430" s="89"/>
      <c r="J430" s="89"/>
    </row>
    <row r="431" spans="1:10">
      <c r="A431" s="5" t="s">
        <v>1086</v>
      </c>
      <c r="B431" s="6">
        <v>44915.759621944453</v>
      </c>
      <c r="C431" s="5" t="s">
        <v>1044</v>
      </c>
      <c r="D431" s="7"/>
      <c r="E431" s="10"/>
      <c r="F431" s="8">
        <v>9198.01</v>
      </c>
      <c r="I431" s="11" t="s">
        <v>9</v>
      </c>
      <c r="J431" s="5" t="s">
        <v>1044</v>
      </c>
    </row>
    <row r="432" spans="1:10">
      <c r="A432" s="5" t="s">
        <v>1086</v>
      </c>
      <c r="B432" s="6">
        <v>44915.759621944453</v>
      </c>
      <c r="C432" s="5" t="s">
        <v>1044</v>
      </c>
      <c r="D432" s="7"/>
      <c r="E432" s="10"/>
      <c r="H432" s="8">
        <v>48</v>
      </c>
      <c r="I432" s="5" t="s">
        <v>224</v>
      </c>
      <c r="J432" s="5" t="s">
        <v>1044</v>
      </c>
    </row>
    <row r="433" spans="1:10">
      <c r="A433" s="12" t="s">
        <v>21</v>
      </c>
      <c r="B433" s="3"/>
      <c r="C433" s="3"/>
      <c r="D433" s="7"/>
      <c r="E433" s="10"/>
      <c r="H433" s="8"/>
      <c r="I433" s="11"/>
      <c r="J433" s="10"/>
    </row>
    <row r="434" spans="1:10" ht="15.75" customHeight="1">
      <c r="A434" s="13" t="s">
        <v>22</v>
      </c>
      <c r="B434" s="13" t="s">
        <v>23</v>
      </c>
      <c r="C434" s="13" t="s">
        <v>24</v>
      </c>
      <c r="D434" s="21">
        <v>112458447</v>
      </c>
      <c r="E434" s="14">
        <v>112458635</v>
      </c>
      <c r="H434" s="8"/>
      <c r="I434" s="11"/>
      <c r="J434" s="10"/>
    </row>
    <row r="437" spans="1:10">
      <c r="A437" s="1" t="s">
        <v>0</v>
      </c>
      <c r="B437" s="2"/>
      <c r="C437" s="2"/>
      <c r="D437" s="2"/>
      <c r="E437" s="2"/>
      <c r="F437" s="2"/>
      <c r="G437" s="2"/>
      <c r="H437" s="2"/>
      <c r="I437" s="2"/>
      <c r="J437" s="2"/>
    </row>
    <row r="438" spans="1:10">
      <c r="A438" s="3" t="s">
        <v>194</v>
      </c>
      <c r="B438" s="2"/>
      <c r="C438" s="2"/>
      <c r="D438" s="2"/>
      <c r="E438" s="2"/>
      <c r="F438" s="2"/>
      <c r="G438" s="2"/>
      <c r="H438" s="2"/>
      <c r="I438" s="2"/>
      <c r="J438" s="2"/>
    </row>
    <row r="439" spans="1:10">
      <c r="A439" s="88" t="s">
        <v>0</v>
      </c>
      <c r="B439" s="88" t="s">
        <v>2</v>
      </c>
      <c r="C439" s="88" t="s">
        <v>3</v>
      </c>
      <c r="D439" s="88" t="s">
        <v>4</v>
      </c>
      <c r="E439" s="88" t="s">
        <v>5</v>
      </c>
      <c r="F439" s="88" t="s">
        <v>6</v>
      </c>
      <c r="G439" s="90"/>
      <c r="H439" s="91"/>
      <c r="I439" s="88" t="s">
        <v>7</v>
      </c>
      <c r="J439" s="88" t="s">
        <v>8</v>
      </c>
    </row>
    <row r="440" spans="1:10">
      <c r="A440" s="89"/>
      <c r="B440" s="89"/>
      <c r="C440" s="89"/>
      <c r="D440" s="89"/>
      <c r="E440" s="89"/>
      <c r="F440" s="4" t="s">
        <v>9</v>
      </c>
      <c r="G440" s="4" t="s">
        <v>10</v>
      </c>
      <c r="H440" s="4" t="s">
        <v>11</v>
      </c>
      <c r="I440" s="89"/>
      <c r="J440" s="89"/>
    </row>
    <row r="441" spans="1:10">
      <c r="A441" s="5" t="s">
        <v>1087</v>
      </c>
      <c r="B441" s="6">
        <v>44916.756288206023</v>
      </c>
      <c r="C441" s="5" t="s">
        <v>1044</v>
      </c>
      <c r="D441" s="7"/>
      <c r="E441" s="10"/>
      <c r="F441" s="8">
        <v>9132.2099999999991</v>
      </c>
      <c r="I441" s="11" t="s">
        <v>9</v>
      </c>
      <c r="J441" s="5" t="s">
        <v>1044</v>
      </c>
    </row>
    <row r="442" spans="1:10">
      <c r="A442" s="5" t="s">
        <v>1087</v>
      </c>
      <c r="B442" s="6">
        <v>44916.756288206023</v>
      </c>
      <c r="C442" s="5" t="s">
        <v>1044</v>
      </c>
      <c r="D442" s="7"/>
      <c r="E442" s="10"/>
      <c r="H442" s="8">
        <v>201.4</v>
      </c>
      <c r="I442" s="5" t="s">
        <v>224</v>
      </c>
      <c r="J442" s="5" t="s">
        <v>1044</v>
      </c>
    </row>
    <row r="443" spans="1:10">
      <c r="A443" s="5" t="s">
        <v>1087</v>
      </c>
      <c r="B443" s="6">
        <v>44916.756288206023</v>
      </c>
      <c r="C443" s="5" t="s">
        <v>1044</v>
      </c>
      <c r="D443" s="7"/>
      <c r="E443" s="10"/>
      <c r="H443" s="8">
        <v>51</v>
      </c>
      <c r="I443" s="11" t="s">
        <v>226</v>
      </c>
      <c r="J443" s="5" t="s">
        <v>1044</v>
      </c>
    </row>
    <row r="444" spans="1:10">
      <c r="A444" s="12" t="s">
        <v>21</v>
      </c>
      <c r="B444" s="3"/>
      <c r="C444" s="3"/>
      <c r="D444" s="7"/>
      <c r="E444" s="10"/>
      <c r="H444" s="8"/>
      <c r="I444" s="11"/>
      <c r="J444" s="5"/>
    </row>
    <row r="445" spans="1:10" ht="15.75" customHeight="1">
      <c r="A445" s="13" t="s">
        <v>22</v>
      </c>
      <c r="B445" s="13" t="s">
        <v>23</v>
      </c>
      <c r="C445" s="13" t="s">
        <v>24</v>
      </c>
      <c r="D445" s="21">
        <v>112459929</v>
      </c>
      <c r="E445" s="14">
        <v>112460056</v>
      </c>
      <c r="H445" s="8"/>
      <c r="I445" s="11"/>
      <c r="J445" s="5"/>
    </row>
    <row r="448" spans="1:10">
      <c r="A448" s="1" t="s">
        <v>0</v>
      </c>
      <c r="B448" s="2"/>
      <c r="C448" s="2"/>
      <c r="D448" s="2"/>
      <c r="E448" s="2"/>
      <c r="F448" s="2"/>
      <c r="G448" s="2"/>
      <c r="H448" s="2"/>
      <c r="I448" s="2"/>
      <c r="J448" s="2"/>
    </row>
    <row r="449" spans="1:10">
      <c r="A449" s="3" t="s">
        <v>197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88" t="s">
        <v>0</v>
      </c>
      <c r="B450" s="88" t="s">
        <v>2</v>
      </c>
      <c r="C450" s="88" t="s">
        <v>3</v>
      </c>
      <c r="D450" s="88" t="s">
        <v>4</v>
      </c>
      <c r="E450" s="88" t="s">
        <v>5</v>
      </c>
      <c r="F450" s="88" t="s">
        <v>6</v>
      </c>
      <c r="G450" s="90"/>
      <c r="H450" s="91"/>
      <c r="I450" s="88" t="s">
        <v>7</v>
      </c>
      <c r="J450" s="88" t="s">
        <v>8</v>
      </c>
    </row>
    <row r="451" spans="1:10">
      <c r="A451" s="89"/>
      <c r="B451" s="89"/>
      <c r="C451" s="89"/>
      <c r="D451" s="89"/>
      <c r="E451" s="89"/>
      <c r="F451" s="4" t="s">
        <v>9</v>
      </c>
      <c r="G451" s="4" t="s">
        <v>10</v>
      </c>
      <c r="H451" s="4" t="s">
        <v>11</v>
      </c>
      <c r="I451" s="89"/>
      <c r="J451" s="89"/>
    </row>
    <row r="452" spans="1:10">
      <c r="A452" s="5" t="s">
        <v>1088</v>
      </c>
      <c r="B452" s="6">
        <v>44917.75566978009</v>
      </c>
      <c r="C452" s="5" t="s">
        <v>1044</v>
      </c>
      <c r="D452" s="7"/>
      <c r="E452" s="10"/>
      <c r="F452" s="8">
        <v>6346.67</v>
      </c>
      <c r="I452" s="11" t="s">
        <v>9</v>
      </c>
      <c r="J452" s="5" t="s">
        <v>1044</v>
      </c>
    </row>
    <row r="453" spans="1:10">
      <c r="A453" s="5" t="s">
        <v>1088</v>
      </c>
      <c r="B453" s="6">
        <v>44917.75566978009</v>
      </c>
      <c r="C453" s="5" t="s">
        <v>1044</v>
      </c>
      <c r="D453" s="7"/>
      <c r="E453" s="10"/>
      <c r="H453" s="8">
        <v>263.89999999999998</v>
      </c>
      <c r="I453" s="5" t="s">
        <v>224</v>
      </c>
      <c r="J453" s="5" t="s">
        <v>1044</v>
      </c>
    </row>
    <row r="454" spans="1:10">
      <c r="A454" s="12" t="s">
        <v>21</v>
      </c>
      <c r="B454" s="3"/>
      <c r="C454" s="3"/>
      <c r="D454" s="7"/>
      <c r="E454" s="10"/>
      <c r="H454" s="8"/>
      <c r="I454" s="11"/>
      <c r="J454" s="5"/>
    </row>
    <row r="455" spans="1:10" ht="15.75" customHeight="1">
      <c r="A455" s="13" t="s">
        <v>22</v>
      </c>
      <c r="B455" s="13" t="s">
        <v>23</v>
      </c>
      <c r="C455" s="13" t="s">
        <v>24</v>
      </c>
      <c r="D455" s="21">
        <v>112477981</v>
      </c>
      <c r="E455" s="14">
        <v>112478106</v>
      </c>
      <c r="H455" s="8"/>
      <c r="I455" s="11"/>
      <c r="J455" s="5"/>
    </row>
    <row r="458" spans="1:10">
      <c r="A458" s="1" t="s">
        <v>0</v>
      </c>
      <c r="B458" s="2"/>
      <c r="C458" s="2"/>
      <c r="D458" s="2"/>
      <c r="E458" s="2"/>
      <c r="F458" s="2"/>
      <c r="G458" s="2"/>
      <c r="H458" s="2"/>
      <c r="I458" s="2"/>
      <c r="J458" s="2"/>
    </row>
    <row r="459" spans="1:10">
      <c r="A459" s="3" t="s">
        <v>208</v>
      </c>
      <c r="B459" s="2"/>
      <c r="C459" s="2"/>
      <c r="D459" s="2"/>
      <c r="E459" s="2"/>
      <c r="F459" s="2"/>
      <c r="G459" s="2"/>
      <c r="H459" s="2"/>
      <c r="I459" s="2"/>
      <c r="J459" s="2"/>
    </row>
    <row r="460" spans="1:10">
      <c r="A460" s="88" t="s">
        <v>0</v>
      </c>
      <c r="B460" s="88" t="s">
        <v>2</v>
      </c>
      <c r="C460" s="88" t="s">
        <v>3</v>
      </c>
      <c r="D460" s="88" t="s">
        <v>4</v>
      </c>
      <c r="E460" s="88" t="s">
        <v>5</v>
      </c>
      <c r="F460" s="88" t="s">
        <v>6</v>
      </c>
      <c r="G460" s="90"/>
      <c r="H460" s="91"/>
      <c r="I460" s="88" t="s">
        <v>7</v>
      </c>
      <c r="J460" s="88" t="s">
        <v>8</v>
      </c>
    </row>
    <row r="461" spans="1:10">
      <c r="A461" s="89"/>
      <c r="B461" s="89"/>
      <c r="C461" s="89"/>
      <c r="D461" s="89"/>
      <c r="E461" s="89"/>
      <c r="F461" s="4" t="s">
        <v>9</v>
      </c>
      <c r="G461" s="4" t="s">
        <v>10</v>
      </c>
      <c r="H461" s="4" t="s">
        <v>11</v>
      </c>
      <c r="I461" s="89"/>
      <c r="J461" s="89"/>
    </row>
    <row r="462" spans="1:10">
      <c r="A462" s="5" t="s">
        <v>1089</v>
      </c>
      <c r="B462" s="6">
        <v>44918.753715729174</v>
      </c>
      <c r="C462" s="5" t="s">
        <v>1044</v>
      </c>
      <c r="D462" s="7"/>
      <c r="E462" s="10"/>
      <c r="F462" s="8">
        <v>7837.94</v>
      </c>
      <c r="I462" s="11" t="s">
        <v>9</v>
      </c>
      <c r="J462" s="5" t="s">
        <v>1044</v>
      </c>
    </row>
    <row r="463" spans="1:10">
      <c r="A463" s="5" t="s">
        <v>1089</v>
      </c>
      <c r="B463" s="6">
        <v>44918.753715729174</v>
      </c>
      <c r="C463" s="5" t="s">
        <v>1044</v>
      </c>
      <c r="D463" s="7"/>
      <c r="E463" s="10"/>
      <c r="H463" s="8">
        <v>83.8</v>
      </c>
      <c r="I463" s="5" t="s">
        <v>224</v>
      </c>
      <c r="J463" s="5" t="s">
        <v>1044</v>
      </c>
    </row>
    <row r="464" spans="1:10">
      <c r="A464" s="5" t="s">
        <v>1089</v>
      </c>
      <c r="B464" s="6">
        <v>44918.753715729174</v>
      </c>
      <c r="C464" s="5" t="s">
        <v>1044</v>
      </c>
      <c r="D464" s="7"/>
      <c r="E464" s="10"/>
      <c r="H464" s="8">
        <v>312.89999999999998</v>
      </c>
      <c r="I464" s="11" t="s">
        <v>226</v>
      </c>
      <c r="J464" s="5" t="s">
        <v>1044</v>
      </c>
    </row>
    <row r="465" spans="1:10">
      <c r="A465" s="12" t="s">
        <v>21</v>
      </c>
      <c r="B465" s="3"/>
      <c r="C465" s="3"/>
      <c r="D465" s="7"/>
      <c r="E465" s="10"/>
      <c r="F465" s="8"/>
      <c r="I465" s="11"/>
      <c r="J465" s="10"/>
    </row>
    <row r="466" spans="1:10" ht="15.75" customHeight="1">
      <c r="A466" s="13" t="s">
        <v>22</v>
      </c>
      <c r="B466" s="13" t="s">
        <v>23</v>
      </c>
      <c r="C466" s="13" t="s">
        <v>24</v>
      </c>
      <c r="D466" s="21">
        <v>112477982</v>
      </c>
      <c r="E466" s="14">
        <v>112478107</v>
      </c>
      <c r="F466" s="8"/>
      <c r="I466" s="11"/>
      <c r="J466" s="10"/>
    </row>
    <row r="467" spans="1:10">
      <c r="A467" s="5"/>
      <c r="B467" s="6"/>
      <c r="C467" s="5"/>
      <c r="D467" s="7"/>
      <c r="E467" s="10"/>
      <c r="F467" s="8"/>
      <c r="I467" s="11"/>
      <c r="J467" s="10"/>
    </row>
    <row r="468" spans="1:10">
      <c r="A468" s="5"/>
      <c r="B468" s="6"/>
      <c r="C468" s="5"/>
      <c r="D468" s="7"/>
      <c r="E468" s="10"/>
      <c r="F468" s="8"/>
      <c r="I468" s="11"/>
      <c r="J468" s="10"/>
    </row>
    <row r="469" spans="1:10">
      <c r="A469" s="1" t="s">
        <v>0</v>
      </c>
      <c r="B469" s="2"/>
      <c r="C469" s="2"/>
      <c r="D469" s="2"/>
      <c r="E469" s="2"/>
      <c r="F469" s="2"/>
      <c r="G469" s="2"/>
      <c r="H469" s="2"/>
      <c r="I469" s="2"/>
      <c r="J469" s="2"/>
    </row>
    <row r="470" spans="1:10">
      <c r="A470" s="3" t="s">
        <v>211</v>
      </c>
      <c r="B470" s="2"/>
      <c r="C470" s="2"/>
      <c r="D470" s="2"/>
      <c r="E470" s="2"/>
      <c r="F470" s="2"/>
      <c r="G470" s="2"/>
      <c r="H470" s="2"/>
      <c r="I470" s="2"/>
      <c r="J470" s="2"/>
    </row>
    <row r="471" spans="1:10">
      <c r="A471" s="88" t="s">
        <v>0</v>
      </c>
      <c r="B471" s="88" t="s">
        <v>2</v>
      </c>
      <c r="C471" s="88" t="s">
        <v>3</v>
      </c>
      <c r="D471" s="88" t="s">
        <v>4</v>
      </c>
      <c r="E471" s="88" t="s">
        <v>5</v>
      </c>
      <c r="F471" s="88" t="s">
        <v>6</v>
      </c>
      <c r="G471" s="90"/>
      <c r="H471" s="91"/>
      <c r="I471" s="88" t="s">
        <v>7</v>
      </c>
      <c r="J471" s="88" t="s">
        <v>8</v>
      </c>
    </row>
    <row r="472" spans="1:10">
      <c r="A472" s="89"/>
      <c r="B472" s="89"/>
      <c r="C472" s="89"/>
      <c r="D472" s="89"/>
      <c r="E472" s="89"/>
      <c r="F472" s="4" t="s">
        <v>9</v>
      </c>
      <c r="G472" s="4" t="s">
        <v>10</v>
      </c>
      <c r="H472" s="4" t="s">
        <v>11</v>
      </c>
      <c r="I472" s="89"/>
      <c r="J472" s="89"/>
    </row>
    <row r="473" spans="1:10">
      <c r="A473" s="5" t="s">
        <v>1090</v>
      </c>
      <c r="B473" s="6">
        <v>44919.5441072338</v>
      </c>
      <c r="C473" s="5" t="s">
        <v>1044</v>
      </c>
      <c r="D473" s="7"/>
      <c r="E473" s="10"/>
      <c r="F473" s="8">
        <v>2176.5700000000002</v>
      </c>
      <c r="I473" s="11" t="s">
        <v>9</v>
      </c>
      <c r="J473" s="5" t="s">
        <v>1044</v>
      </c>
    </row>
    <row r="474" spans="1:10">
      <c r="A474" s="5" t="s">
        <v>1090</v>
      </c>
      <c r="B474" s="6">
        <v>44919.5441072338</v>
      </c>
      <c r="C474" s="5" t="s">
        <v>1044</v>
      </c>
      <c r="D474" s="7"/>
      <c r="E474" s="10"/>
      <c r="H474" s="8">
        <v>230.9</v>
      </c>
      <c r="I474" s="5" t="s">
        <v>224</v>
      </c>
      <c r="J474" s="5" t="s">
        <v>1044</v>
      </c>
    </row>
    <row r="475" spans="1:10">
      <c r="A475" s="5" t="s">
        <v>1090</v>
      </c>
      <c r="B475" s="6">
        <v>44919.5441072338</v>
      </c>
      <c r="C475" s="5" t="s">
        <v>1044</v>
      </c>
      <c r="D475" s="7"/>
      <c r="E475" s="10"/>
      <c r="H475" s="8">
        <v>49</v>
      </c>
      <c r="I475" s="11" t="s">
        <v>226</v>
      </c>
      <c r="J475" s="5" t="s">
        <v>1044</v>
      </c>
    </row>
    <row r="476" spans="1:10">
      <c r="A476" s="12" t="s">
        <v>21</v>
      </c>
      <c r="B476" s="3"/>
      <c r="C476" s="3"/>
      <c r="D476" s="7"/>
      <c r="E476" s="10"/>
      <c r="F476" s="8"/>
      <c r="I476" s="11"/>
      <c r="J476" s="10"/>
    </row>
    <row r="477" spans="1:10" ht="15.75" customHeight="1">
      <c r="A477" s="13" t="s">
        <v>22</v>
      </c>
      <c r="B477" s="13" t="s">
        <v>23</v>
      </c>
      <c r="C477" s="13" t="s">
        <v>24</v>
      </c>
      <c r="D477" s="21">
        <v>112486774</v>
      </c>
      <c r="E477" s="14">
        <v>112486884</v>
      </c>
      <c r="F477" s="8"/>
      <c r="I477" s="11"/>
      <c r="J477" s="10"/>
    </row>
    <row r="480" spans="1:10">
      <c r="A480" s="1" t="s">
        <v>0</v>
      </c>
      <c r="B480" s="2"/>
      <c r="C480" s="2"/>
      <c r="D480" s="2"/>
      <c r="E480" s="2"/>
      <c r="F480" s="2"/>
      <c r="G480" s="2"/>
      <c r="H480" s="2"/>
      <c r="I480" s="2"/>
      <c r="J480" s="2"/>
    </row>
    <row r="481" spans="1:10">
      <c r="A481" s="3" t="s">
        <v>213</v>
      </c>
      <c r="B481" s="2"/>
      <c r="C481" s="2"/>
      <c r="D481" s="2"/>
      <c r="E481" s="2"/>
      <c r="F481" s="2"/>
      <c r="G481" s="2"/>
      <c r="H481" s="2"/>
      <c r="I481" s="2"/>
      <c r="J481" s="2"/>
    </row>
    <row r="482" spans="1:10">
      <c r="A482" s="88" t="s">
        <v>0</v>
      </c>
      <c r="B482" s="88" t="s">
        <v>2</v>
      </c>
      <c r="C482" s="88" t="s">
        <v>3</v>
      </c>
      <c r="D482" s="88" t="s">
        <v>4</v>
      </c>
      <c r="E482" s="88" t="s">
        <v>5</v>
      </c>
      <c r="F482" s="88" t="s">
        <v>6</v>
      </c>
      <c r="G482" s="90"/>
      <c r="H482" s="91"/>
      <c r="I482" s="88" t="s">
        <v>7</v>
      </c>
      <c r="J482" s="88" t="s">
        <v>8</v>
      </c>
    </row>
    <row r="483" spans="1:10">
      <c r="A483" s="89"/>
      <c r="B483" s="89"/>
      <c r="C483" s="89"/>
      <c r="D483" s="89"/>
      <c r="E483" s="89"/>
      <c r="F483" s="4" t="s">
        <v>9</v>
      </c>
      <c r="G483" s="4" t="s">
        <v>10</v>
      </c>
      <c r="H483" s="4" t="s">
        <v>11</v>
      </c>
      <c r="I483" s="89"/>
      <c r="J483" s="89"/>
    </row>
    <row r="484" spans="1:10">
      <c r="A484" s="23" t="s">
        <v>214</v>
      </c>
      <c r="B484" s="23"/>
      <c r="C484" s="23"/>
    </row>
    <row r="485" spans="1:10">
      <c r="A485" s="12" t="s">
        <v>21</v>
      </c>
      <c r="B485" s="3"/>
      <c r="C485" s="3"/>
    </row>
    <row r="486" spans="1:10">
      <c r="A486" s="13" t="s">
        <v>22</v>
      </c>
      <c r="B486" s="13" t="s">
        <v>23</v>
      </c>
      <c r="C486" s="13" t="s">
        <v>24</v>
      </c>
    </row>
    <row r="489" spans="1:10">
      <c r="A489" s="1" t="s">
        <v>0</v>
      </c>
      <c r="B489" s="2"/>
      <c r="C489" s="2"/>
      <c r="D489" s="2"/>
      <c r="E489" s="2"/>
      <c r="F489" s="2"/>
      <c r="G489" s="2"/>
      <c r="H489" s="2"/>
      <c r="I489" s="2"/>
      <c r="J489" s="2"/>
    </row>
    <row r="490" spans="1:10">
      <c r="A490" s="3" t="s">
        <v>215</v>
      </c>
      <c r="B490" s="2"/>
      <c r="C490" s="2"/>
      <c r="D490" s="2"/>
      <c r="E490" s="2"/>
      <c r="F490" s="2"/>
      <c r="G490" s="2"/>
      <c r="H490" s="2"/>
      <c r="I490" s="2"/>
      <c r="J490" s="2"/>
    </row>
    <row r="491" spans="1:10">
      <c r="A491" s="88" t="s">
        <v>0</v>
      </c>
      <c r="B491" s="88" t="s">
        <v>2</v>
      </c>
      <c r="C491" s="88" t="s">
        <v>3</v>
      </c>
      <c r="D491" s="88" t="s">
        <v>4</v>
      </c>
      <c r="E491" s="88" t="s">
        <v>5</v>
      </c>
      <c r="F491" s="88" t="s">
        <v>6</v>
      </c>
      <c r="G491" s="90"/>
      <c r="H491" s="91"/>
      <c r="I491" s="88" t="s">
        <v>7</v>
      </c>
      <c r="J491" s="88" t="s">
        <v>8</v>
      </c>
    </row>
    <row r="492" spans="1:10">
      <c r="A492" s="89"/>
      <c r="B492" s="89"/>
      <c r="C492" s="89"/>
      <c r="D492" s="89"/>
      <c r="E492" s="89"/>
      <c r="F492" s="4" t="s">
        <v>9</v>
      </c>
      <c r="G492" s="4" t="s">
        <v>10</v>
      </c>
      <c r="H492" s="4" t="s">
        <v>11</v>
      </c>
      <c r="I492" s="89"/>
      <c r="J492" s="89"/>
    </row>
    <row r="493" spans="1:10">
      <c r="A493" s="5" t="s">
        <v>1091</v>
      </c>
      <c r="B493" s="6">
        <v>44922.760066122682</v>
      </c>
      <c r="C493" s="5" t="s">
        <v>1044</v>
      </c>
      <c r="D493" s="7"/>
      <c r="E493" s="10"/>
      <c r="F493" s="8">
        <v>3735.13</v>
      </c>
      <c r="I493" s="11" t="s">
        <v>9</v>
      </c>
      <c r="J493" s="5" t="s">
        <v>1044</v>
      </c>
    </row>
    <row r="494" spans="1:10">
      <c r="A494" s="5" t="s">
        <v>1091</v>
      </c>
      <c r="B494" s="6">
        <v>44922.760066122682</v>
      </c>
      <c r="C494" s="5" t="s">
        <v>1044</v>
      </c>
      <c r="D494" s="7"/>
      <c r="E494" s="10"/>
      <c r="H494" s="8">
        <v>33.9</v>
      </c>
      <c r="I494" s="5" t="s">
        <v>224</v>
      </c>
      <c r="J494" s="5" t="s">
        <v>1044</v>
      </c>
    </row>
    <row r="495" spans="1:10">
      <c r="A495" s="12" t="s">
        <v>21</v>
      </c>
      <c r="B495" s="3"/>
      <c r="C495" s="3"/>
      <c r="D495" s="7"/>
      <c r="E495" s="10"/>
      <c r="H495" s="8"/>
      <c r="I495" s="11"/>
      <c r="J495" s="10"/>
    </row>
    <row r="496" spans="1:10" ht="15.75" customHeight="1">
      <c r="A496" s="13" t="s">
        <v>22</v>
      </c>
      <c r="B496" s="13" t="s">
        <v>23</v>
      </c>
      <c r="C496" s="13" t="s">
        <v>24</v>
      </c>
      <c r="D496" s="21">
        <v>112493231</v>
      </c>
      <c r="E496" s="14">
        <v>112493981</v>
      </c>
      <c r="H496" s="8"/>
      <c r="I496" s="11"/>
      <c r="J496" s="10"/>
    </row>
    <row r="499" spans="1:10">
      <c r="A499" s="1" t="s">
        <v>0</v>
      </c>
      <c r="B499" s="2"/>
      <c r="C499" s="2"/>
      <c r="D499" s="2"/>
      <c r="E499" s="2"/>
      <c r="F499" s="2"/>
      <c r="G499" s="2"/>
      <c r="H499" s="2"/>
      <c r="I499" s="2"/>
      <c r="J499" s="2"/>
    </row>
    <row r="500" spans="1:10">
      <c r="A500" s="3" t="s">
        <v>219</v>
      </c>
      <c r="B500" s="2"/>
      <c r="C500" s="2"/>
      <c r="D500" s="2"/>
      <c r="E500" s="2"/>
      <c r="F500" s="2"/>
      <c r="G500" s="2"/>
      <c r="H500" s="2"/>
      <c r="I500" s="2"/>
      <c r="J500" s="2"/>
    </row>
    <row r="501" spans="1:10">
      <c r="A501" s="88" t="s">
        <v>0</v>
      </c>
      <c r="B501" s="88" t="s">
        <v>2</v>
      </c>
      <c r="C501" s="88" t="s">
        <v>3</v>
      </c>
      <c r="D501" s="88" t="s">
        <v>4</v>
      </c>
      <c r="E501" s="88" t="s">
        <v>5</v>
      </c>
      <c r="F501" s="88" t="s">
        <v>6</v>
      </c>
      <c r="G501" s="90"/>
      <c r="H501" s="91"/>
      <c r="I501" s="88" t="s">
        <v>7</v>
      </c>
      <c r="J501" s="88" t="s">
        <v>8</v>
      </c>
    </row>
    <row r="502" spans="1:10">
      <c r="A502" s="89"/>
      <c r="B502" s="89"/>
      <c r="C502" s="89"/>
      <c r="D502" s="89"/>
      <c r="E502" s="89"/>
      <c r="F502" s="4" t="s">
        <v>9</v>
      </c>
      <c r="G502" s="4" t="s">
        <v>10</v>
      </c>
      <c r="H502" s="4" t="s">
        <v>11</v>
      </c>
      <c r="I502" s="89"/>
      <c r="J502" s="89"/>
    </row>
    <row r="503" spans="1:10">
      <c r="A503" s="5" t="s">
        <v>1092</v>
      </c>
      <c r="B503" s="6">
        <v>44923.75378146991</v>
      </c>
      <c r="C503" s="5" t="s">
        <v>1044</v>
      </c>
      <c r="D503" s="7"/>
      <c r="E503" s="10"/>
      <c r="F503" s="8">
        <v>6173.35</v>
      </c>
      <c r="I503" s="11" t="s">
        <v>9</v>
      </c>
      <c r="J503" s="5" t="s">
        <v>1044</v>
      </c>
    </row>
    <row r="504" spans="1:10">
      <c r="A504" s="5" t="s">
        <v>1092</v>
      </c>
      <c r="B504" s="6">
        <v>44923.75378146991</v>
      </c>
      <c r="C504" s="5" t="s">
        <v>1044</v>
      </c>
      <c r="D504" s="7"/>
      <c r="E504" s="10"/>
      <c r="H504" s="8">
        <v>124.16</v>
      </c>
      <c r="I504" s="5" t="s">
        <v>224</v>
      </c>
      <c r="J504" s="5" t="s">
        <v>1044</v>
      </c>
    </row>
    <row r="505" spans="1:10">
      <c r="A505" s="12" t="s">
        <v>21</v>
      </c>
      <c r="B505" s="3"/>
      <c r="C505" s="3"/>
      <c r="D505" s="7"/>
      <c r="E505" s="10"/>
      <c r="H505" s="8"/>
      <c r="I505" s="11"/>
      <c r="J505" s="5"/>
    </row>
    <row r="506" spans="1:10">
      <c r="A506" s="13" t="s">
        <v>22</v>
      </c>
      <c r="B506" s="13" t="s">
        <v>23</v>
      </c>
      <c r="C506" s="13" t="s">
        <v>24</v>
      </c>
      <c r="D506" s="7"/>
      <c r="E506" s="10"/>
      <c r="H506" s="8"/>
      <c r="I506" s="11"/>
      <c r="J506" s="5"/>
    </row>
  </sheetData>
  <mergeCells count="392">
    <mergeCell ref="I491:I492"/>
    <mergeCell ref="J491:J492"/>
    <mergeCell ref="A491:A492"/>
    <mergeCell ref="B491:B492"/>
    <mergeCell ref="C491:C492"/>
    <mergeCell ref="D491:D492"/>
    <mergeCell ref="E491:E492"/>
    <mergeCell ref="F491:H491"/>
    <mergeCell ref="I471:I472"/>
    <mergeCell ref="J471:J472"/>
    <mergeCell ref="A471:A472"/>
    <mergeCell ref="B471:B472"/>
    <mergeCell ref="C471:C472"/>
    <mergeCell ref="D471:D472"/>
    <mergeCell ref="E471:E472"/>
    <mergeCell ref="F471:H471"/>
    <mergeCell ref="A482:A483"/>
    <mergeCell ref="B482:B483"/>
    <mergeCell ref="C482:C483"/>
    <mergeCell ref="D482:D483"/>
    <mergeCell ref="E482:E483"/>
    <mergeCell ref="F482:H482"/>
    <mergeCell ref="I482:I483"/>
    <mergeCell ref="J482:J483"/>
    <mergeCell ref="A460:A461"/>
    <mergeCell ref="B460:B461"/>
    <mergeCell ref="C460:C461"/>
    <mergeCell ref="D460:D461"/>
    <mergeCell ref="E460:E461"/>
    <mergeCell ref="F460:H460"/>
    <mergeCell ref="I460:I461"/>
    <mergeCell ref="J460:J461"/>
    <mergeCell ref="B387:B388"/>
    <mergeCell ref="C387:C388"/>
    <mergeCell ref="D387:D388"/>
    <mergeCell ref="E387:E388"/>
    <mergeCell ref="F387:H387"/>
    <mergeCell ref="I439:I440"/>
    <mergeCell ref="J439:J440"/>
    <mergeCell ref="A439:A440"/>
    <mergeCell ref="B439:B440"/>
    <mergeCell ref="C439:C440"/>
    <mergeCell ref="D439:D440"/>
    <mergeCell ref="E439:E440"/>
    <mergeCell ref="F439:H439"/>
    <mergeCell ref="A397:A398"/>
    <mergeCell ref="B397:B398"/>
    <mergeCell ref="C397:C398"/>
    <mergeCell ref="I397:I398"/>
    <mergeCell ref="J397:J398"/>
    <mergeCell ref="I429:I430"/>
    <mergeCell ref="J429:J430"/>
    <mergeCell ref="A429:A430"/>
    <mergeCell ref="B329:B330"/>
    <mergeCell ref="C329:C330"/>
    <mergeCell ref="D329:D330"/>
    <mergeCell ref="E329:E330"/>
    <mergeCell ref="F329:H329"/>
    <mergeCell ref="I418:I419"/>
    <mergeCell ref="J418:J419"/>
    <mergeCell ref="A418:A419"/>
    <mergeCell ref="B418:B419"/>
    <mergeCell ref="C418:C419"/>
    <mergeCell ref="D418:D419"/>
    <mergeCell ref="E418:E419"/>
    <mergeCell ref="F418:H418"/>
    <mergeCell ref="A365:A366"/>
    <mergeCell ref="B365:B366"/>
    <mergeCell ref="C365:C366"/>
    <mergeCell ref="I365:I366"/>
    <mergeCell ref="J365:J366"/>
    <mergeCell ref="I387:I388"/>
    <mergeCell ref="J387:J388"/>
    <mergeCell ref="A387:A388"/>
    <mergeCell ref="A339:A340"/>
    <mergeCell ref="J339:J340"/>
    <mergeCell ref="I355:I356"/>
    <mergeCell ref="J355:J356"/>
    <mergeCell ref="I376:I377"/>
    <mergeCell ref="J376:J377"/>
    <mergeCell ref="A376:A377"/>
    <mergeCell ref="B376:B377"/>
    <mergeCell ref="C376:C377"/>
    <mergeCell ref="D376:D377"/>
    <mergeCell ref="E376:E377"/>
    <mergeCell ref="F376:H376"/>
    <mergeCell ref="I339:I340"/>
    <mergeCell ref="A355:A356"/>
    <mergeCell ref="B355:B356"/>
    <mergeCell ref="C355:C356"/>
    <mergeCell ref="J329:J330"/>
    <mergeCell ref="A278:A279"/>
    <mergeCell ref="A310:A311"/>
    <mergeCell ref="B310:B311"/>
    <mergeCell ref="C310:C311"/>
    <mergeCell ref="A300:A301"/>
    <mergeCell ref="B300:B301"/>
    <mergeCell ref="C300:C301"/>
    <mergeCell ref="A319:A320"/>
    <mergeCell ref="B319:B320"/>
    <mergeCell ref="C319:C320"/>
    <mergeCell ref="J319:J320"/>
    <mergeCell ref="J278:J279"/>
    <mergeCell ref="D300:D301"/>
    <mergeCell ref="E300:E301"/>
    <mergeCell ref="F300:H300"/>
    <mergeCell ref="D289:D290"/>
    <mergeCell ref="E289:E290"/>
    <mergeCell ref="F289:H289"/>
    <mergeCell ref="I310:I311"/>
    <mergeCell ref="J310:J311"/>
    <mergeCell ref="D310:D311"/>
    <mergeCell ref="E310:E311"/>
    <mergeCell ref="F310:H310"/>
    <mergeCell ref="I300:I301"/>
    <mergeCell ref="J300:J301"/>
    <mergeCell ref="I278:I279"/>
    <mergeCell ref="I289:I290"/>
    <mergeCell ref="I217:I218"/>
    <mergeCell ref="J217:J218"/>
    <mergeCell ref="A237:A238"/>
    <mergeCell ref="I228:I229"/>
    <mergeCell ref="J228:J229"/>
    <mergeCell ref="D258:D259"/>
    <mergeCell ref="I247:I248"/>
    <mergeCell ref="B228:B229"/>
    <mergeCell ref="C228:C229"/>
    <mergeCell ref="A247:A248"/>
    <mergeCell ref="B247:B248"/>
    <mergeCell ref="C247:C248"/>
    <mergeCell ref="D247:D248"/>
    <mergeCell ref="E247:E248"/>
    <mergeCell ref="F247:H247"/>
    <mergeCell ref="D228:D229"/>
    <mergeCell ref="E228:E229"/>
    <mergeCell ref="F228:H228"/>
    <mergeCell ref="A228:A229"/>
    <mergeCell ref="J247:J248"/>
    <mergeCell ref="I258:I259"/>
    <mergeCell ref="J258:J259"/>
    <mergeCell ref="A258:A259"/>
    <mergeCell ref="E258:E259"/>
    <mergeCell ref="F258:H258"/>
    <mergeCell ref="B258:B259"/>
    <mergeCell ref="C258:C259"/>
    <mergeCell ref="I186:I187"/>
    <mergeCell ref="J186:J187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A186:A187"/>
    <mergeCell ref="B186:B187"/>
    <mergeCell ref="C186:C187"/>
    <mergeCell ref="D186:D187"/>
    <mergeCell ref="E186:E187"/>
    <mergeCell ref="F186:H186"/>
    <mergeCell ref="A176:A177"/>
    <mergeCell ref="B176:B177"/>
    <mergeCell ref="C176:C177"/>
    <mergeCell ref="D176:D177"/>
    <mergeCell ref="E176:E177"/>
    <mergeCell ref="F176:H176"/>
    <mergeCell ref="A156:A157"/>
    <mergeCell ref="B156:B157"/>
    <mergeCell ref="C156:C157"/>
    <mergeCell ref="D156:D157"/>
    <mergeCell ref="E156:E157"/>
    <mergeCell ref="F156:H156"/>
    <mergeCell ref="B166:B167"/>
    <mergeCell ref="I166:I167"/>
    <mergeCell ref="F124:H124"/>
    <mergeCell ref="I124:I125"/>
    <mergeCell ref="A135:A136"/>
    <mergeCell ref="B135:B136"/>
    <mergeCell ref="C135:C136"/>
    <mergeCell ref="D135:D136"/>
    <mergeCell ref="E135:E136"/>
    <mergeCell ref="F135:H135"/>
    <mergeCell ref="I135:I136"/>
    <mergeCell ref="I146:I147"/>
    <mergeCell ref="I93:I94"/>
    <mergeCell ref="J93:J94"/>
    <mergeCell ref="I83:I84"/>
    <mergeCell ref="J83:J84"/>
    <mergeCell ref="F103:H103"/>
    <mergeCell ref="I103:I104"/>
    <mergeCell ref="J103:J104"/>
    <mergeCell ref="D114:D115"/>
    <mergeCell ref="E114:E115"/>
    <mergeCell ref="F114:H114"/>
    <mergeCell ref="I114:I115"/>
    <mergeCell ref="J114:J115"/>
    <mergeCell ref="D83:D84"/>
    <mergeCell ref="E83:E84"/>
    <mergeCell ref="F83:H83"/>
    <mergeCell ref="A93:A94"/>
    <mergeCell ref="B93:B94"/>
    <mergeCell ref="C93:C94"/>
    <mergeCell ref="D93:D94"/>
    <mergeCell ref="E93:E94"/>
    <mergeCell ref="F93:H93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22:I23"/>
    <mergeCell ref="J22:J23"/>
    <mergeCell ref="A32:A33"/>
    <mergeCell ref="I43:I44"/>
    <mergeCell ref="J43:J44"/>
    <mergeCell ref="A43:A44"/>
    <mergeCell ref="B43:B44"/>
    <mergeCell ref="C43:C44"/>
    <mergeCell ref="D43:D44"/>
    <mergeCell ref="E43:E44"/>
    <mergeCell ref="F43:H43"/>
    <mergeCell ref="I53:I54"/>
    <mergeCell ref="J53:J54"/>
    <mergeCell ref="A53:A54"/>
    <mergeCell ref="B53:B54"/>
    <mergeCell ref="C53:C54"/>
    <mergeCell ref="D53:D54"/>
    <mergeCell ref="E53:E54"/>
    <mergeCell ref="F53:H53"/>
    <mergeCell ref="A103:A104"/>
    <mergeCell ref="B103:B104"/>
    <mergeCell ref="C103:C104"/>
    <mergeCell ref="D103:D104"/>
    <mergeCell ref="E103:E104"/>
    <mergeCell ref="F64:H64"/>
    <mergeCell ref="I64:I65"/>
    <mergeCell ref="J64:J65"/>
    <mergeCell ref="A64:A65"/>
    <mergeCell ref="B64:B65"/>
    <mergeCell ref="C64:C65"/>
    <mergeCell ref="D64:D65"/>
    <mergeCell ref="E64:E65"/>
    <mergeCell ref="F73:H73"/>
    <mergeCell ref="I73:I74"/>
    <mergeCell ref="J73:J74"/>
    <mergeCell ref="A73:A74"/>
    <mergeCell ref="B73:B74"/>
    <mergeCell ref="C73:C74"/>
    <mergeCell ref="D73:D74"/>
    <mergeCell ref="E73:E74"/>
    <mergeCell ref="A83:A84"/>
    <mergeCell ref="B83:B84"/>
    <mergeCell ref="C83:C84"/>
    <mergeCell ref="A114:A115"/>
    <mergeCell ref="A217:A218"/>
    <mergeCell ref="B217:B218"/>
    <mergeCell ref="C217:C218"/>
    <mergeCell ref="D217:D218"/>
    <mergeCell ref="E217:E218"/>
    <mergeCell ref="F217:H217"/>
    <mergeCell ref="A124:A125"/>
    <mergeCell ref="A166:A167"/>
    <mergeCell ref="A196:A197"/>
    <mergeCell ref="E196:E197"/>
    <mergeCell ref="F196:H196"/>
    <mergeCell ref="A146:A147"/>
    <mergeCell ref="B146:B147"/>
    <mergeCell ref="E146:E147"/>
    <mergeCell ref="F146:H146"/>
    <mergeCell ref="C124:C125"/>
    <mergeCell ref="C166:C167"/>
    <mergeCell ref="D166:D167"/>
    <mergeCell ref="E166:E167"/>
    <mergeCell ref="F166:H166"/>
    <mergeCell ref="B114:B115"/>
    <mergeCell ref="C114:C115"/>
    <mergeCell ref="D124:D125"/>
    <mergeCell ref="J124:J125"/>
    <mergeCell ref="B124:B125"/>
    <mergeCell ref="D146:D147"/>
    <mergeCell ref="I237:I238"/>
    <mergeCell ref="J237:J238"/>
    <mergeCell ref="B237:B238"/>
    <mergeCell ref="C237:C238"/>
    <mergeCell ref="D237:D238"/>
    <mergeCell ref="E237:E238"/>
    <mergeCell ref="F237:H237"/>
    <mergeCell ref="I196:I197"/>
    <mergeCell ref="J196:J197"/>
    <mergeCell ref="B196:B197"/>
    <mergeCell ref="C196:C197"/>
    <mergeCell ref="D196:D197"/>
    <mergeCell ref="I176:I177"/>
    <mergeCell ref="J166:J167"/>
    <mergeCell ref="I156:I157"/>
    <mergeCell ref="J156:J157"/>
    <mergeCell ref="C146:C147"/>
    <mergeCell ref="J176:J177"/>
    <mergeCell ref="E124:E125"/>
    <mergeCell ref="J135:J136"/>
    <mergeCell ref="J146:J147"/>
    <mergeCell ref="I407:I408"/>
    <mergeCell ref="J268:J269"/>
    <mergeCell ref="B278:B279"/>
    <mergeCell ref="C278:C279"/>
    <mergeCell ref="D278:D279"/>
    <mergeCell ref="E278:E279"/>
    <mergeCell ref="F278:H278"/>
    <mergeCell ref="J289:J290"/>
    <mergeCell ref="A289:A290"/>
    <mergeCell ref="B289:B290"/>
    <mergeCell ref="C289:C290"/>
    <mergeCell ref="A268:A269"/>
    <mergeCell ref="B268:B269"/>
    <mergeCell ref="C268:C269"/>
    <mergeCell ref="D268:D269"/>
    <mergeCell ref="E268:E269"/>
    <mergeCell ref="F268:H268"/>
    <mergeCell ref="I268:I269"/>
    <mergeCell ref="D319:D320"/>
    <mergeCell ref="E319:E320"/>
    <mergeCell ref="F319:H319"/>
    <mergeCell ref="I329:I330"/>
    <mergeCell ref="A329:A330"/>
    <mergeCell ref="I319:I320"/>
    <mergeCell ref="C407:C408"/>
    <mergeCell ref="D407:D408"/>
    <mergeCell ref="E407:E408"/>
    <mergeCell ref="F407:H407"/>
    <mergeCell ref="D355:D356"/>
    <mergeCell ref="E355:E356"/>
    <mergeCell ref="F355:H355"/>
    <mergeCell ref="B339:B340"/>
    <mergeCell ref="C339:C340"/>
    <mergeCell ref="D339:D340"/>
    <mergeCell ref="E339:E340"/>
    <mergeCell ref="F339:H339"/>
    <mergeCell ref="D365:D366"/>
    <mergeCell ref="E365:E366"/>
    <mergeCell ref="F365:H365"/>
    <mergeCell ref="D397:D398"/>
    <mergeCell ref="E397:E398"/>
    <mergeCell ref="F397:H397"/>
    <mergeCell ref="I501:I502"/>
    <mergeCell ref="J501:J502"/>
    <mergeCell ref="A501:A502"/>
    <mergeCell ref="B501:B502"/>
    <mergeCell ref="C501:C502"/>
    <mergeCell ref="D501:D502"/>
    <mergeCell ref="E501:E502"/>
    <mergeCell ref="F501:H501"/>
    <mergeCell ref="J407:J408"/>
    <mergeCell ref="A450:A451"/>
    <mergeCell ref="B450:B451"/>
    <mergeCell ref="C450:C451"/>
    <mergeCell ref="D450:D451"/>
    <mergeCell ref="E450:E451"/>
    <mergeCell ref="F450:H450"/>
    <mergeCell ref="I450:I451"/>
    <mergeCell ref="J450:J451"/>
    <mergeCell ref="B429:B430"/>
    <mergeCell ref="C429:C430"/>
    <mergeCell ref="D429:D430"/>
    <mergeCell ref="E429:E430"/>
    <mergeCell ref="F429:H429"/>
    <mergeCell ref="A407:A408"/>
    <mergeCell ref="B407:B408"/>
  </mergeCells>
  <pageMargins left="0.7" right="0.7" top="0.75" bottom="0.75" header="0.3" footer="0.3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/>
  </sheetPr>
  <dimension ref="A1:J1867"/>
  <sheetViews>
    <sheetView topLeftCell="A1858" zoomScaleNormal="100" workbookViewId="0">
      <selection activeCell="D1868" sqref="D1868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5.42578125" bestFit="1" customWidth="1"/>
    <col min="5" max="5" width="12.7109375" bestFit="1" customWidth="1"/>
    <col min="6" max="6" width="10.140625" bestFit="1" customWidth="1"/>
    <col min="7" max="7" width="7.85546875" bestFit="1" customWidth="1"/>
    <col min="8" max="8" width="11.28515625" bestFit="1" customWidth="1"/>
    <col min="9" max="9" width="16.425781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1093</v>
      </c>
      <c r="B5" s="6">
        <v>44866.844831331022</v>
      </c>
      <c r="C5" s="5" t="s">
        <v>1094</v>
      </c>
      <c r="D5" s="9">
        <v>45132925084</v>
      </c>
      <c r="E5" s="10" t="s">
        <v>184</v>
      </c>
      <c r="H5" s="8">
        <v>995.63</v>
      </c>
      <c r="I5" s="5" t="s">
        <v>15</v>
      </c>
      <c r="J5" s="5" t="s">
        <v>1095</v>
      </c>
    </row>
    <row r="6" spans="1:10">
      <c r="A6" s="5" t="s">
        <v>1093</v>
      </c>
      <c r="B6" s="6">
        <v>44866.844831331022</v>
      </c>
      <c r="C6" s="5" t="s">
        <v>1094</v>
      </c>
      <c r="D6" s="9">
        <v>53312098057</v>
      </c>
      <c r="E6" s="10" t="s">
        <v>184</v>
      </c>
      <c r="H6" s="8">
        <v>276.37</v>
      </c>
      <c r="I6" s="5" t="s">
        <v>15</v>
      </c>
      <c r="J6" s="5" t="s">
        <v>1095</v>
      </c>
    </row>
    <row r="7" spans="1:10">
      <c r="A7" s="5" t="s">
        <v>1093</v>
      </c>
      <c r="B7" s="6">
        <v>44866.844831331022</v>
      </c>
      <c r="C7" s="5" t="s">
        <v>1094</v>
      </c>
      <c r="D7" s="9">
        <v>45152917319</v>
      </c>
      <c r="E7" s="10" t="s">
        <v>184</v>
      </c>
      <c r="H7" s="8">
        <v>536.64</v>
      </c>
      <c r="I7" s="5" t="s">
        <v>15</v>
      </c>
      <c r="J7" s="5" t="s">
        <v>1095</v>
      </c>
    </row>
    <row r="8" spans="1:10">
      <c r="A8" s="5" t="s">
        <v>1093</v>
      </c>
      <c r="B8" s="6">
        <v>44866.844831331022</v>
      </c>
      <c r="C8" s="5" t="s">
        <v>1094</v>
      </c>
      <c r="D8" s="9">
        <v>45132925123</v>
      </c>
      <c r="E8" s="10" t="s">
        <v>184</v>
      </c>
      <c r="H8" s="8">
        <v>7599.74</v>
      </c>
      <c r="I8" s="5" t="s">
        <v>15</v>
      </c>
      <c r="J8" s="10" t="s">
        <v>1096</v>
      </c>
    </row>
    <row r="9" spans="1:10">
      <c r="A9" s="5" t="s">
        <v>1093</v>
      </c>
      <c r="B9" s="6">
        <v>44866.844831331022</v>
      </c>
      <c r="C9" s="5" t="s">
        <v>1094</v>
      </c>
      <c r="D9" s="7">
        <v>269923</v>
      </c>
      <c r="E9" s="10" t="s">
        <v>184</v>
      </c>
      <c r="H9" s="8">
        <v>101000</v>
      </c>
      <c r="I9" s="5" t="s">
        <v>15</v>
      </c>
      <c r="J9" s="10" t="s">
        <v>1096</v>
      </c>
    </row>
    <row r="10" spans="1:10">
      <c r="A10" s="5" t="s">
        <v>1093</v>
      </c>
      <c r="B10" s="6">
        <v>44866.844831331022</v>
      </c>
      <c r="C10" s="5" t="s">
        <v>1094</v>
      </c>
      <c r="D10" s="9">
        <v>45143294787</v>
      </c>
      <c r="E10" s="10" t="s">
        <v>184</v>
      </c>
      <c r="H10" s="8">
        <v>10599.94</v>
      </c>
      <c r="I10" s="5" t="s">
        <v>15</v>
      </c>
      <c r="J10" s="5" t="s">
        <v>1097</v>
      </c>
    </row>
    <row r="11" spans="1:10">
      <c r="A11" s="5" t="s">
        <v>1093</v>
      </c>
      <c r="B11" s="6">
        <v>44866.844831331022</v>
      </c>
      <c r="C11" s="5" t="s">
        <v>1094</v>
      </c>
      <c r="D11" s="9">
        <v>45163016920</v>
      </c>
      <c r="E11" s="10" t="s">
        <v>184</v>
      </c>
      <c r="H11" s="8">
        <v>350</v>
      </c>
      <c r="I11" s="5" t="s">
        <v>15</v>
      </c>
      <c r="J11" s="5" t="s">
        <v>1097</v>
      </c>
    </row>
    <row r="12" spans="1:10">
      <c r="A12" s="5" t="s">
        <v>1098</v>
      </c>
      <c r="B12" s="6">
        <v>44866.844831331022</v>
      </c>
      <c r="C12" s="5" t="s">
        <v>1094</v>
      </c>
      <c r="D12" s="7"/>
      <c r="E12" s="10"/>
      <c r="F12" s="8">
        <v>158752.4</v>
      </c>
      <c r="I12" s="11" t="s">
        <v>9</v>
      </c>
      <c r="J12" s="10" t="s">
        <v>1096</v>
      </c>
    </row>
    <row r="13" spans="1:10">
      <c r="A13" s="5" t="s">
        <v>1093</v>
      </c>
      <c r="B13" s="6">
        <v>44866.844831331022</v>
      </c>
      <c r="C13" s="5" t="s">
        <v>1094</v>
      </c>
      <c r="D13" s="7"/>
      <c r="E13" s="10"/>
      <c r="F13" s="8">
        <v>8197.1</v>
      </c>
      <c r="I13" s="11" t="s">
        <v>9</v>
      </c>
      <c r="J13" s="5" t="s">
        <v>1099</v>
      </c>
    </row>
    <row r="14" spans="1:10">
      <c r="A14" s="5" t="s">
        <v>1093</v>
      </c>
      <c r="B14" s="6">
        <v>44866.844831331022</v>
      </c>
      <c r="C14" s="5" t="s">
        <v>1094</v>
      </c>
      <c r="D14" s="7"/>
      <c r="E14" s="10"/>
      <c r="F14" s="8">
        <v>25344.400000000001</v>
      </c>
      <c r="I14" s="11" t="s">
        <v>9</v>
      </c>
      <c r="J14" s="10" t="s">
        <v>1100</v>
      </c>
    </row>
    <row r="15" spans="1:10">
      <c r="A15" s="5" t="s">
        <v>1093</v>
      </c>
      <c r="B15" s="6">
        <v>44866.844831331022</v>
      </c>
      <c r="C15" s="5" t="s">
        <v>1094</v>
      </c>
      <c r="D15" s="7"/>
      <c r="E15" s="10"/>
      <c r="F15" s="8">
        <v>70369.100000000006</v>
      </c>
      <c r="I15" s="11" t="s">
        <v>9</v>
      </c>
      <c r="J15" s="5" t="s">
        <v>1097</v>
      </c>
    </row>
    <row r="16" spans="1:10">
      <c r="A16" s="5" t="s">
        <v>1093</v>
      </c>
      <c r="B16" s="6">
        <v>44866.844831331022</v>
      </c>
      <c r="C16" s="5" t="s">
        <v>1094</v>
      </c>
      <c r="D16" s="7"/>
      <c r="E16" s="10"/>
      <c r="F16" s="8">
        <v>9728.2000000000007</v>
      </c>
      <c r="I16" s="11" t="s">
        <v>9</v>
      </c>
      <c r="J16" s="10" t="s">
        <v>1101</v>
      </c>
    </row>
    <row r="17" spans="1:10">
      <c r="A17" s="5" t="s">
        <v>1093</v>
      </c>
      <c r="B17" s="6">
        <v>44866.844831331022</v>
      </c>
      <c r="C17" s="5" t="s">
        <v>1094</v>
      </c>
      <c r="D17" s="7"/>
      <c r="E17" s="10"/>
      <c r="F17" s="8">
        <v>6027.6</v>
      </c>
      <c r="I17" s="11" t="s">
        <v>9</v>
      </c>
      <c r="J17" s="5" t="s">
        <v>1102</v>
      </c>
    </row>
    <row r="18" spans="1:10">
      <c r="A18" s="5" t="s">
        <v>1093</v>
      </c>
      <c r="B18" s="6">
        <v>44866.844831331022</v>
      </c>
      <c r="C18" s="5" t="s">
        <v>1094</v>
      </c>
      <c r="D18" s="7"/>
      <c r="E18" s="10"/>
      <c r="F18" s="8">
        <v>7922</v>
      </c>
      <c r="I18" s="11" t="s">
        <v>9</v>
      </c>
      <c r="J18" s="5" t="s">
        <v>1103</v>
      </c>
    </row>
    <row r="19" spans="1:10">
      <c r="A19" s="5" t="s">
        <v>1093</v>
      </c>
      <c r="B19" s="6">
        <v>44866.844831331022</v>
      </c>
      <c r="C19" s="5" t="s">
        <v>1094</v>
      </c>
      <c r="D19" s="7"/>
      <c r="E19" s="10"/>
      <c r="F19" s="8">
        <v>16023.3</v>
      </c>
      <c r="I19" s="11" t="s">
        <v>9</v>
      </c>
      <c r="J19" s="5" t="s">
        <v>1104</v>
      </c>
    </row>
    <row r="20" spans="1:10">
      <c r="A20" s="5" t="s">
        <v>1093</v>
      </c>
      <c r="B20" s="6">
        <v>44866.844831331022</v>
      </c>
      <c r="C20" s="5" t="s">
        <v>1094</v>
      </c>
      <c r="D20" s="7"/>
      <c r="E20" s="10"/>
      <c r="F20" s="8">
        <v>12620.6</v>
      </c>
      <c r="I20" s="11" t="s">
        <v>9</v>
      </c>
      <c r="J20" s="10" t="s">
        <v>1105</v>
      </c>
    </row>
    <row r="21" spans="1:10">
      <c r="A21" s="5" t="s">
        <v>1093</v>
      </c>
      <c r="B21" s="6">
        <v>44866.844831331022</v>
      </c>
      <c r="C21" s="5" t="s">
        <v>1094</v>
      </c>
      <c r="D21" s="7"/>
      <c r="E21" s="10"/>
      <c r="F21" s="8">
        <v>4479.2</v>
      </c>
      <c r="I21" s="11" t="s">
        <v>9</v>
      </c>
      <c r="J21" s="5" t="s">
        <v>1106</v>
      </c>
    </row>
    <row r="22" spans="1:10">
      <c r="A22" s="5" t="s">
        <v>1093</v>
      </c>
      <c r="B22" s="6">
        <v>44866.844831331022</v>
      </c>
      <c r="C22" s="5" t="s">
        <v>1094</v>
      </c>
      <c r="D22" s="7"/>
      <c r="E22" s="10"/>
      <c r="F22" s="8">
        <v>11004.9</v>
      </c>
      <c r="I22" s="11" t="s">
        <v>9</v>
      </c>
      <c r="J22" s="10" t="s">
        <v>1107</v>
      </c>
    </row>
    <row r="23" spans="1:10">
      <c r="A23" s="5" t="s">
        <v>1093</v>
      </c>
      <c r="B23" s="6">
        <v>44866.844831331022</v>
      </c>
      <c r="C23" s="5" t="s">
        <v>1094</v>
      </c>
      <c r="D23" s="7"/>
      <c r="E23" s="10"/>
      <c r="F23" s="8">
        <v>6602.7</v>
      </c>
      <c r="I23" s="11" t="s">
        <v>9</v>
      </c>
      <c r="J23" s="10" t="s">
        <v>1108</v>
      </c>
    </row>
    <row r="24" spans="1:10">
      <c r="A24" s="5" t="s">
        <v>1093</v>
      </c>
      <c r="B24" s="6">
        <v>44866.844831331022</v>
      </c>
      <c r="C24" s="5" t="s">
        <v>1094</v>
      </c>
      <c r="D24" s="7"/>
      <c r="E24" s="10"/>
      <c r="F24" s="8">
        <v>9561.2999999999993</v>
      </c>
      <c r="I24" s="11" t="s">
        <v>9</v>
      </c>
      <c r="J24" s="10" t="s">
        <v>1109</v>
      </c>
    </row>
    <row r="25" spans="1:10">
      <c r="A25" s="5" t="s">
        <v>1093</v>
      </c>
      <c r="B25" s="6">
        <v>44866.844831331022</v>
      </c>
      <c r="C25" s="5" t="s">
        <v>1094</v>
      </c>
      <c r="D25" s="7"/>
      <c r="E25" s="10"/>
      <c r="F25" s="8">
        <v>5045.1000000000004</v>
      </c>
      <c r="I25" s="11" t="s">
        <v>9</v>
      </c>
      <c r="J25" s="10" t="s">
        <v>1110</v>
      </c>
    </row>
    <row r="26" spans="1:10">
      <c r="A26" s="5" t="s">
        <v>1093</v>
      </c>
      <c r="B26" s="6">
        <v>44866.844831331022</v>
      </c>
      <c r="C26" s="5" t="s">
        <v>1094</v>
      </c>
      <c r="D26" s="7"/>
      <c r="E26" s="10"/>
      <c r="F26" s="8">
        <v>15276.8</v>
      </c>
      <c r="I26" s="11" t="s">
        <v>9</v>
      </c>
      <c r="J26" s="10" t="s">
        <v>1111</v>
      </c>
    </row>
    <row r="27" spans="1:10">
      <c r="A27" s="5" t="s">
        <v>1093</v>
      </c>
      <c r="B27" s="6">
        <v>44866.844831331022</v>
      </c>
      <c r="C27" s="5" t="s">
        <v>1094</v>
      </c>
      <c r="D27" s="7"/>
      <c r="E27" s="10"/>
      <c r="F27" s="8">
        <v>49363.9</v>
      </c>
      <c r="I27" s="11" t="s">
        <v>9</v>
      </c>
      <c r="J27" s="5" t="s">
        <v>1112</v>
      </c>
    </row>
    <row r="28" spans="1:10">
      <c r="A28" s="5" t="s">
        <v>1093</v>
      </c>
      <c r="B28" s="6">
        <v>44866.844831331022</v>
      </c>
      <c r="C28" s="5" t="s">
        <v>1094</v>
      </c>
      <c r="D28" s="7"/>
      <c r="E28" s="10"/>
      <c r="F28" s="8">
        <v>14052.2</v>
      </c>
      <c r="I28" s="11" t="s">
        <v>9</v>
      </c>
      <c r="J28" s="5" t="s">
        <v>1113</v>
      </c>
    </row>
    <row r="29" spans="1:10">
      <c r="A29" s="5" t="s">
        <v>1093</v>
      </c>
      <c r="B29" s="6">
        <v>44866.844831331022</v>
      </c>
      <c r="C29" s="5" t="s">
        <v>1094</v>
      </c>
      <c r="D29" s="7"/>
      <c r="E29" s="10"/>
      <c r="F29" s="8">
        <v>1595.4</v>
      </c>
      <c r="I29" s="11" t="s">
        <v>9</v>
      </c>
      <c r="J29" s="5" t="s">
        <v>1114</v>
      </c>
    </row>
    <row r="30" spans="1:10">
      <c r="A30" s="12" t="s">
        <v>21</v>
      </c>
      <c r="B30" s="3"/>
      <c r="C30" s="3"/>
      <c r="D30" s="26">
        <f>426050.2+5916</f>
        <v>431966.2</v>
      </c>
      <c r="E30" s="10"/>
      <c r="F30" s="20">
        <f>SUM(F5:G29)</f>
        <v>431966.2</v>
      </c>
      <c r="H30" s="8"/>
      <c r="I30" s="11"/>
      <c r="J30" s="5"/>
    </row>
    <row r="31" spans="1:10">
      <c r="A31" s="13" t="s">
        <v>22</v>
      </c>
      <c r="B31" s="13" t="s">
        <v>23</v>
      </c>
      <c r="C31" s="13" t="s">
        <v>24</v>
      </c>
      <c r="D31" s="7"/>
      <c r="E31" s="10"/>
      <c r="H31" s="8"/>
      <c r="I31" s="11"/>
      <c r="J31" s="5"/>
    </row>
    <row r="32" spans="1:10" ht="15.75" customHeight="1">
      <c r="D32" s="14">
        <v>112128877</v>
      </c>
    </row>
    <row r="33" spans="1:10" ht="15.75" customHeight="1">
      <c r="D33" s="14">
        <v>112128948</v>
      </c>
    </row>
    <row r="34" spans="1:10">
      <c r="A34" s="23" t="s">
        <v>1115</v>
      </c>
      <c r="B34" s="23"/>
      <c r="C34" s="23"/>
      <c r="D34" s="23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25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88" t="s">
        <v>0</v>
      </c>
      <c r="B40" s="88" t="s">
        <v>2</v>
      </c>
      <c r="C40" s="88" t="s">
        <v>3</v>
      </c>
      <c r="D40" s="88" t="s">
        <v>4</v>
      </c>
      <c r="E40" s="88" t="s">
        <v>5</v>
      </c>
      <c r="F40" s="88" t="s">
        <v>6</v>
      </c>
      <c r="G40" s="90"/>
      <c r="H40" s="91"/>
      <c r="I40" s="88" t="s">
        <v>7</v>
      </c>
      <c r="J40" s="88" t="s">
        <v>8</v>
      </c>
    </row>
    <row r="41" spans="1:10">
      <c r="A41" s="89"/>
      <c r="B41" s="89"/>
      <c r="C41" s="89"/>
      <c r="D41" s="89"/>
      <c r="E41" s="89"/>
      <c r="F41" s="4" t="s">
        <v>9</v>
      </c>
      <c r="G41" s="4" t="s">
        <v>10</v>
      </c>
      <c r="H41" s="4" t="s">
        <v>11</v>
      </c>
      <c r="I41" s="89"/>
      <c r="J41" s="89"/>
    </row>
    <row r="42" spans="1:10">
      <c r="A42" s="15" t="s">
        <v>26</v>
      </c>
      <c r="B42" s="16"/>
      <c r="C42" s="17"/>
      <c r="D42" s="7"/>
      <c r="E42" s="10"/>
      <c r="F42" s="8"/>
      <c r="I42" s="11"/>
      <c r="J42" s="10"/>
    </row>
    <row r="43" spans="1:10">
      <c r="A43" s="12" t="s">
        <v>21</v>
      </c>
      <c r="B43" s="3"/>
      <c r="C43" s="3"/>
      <c r="D43" s="7"/>
      <c r="E43" s="10"/>
      <c r="F43" s="18"/>
      <c r="H43" s="8"/>
      <c r="I43" s="11"/>
      <c r="J43" s="10"/>
    </row>
    <row r="44" spans="1:10" ht="15.75" customHeight="1">
      <c r="A44" s="13" t="s">
        <v>22</v>
      </c>
      <c r="B44" s="13" t="s">
        <v>23</v>
      </c>
      <c r="C44" s="13" t="s">
        <v>24</v>
      </c>
      <c r="D44" s="14"/>
      <c r="E44" s="10"/>
      <c r="H44" s="8"/>
      <c r="I44" s="11"/>
      <c r="J44" s="10"/>
    </row>
    <row r="45" spans="1:10">
      <c r="A45" s="5"/>
      <c r="B45" s="6"/>
      <c r="C45" s="5"/>
      <c r="D45" s="7"/>
      <c r="E45" s="10"/>
      <c r="H45" s="8"/>
      <c r="I45" s="11"/>
      <c r="J45" s="10"/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27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88" t="s">
        <v>0</v>
      </c>
      <c r="B49" s="88" t="s">
        <v>2</v>
      </c>
      <c r="C49" s="88" t="s">
        <v>3</v>
      </c>
      <c r="D49" s="88" t="s">
        <v>4</v>
      </c>
      <c r="E49" s="88" t="s">
        <v>5</v>
      </c>
      <c r="F49" s="88" t="s">
        <v>6</v>
      </c>
      <c r="G49" s="90"/>
      <c r="H49" s="91"/>
      <c r="I49" s="88" t="s">
        <v>7</v>
      </c>
      <c r="J49" s="88" t="s">
        <v>8</v>
      </c>
    </row>
    <row r="50" spans="1:10">
      <c r="A50" s="89"/>
      <c r="B50" s="89"/>
      <c r="C50" s="89"/>
      <c r="D50" s="89"/>
      <c r="E50" s="89"/>
      <c r="F50" s="4" t="s">
        <v>9</v>
      </c>
      <c r="G50" s="4" t="s">
        <v>10</v>
      </c>
      <c r="H50" s="4" t="s">
        <v>11</v>
      </c>
      <c r="I50" s="89"/>
      <c r="J50" s="89"/>
    </row>
    <row r="51" spans="1:10">
      <c r="A51" s="5" t="s">
        <v>1116</v>
      </c>
      <c r="B51" s="6">
        <v>44868.815480173609</v>
      </c>
      <c r="C51" s="5" t="s">
        <v>1094</v>
      </c>
      <c r="D51" s="7"/>
      <c r="E51" s="10"/>
      <c r="G51" s="8">
        <v>2195</v>
      </c>
      <c r="I51" s="11" t="s">
        <v>10</v>
      </c>
      <c r="J51" s="10" t="s">
        <v>1096</v>
      </c>
    </row>
    <row r="52" spans="1:10">
      <c r="A52" s="5" t="s">
        <v>1116</v>
      </c>
      <c r="B52" s="6">
        <v>44868.815480173609</v>
      </c>
      <c r="C52" s="5" t="s">
        <v>1094</v>
      </c>
      <c r="D52" s="9">
        <v>45152917892</v>
      </c>
      <c r="E52" s="10" t="s">
        <v>184</v>
      </c>
      <c r="H52" s="8">
        <v>4318.4399999999996</v>
      </c>
      <c r="I52" s="5" t="s">
        <v>15</v>
      </c>
      <c r="J52" s="5" t="s">
        <v>1097</v>
      </c>
    </row>
    <row r="53" spans="1:10">
      <c r="A53" s="5" t="s">
        <v>1116</v>
      </c>
      <c r="B53" s="6">
        <v>44868.815480173609</v>
      </c>
      <c r="C53" s="5" t="s">
        <v>1094</v>
      </c>
      <c r="D53" s="9">
        <v>45163018982</v>
      </c>
      <c r="E53" s="10" t="s">
        <v>184</v>
      </c>
      <c r="H53" s="8">
        <v>3454.26</v>
      </c>
      <c r="I53" s="5" t="s">
        <v>15</v>
      </c>
      <c r="J53" s="5" t="s">
        <v>1097</v>
      </c>
    </row>
    <row r="54" spans="1:10">
      <c r="A54" s="5" t="s">
        <v>1116</v>
      </c>
      <c r="B54" s="6">
        <v>44868.815480173609</v>
      </c>
      <c r="C54" s="5" t="s">
        <v>1094</v>
      </c>
      <c r="D54" s="7"/>
      <c r="E54" s="10"/>
      <c r="F54" s="8">
        <v>7040.9</v>
      </c>
      <c r="I54" s="11" t="s">
        <v>9</v>
      </c>
      <c r="J54" s="5" t="s">
        <v>1099</v>
      </c>
    </row>
    <row r="55" spans="1:10">
      <c r="A55" s="5" t="s">
        <v>1116</v>
      </c>
      <c r="B55" s="6">
        <v>44868.815480173609</v>
      </c>
      <c r="C55" s="5" t="s">
        <v>1094</v>
      </c>
      <c r="D55" s="7"/>
      <c r="E55" s="10"/>
      <c r="F55" s="8">
        <v>96291.8</v>
      </c>
      <c r="I55" s="11" t="s">
        <v>9</v>
      </c>
      <c r="J55" s="5" t="s">
        <v>1097</v>
      </c>
    </row>
    <row r="56" spans="1:10">
      <c r="A56" s="5" t="s">
        <v>1116</v>
      </c>
      <c r="B56" s="6">
        <v>44868.815480173609</v>
      </c>
      <c r="C56" s="5" t="s">
        <v>1094</v>
      </c>
      <c r="D56" s="7"/>
      <c r="E56" s="10"/>
      <c r="F56" s="8">
        <v>3413.6</v>
      </c>
      <c r="I56" s="11" t="s">
        <v>9</v>
      </c>
      <c r="J56" s="10" t="s">
        <v>1101</v>
      </c>
    </row>
    <row r="57" spans="1:10">
      <c r="A57" s="5" t="s">
        <v>1116</v>
      </c>
      <c r="B57" s="6">
        <v>44868.815480173609</v>
      </c>
      <c r="C57" s="5" t="s">
        <v>1094</v>
      </c>
      <c r="D57" s="7"/>
      <c r="E57" s="10"/>
      <c r="F57" s="8">
        <v>3417.7</v>
      </c>
      <c r="I57" s="11" t="s">
        <v>9</v>
      </c>
      <c r="J57" s="5" t="s">
        <v>1103</v>
      </c>
    </row>
    <row r="58" spans="1:10">
      <c r="A58" s="5" t="s">
        <v>1116</v>
      </c>
      <c r="B58" s="6">
        <v>44868.815480173609</v>
      </c>
      <c r="C58" s="5" t="s">
        <v>1094</v>
      </c>
      <c r="D58" s="7"/>
      <c r="E58" s="10"/>
      <c r="F58" s="8">
        <v>11875.2</v>
      </c>
      <c r="I58" s="11" t="s">
        <v>9</v>
      </c>
      <c r="J58" s="5" t="s">
        <v>1104</v>
      </c>
    </row>
    <row r="59" spans="1:10">
      <c r="A59" s="5" t="s">
        <v>1116</v>
      </c>
      <c r="B59" s="6">
        <v>44868.815480173609</v>
      </c>
      <c r="C59" s="5" t="s">
        <v>1094</v>
      </c>
      <c r="D59" s="7"/>
      <c r="E59" s="10"/>
      <c r="F59" s="8">
        <v>10477.700000000001</v>
      </c>
      <c r="I59" s="11" t="s">
        <v>9</v>
      </c>
      <c r="J59" s="10" t="s">
        <v>1105</v>
      </c>
    </row>
    <row r="60" spans="1:10">
      <c r="A60" s="5" t="s">
        <v>1116</v>
      </c>
      <c r="B60" s="6">
        <v>44868.815480173609</v>
      </c>
      <c r="C60" s="5" t="s">
        <v>1094</v>
      </c>
      <c r="D60" s="7"/>
      <c r="E60" s="10"/>
      <c r="F60" s="8">
        <v>1498.6</v>
      </c>
      <c r="I60" s="11" t="s">
        <v>9</v>
      </c>
      <c r="J60" s="5" t="s">
        <v>1106</v>
      </c>
    </row>
    <row r="61" spans="1:10">
      <c r="A61" s="5" t="s">
        <v>1116</v>
      </c>
      <c r="B61" s="6">
        <v>44868.815480173609</v>
      </c>
      <c r="C61" s="5" t="s">
        <v>1094</v>
      </c>
      <c r="D61" s="7"/>
      <c r="E61" s="10"/>
      <c r="F61" s="8">
        <v>10651.5</v>
      </c>
      <c r="I61" s="11" t="s">
        <v>9</v>
      </c>
      <c r="J61" s="5" t="s">
        <v>1117</v>
      </c>
    </row>
    <row r="62" spans="1:10">
      <c r="A62" s="5" t="s">
        <v>1116</v>
      </c>
      <c r="B62" s="6">
        <v>44868.815480173609</v>
      </c>
      <c r="C62" s="5" t="s">
        <v>1094</v>
      </c>
      <c r="D62" s="7"/>
      <c r="E62" s="10"/>
      <c r="F62" s="8">
        <v>4844.3</v>
      </c>
      <c r="I62" s="11" t="s">
        <v>9</v>
      </c>
      <c r="J62" s="10" t="s">
        <v>1107</v>
      </c>
    </row>
    <row r="63" spans="1:10">
      <c r="A63" s="5" t="s">
        <v>1116</v>
      </c>
      <c r="B63" s="6">
        <v>44868.815480173609</v>
      </c>
      <c r="C63" s="5" t="s">
        <v>1094</v>
      </c>
      <c r="D63" s="7"/>
      <c r="E63" s="10"/>
      <c r="F63" s="8">
        <v>4919.7</v>
      </c>
      <c r="I63" s="11" t="s">
        <v>9</v>
      </c>
      <c r="J63" s="10" t="s">
        <v>1108</v>
      </c>
    </row>
    <row r="64" spans="1:10">
      <c r="A64" s="5" t="s">
        <v>1116</v>
      </c>
      <c r="B64" s="6">
        <v>44868.815480173609</v>
      </c>
      <c r="C64" s="5" t="s">
        <v>1094</v>
      </c>
      <c r="D64" s="7"/>
      <c r="E64" s="10"/>
      <c r="F64" s="8">
        <v>5110.8999999999996</v>
      </c>
      <c r="I64" s="11" t="s">
        <v>9</v>
      </c>
      <c r="J64" s="10" t="s">
        <v>1109</v>
      </c>
    </row>
    <row r="65" spans="1:10">
      <c r="A65" s="5" t="s">
        <v>1116</v>
      </c>
      <c r="B65" s="6">
        <v>44868.815480173609</v>
      </c>
      <c r="C65" s="5" t="s">
        <v>1094</v>
      </c>
      <c r="D65" s="7"/>
      <c r="E65" s="10"/>
      <c r="F65" s="8">
        <v>960</v>
      </c>
      <c r="I65" s="11" t="s">
        <v>9</v>
      </c>
      <c r="J65" s="10" t="s">
        <v>1118</v>
      </c>
    </row>
    <row r="66" spans="1:10">
      <c r="A66" s="5" t="s">
        <v>1116</v>
      </c>
      <c r="B66" s="6">
        <v>44868.815480173609</v>
      </c>
      <c r="C66" s="5" t="s">
        <v>1094</v>
      </c>
      <c r="D66" s="7"/>
      <c r="E66" s="10"/>
      <c r="F66" s="8">
        <v>12115.4</v>
      </c>
      <c r="I66" s="11" t="s">
        <v>9</v>
      </c>
      <c r="J66" s="10" t="s">
        <v>1110</v>
      </c>
    </row>
    <row r="67" spans="1:10">
      <c r="A67" s="5" t="s">
        <v>1116</v>
      </c>
      <c r="B67" s="6">
        <v>44868.815480173609</v>
      </c>
      <c r="C67" s="5" t="s">
        <v>1094</v>
      </c>
      <c r="D67" s="7"/>
      <c r="E67" s="10"/>
      <c r="F67" s="8">
        <v>10623.5</v>
      </c>
      <c r="I67" s="11" t="s">
        <v>9</v>
      </c>
      <c r="J67" s="10" t="s">
        <v>1111</v>
      </c>
    </row>
    <row r="68" spans="1:10">
      <c r="A68" s="5" t="s">
        <v>1116</v>
      </c>
      <c r="B68" s="6">
        <v>44868.815480173609</v>
      </c>
      <c r="C68" s="5" t="s">
        <v>1094</v>
      </c>
      <c r="D68" s="7"/>
      <c r="E68" s="10"/>
      <c r="F68" s="8">
        <v>177894.8</v>
      </c>
      <c r="I68" s="11" t="s">
        <v>9</v>
      </c>
      <c r="J68" s="10" t="s">
        <v>1096</v>
      </c>
    </row>
    <row r="69" spans="1:10">
      <c r="A69" s="12" t="s">
        <v>21</v>
      </c>
      <c r="B69" s="3"/>
      <c r="C69" s="3"/>
      <c r="D69" s="26">
        <f>338274.6+25056</f>
        <v>363330.6</v>
      </c>
      <c r="E69" s="10"/>
      <c r="F69" s="20">
        <f>SUM(F51:G68)</f>
        <v>363330.6</v>
      </c>
      <c r="H69" s="8"/>
      <c r="I69" s="11"/>
      <c r="J69" s="10"/>
    </row>
    <row r="70" spans="1:10">
      <c r="A70" s="13" t="s">
        <v>22</v>
      </c>
      <c r="B70" s="13" t="s">
        <v>23</v>
      </c>
      <c r="C70" s="13" t="s">
        <v>24</v>
      </c>
      <c r="D70" s="7"/>
      <c r="E70" s="10"/>
      <c r="H70" s="8"/>
      <c r="I70" s="11"/>
      <c r="J70" s="10"/>
    </row>
    <row r="71" spans="1:10" ht="15.75" customHeight="1">
      <c r="D71" s="14">
        <v>112128878</v>
      </c>
    </row>
    <row r="72" spans="1:10" ht="15.75" customHeight="1">
      <c r="D72" s="14">
        <v>112128949</v>
      </c>
    </row>
    <row r="74" spans="1:10">
      <c r="A74" s="1" t="s">
        <v>0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3" t="s">
        <v>47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88" t="s">
        <v>0</v>
      </c>
      <c r="B76" s="88" t="s">
        <v>2</v>
      </c>
      <c r="C76" s="88" t="s">
        <v>3</v>
      </c>
      <c r="D76" s="88" t="s">
        <v>4</v>
      </c>
      <c r="E76" s="88" t="s">
        <v>5</v>
      </c>
      <c r="F76" s="88" t="s">
        <v>6</v>
      </c>
      <c r="G76" s="90"/>
      <c r="H76" s="91"/>
      <c r="I76" s="88" t="s">
        <v>7</v>
      </c>
      <c r="J76" s="88" t="s">
        <v>8</v>
      </c>
    </row>
    <row r="77" spans="1:10">
      <c r="A77" s="89"/>
      <c r="B77" s="89"/>
      <c r="C77" s="89"/>
      <c r="D77" s="89"/>
      <c r="E77" s="89"/>
      <c r="F77" s="4" t="s">
        <v>9</v>
      </c>
      <c r="G77" s="4" t="s">
        <v>10</v>
      </c>
      <c r="H77" s="4" t="s">
        <v>11</v>
      </c>
      <c r="I77" s="89"/>
      <c r="J77" s="89"/>
    </row>
    <row r="78" spans="1:10">
      <c r="A78" s="5" t="s">
        <v>1119</v>
      </c>
      <c r="B78" s="6">
        <v>44869.797802569447</v>
      </c>
      <c r="C78" s="5" t="s">
        <v>1094</v>
      </c>
      <c r="D78" s="7"/>
      <c r="E78" s="10"/>
      <c r="G78" s="8">
        <v>12962.46</v>
      </c>
      <c r="I78" s="11" t="s">
        <v>10</v>
      </c>
      <c r="J78" s="5" t="s">
        <v>1097</v>
      </c>
    </row>
    <row r="79" spans="1:10">
      <c r="A79" s="5" t="s">
        <v>1120</v>
      </c>
      <c r="B79" s="6">
        <v>44869.797802569447</v>
      </c>
      <c r="C79" s="5" t="s">
        <v>1094</v>
      </c>
      <c r="D79" s="9">
        <v>45163020340</v>
      </c>
      <c r="E79" s="10" t="s">
        <v>184</v>
      </c>
      <c r="H79" s="8">
        <v>2687.22</v>
      </c>
      <c r="I79" s="5" t="s">
        <v>15</v>
      </c>
      <c r="J79" s="5" t="s">
        <v>1095</v>
      </c>
    </row>
    <row r="80" spans="1:10">
      <c r="A80" s="5" t="s">
        <v>1119</v>
      </c>
      <c r="B80" s="6">
        <v>44869.797802569447</v>
      </c>
      <c r="C80" s="5" t="s">
        <v>1094</v>
      </c>
      <c r="D80" s="9">
        <v>45113067233</v>
      </c>
      <c r="E80" s="10" t="s">
        <v>184</v>
      </c>
      <c r="H80" s="8">
        <v>26536.48</v>
      </c>
      <c r="I80" s="5" t="s">
        <v>15</v>
      </c>
      <c r="J80" s="5" t="s">
        <v>1095</v>
      </c>
    </row>
    <row r="81" spans="1:10">
      <c r="A81" s="5" t="s">
        <v>1119</v>
      </c>
      <c r="B81" s="6">
        <v>44869.797802569447</v>
      </c>
      <c r="C81" s="5" t="s">
        <v>1094</v>
      </c>
      <c r="D81" s="9">
        <v>451130672331</v>
      </c>
      <c r="E81" s="10" t="s">
        <v>184</v>
      </c>
      <c r="H81" s="8">
        <v>92374.68</v>
      </c>
      <c r="I81" s="5" t="s">
        <v>15</v>
      </c>
      <c r="J81" s="5" t="s">
        <v>1095</v>
      </c>
    </row>
    <row r="82" spans="1:10">
      <c r="A82" s="5" t="s">
        <v>1119</v>
      </c>
      <c r="B82" s="6">
        <v>44869.797802569447</v>
      </c>
      <c r="C82" s="5" t="s">
        <v>1094</v>
      </c>
      <c r="D82" s="9">
        <v>45152921424</v>
      </c>
      <c r="E82" s="10" t="s">
        <v>184</v>
      </c>
      <c r="H82" s="8">
        <v>1261</v>
      </c>
      <c r="I82" s="5" t="s">
        <v>15</v>
      </c>
      <c r="J82" s="5" t="s">
        <v>1095</v>
      </c>
    </row>
    <row r="83" spans="1:10">
      <c r="A83" s="5" t="s">
        <v>1119</v>
      </c>
      <c r="B83" s="6">
        <v>44869.797802569447</v>
      </c>
      <c r="C83" s="5" t="s">
        <v>1094</v>
      </c>
      <c r="D83" s="9">
        <v>45123052782</v>
      </c>
      <c r="E83" s="10" t="s">
        <v>184</v>
      </c>
      <c r="H83" s="8">
        <v>2181.27</v>
      </c>
      <c r="I83" s="5" t="s">
        <v>15</v>
      </c>
      <c r="J83" s="5" t="s">
        <v>1095</v>
      </c>
    </row>
    <row r="84" spans="1:10">
      <c r="A84" s="5" t="s">
        <v>1119</v>
      </c>
      <c r="B84" s="6">
        <v>44869.797802569447</v>
      </c>
      <c r="C84" s="5" t="s">
        <v>1094</v>
      </c>
      <c r="D84" s="9">
        <v>45152920967</v>
      </c>
      <c r="E84" s="10" t="s">
        <v>184</v>
      </c>
      <c r="H84" s="8">
        <v>570.05999999999995</v>
      </c>
      <c r="I84" s="5" t="s">
        <v>15</v>
      </c>
      <c r="J84" s="5" t="s">
        <v>1095</v>
      </c>
    </row>
    <row r="85" spans="1:10">
      <c r="A85" s="5" t="s">
        <v>1119</v>
      </c>
      <c r="B85" s="6">
        <v>44869.797802569447</v>
      </c>
      <c r="C85" s="5" t="s">
        <v>1094</v>
      </c>
      <c r="D85" s="9">
        <v>53712119168</v>
      </c>
      <c r="E85" s="10" t="s">
        <v>184</v>
      </c>
      <c r="H85" s="8">
        <v>139.08000000000001</v>
      </c>
      <c r="I85" s="5" t="s">
        <v>15</v>
      </c>
      <c r="J85" s="5" t="s">
        <v>1095</v>
      </c>
    </row>
    <row r="86" spans="1:10">
      <c r="A86" s="5" t="s">
        <v>1119</v>
      </c>
      <c r="B86" s="6">
        <v>44869.797802569447</v>
      </c>
      <c r="C86" s="5" t="s">
        <v>1094</v>
      </c>
      <c r="D86" s="9">
        <v>45163020177</v>
      </c>
      <c r="E86" s="10" t="s">
        <v>184</v>
      </c>
      <c r="H86" s="8">
        <v>143.94999999999999</v>
      </c>
      <c r="I86" s="5" t="s">
        <v>15</v>
      </c>
      <c r="J86" s="5" t="s">
        <v>1095</v>
      </c>
    </row>
    <row r="87" spans="1:10">
      <c r="A87" s="5" t="s">
        <v>1119</v>
      </c>
      <c r="B87" s="6">
        <v>44869.797802569447</v>
      </c>
      <c r="C87" s="5" t="s">
        <v>1094</v>
      </c>
      <c r="D87" s="9">
        <v>45163020163</v>
      </c>
      <c r="E87" s="10" t="s">
        <v>184</v>
      </c>
      <c r="H87" s="8">
        <v>627.29999999999995</v>
      </c>
      <c r="I87" s="5" t="s">
        <v>15</v>
      </c>
      <c r="J87" s="5" t="s">
        <v>1095</v>
      </c>
    </row>
    <row r="88" spans="1:10">
      <c r="A88" s="5" t="s">
        <v>1119</v>
      </c>
      <c r="B88" s="6">
        <v>44869.797802569447</v>
      </c>
      <c r="C88" s="5" t="s">
        <v>1094</v>
      </c>
      <c r="D88" s="9">
        <v>83230228029</v>
      </c>
      <c r="E88" s="10" t="s">
        <v>184</v>
      </c>
      <c r="H88" s="8">
        <v>663.22</v>
      </c>
      <c r="I88" s="5" t="s">
        <v>15</v>
      </c>
      <c r="J88" s="5" t="s">
        <v>1095</v>
      </c>
    </row>
    <row r="89" spans="1:10">
      <c r="A89" s="5" t="s">
        <v>1119</v>
      </c>
      <c r="B89" s="6">
        <v>44869.797802569447</v>
      </c>
      <c r="C89" s="5" t="s">
        <v>1094</v>
      </c>
      <c r="D89" s="9">
        <v>45143297449</v>
      </c>
      <c r="E89" s="10" t="s">
        <v>184</v>
      </c>
      <c r="H89" s="8">
        <v>1795.14</v>
      </c>
      <c r="I89" s="5" t="s">
        <v>15</v>
      </c>
      <c r="J89" s="5" t="s">
        <v>1095</v>
      </c>
    </row>
    <row r="90" spans="1:10">
      <c r="A90" s="5" t="s">
        <v>1119</v>
      </c>
      <c r="B90" s="6">
        <v>44869.797802569447</v>
      </c>
      <c r="C90" s="5" t="s">
        <v>1094</v>
      </c>
      <c r="D90" s="9">
        <v>53112143400</v>
      </c>
      <c r="E90" s="10" t="s">
        <v>184</v>
      </c>
      <c r="H90" s="8">
        <v>259.89999999999998</v>
      </c>
      <c r="I90" s="5" t="s">
        <v>15</v>
      </c>
      <c r="J90" s="5" t="s">
        <v>1095</v>
      </c>
    </row>
    <row r="91" spans="1:10">
      <c r="A91" s="5" t="s">
        <v>1119</v>
      </c>
      <c r="B91" s="6">
        <v>44869.797802569447</v>
      </c>
      <c r="C91" s="5" t="s">
        <v>1094</v>
      </c>
      <c r="D91" s="9">
        <v>45143298237</v>
      </c>
      <c r="E91" s="10" t="s">
        <v>184</v>
      </c>
      <c r="H91" s="8">
        <v>1063.9000000000001</v>
      </c>
      <c r="I91" s="5" t="s">
        <v>15</v>
      </c>
      <c r="J91" s="5" t="s">
        <v>1095</v>
      </c>
    </row>
    <row r="92" spans="1:10">
      <c r="A92" s="5" t="s">
        <v>1119</v>
      </c>
      <c r="B92" s="6">
        <v>44869.797802569447</v>
      </c>
      <c r="C92" s="5" t="s">
        <v>1094</v>
      </c>
      <c r="D92" s="9">
        <v>45113066150</v>
      </c>
      <c r="E92" s="10" t="s">
        <v>184</v>
      </c>
      <c r="H92" s="8">
        <v>3600</v>
      </c>
      <c r="I92" s="5" t="s">
        <v>15</v>
      </c>
      <c r="J92" s="5" t="s">
        <v>1095</v>
      </c>
    </row>
    <row r="93" spans="1:10">
      <c r="A93" s="5" t="s">
        <v>1119</v>
      </c>
      <c r="B93" s="6">
        <v>44869.797802569447</v>
      </c>
      <c r="C93" s="5" t="s">
        <v>1094</v>
      </c>
      <c r="D93" s="9">
        <v>45152920621</v>
      </c>
      <c r="E93" s="10" t="s">
        <v>184</v>
      </c>
      <c r="H93" s="8">
        <v>15517.44</v>
      </c>
      <c r="I93" s="5" t="s">
        <v>15</v>
      </c>
      <c r="J93" s="10" t="s">
        <v>1096</v>
      </c>
    </row>
    <row r="94" spans="1:10">
      <c r="A94" s="5" t="s">
        <v>1119</v>
      </c>
      <c r="B94" s="6">
        <v>44869.797802569447</v>
      </c>
      <c r="C94" s="5" t="s">
        <v>1094</v>
      </c>
      <c r="D94" s="9">
        <v>45143298295</v>
      </c>
      <c r="E94" s="10" t="s">
        <v>1121</v>
      </c>
      <c r="H94" s="8">
        <v>1583.12</v>
      </c>
      <c r="I94" s="5" t="s">
        <v>15</v>
      </c>
      <c r="J94" s="5" t="s">
        <v>1097</v>
      </c>
    </row>
    <row r="95" spans="1:10">
      <c r="A95" s="5" t="s">
        <v>1119</v>
      </c>
      <c r="B95" s="6">
        <v>44869.797802569447</v>
      </c>
      <c r="C95" s="5" t="s">
        <v>1094</v>
      </c>
      <c r="D95" s="9">
        <v>45143299834</v>
      </c>
      <c r="E95" s="10" t="s">
        <v>184</v>
      </c>
      <c r="H95" s="8">
        <v>4318.4399999999996</v>
      </c>
      <c r="I95" s="5" t="s">
        <v>15</v>
      </c>
      <c r="J95" s="5" t="s">
        <v>1097</v>
      </c>
    </row>
    <row r="96" spans="1:10">
      <c r="A96" s="5" t="s">
        <v>1119</v>
      </c>
      <c r="B96" s="6">
        <v>44869.797802569447</v>
      </c>
      <c r="C96" s="5" t="s">
        <v>1094</v>
      </c>
      <c r="D96" s="9">
        <v>45132931069</v>
      </c>
      <c r="E96" s="10" t="s">
        <v>184</v>
      </c>
      <c r="H96" s="8">
        <v>650.78</v>
      </c>
      <c r="I96" s="5" t="s">
        <v>15</v>
      </c>
      <c r="J96" s="5" t="s">
        <v>1095</v>
      </c>
    </row>
    <row r="97" spans="1:10">
      <c r="A97" s="5" t="s">
        <v>1119</v>
      </c>
      <c r="B97" s="6">
        <v>44869.797802569447</v>
      </c>
      <c r="C97" s="5" t="s">
        <v>1094</v>
      </c>
      <c r="D97" s="9">
        <v>53612110572</v>
      </c>
      <c r="E97" s="10" t="s">
        <v>184</v>
      </c>
      <c r="H97" s="8">
        <v>664.11</v>
      </c>
      <c r="I97" s="5" t="s">
        <v>15</v>
      </c>
      <c r="J97" s="5" t="s">
        <v>1095</v>
      </c>
    </row>
    <row r="98" spans="1:10">
      <c r="A98" s="5" t="s">
        <v>1119</v>
      </c>
      <c r="B98" s="6">
        <v>44869.797802569447</v>
      </c>
      <c r="C98" s="5" t="s">
        <v>1094</v>
      </c>
      <c r="D98" s="9">
        <v>45152923131</v>
      </c>
      <c r="E98" s="10" t="s">
        <v>184</v>
      </c>
      <c r="H98" s="8">
        <v>208.7</v>
      </c>
      <c r="I98" s="5" t="s">
        <v>15</v>
      </c>
      <c r="J98" s="5" t="s">
        <v>1095</v>
      </c>
    </row>
    <row r="99" spans="1:10">
      <c r="A99" s="5" t="s">
        <v>1119</v>
      </c>
      <c r="B99" s="6">
        <v>44869.797802569447</v>
      </c>
      <c r="C99" s="5" t="s">
        <v>1094</v>
      </c>
      <c r="D99" s="9">
        <v>45123055309</v>
      </c>
      <c r="E99" s="10" t="s">
        <v>184</v>
      </c>
      <c r="H99" s="8">
        <v>30488.400000000001</v>
      </c>
      <c r="I99" s="5" t="s">
        <v>15</v>
      </c>
      <c r="J99" s="5" t="s">
        <v>1097</v>
      </c>
    </row>
    <row r="100" spans="1:10">
      <c r="A100" s="5" t="s">
        <v>1119</v>
      </c>
      <c r="B100" s="6">
        <v>44869.797802569447</v>
      </c>
      <c r="C100" s="5" t="s">
        <v>1094</v>
      </c>
      <c r="D100" s="9">
        <v>45143300858</v>
      </c>
      <c r="E100" s="10" t="s">
        <v>184</v>
      </c>
      <c r="H100" s="8">
        <v>636</v>
      </c>
      <c r="I100" s="5" t="s">
        <v>15</v>
      </c>
      <c r="J100" s="5" t="s">
        <v>1095</v>
      </c>
    </row>
    <row r="101" spans="1:10">
      <c r="A101" s="5" t="s">
        <v>1119</v>
      </c>
      <c r="B101" s="6">
        <v>44869.797802569447</v>
      </c>
      <c r="C101" s="5" t="s">
        <v>1094</v>
      </c>
      <c r="D101" s="9">
        <v>53512111129</v>
      </c>
      <c r="E101" s="10" t="s">
        <v>184</v>
      </c>
      <c r="H101" s="8">
        <v>190.92</v>
      </c>
      <c r="I101" s="5" t="s">
        <v>15</v>
      </c>
      <c r="J101" s="5" t="s">
        <v>1095</v>
      </c>
    </row>
    <row r="102" spans="1:10">
      <c r="A102" s="5" t="s">
        <v>1119</v>
      </c>
      <c r="B102" s="6">
        <v>44869.797802569447</v>
      </c>
      <c r="C102" s="5" t="s">
        <v>1094</v>
      </c>
      <c r="D102" s="9">
        <v>53512110948</v>
      </c>
      <c r="E102" s="10" t="s">
        <v>184</v>
      </c>
      <c r="H102" s="8">
        <v>322.39999999999998</v>
      </c>
      <c r="I102" s="5" t="s">
        <v>15</v>
      </c>
      <c r="J102" s="5" t="s">
        <v>1095</v>
      </c>
    </row>
    <row r="103" spans="1:10">
      <c r="A103" s="5" t="s">
        <v>1119</v>
      </c>
      <c r="B103" s="6">
        <v>44869.797802569447</v>
      </c>
      <c r="C103" s="5" t="s">
        <v>1094</v>
      </c>
      <c r="D103" s="9">
        <v>15970309056</v>
      </c>
      <c r="E103" s="10" t="s">
        <v>184</v>
      </c>
      <c r="H103" s="8">
        <v>2897.8</v>
      </c>
      <c r="I103" s="5" t="s">
        <v>15</v>
      </c>
      <c r="J103" s="5" t="s">
        <v>1095</v>
      </c>
    </row>
    <row r="104" spans="1:10">
      <c r="A104" s="5" t="s">
        <v>1119</v>
      </c>
      <c r="B104" s="6">
        <v>44869.797802569447</v>
      </c>
      <c r="C104" s="5" t="s">
        <v>1094</v>
      </c>
      <c r="D104" s="9">
        <v>45132931610</v>
      </c>
      <c r="E104" s="10" t="s">
        <v>184</v>
      </c>
      <c r="H104" s="8">
        <v>760</v>
      </c>
      <c r="I104" s="5" t="s">
        <v>15</v>
      </c>
      <c r="J104" s="5" t="s">
        <v>1095</v>
      </c>
    </row>
    <row r="105" spans="1:10">
      <c r="A105" s="5" t="s">
        <v>1119</v>
      </c>
      <c r="B105" s="6">
        <v>44869.797802569447</v>
      </c>
      <c r="C105" s="5" t="s">
        <v>1094</v>
      </c>
      <c r="D105" s="9">
        <v>45132930442</v>
      </c>
      <c r="E105" s="10" t="s">
        <v>184</v>
      </c>
      <c r="H105" s="8">
        <v>1628.44</v>
      </c>
      <c r="I105" s="5" t="s">
        <v>15</v>
      </c>
      <c r="J105" s="5" t="s">
        <v>1097</v>
      </c>
    </row>
    <row r="106" spans="1:10">
      <c r="A106" s="5" t="s">
        <v>1120</v>
      </c>
      <c r="B106" s="6">
        <v>44869.797802569447</v>
      </c>
      <c r="C106" s="5" t="s">
        <v>1094</v>
      </c>
      <c r="D106" s="7"/>
      <c r="E106" s="10"/>
      <c r="F106" s="8">
        <v>6125</v>
      </c>
      <c r="I106" s="11" t="s">
        <v>9</v>
      </c>
      <c r="J106" s="10" t="s">
        <v>1122</v>
      </c>
    </row>
    <row r="107" spans="1:10">
      <c r="A107" s="5" t="s">
        <v>1119</v>
      </c>
      <c r="B107" s="6">
        <v>44869.797802569447</v>
      </c>
      <c r="C107" s="5" t="s">
        <v>1094</v>
      </c>
      <c r="D107" s="7"/>
      <c r="E107" s="10"/>
      <c r="F107" s="8">
        <v>0.1</v>
      </c>
      <c r="I107" s="11" t="s">
        <v>9</v>
      </c>
      <c r="J107" s="5" t="s">
        <v>1095</v>
      </c>
    </row>
    <row r="108" spans="1:10">
      <c r="A108" s="5" t="s">
        <v>1119</v>
      </c>
      <c r="B108" s="6">
        <v>44869.797802569447</v>
      </c>
      <c r="C108" s="5" t="s">
        <v>1094</v>
      </c>
      <c r="D108" s="7"/>
      <c r="E108" s="10"/>
      <c r="F108" s="8">
        <v>5628.8</v>
      </c>
      <c r="I108" s="11" t="s">
        <v>9</v>
      </c>
      <c r="J108" s="5" t="s">
        <v>1099</v>
      </c>
    </row>
    <row r="109" spans="1:10">
      <c r="A109" s="5" t="s">
        <v>1119</v>
      </c>
      <c r="B109" s="6">
        <v>44869.797802569447</v>
      </c>
      <c r="C109" s="5" t="s">
        <v>1094</v>
      </c>
      <c r="D109" s="7"/>
      <c r="E109" s="10"/>
      <c r="F109" s="8">
        <v>5785.4</v>
      </c>
      <c r="I109" s="11" t="s">
        <v>9</v>
      </c>
      <c r="J109" s="10" t="s">
        <v>1100</v>
      </c>
    </row>
    <row r="110" spans="1:10">
      <c r="A110" s="5" t="s">
        <v>1119</v>
      </c>
      <c r="B110" s="6">
        <v>44869.797802569447</v>
      </c>
      <c r="C110" s="5" t="s">
        <v>1094</v>
      </c>
      <c r="D110" s="7"/>
      <c r="E110" s="10"/>
      <c r="F110" s="8">
        <v>35000.6</v>
      </c>
      <c r="I110" s="11" t="s">
        <v>9</v>
      </c>
      <c r="J110" s="5" t="s">
        <v>1097</v>
      </c>
    </row>
    <row r="111" spans="1:10">
      <c r="A111" s="5" t="s">
        <v>1119</v>
      </c>
      <c r="B111" s="6">
        <v>44869.797802569447</v>
      </c>
      <c r="C111" s="5" t="s">
        <v>1094</v>
      </c>
      <c r="D111" s="7"/>
      <c r="E111" s="10"/>
      <c r="F111" s="8">
        <v>9172.6</v>
      </c>
      <c r="I111" s="11" t="s">
        <v>9</v>
      </c>
      <c r="J111" s="5" t="s">
        <v>1102</v>
      </c>
    </row>
    <row r="112" spans="1:10">
      <c r="A112" s="5" t="s">
        <v>1119</v>
      </c>
      <c r="B112" s="6">
        <v>44869.797802569447</v>
      </c>
      <c r="C112" s="5" t="s">
        <v>1094</v>
      </c>
      <c r="D112" s="7"/>
      <c r="E112" s="10"/>
      <c r="F112" s="8">
        <v>10895.2</v>
      </c>
      <c r="I112" s="11" t="s">
        <v>9</v>
      </c>
      <c r="J112" s="5" t="s">
        <v>1103</v>
      </c>
    </row>
    <row r="113" spans="1:10">
      <c r="A113" s="5" t="s">
        <v>1119</v>
      </c>
      <c r="B113" s="6">
        <v>44869.797802569447</v>
      </c>
      <c r="C113" s="5" t="s">
        <v>1094</v>
      </c>
      <c r="D113" s="7"/>
      <c r="E113" s="10"/>
      <c r="F113" s="8">
        <v>17466.3</v>
      </c>
      <c r="I113" s="11" t="s">
        <v>9</v>
      </c>
      <c r="J113" s="5" t="s">
        <v>1104</v>
      </c>
    </row>
    <row r="114" spans="1:10">
      <c r="A114" s="5" t="s">
        <v>1119</v>
      </c>
      <c r="B114" s="6">
        <v>44869.797802569447</v>
      </c>
      <c r="C114" s="5" t="s">
        <v>1094</v>
      </c>
      <c r="D114" s="7"/>
      <c r="E114" s="10"/>
      <c r="F114" s="8">
        <v>11932.4</v>
      </c>
      <c r="I114" s="11" t="s">
        <v>9</v>
      </c>
      <c r="J114" s="10" t="s">
        <v>1105</v>
      </c>
    </row>
    <row r="115" spans="1:10">
      <c r="A115" s="5" t="s">
        <v>1119</v>
      </c>
      <c r="B115" s="6">
        <v>44869.797802569447</v>
      </c>
      <c r="C115" s="5" t="s">
        <v>1094</v>
      </c>
      <c r="D115" s="7"/>
      <c r="E115" s="10"/>
      <c r="F115" s="8">
        <v>10247.299999999999</v>
      </c>
      <c r="I115" s="11" t="s">
        <v>9</v>
      </c>
      <c r="J115" s="5" t="s">
        <v>1106</v>
      </c>
    </row>
    <row r="116" spans="1:10">
      <c r="A116" s="5" t="s">
        <v>1119</v>
      </c>
      <c r="B116" s="6">
        <v>44869.797802569447</v>
      </c>
      <c r="C116" s="5" t="s">
        <v>1094</v>
      </c>
      <c r="D116" s="7"/>
      <c r="E116" s="10"/>
      <c r="F116" s="8">
        <v>11740.5</v>
      </c>
      <c r="I116" s="11" t="s">
        <v>9</v>
      </c>
      <c r="J116" s="5" t="s">
        <v>1117</v>
      </c>
    </row>
    <row r="117" spans="1:10">
      <c r="A117" s="5" t="s">
        <v>1119</v>
      </c>
      <c r="B117" s="6">
        <v>44869.797802569447</v>
      </c>
      <c r="C117" s="5" t="s">
        <v>1094</v>
      </c>
      <c r="D117" s="7"/>
      <c r="E117" s="10"/>
      <c r="F117" s="8">
        <v>6271.8</v>
      </c>
      <c r="I117" s="11" t="s">
        <v>9</v>
      </c>
      <c r="J117" s="10" t="s">
        <v>1107</v>
      </c>
    </row>
    <row r="118" spans="1:10">
      <c r="A118" s="5" t="s">
        <v>1119</v>
      </c>
      <c r="B118" s="6">
        <v>44869.797802569447</v>
      </c>
      <c r="C118" s="5" t="s">
        <v>1094</v>
      </c>
      <c r="D118" s="7"/>
      <c r="E118" s="10"/>
      <c r="F118" s="8">
        <v>8697.5</v>
      </c>
      <c r="I118" s="11" t="s">
        <v>9</v>
      </c>
      <c r="J118" s="10" t="s">
        <v>1108</v>
      </c>
    </row>
    <row r="119" spans="1:10">
      <c r="A119" s="5" t="s">
        <v>1119</v>
      </c>
      <c r="B119" s="6">
        <v>44869.797802569447</v>
      </c>
      <c r="C119" s="5" t="s">
        <v>1094</v>
      </c>
      <c r="D119" s="7"/>
      <c r="E119" s="10"/>
      <c r="F119" s="8">
        <v>6936.8</v>
      </c>
      <c r="I119" s="11" t="s">
        <v>9</v>
      </c>
      <c r="J119" s="10" t="s">
        <v>1109</v>
      </c>
    </row>
    <row r="120" spans="1:10">
      <c r="A120" s="5" t="s">
        <v>1119</v>
      </c>
      <c r="B120" s="6">
        <v>44869.797802569447</v>
      </c>
      <c r="C120" s="5" t="s">
        <v>1094</v>
      </c>
      <c r="D120" s="7"/>
      <c r="E120" s="10"/>
      <c r="F120" s="8">
        <v>7801.2</v>
      </c>
      <c r="I120" s="11" t="s">
        <v>9</v>
      </c>
      <c r="J120" s="10" t="s">
        <v>1111</v>
      </c>
    </row>
    <row r="121" spans="1:10">
      <c r="A121" s="5" t="s">
        <v>1119</v>
      </c>
      <c r="B121" s="6">
        <v>44869.797802569447</v>
      </c>
      <c r="C121" s="5" t="s">
        <v>1094</v>
      </c>
      <c r="D121" s="7"/>
      <c r="E121" s="10"/>
      <c r="F121" s="8">
        <v>65995.7</v>
      </c>
      <c r="I121" s="11" t="s">
        <v>9</v>
      </c>
      <c r="J121" s="10" t="s">
        <v>1096</v>
      </c>
    </row>
    <row r="122" spans="1:10">
      <c r="A122" s="12" t="s">
        <v>21</v>
      </c>
      <c r="B122" s="3"/>
      <c r="C122" s="3"/>
      <c r="D122" s="26">
        <f>231267.66+1392</f>
        <v>232659.66</v>
      </c>
      <c r="E122" s="10"/>
      <c r="F122" s="25">
        <f>SUM(F78:G121)</f>
        <v>232659.65999999997</v>
      </c>
      <c r="H122" s="8"/>
      <c r="I122" s="5"/>
      <c r="J122" s="5"/>
    </row>
    <row r="123" spans="1:10">
      <c r="A123" s="13" t="s">
        <v>22</v>
      </c>
      <c r="B123" s="13" t="s">
        <v>23</v>
      </c>
      <c r="C123" s="13" t="s">
        <v>24</v>
      </c>
      <c r="D123" s="7"/>
      <c r="E123" s="10"/>
      <c r="H123" s="8"/>
      <c r="I123" s="5"/>
      <c r="J123" s="5"/>
    </row>
    <row r="124" spans="1:10" ht="15.75" customHeight="1">
      <c r="A124" s="5"/>
      <c r="B124" s="6"/>
      <c r="C124" s="5"/>
      <c r="D124" s="14">
        <v>112129925</v>
      </c>
      <c r="E124" s="10"/>
      <c r="H124" s="8"/>
      <c r="I124" s="5"/>
      <c r="J124" s="5"/>
    </row>
    <row r="125" spans="1:10" ht="15.75" customHeight="1">
      <c r="A125" s="5"/>
      <c r="B125" s="6"/>
      <c r="C125" s="5"/>
      <c r="D125" s="14">
        <v>112129979</v>
      </c>
      <c r="E125" s="10"/>
      <c r="H125" s="8"/>
      <c r="I125" s="5"/>
      <c r="J125" s="5"/>
    </row>
    <row r="126" spans="1:10">
      <c r="A126" s="5"/>
      <c r="B126" s="6"/>
      <c r="C126" s="5"/>
      <c r="D126" s="7"/>
      <c r="E126" s="10"/>
      <c r="H126" s="8"/>
      <c r="I126" s="5"/>
      <c r="J126" s="5"/>
    </row>
    <row r="127" spans="1:10">
      <c r="A127" s="1" t="s">
        <v>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3" t="s">
        <v>52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88" t="s">
        <v>0</v>
      </c>
      <c r="B129" s="88" t="s">
        <v>2</v>
      </c>
      <c r="C129" s="88" t="s">
        <v>3</v>
      </c>
      <c r="D129" s="88" t="s">
        <v>4</v>
      </c>
      <c r="E129" s="88" t="s">
        <v>5</v>
      </c>
      <c r="F129" s="88" t="s">
        <v>6</v>
      </c>
      <c r="G129" s="90"/>
      <c r="H129" s="91"/>
      <c r="I129" s="88" t="s">
        <v>7</v>
      </c>
      <c r="J129" s="88" t="s">
        <v>8</v>
      </c>
    </row>
    <row r="130" spans="1:10">
      <c r="A130" s="89"/>
      <c r="B130" s="89"/>
      <c r="C130" s="89"/>
      <c r="D130" s="89"/>
      <c r="E130" s="89"/>
      <c r="F130" s="4" t="s">
        <v>9</v>
      </c>
      <c r="G130" s="4" t="s">
        <v>10</v>
      </c>
      <c r="H130" s="4" t="s">
        <v>11</v>
      </c>
      <c r="I130" s="89"/>
      <c r="J130" s="89"/>
    </row>
    <row r="131" spans="1:10">
      <c r="A131" s="5" t="s">
        <v>1123</v>
      </c>
      <c r="B131" s="6">
        <v>44870.571760613428</v>
      </c>
      <c r="C131" s="5" t="s">
        <v>1094</v>
      </c>
      <c r="D131" s="9">
        <v>45172991681</v>
      </c>
      <c r="E131" s="10" t="s">
        <v>184</v>
      </c>
      <c r="H131" s="8">
        <v>531.95000000000005</v>
      </c>
      <c r="I131" s="5" t="s">
        <v>15</v>
      </c>
      <c r="J131" s="5" t="s">
        <v>1095</v>
      </c>
    </row>
    <row r="132" spans="1:10">
      <c r="A132" s="5" t="s">
        <v>1123</v>
      </c>
      <c r="B132" s="6">
        <v>44870.571760613428</v>
      </c>
      <c r="C132" s="5" t="s">
        <v>1094</v>
      </c>
      <c r="D132" s="7">
        <v>4513231180</v>
      </c>
      <c r="E132" s="10" t="s">
        <v>184</v>
      </c>
      <c r="H132" s="8">
        <v>64.989999999999995</v>
      </c>
      <c r="I132" s="5" t="s">
        <v>15</v>
      </c>
      <c r="J132" s="5" t="s">
        <v>1095</v>
      </c>
    </row>
    <row r="133" spans="1:10">
      <c r="A133" s="5" t="s">
        <v>1123</v>
      </c>
      <c r="B133" s="6">
        <v>44870.571760613428</v>
      </c>
      <c r="C133" s="5" t="s">
        <v>1094</v>
      </c>
      <c r="D133" s="7">
        <v>82020</v>
      </c>
      <c r="E133" s="10" t="s">
        <v>184</v>
      </c>
      <c r="H133" s="8">
        <v>40310.14</v>
      </c>
      <c r="I133" s="5" t="s">
        <v>15</v>
      </c>
      <c r="J133" s="10" t="s">
        <v>1096</v>
      </c>
    </row>
    <row r="134" spans="1:10">
      <c r="A134" s="5" t="s">
        <v>1123</v>
      </c>
      <c r="B134" s="6">
        <v>44870.571760613428</v>
      </c>
      <c r="C134" s="5" t="s">
        <v>1094</v>
      </c>
      <c r="D134" s="7">
        <v>413377</v>
      </c>
      <c r="E134" s="10" t="s">
        <v>184</v>
      </c>
      <c r="H134" s="8">
        <v>44323.65</v>
      </c>
      <c r="I134" s="5" t="s">
        <v>15</v>
      </c>
      <c r="J134" s="5" t="s">
        <v>1097</v>
      </c>
    </row>
    <row r="135" spans="1:10">
      <c r="A135" s="12" t="s">
        <v>21</v>
      </c>
      <c r="B135" s="3"/>
      <c r="C135" s="3"/>
      <c r="D135" s="7"/>
      <c r="E135" s="10"/>
      <c r="H135" s="8"/>
      <c r="I135" s="5"/>
      <c r="J135" s="5"/>
    </row>
    <row r="136" spans="1:10">
      <c r="A136" s="13" t="s">
        <v>22</v>
      </c>
      <c r="B136" s="13" t="s">
        <v>23</v>
      </c>
      <c r="C136" s="13" t="s">
        <v>24</v>
      </c>
      <c r="D136" s="7"/>
      <c r="E136" s="10"/>
      <c r="H136" s="8"/>
      <c r="I136" s="5"/>
      <c r="J136" s="5"/>
    </row>
    <row r="137" spans="1:10">
      <c r="A137" s="22" t="s">
        <v>1124</v>
      </c>
      <c r="B137" s="23"/>
      <c r="C137" s="23"/>
    </row>
    <row r="138" spans="1:10">
      <c r="A138" s="24" t="s">
        <v>1125</v>
      </c>
      <c r="B138" s="23"/>
      <c r="C138" s="23"/>
    </row>
    <row r="140" spans="1:10">
      <c r="A140" s="1" t="s">
        <v>0</v>
      </c>
      <c r="B140" s="2"/>
      <c r="C140" s="2"/>
      <c r="D140" s="2"/>
      <c r="E140" s="2"/>
      <c r="F140" s="2"/>
      <c r="G140" s="2"/>
      <c r="H140" s="2"/>
      <c r="I140" s="2"/>
      <c r="J140" s="2"/>
    </row>
    <row r="141" spans="1:10">
      <c r="A141" s="3" t="s">
        <v>55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88" t="s">
        <v>0</v>
      </c>
      <c r="B142" s="88" t="s">
        <v>2</v>
      </c>
      <c r="C142" s="88" t="s">
        <v>3</v>
      </c>
      <c r="D142" s="88" t="s">
        <v>4</v>
      </c>
      <c r="E142" s="88" t="s">
        <v>5</v>
      </c>
      <c r="F142" s="88" t="s">
        <v>6</v>
      </c>
      <c r="G142" s="90"/>
      <c r="H142" s="91"/>
      <c r="I142" s="88" t="s">
        <v>7</v>
      </c>
      <c r="J142" s="88" t="s">
        <v>8</v>
      </c>
    </row>
    <row r="143" spans="1:10">
      <c r="A143" s="89"/>
      <c r="B143" s="89"/>
      <c r="C143" s="89"/>
      <c r="D143" s="89"/>
      <c r="E143" s="89"/>
      <c r="F143" s="4" t="s">
        <v>9</v>
      </c>
      <c r="G143" s="4" t="s">
        <v>10</v>
      </c>
      <c r="H143" s="4" t="s">
        <v>11</v>
      </c>
      <c r="I143" s="89"/>
      <c r="J143" s="89"/>
    </row>
    <row r="144" spans="1:10">
      <c r="A144" s="5" t="s">
        <v>1126</v>
      </c>
      <c r="B144" s="6">
        <v>44872.827354097222</v>
      </c>
      <c r="C144" s="5" t="s">
        <v>1094</v>
      </c>
      <c r="D144" s="7"/>
      <c r="E144" s="10"/>
      <c r="G144" s="8">
        <v>1735.31</v>
      </c>
      <c r="I144" s="11" t="s">
        <v>10</v>
      </c>
      <c r="J144" s="10" t="s">
        <v>1096</v>
      </c>
    </row>
    <row r="145" spans="1:10">
      <c r="A145" s="5" t="s">
        <v>1127</v>
      </c>
      <c r="B145" s="6">
        <v>44872.827354097222</v>
      </c>
      <c r="C145" s="5" t="s">
        <v>1094</v>
      </c>
      <c r="D145" s="9">
        <v>45113071832</v>
      </c>
      <c r="E145" s="10" t="s">
        <v>184</v>
      </c>
      <c r="H145" s="8">
        <v>2339.1799999999998</v>
      </c>
      <c r="I145" s="5" t="s">
        <v>15</v>
      </c>
      <c r="J145" s="5" t="s">
        <v>1095</v>
      </c>
    </row>
    <row r="146" spans="1:10">
      <c r="A146" s="5" t="s">
        <v>1126</v>
      </c>
      <c r="B146" s="6">
        <v>44872.827354097222</v>
      </c>
      <c r="C146" s="5" t="s">
        <v>1094</v>
      </c>
      <c r="D146" s="7">
        <v>27183439</v>
      </c>
      <c r="E146" s="10" t="s">
        <v>654</v>
      </c>
      <c r="H146" s="8">
        <v>4449.1099999999997</v>
      </c>
      <c r="I146" s="5" t="s">
        <v>15</v>
      </c>
      <c r="J146" s="5" t="s">
        <v>1095</v>
      </c>
    </row>
    <row r="147" spans="1:10">
      <c r="A147" s="5" t="s">
        <v>1126</v>
      </c>
      <c r="B147" s="6">
        <v>44872.827354097222</v>
      </c>
      <c r="C147" s="5" t="s">
        <v>1094</v>
      </c>
      <c r="D147" s="7">
        <v>271834391</v>
      </c>
      <c r="E147" s="10" t="s">
        <v>654</v>
      </c>
      <c r="H147" s="8">
        <v>13192.76</v>
      </c>
      <c r="I147" s="5" t="s">
        <v>15</v>
      </c>
      <c r="J147" s="5" t="s">
        <v>1095</v>
      </c>
    </row>
    <row r="148" spans="1:10">
      <c r="A148" s="5" t="s">
        <v>1126</v>
      </c>
      <c r="B148" s="6">
        <v>44872.827354097222</v>
      </c>
      <c r="C148" s="5" t="s">
        <v>1094</v>
      </c>
      <c r="D148" s="9">
        <v>45123057347</v>
      </c>
      <c r="E148" s="10" t="s">
        <v>184</v>
      </c>
      <c r="H148" s="8">
        <v>1482.56</v>
      </c>
      <c r="I148" s="5" t="s">
        <v>15</v>
      </c>
      <c r="J148" s="5" t="s">
        <v>1095</v>
      </c>
    </row>
    <row r="149" spans="1:10">
      <c r="A149" s="5" t="s">
        <v>1126</v>
      </c>
      <c r="B149" s="6">
        <v>44872.827354097222</v>
      </c>
      <c r="C149" s="5" t="s">
        <v>1094</v>
      </c>
      <c r="D149" s="9">
        <v>45123057203</v>
      </c>
      <c r="E149" s="10" t="s">
        <v>184</v>
      </c>
      <c r="H149" s="8">
        <v>29375.279999999999</v>
      </c>
      <c r="I149" s="5" t="s">
        <v>15</v>
      </c>
      <c r="J149" s="5" t="s">
        <v>1095</v>
      </c>
    </row>
    <row r="150" spans="1:10">
      <c r="A150" s="5" t="s">
        <v>1126</v>
      </c>
      <c r="B150" s="6">
        <v>44872.827354097222</v>
      </c>
      <c r="C150" s="5" t="s">
        <v>1094</v>
      </c>
      <c r="D150" s="9">
        <v>451230572032</v>
      </c>
      <c r="E150" s="10" t="s">
        <v>184</v>
      </c>
      <c r="H150" s="8">
        <v>89000.69</v>
      </c>
      <c r="I150" s="5" t="s">
        <v>15</v>
      </c>
      <c r="J150" s="5" t="s">
        <v>1095</v>
      </c>
    </row>
    <row r="151" spans="1:10">
      <c r="A151" s="5" t="s">
        <v>1126</v>
      </c>
      <c r="B151" s="6">
        <v>44872.827354097222</v>
      </c>
      <c r="C151" s="5" t="s">
        <v>1094</v>
      </c>
      <c r="D151" s="9">
        <v>45163024908</v>
      </c>
      <c r="E151" s="10" t="s">
        <v>184</v>
      </c>
      <c r="H151" s="8">
        <v>213.98</v>
      </c>
      <c r="I151" s="5" t="s">
        <v>15</v>
      </c>
      <c r="J151" s="5" t="s">
        <v>1095</v>
      </c>
    </row>
    <row r="152" spans="1:10">
      <c r="A152" s="5" t="s">
        <v>1126</v>
      </c>
      <c r="B152" s="6">
        <v>44872.827354097222</v>
      </c>
      <c r="C152" s="5" t="s">
        <v>1094</v>
      </c>
      <c r="D152" s="9">
        <v>45113072055</v>
      </c>
      <c r="E152" s="10" t="s">
        <v>184</v>
      </c>
      <c r="H152" s="8">
        <v>298</v>
      </c>
      <c r="I152" s="5" t="s">
        <v>15</v>
      </c>
      <c r="J152" s="5" t="s">
        <v>1095</v>
      </c>
    </row>
    <row r="153" spans="1:10">
      <c r="A153" s="5" t="s">
        <v>1126</v>
      </c>
      <c r="B153" s="6">
        <v>44872.827354097222</v>
      </c>
      <c r="C153" s="5" t="s">
        <v>1094</v>
      </c>
      <c r="D153" s="9">
        <v>53412105880</v>
      </c>
      <c r="E153" s="10" t="s">
        <v>184</v>
      </c>
      <c r="H153" s="8">
        <v>422.92</v>
      </c>
      <c r="I153" s="5" t="s">
        <v>15</v>
      </c>
      <c r="J153" s="5" t="s">
        <v>1095</v>
      </c>
    </row>
    <row r="154" spans="1:10">
      <c r="A154" s="5" t="s">
        <v>1126</v>
      </c>
      <c r="B154" s="6">
        <v>44872.827354097222</v>
      </c>
      <c r="C154" s="5" t="s">
        <v>1094</v>
      </c>
      <c r="D154" s="9">
        <v>45152925328</v>
      </c>
      <c r="E154" s="10" t="s">
        <v>184</v>
      </c>
      <c r="H154" s="8">
        <v>1015.7</v>
      </c>
      <c r="I154" s="5" t="s">
        <v>15</v>
      </c>
      <c r="J154" s="5" t="s">
        <v>1095</v>
      </c>
    </row>
    <row r="155" spans="1:10">
      <c r="A155" s="5" t="s">
        <v>1126</v>
      </c>
      <c r="B155" s="6">
        <v>44872.827354097222</v>
      </c>
      <c r="C155" s="5" t="s">
        <v>1094</v>
      </c>
      <c r="D155" s="9">
        <v>451630246251</v>
      </c>
      <c r="E155" s="10" t="s">
        <v>184</v>
      </c>
      <c r="H155" s="8">
        <v>11235.22</v>
      </c>
      <c r="I155" s="5" t="s">
        <v>15</v>
      </c>
      <c r="J155" s="5" t="s">
        <v>1095</v>
      </c>
    </row>
    <row r="156" spans="1:10">
      <c r="A156" s="5" t="s">
        <v>1126</v>
      </c>
      <c r="B156" s="6">
        <v>44872.827354097222</v>
      </c>
      <c r="C156" s="5" t="s">
        <v>1094</v>
      </c>
      <c r="D156" s="9">
        <v>451630246262</v>
      </c>
      <c r="E156" s="10" t="s">
        <v>184</v>
      </c>
      <c r="H156" s="8">
        <v>6148.1</v>
      </c>
      <c r="I156" s="5" t="s">
        <v>15</v>
      </c>
      <c r="J156" s="5" t="s">
        <v>1095</v>
      </c>
    </row>
    <row r="157" spans="1:10">
      <c r="A157" s="5" t="s">
        <v>1126</v>
      </c>
      <c r="B157" s="6">
        <v>44872.827354097222</v>
      </c>
      <c r="C157" s="5" t="s">
        <v>1094</v>
      </c>
      <c r="D157" s="9">
        <v>451630246253</v>
      </c>
      <c r="E157" s="10" t="s">
        <v>184</v>
      </c>
      <c r="H157" s="8">
        <v>2590.56</v>
      </c>
      <c r="I157" s="5" t="s">
        <v>15</v>
      </c>
      <c r="J157" s="5" t="s">
        <v>1095</v>
      </c>
    </row>
    <row r="158" spans="1:10">
      <c r="A158" s="5" t="s">
        <v>1126</v>
      </c>
      <c r="B158" s="6">
        <v>44872.827354097222</v>
      </c>
      <c r="C158" s="5" t="s">
        <v>1094</v>
      </c>
      <c r="D158" s="9">
        <v>451630246254</v>
      </c>
      <c r="E158" s="10" t="s">
        <v>184</v>
      </c>
      <c r="H158" s="8">
        <v>12525.58</v>
      </c>
      <c r="I158" s="5" t="s">
        <v>15</v>
      </c>
      <c r="J158" s="5" t="s">
        <v>1095</v>
      </c>
    </row>
    <row r="159" spans="1:10">
      <c r="A159" s="5" t="s">
        <v>1126</v>
      </c>
      <c r="B159" s="6">
        <v>44872.827354097222</v>
      </c>
      <c r="C159" s="5" t="s">
        <v>1094</v>
      </c>
      <c r="D159" s="9">
        <v>451630246255</v>
      </c>
      <c r="E159" s="10" t="s">
        <v>184</v>
      </c>
      <c r="H159" s="8">
        <v>7455.69</v>
      </c>
      <c r="I159" s="5" t="s">
        <v>15</v>
      </c>
      <c r="J159" s="5" t="s">
        <v>1095</v>
      </c>
    </row>
    <row r="160" spans="1:10">
      <c r="A160" s="5" t="s">
        <v>1126</v>
      </c>
      <c r="B160" s="6">
        <v>44872.827354097222</v>
      </c>
      <c r="C160" s="5" t="s">
        <v>1094</v>
      </c>
      <c r="D160" s="9">
        <v>451630246256</v>
      </c>
      <c r="E160" s="10" t="s">
        <v>184</v>
      </c>
      <c r="H160" s="8">
        <v>4277.4799999999996</v>
      </c>
      <c r="I160" s="5" t="s">
        <v>15</v>
      </c>
      <c r="J160" s="5" t="s">
        <v>1095</v>
      </c>
    </row>
    <row r="161" spans="1:10">
      <c r="A161" s="5" t="s">
        <v>1126</v>
      </c>
      <c r="B161" s="6">
        <v>44872.827354097222</v>
      </c>
      <c r="C161" s="5" t="s">
        <v>1094</v>
      </c>
      <c r="D161" s="9">
        <v>451329333551</v>
      </c>
      <c r="E161" s="10" t="s">
        <v>184</v>
      </c>
      <c r="H161" s="8">
        <v>13735.28</v>
      </c>
      <c r="I161" s="5" t="s">
        <v>15</v>
      </c>
      <c r="J161" s="5" t="s">
        <v>1095</v>
      </c>
    </row>
    <row r="162" spans="1:10">
      <c r="A162" s="5" t="s">
        <v>1126</v>
      </c>
      <c r="B162" s="6">
        <v>44872.827354097222</v>
      </c>
      <c r="C162" s="5" t="s">
        <v>1094</v>
      </c>
      <c r="D162" s="9">
        <v>451329333552</v>
      </c>
      <c r="E162" s="10" t="s">
        <v>184</v>
      </c>
      <c r="H162" s="8">
        <v>9040.2000000000007</v>
      </c>
      <c r="I162" s="5" t="s">
        <v>15</v>
      </c>
      <c r="J162" s="5" t="s">
        <v>1095</v>
      </c>
    </row>
    <row r="163" spans="1:10">
      <c r="A163" s="5" t="s">
        <v>1126</v>
      </c>
      <c r="B163" s="6">
        <v>44872.827354097222</v>
      </c>
      <c r="C163" s="5" t="s">
        <v>1094</v>
      </c>
      <c r="D163" s="9">
        <v>451329333553</v>
      </c>
      <c r="E163" s="10" t="s">
        <v>184</v>
      </c>
      <c r="H163" s="8">
        <v>7320.2</v>
      </c>
      <c r="I163" s="5" t="s">
        <v>15</v>
      </c>
      <c r="J163" s="5" t="s">
        <v>1095</v>
      </c>
    </row>
    <row r="164" spans="1:10">
      <c r="A164" s="5" t="s">
        <v>1126</v>
      </c>
      <c r="B164" s="6">
        <v>44872.827354097222</v>
      </c>
      <c r="C164" s="5" t="s">
        <v>1094</v>
      </c>
      <c r="D164" s="9">
        <v>451329333554</v>
      </c>
      <c r="E164" s="10" t="s">
        <v>184</v>
      </c>
      <c r="H164" s="8">
        <v>8836.8799999999992</v>
      </c>
      <c r="I164" s="5" t="s">
        <v>15</v>
      </c>
      <c r="J164" s="5" t="s">
        <v>1095</v>
      </c>
    </row>
    <row r="165" spans="1:10">
      <c r="A165" s="5" t="s">
        <v>1126</v>
      </c>
      <c r="B165" s="6">
        <v>44872.827354097222</v>
      </c>
      <c r="C165" s="5" t="s">
        <v>1094</v>
      </c>
      <c r="D165" s="9">
        <v>451329333555</v>
      </c>
      <c r="E165" s="10" t="s">
        <v>184</v>
      </c>
      <c r="H165" s="8">
        <v>4695.04</v>
      </c>
      <c r="I165" s="5" t="s">
        <v>15</v>
      </c>
      <c r="J165" s="5" t="s">
        <v>1095</v>
      </c>
    </row>
    <row r="166" spans="1:10">
      <c r="A166" s="5" t="s">
        <v>1126</v>
      </c>
      <c r="B166" s="6">
        <v>44872.827354097222</v>
      </c>
      <c r="C166" s="5" t="s">
        <v>1094</v>
      </c>
      <c r="D166" s="9">
        <v>451329333556</v>
      </c>
      <c r="E166" s="10" t="s">
        <v>184</v>
      </c>
      <c r="H166" s="8">
        <v>6586.68</v>
      </c>
      <c r="I166" s="5" t="s">
        <v>15</v>
      </c>
      <c r="J166" s="5" t="s">
        <v>1095</v>
      </c>
    </row>
    <row r="167" spans="1:10">
      <c r="A167" s="5" t="s">
        <v>1126</v>
      </c>
      <c r="B167" s="6">
        <v>44872.827354097222</v>
      </c>
      <c r="C167" s="5" t="s">
        <v>1094</v>
      </c>
      <c r="D167" s="9">
        <v>451630246241</v>
      </c>
      <c r="E167" s="10" t="s">
        <v>184</v>
      </c>
      <c r="H167" s="8">
        <v>29700.2</v>
      </c>
      <c r="I167" s="5" t="s">
        <v>15</v>
      </c>
      <c r="J167" s="5" t="s">
        <v>1095</v>
      </c>
    </row>
    <row r="168" spans="1:10">
      <c r="A168" s="5" t="s">
        <v>1126</v>
      </c>
      <c r="B168" s="6">
        <v>44872.827354097222</v>
      </c>
      <c r="C168" s="5" t="s">
        <v>1094</v>
      </c>
      <c r="D168" s="9">
        <v>451639246242</v>
      </c>
      <c r="E168" s="10" t="s">
        <v>184</v>
      </c>
      <c r="H168" s="8">
        <v>38481.370000000003</v>
      </c>
      <c r="I168" s="5" t="s">
        <v>15</v>
      </c>
      <c r="J168" s="5" t="s">
        <v>1095</v>
      </c>
    </row>
    <row r="169" spans="1:10">
      <c r="A169" s="5" t="s">
        <v>1126</v>
      </c>
      <c r="B169" s="6">
        <v>44872.827354097222</v>
      </c>
      <c r="C169" s="5" t="s">
        <v>1094</v>
      </c>
      <c r="D169" s="9">
        <v>451630246243</v>
      </c>
      <c r="E169" s="10" t="s">
        <v>184</v>
      </c>
      <c r="H169" s="8">
        <v>34501.599999999999</v>
      </c>
      <c r="I169" s="5" t="s">
        <v>15</v>
      </c>
      <c r="J169" s="5" t="s">
        <v>1095</v>
      </c>
    </row>
    <row r="170" spans="1:10">
      <c r="A170" s="5" t="s">
        <v>1126</v>
      </c>
      <c r="B170" s="6">
        <v>44872.827354097222</v>
      </c>
      <c r="C170" s="5" t="s">
        <v>1094</v>
      </c>
      <c r="D170" s="9">
        <v>451630246244</v>
      </c>
      <c r="E170" s="10" t="s">
        <v>184</v>
      </c>
      <c r="H170" s="8">
        <v>42025.16</v>
      </c>
      <c r="I170" s="5" t="s">
        <v>15</v>
      </c>
      <c r="J170" s="5" t="s">
        <v>1095</v>
      </c>
    </row>
    <row r="171" spans="1:10">
      <c r="A171" s="5" t="s">
        <v>1126</v>
      </c>
      <c r="B171" s="6">
        <v>44872.827354097222</v>
      </c>
      <c r="C171" s="5" t="s">
        <v>1094</v>
      </c>
      <c r="D171" s="9">
        <v>451630246245</v>
      </c>
      <c r="E171" s="10" t="s">
        <v>184</v>
      </c>
      <c r="H171" s="8">
        <v>23258.99</v>
      </c>
      <c r="I171" s="5" t="s">
        <v>15</v>
      </c>
      <c r="J171" s="5" t="s">
        <v>1095</v>
      </c>
    </row>
    <row r="172" spans="1:10">
      <c r="A172" s="5" t="s">
        <v>1126</v>
      </c>
      <c r="B172" s="6">
        <v>44872.827354097222</v>
      </c>
      <c r="C172" s="5" t="s">
        <v>1094</v>
      </c>
      <c r="D172" s="9">
        <v>451630246246</v>
      </c>
      <c r="E172" s="10" t="s">
        <v>184</v>
      </c>
      <c r="H172" s="8">
        <v>27235.86</v>
      </c>
      <c r="I172" s="5" t="s">
        <v>15</v>
      </c>
      <c r="J172" s="5" t="s">
        <v>1095</v>
      </c>
    </row>
    <row r="173" spans="1:10">
      <c r="A173" s="5" t="s">
        <v>1126</v>
      </c>
      <c r="B173" s="6">
        <v>44872.827354097222</v>
      </c>
      <c r="C173" s="5" t="s">
        <v>1094</v>
      </c>
      <c r="D173" s="9">
        <v>45152927374</v>
      </c>
      <c r="E173" s="10" t="s">
        <v>184</v>
      </c>
      <c r="H173" s="8">
        <v>16813.580000000002</v>
      </c>
      <c r="I173" s="5" t="s">
        <v>15</v>
      </c>
      <c r="J173" s="5" t="s">
        <v>1095</v>
      </c>
    </row>
    <row r="174" spans="1:10">
      <c r="A174" s="5" t="s">
        <v>1126</v>
      </c>
      <c r="B174" s="6">
        <v>44872.827354097222</v>
      </c>
      <c r="C174" s="5" t="s">
        <v>1094</v>
      </c>
      <c r="D174" s="9">
        <v>45123059972</v>
      </c>
      <c r="E174" s="10" t="s">
        <v>184</v>
      </c>
      <c r="H174" s="8">
        <v>710</v>
      </c>
      <c r="I174" s="5" t="s">
        <v>15</v>
      </c>
      <c r="J174" s="5" t="s">
        <v>1095</v>
      </c>
    </row>
    <row r="175" spans="1:10">
      <c r="A175" s="5" t="s">
        <v>1126</v>
      </c>
      <c r="B175" s="6">
        <v>44872.827354097222</v>
      </c>
      <c r="C175" s="5" t="s">
        <v>1094</v>
      </c>
      <c r="D175" s="9">
        <v>45113074629</v>
      </c>
      <c r="E175" s="10" t="s">
        <v>184</v>
      </c>
      <c r="H175" s="8">
        <v>15336.3</v>
      </c>
      <c r="I175" s="5" t="s">
        <v>15</v>
      </c>
      <c r="J175" s="5" t="s">
        <v>1095</v>
      </c>
    </row>
    <row r="176" spans="1:10">
      <c r="A176" s="5" t="s">
        <v>1126</v>
      </c>
      <c r="B176" s="6">
        <v>44872.827354097222</v>
      </c>
      <c r="C176" s="5" t="s">
        <v>1094</v>
      </c>
      <c r="D176" s="9">
        <v>45152927978</v>
      </c>
      <c r="E176" s="10" t="s">
        <v>184</v>
      </c>
      <c r="H176" s="8">
        <v>55</v>
      </c>
      <c r="I176" s="5" t="s">
        <v>15</v>
      </c>
      <c r="J176" s="5" t="s">
        <v>1095</v>
      </c>
    </row>
    <row r="177" spans="1:10">
      <c r="A177" s="5" t="s">
        <v>1126</v>
      </c>
      <c r="B177" s="6">
        <v>44872.827354097222</v>
      </c>
      <c r="C177" s="5" t="s">
        <v>1094</v>
      </c>
      <c r="D177" s="9">
        <v>45163024732</v>
      </c>
      <c r="E177" s="10" t="s">
        <v>184</v>
      </c>
      <c r="H177" s="8">
        <v>2339</v>
      </c>
      <c r="I177" s="5" t="s">
        <v>15</v>
      </c>
      <c r="J177" s="10" t="s">
        <v>1096</v>
      </c>
    </row>
    <row r="178" spans="1:10">
      <c r="A178" s="5" t="s">
        <v>1126</v>
      </c>
      <c r="B178" s="6">
        <v>44872.827354097222</v>
      </c>
      <c r="C178" s="5" t="s">
        <v>1094</v>
      </c>
      <c r="D178" s="9">
        <v>45113074639</v>
      </c>
      <c r="E178" s="10" t="s">
        <v>184</v>
      </c>
      <c r="H178" s="8">
        <v>34059.599999999999</v>
      </c>
      <c r="I178" s="5" t="s">
        <v>15</v>
      </c>
      <c r="J178" s="10" t="s">
        <v>1096</v>
      </c>
    </row>
    <row r="179" spans="1:10">
      <c r="A179" s="5" t="s">
        <v>1126</v>
      </c>
      <c r="B179" s="6">
        <v>44872.827354097222</v>
      </c>
      <c r="C179" s="5" t="s">
        <v>1094</v>
      </c>
      <c r="D179" s="9">
        <v>451130746391</v>
      </c>
      <c r="E179" s="10" t="s">
        <v>184</v>
      </c>
      <c r="H179" s="8">
        <v>233.17</v>
      </c>
      <c r="I179" s="5" t="s">
        <v>15</v>
      </c>
      <c r="J179" s="10" t="s">
        <v>1096</v>
      </c>
    </row>
    <row r="180" spans="1:10">
      <c r="A180" s="5" t="s">
        <v>1126</v>
      </c>
      <c r="B180" s="6">
        <v>44872.827354097222</v>
      </c>
      <c r="C180" s="5" t="s">
        <v>1094</v>
      </c>
      <c r="D180" s="9">
        <v>45123060478</v>
      </c>
      <c r="E180" s="10" t="s">
        <v>184</v>
      </c>
      <c r="H180" s="8">
        <v>10000</v>
      </c>
      <c r="I180" s="5" t="s">
        <v>15</v>
      </c>
      <c r="J180" s="10" t="s">
        <v>1096</v>
      </c>
    </row>
    <row r="181" spans="1:10">
      <c r="A181" s="5" t="s">
        <v>1126</v>
      </c>
      <c r="B181" s="6">
        <v>44872.827354097222</v>
      </c>
      <c r="C181" s="5" t="s">
        <v>1094</v>
      </c>
      <c r="D181" s="9">
        <v>45163026671</v>
      </c>
      <c r="E181" s="10" t="s">
        <v>184</v>
      </c>
      <c r="H181" s="8">
        <v>7000</v>
      </c>
      <c r="I181" s="5" t="s">
        <v>15</v>
      </c>
      <c r="J181" s="5" t="s">
        <v>1097</v>
      </c>
    </row>
    <row r="182" spans="1:10">
      <c r="A182" s="5" t="s">
        <v>1127</v>
      </c>
      <c r="B182" s="6">
        <v>44872.827354097222</v>
      </c>
      <c r="C182" s="5" t="s">
        <v>1094</v>
      </c>
      <c r="D182" s="7"/>
      <c r="E182" s="10"/>
      <c r="F182" s="8">
        <v>19159.099999999999</v>
      </c>
      <c r="I182" s="11" t="s">
        <v>9</v>
      </c>
      <c r="J182" s="10" t="s">
        <v>1107</v>
      </c>
    </row>
    <row r="183" spans="1:10">
      <c r="A183" s="5" t="s">
        <v>1126</v>
      </c>
      <c r="B183" s="6">
        <v>44872.827354097222</v>
      </c>
      <c r="C183" s="5" t="s">
        <v>1094</v>
      </c>
      <c r="D183" s="7"/>
      <c r="E183" s="10"/>
      <c r="F183" s="8">
        <v>1.8</v>
      </c>
      <c r="I183" s="11" t="s">
        <v>9</v>
      </c>
      <c r="J183" s="5" t="s">
        <v>1095</v>
      </c>
    </row>
    <row r="184" spans="1:10">
      <c r="A184" s="5" t="s">
        <v>1126</v>
      </c>
      <c r="B184" s="6">
        <v>44872.827354097222</v>
      </c>
      <c r="C184" s="5" t="s">
        <v>1094</v>
      </c>
      <c r="D184" s="7"/>
      <c r="E184" s="10"/>
      <c r="F184" s="8">
        <v>12324.5</v>
      </c>
      <c r="I184" s="11" t="s">
        <v>9</v>
      </c>
      <c r="J184" s="5" t="s">
        <v>1099</v>
      </c>
    </row>
    <row r="185" spans="1:10">
      <c r="A185" s="5" t="s">
        <v>1126</v>
      </c>
      <c r="B185" s="6">
        <v>44872.827354097222</v>
      </c>
      <c r="C185" s="5" t="s">
        <v>1094</v>
      </c>
      <c r="D185" s="7"/>
      <c r="E185" s="10"/>
      <c r="F185" s="8">
        <v>16192.3</v>
      </c>
      <c r="I185" s="11" t="s">
        <v>9</v>
      </c>
      <c r="J185" s="5" t="s">
        <v>1128</v>
      </c>
    </row>
    <row r="186" spans="1:10">
      <c r="A186" s="5" t="s">
        <v>1126</v>
      </c>
      <c r="B186" s="6">
        <v>44872.827354097222</v>
      </c>
      <c r="C186" s="5" t="s">
        <v>1094</v>
      </c>
      <c r="D186" s="7"/>
      <c r="E186" s="10"/>
      <c r="F186" s="8">
        <v>8976.1</v>
      </c>
      <c r="I186" s="11" t="s">
        <v>9</v>
      </c>
      <c r="J186" s="10" t="s">
        <v>1100</v>
      </c>
    </row>
    <row r="187" spans="1:10">
      <c r="A187" s="5" t="s">
        <v>1126</v>
      </c>
      <c r="B187" s="6">
        <v>44872.827354097222</v>
      </c>
      <c r="C187" s="5" t="s">
        <v>1094</v>
      </c>
      <c r="D187" s="7"/>
      <c r="E187" s="10"/>
      <c r="F187" s="8">
        <v>19352.2</v>
      </c>
      <c r="I187" s="11" t="s">
        <v>9</v>
      </c>
      <c r="J187" s="10" t="s">
        <v>1129</v>
      </c>
    </row>
    <row r="188" spans="1:10">
      <c r="A188" s="5" t="s">
        <v>1126</v>
      </c>
      <c r="B188" s="6">
        <v>44872.827354097222</v>
      </c>
      <c r="C188" s="5" t="s">
        <v>1094</v>
      </c>
      <c r="D188" s="7"/>
      <c r="E188" s="10"/>
      <c r="F188" s="8">
        <v>82636.800000000003</v>
      </c>
      <c r="I188" s="11" t="s">
        <v>9</v>
      </c>
      <c r="J188" s="5" t="s">
        <v>1097</v>
      </c>
    </row>
    <row r="189" spans="1:10">
      <c r="A189" s="5" t="s">
        <v>1126</v>
      </c>
      <c r="B189" s="6">
        <v>44872.827354097222</v>
      </c>
      <c r="C189" s="5" t="s">
        <v>1094</v>
      </c>
      <c r="D189" s="7"/>
      <c r="E189" s="10"/>
      <c r="F189" s="8">
        <v>13114.1</v>
      </c>
      <c r="I189" s="11" t="s">
        <v>9</v>
      </c>
      <c r="J189" s="5" t="s">
        <v>1102</v>
      </c>
    </row>
    <row r="190" spans="1:10">
      <c r="A190" s="5" t="s">
        <v>1126</v>
      </c>
      <c r="B190" s="6">
        <v>44872.827354097222</v>
      </c>
      <c r="C190" s="5" t="s">
        <v>1094</v>
      </c>
      <c r="D190" s="7"/>
      <c r="E190" s="10"/>
      <c r="F190" s="8">
        <v>24687.7</v>
      </c>
      <c r="I190" s="11" t="s">
        <v>9</v>
      </c>
      <c r="J190" s="5" t="s">
        <v>1103</v>
      </c>
    </row>
    <row r="191" spans="1:10">
      <c r="A191" s="5" t="s">
        <v>1126</v>
      </c>
      <c r="B191" s="6">
        <v>44872.827354097222</v>
      </c>
      <c r="C191" s="5" t="s">
        <v>1094</v>
      </c>
      <c r="D191" s="7"/>
      <c r="E191" s="10"/>
      <c r="F191" s="8">
        <v>17054.8</v>
      </c>
      <c r="I191" s="11" t="s">
        <v>9</v>
      </c>
      <c r="J191" s="5" t="s">
        <v>1104</v>
      </c>
    </row>
    <row r="192" spans="1:10">
      <c r="A192" s="5" t="s">
        <v>1126</v>
      </c>
      <c r="B192" s="6">
        <v>44872.827354097222</v>
      </c>
      <c r="C192" s="5" t="s">
        <v>1094</v>
      </c>
      <c r="D192" s="7"/>
      <c r="E192" s="10"/>
      <c r="F192" s="8">
        <v>23936.2</v>
      </c>
      <c r="I192" s="11" t="s">
        <v>9</v>
      </c>
      <c r="J192" s="10" t="s">
        <v>1105</v>
      </c>
    </row>
    <row r="193" spans="1:10">
      <c r="A193" s="5" t="s">
        <v>1126</v>
      </c>
      <c r="B193" s="6">
        <v>44872.827354097222</v>
      </c>
      <c r="C193" s="5" t="s">
        <v>1094</v>
      </c>
      <c r="D193" s="7"/>
      <c r="E193" s="10"/>
      <c r="F193" s="8">
        <v>7294.8</v>
      </c>
      <c r="I193" s="11" t="s">
        <v>9</v>
      </c>
      <c r="J193" s="5" t="s">
        <v>1106</v>
      </c>
    </row>
    <row r="194" spans="1:10">
      <c r="A194" s="5" t="s">
        <v>1126</v>
      </c>
      <c r="B194" s="6">
        <v>44872.827354097222</v>
      </c>
      <c r="C194" s="5" t="s">
        <v>1094</v>
      </c>
      <c r="D194" s="7"/>
      <c r="E194" s="10"/>
      <c r="F194" s="8">
        <v>60251.4</v>
      </c>
      <c r="I194" s="11" t="s">
        <v>9</v>
      </c>
      <c r="J194" s="5" t="s">
        <v>1117</v>
      </c>
    </row>
    <row r="195" spans="1:10">
      <c r="A195" s="5" t="s">
        <v>1126</v>
      </c>
      <c r="B195" s="6">
        <v>44872.827354097222</v>
      </c>
      <c r="C195" s="5" t="s">
        <v>1094</v>
      </c>
      <c r="D195" s="7"/>
      <c r="E195" s="10"/>
      <c r="F195" s="8">
        <v>17711.5</v>
      </c>
      <c r="I195" s="11" t="s">
        <v>9</v>
      </c>
      <c r="J195" s="10" t="s">
        <v>1108</v>
      </c>
    </row>
    <row r="196" spans="1:10">
      <c r="A196" s="5" t="s">
        <v>1126</v>
      </c>
      <c r="B196" s="6">
        <v>44872.827354097222</v>
      </c>
      <c r="C196" s="5" t="s">
        <v>1094</v>
      </c>
      <c r="D196" s="7"/>
      <c r="E196" s="10"/>
      <c r="F196" s="8">
        <v>14297.2</v>
      </c>
      <c r="I196" s="11" t="s">
        <v>9</v>
      </c>
      <c r="J196" s="10" t="s">
        <v>1109</v>
      </c>
    </row>
    <row r="197" spans="1:10">
      <c r="A197" s="5" t="s">
        <v>1126</v>
      </c>
      <c r="B197" s="6">
        <v>44872.827354097222</v>
      </c>
      <c r="C197" s="5" t="s">
        <v>1094</v>
      </c>
      <c r="D197" s="7"/>
      <c r="E197" s="10"/>
      <c r="F197" s="8">
        <v>10013.799999999999</v>
      </c>
      <c r="I197" s="11" t="s">
        <v>9</v>
      </c>
      <c r="J197" s="10" t="s">
        <v>1110</v>
      </c>
    </row>
    <row r="198" spans="1:10">
      <c r="A198" s="5" t="s">
        <v>1126</v>
      </c>
      <c r="B198" s="6">
        <v>44872.827354097222</v>
      </c>
      <c r="C198" s="5" t="s">
        <v>1094</v>
      </c>
      <c r="D198" s="7"/>
      <c r="E198" s="10"/>
      <c r="F198" s="8">
        <v>29366.3</v>
      </c>
      <c r="I198" s="11" t="s">
        <v>9</v>
      </c>
      <c r="J198" s="10" t="s">
        <v>1111</v>
      </c>
    </row>
    <row r="199" spans="1:10">
      <c r="A199" s="5" t="s">
        <v>1126</v>
      </c>
      <c r="B199" s="6">
        <v>44872.827354097222</v>
      </c>
      <c r="C199" s="5" t="s">
        <v>1094</v>
      </c>
      <c r="D199" s="7"/>
      <c r="E199" s="10"/>
      <c r="F199" s="8">
        <v>146506.9</v>
      </c>
      <c r="I199" s="11" t="s">
        <v>9</v>
      </c>
      <c r="J199" s="10" t="s">
        <v>1096</v>
      </c>
    </row>
    <row r="200" spans="1:10">
      <c r="A200" s="12" t="s">
        <v>21</v>
      </c>
      <c r="B200" s="3"/>
      <c r="C200" s="3"/>
      <c r="D200" s="26">
        <f>515425.61+9187.2</f>
        <v>524612.80999999994</v>
      </c>
      <c r="E200" s="10"/>
      <c r="F200" s="25">
        <f>SUM(F144:G199)</f>
        <v>524612.80999999994</v>
      </c>
      <c r="H200" s="8"/>
      <c r="I200" s="11"/>
      <c r="J200" s="10"/>
    </row>
    <row r="201" spans="1:10">
      <c r="A201" s="13" t="s">
        <v>22</v>
      </c>
      <c r="B201" s="13" t="s">
        <v>23</v>
      </c>
      <c r="C201" s="13" t="s">
        <v>24</v>
      </c>
      <c r="D201" s="7"/>
      <c r="E201" s="10"/>
      <c r="H201" s="8"/>
      <c r="I201" s="11"/>
      <c r="J201" s="10"/>
    </row>
    <row r="202" spans="1:10" ht="15.75" customHeight="1">
      <c r="D202" s="14">
        <v>112156004</v>
      </c>
    </row>
    <row r="203" spans="1:10" ht="15.75" customHeight="1">
      <c r="D203" s="14">
        <v>112156028</v>
      </c>
    </row>
    <row r="205" spans="1:10">
      <c r="A205" s="1" t="s">
        <v>0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3" t="s">
        <v>62</v>
      </c>
      <c r="B206" s="2"/>
      <c r="C206" s="2"/>
      <c r="D206" s="2"/>
      <c r="E206" s="2"/>
      <c r="F206" s="2"/>
      <c r="G206" s="2"/>
      <c r="H206" s="2"/>
      <c r="I206" s="2"/>
      <c r="J206" s="2"/>
    </row>
    <row r="207" spans="1:10">
      <c r="A207" s="88" t="s">
        <v>0</v>
      </c>
      <c r="B207" s="88" t="s">
        <v>2</v>
      </c>
      <c r="C207" s="88" t="s">
        <v>3</v>
      </c>
      <c r="D207" s="88" t="s">
        <v>4</v>
      </c>
      <c r="E207" s="88" t="s">
        <v>5</v>
      </c>
      <c r="F207" s="88" t="s">
        <v>6</v>
      </c>
      <c r="G207" s="90"/>
      <c r="H207" s="91"/>
      <c r="I207" s="88" t="s">
        <v>7</v>
      </c>
      <c r="J207" s="88" t="s">
        <v>8</v>
      </c>
    </row>
    <row r="208" spans="1:10">
      <c r="A208" s="89"/>
      <c r="B208" s="89"/>
      <c r="C208" s="89"/>
      <c r="D208" s="89"/>
      <c r="E208" s="89"/>
      <c r="F208" s="4" t="s">
        <v>9</v>
      </c>
      <c r="G208" s="4" t="s">
        <v>10</v>
      </c>
      <c r="H208" s="4" t="s">
        <v>11</v>
      </c>
      <c r="I208" s="89"/>
      <c r="J208" s="89"/>
    </row>
    <row r="209" spans="1:10">
      <c r="A209" s="5" t="s">
        <v>1130</v>
      </c>
      <c r="B209" s="6">
        <v>44873.806855972223</v>
      </c>
      <c r="C209" s="5" t="s">
        <v>1094</v>
      </c>
      <c r="D209" s="7">
        <v>381079020</v>
      </c>
      <c r="E209" s="5" t="s">
        <v>736</v>
      </c>
      <c r="H209" s="8">
        <v>1883.74</v>
      </c>
      <c r="I209" s="5" t="s">
        <v>15</v>
      </c>
      <c r="J209" s="5" t="s">
        <v>1095</v>
      </c>
    </row>
    <row r="210" spans="1:10">
      <c r="A210" s="5" t="s">
        <v>1130</v>
      </c>
      <c r="B210" s="6">
        <v>44873.806855972223</v>
      </c>
      <c r="C210" s="5" t="s">
        <v>1094</v>
      </c>
      <c r="D210" s="9">
        <v>451630298521</v>
      </c>
      <c r="E210" s="10" t="s">
        <v>184</v>
      </c>
      <c r="H210" s="8">
        <v>2741.13</v>
      </c>
      <c r="I210" s="5" t="s">
        <v>15</v>
      </c>
      <c r="J210" s="5" t="s">
        <v>1095</v>
      </c>
    </row>
    <row r="211" spans="1:10">
      <c r="A211" s="5" t="s">
        <v>1130</v>
      </c>
      <c r="B211" s="6">
        <v>44873.806855972223</v>
      </c>
      <c r="C211" s="5" t="s">
        <v>1094</v>
      </c>
      <c r="D211" s="9">
        <v>451630298522</v>
      </c>
      <c r="E211" s="10" t="s">
        <v>184</v>
      </c>
      <c r="H211" s="8">
        <v>2735.62</v>
      </c>
      <c r="I211" s="5" t="s">
        <v>15</v>
      </c>
      <c r="J211" s="5" t="s">
        <v>1095</v>
      </c>
    </row>
    <row r="212" spans="1:10">
      <c r="A212" s="5" t="s">
        <v>1130</v>
      </c>
      <c r="B212" s="6">
        <v>44873.806855972223</v>
      </c>
      <c r="C212" s="5" t="s">
        <v>1094</v>
      </c>
      <c r="D212" s="9">
        <v>451630298523</v>
      </c>
      <c r="E212" s="10" t="s">
        <v>184</v>
      </c>
      <c r="H212" s="8">
        <v>2797.91</v>
      </c>
      <c r="I212" s="5" t="s">
        <v>15</v>
      </c>
      <c r="J212" s="5" t="s">
        <v>1095</v>
      </c>
    </row>
    <row r="213" spans="1:10">
      <c r="A213" s="5" t="s">
        <v>1130</v>
      </c>
      <c r="B213" s="6">
        <v>44873.806855972223</v>
      </c>
      <c r="C213" s="5" t="s">
        <v>1094</v>
      </c>
      <c r="D213" s="9">
        <v>451630298524</v>
      </c>
      <c r="E213" s="10" t="s">
        <v>184</v>
      </c>
      <c r="H213" s="8">
        <v>3983.42</v>
      </c>
      <c r="I213" s="5" t="s">
        <v>15</v>
      </c>
      <c r="J213" s="5" t="s">
        <v>1095</v>
      </c>
    </row>
    <row r="214" spans="1:10">
      <c r="A214" s="5" t="s">
        <v>1130</v>
      </c>
      <c r="B214" s="6">
        <v>44873.806855972223</v>
      </c>
      <c r="C214" s="5" t="s">
        <v>1094</v>
      </c>
      <c r="D214" s="9">
        <v>451630298525</v>
      </c>
      <c r="E214" s="10" t="s">
        <v>184</v>
      </c>
      <c r="H214" s="8">
        <v>3650.84</v>
      </c>
      <c r="I214" s="5" t="s">
        <v>15</v>
      </c>
      <c r="J214" s="5" t="s">
        <v>1095</v>
      </c>
    </row>
    <row r="215" spans="1:10">
      <c r="A215" s="5" t="s">
        <v>1130</v>
      </c>
      <c r="B215" s="6">
        <v>44873.806855972223</v>
      </c>
      <c r="C215" s="5" t="s">
        <v>1094</v>
      </c>
      <c r="D215" s="9">
        <v>451630298526</v>
      </c>
      <c r="E215" s="10" t="s">
        <v>184</v>
      </c>
      <c r="H215" s="8">
        <v>2659.96</v>
      </c>
      <c r="I215" s="5" t="s">
        <v>15</v>
      </c>
      <c r="J215" s="5" t="s">
        <v>1095</v>
      </c>
    </row>
    <row r="216" spans="1:10">
      <c r="A216" s="5" t="s">
        <v>1130</v>
      </c>
      <c r="B216" s="6">
        <v>44873.806855972223</v>
      </c>
      <c r="C216" s="5" t="s">
        <v>1094</v>
      </c>
      <c r="D216" s="9">
        <v>53312108426</v>
      </c>
      <c r="E216" s="10" t="s">
        <v>184</v>
      </c>
      <c r="H216" s="8">
        <v>544.99</v>
      </c>
      <c r="I216" s="5" t="s">
        <v>15</v>
      </c>
      <c r="J216" s="5" t="s">
        <v>1095</v>
      </c>
    </row>
    <row r="217" spans="1:10">
      <c r="A217" s="5" t="s">
        <v>1130</v>
      </c>
      <c r="B217" s="6">
        <v>44873.806855972223</v>
      </c>
      <c r="C217" s="5" t="s">
        <v>1094</v>
      </c>
      <c r="D217" s="9">
        <v>45123062257</v>
      </c>
      <c r="E217" s="10" t="s">
        <v>184</v>
      </c>
      <c r="H217" s="8">
        <v>261.94</v>
      </c>
      <c r="I217" s="5" t="s">
        <v>15</v>
      </c>
      <c r="J217" s="5" t="s">
        <v>1095</v>
      </c>
    </row>
    <row r="218" spans="1:10">
      <c r="A218" s="5" t="s">
        <v>1130</v>
      </c>
      <c r="B218" s="6">
        <v>44873.806855972223</v>
      </c>
      <c r="C218" s="5" t="s">
        <v>1094</v>
      </c>
      <c r="D218" s="9">
        <v>45132937321</v>
      </c>
      <c r="E218" s="10" t="s">
        <v>184</v>
      </c>
      <c r="H218" s="8">
        <v>1217.83</v>
      </c>
      <c r="I218" s="5" t="s">
        <v>15</v>
      </c>
      <c r="J218" s="5" t="s">
        <v>1095</v>
      </c>
    </row>
    <row r="219" spans="1:10">
      <c r="A219" s="5" t="s">
        <v>1130</v>
      </c>
      <c r="B219" s="6">
        <v>44873.806855972223</v>
      </c>
      <c r="C219" s="5" t="s">
        <v>1094</v>
      </c>
      <c r="D219" s="9">
        <v>45152930404</v>
      </c>
      <c r="E219" s="10" t="s">
        <v>184</v>
      </c>
      <c r="H219" s="8">
        <v>1394.36</v>
      </c>
      <c r="I219" s="5" t="s">
        <v>15</v>
      </c>
      <c r="J219" s="5" t="s">
        <v>1095</v>
      </c>
    </row>
    <row r="220" spans="1:10">
      <c r="A220" s="5" t="s">
        <v>1130</v>
      </c>
      <c r="B220" s="6">
        <v>44873.806855972223</v>
      </c>
      <c r="C220" s="5" t="s">
        <v>1094</v>
      </c>
      <c r="D220" s="9">
        <v>45143307838</v>
      </c>
      <c r="E220" s="10" t="s">
        <v>184</v>
      </c>
      <c r="H220" s="8">
        <v>858.3</v>
      </c>
      <c r="I220" s="5" t="s">
        <v>15</v>
      </c>
      <c r="J220" s="5" t="s">
        <v>1095</v>
      </c>
    </row>
    <row r="221" spans="1:10">
      <c r="A221" s="5" t="s">
        <v>1130</v>
      </c>
      <c r="B221" s="6">
        <v>44873.806855972223</v>
      </c>
      <c r="C221" s="5" t="s">
        <v>1094</v>
      </c>
      <c r="D221" s="9">
        <v>53412109769</v>
      </c>
      <c r="E221" s="10" t="s">
        <v>184</v>
      </c>
      <c r="H221" s="8">
        <v>1081</v>
      </c>
      <c r="I221" s="5" t="s">
        <v>15</v>
      </c>
      <c r="J221" s="5" t="s">
        <v>1095</v>
      </c>
    </row>
    <row r="222" spans="1:10">
      <c r="A222" s="5" t="s">
        <v>1130</v>
      </c>
      <c r="B222" s="6">
        <v>44873.806855972223</v>
      </c>
      <c r="C222" s="5" t="s">
        <v>1094</v>
      </c>
      <c r="D222" s="9">
        <v>45113077011</v>
      </c>
      <c r="E222" s="10" t="s">
        <v>184</v>
      </c>
      <c r="H222" s="8">
        <v>1377.4</v>
      </c>
      <c r="I222" s="5" t="s">
        <v>15</v>
      </c>
      <c r="J222" s="5" t="s">
        <v>1095</v>
      </c>
    </row>
    <row r="223" spans="1:10">
      <c r="A223" s="5" t="s">
        <v>1130</v>
      </c>
      <c r="B223" s="6">
        <v>44873.806855972223</v>
      </c>
      <c r="C223" s="5" t="s">
        <v>1094</v>
      </c>
      <c r="D223" s="9">
        <v>45123062514</v>
      </c>
      <c r="E223" s="10" t="s">
        <v>184</v>
      </c>
      <c r="H223" s="8">
        <v>5000</v>
      </c>
      <c r="I223" s="5" t="s">
        <v>15</v>
      </c>
      <c r="J223" s="5" t="s">
        <v>1097</v>
      </c>
    </row>
    <row r="224" spans="1:10">
      <c r="A224" s="5" t="s">
        <v>1130</v>
      </c>
      <c r="B224" s="6">
        <v>44873.806855972223</v>
      </c>
      <c r="C224" s="5" t="s">
        <v>1094</v>
      </c>
      <c r="D224" s="7"/>
      <c r="E224" s="10"/>
      <c r="F224" s="8">
        <v>6482</v>
      </c>
      <c r="I224" s="11" t="s">
        <v>9</v>
      </c>
      <c r="J224" s="10" t="s">
        <v>1100</v>
      </c>
    </row>
    <row r="225" spans="1:10">
      <c r="A225" s="5" t="s">
        <v>1130</v>
      </c>
      <c r="B225" s="6">
        <v>44873.806855972223</v>
      </c>
      <c r="C225" s="5" t="s">
        <v>1094</v>
      </c>
      <c r="D225" s="7"/>
      <c r="E225" s="10"/>
      <c r="F225" s="8">
        <v>6659.1</v>
      </c>
      <c r="I225" s="11" t="s">
        <v>9</v>
      </c>
      <c r="J225" s="5" t="s">
        <v>1099</v>
      </c>
    </row>
    <row r="226" spans="1:10">
      <c r="A226" s="5" t="s">
        <v>1130</v>
      </c>
      <c r="B226" s="6">
        <v>44873.806855972223</v>
      </c>
      <c r="C226" s="5" t="s">
        <v>1094</v>
      </c>
      <c r="D226" s="7"/>
      <c r="E226" s="10"/>
      <c r="F226" s="8">
        <v>13566.9</v>
      </c>
      <c r="I226" s="11" t="s">
        <v>9</v>
      </c>
      <c r="J226" s="10" t="s">
        <v>1129</v>
      </c>
    </row>
    <row r="227" spans="1:10">
      <c r="A227" s="5" t="s">
        <v>1130</v>
      </c>
      <c r="B227" s="6">
        <v>44873.806855972223</v>
      </c>
      <c r="C227" s="5" t="s">
        <v>1094</v>
      </c>
      <c r="D227" s="7"/>
      <c r="E227" s="10"/>
      <c r="F227" s="8">
        <v>159741.29999999999</v>
      </c>
      <c r="I227" s="11" t="s">
        <v>9</v>
      </c>
      <c r="J227" s="5" t="s">
        <v>1097</v>
      </c>
    </row>
    <row r="228" spans="1:10">
      <c r="A228" s="5" t="s">
        <v>1130</v>
      </c>
      <c r="B228" s="6">
        <v>44873.806855972223</v>
      </c>
      <c r="C228" s="5" t="s">
        <v>1094</v>
      </c>
      <c r="D228" s="7"/>
      <c r="E228" s="10"/>
      <c r="F228" s="8">
        <v>21493.5</v>
      </c>
      <c r="I228" s="11" t="s">
        <v>9</v>
      </c>
      <c r="J228" s="5" t="s">
        <v>1102</v>
      </c>
    </row>
    <row r="229" spans="1:10">
      <c r="A229" s="5" t="s">
        <v>1130</v>
      </c>
      <c r="B229" s="6">
        <v>44873.806855972223</v>
      </c>
      <c r="C229" s="5" t="s">
        <v>1094</v>
      </c>
      <c r="D229" s="7"/>
      <c r="E229" s="10"/>
      <c r="F229" s="8">
        <v>12671.7</v>
      </c>
      <c r="I229" s="11" t="s">
        <v>9</v>
      </c>
      <c r="J229" s="5" t="s">
        <v>1103</v>
      </c>
    </row>
    <row r="230" spans="1:10">
      <c r="A230" s="5" t="s">
        <v>1130</v>
      </c>
      <c r="B230" s="6">
        <v>44873.806855972223</v>
      </c>
      <c r="C230" s="5" t="s">
        <v>1094</v>
      </c>
      <c r="D230" s="7"/>
      <c r="E230" s="10"/>
      <c r="F230" s="8">
        <v>13416</v>
      </c>
      <c r="I230" s="11" t="s">
        <v>9</v>
      </c>
      <c r="J230" s="5" t="s">
        <v>1104</v>
      </c>
    </row>
    <row r="231" spans="1:10">
      <c r="A231" s="5" t="s">
        <v>1130</v>
      </c>
      <c r="B231" s="6">
        <v>44873.806855972223</v>
      </c>
      <c r="C231" s="5" t="s">
        <v>1094</v>
      </c>
      <c r="D231" s="7"/>
      <c r="E231" s="10"/>
      <c r="F231" s="8">
        <v>13914.4</v>
      </c>
      <c r="I231" s="11" t="s">
        <v>9</v>
      </c>
      <c r="J231" s="10" t="s">
        <v>1105</v>
      </c>
    </row>
    <row r="232" spans="1:10">
      <c r="A232" s="5" t="s">
        <v>1130</v>
      </c>
      <c r="B232" s="6">
        <v>44873.806855972223</v>
      </c>
      <c r="C232" s="5" t="s">
        <v>1094</v>
      </c>
      <c r="D232" s="7"/>
      <c r="E232" s="10"/>
      <c r="F232" s="8">
        <v>8055.3</v>
      </c>
      <c r="I232" s="11" t="s">
        <v>9</v>
      </c>
      <c r="J232" s="5" t="s">
        <v>1106</v>
      </c>
    </row>
    <row r="233" spans="1:10">
      <c r="A233" s="5" t="s">
        <v>1130</v>
      </c>
      <c r="B233" s="6">
        <v>44873.806855972223</v>
      </c>
      <c r="C233" s="5" t="s">
        <v>1094</v>
      </c>
      <c r="D233" s="7"/>
      <c r="E233" s="10"/>
      <c r="F233" s="8">
        <v>6931</v>
      </c>
      <c r="I233" s="11" t="s">
        <v>9</v>
      </c>
      <c r="J233" s="5" t="s">
        <v>1117</v>
      </c>
    </row>
    <row r="234" spans="1:10">
      <c r="A234" s="5" t="s">
        <v>1130</v>
      </c>
      <c r="B234" s="6">
        <v>44873.806855972223</v>
      </c>
      <c r="C234" s="5" t="s">
        <v>1094</v>
      </c>
      <c r="D234" s="7"/>
      <c r="E234" s="10"/>
      <c r="F234" s="8">
        <v>9727.2000000000007</v>
      </c>
      <c r="I234" s="11" t="s">
        <v>9</v>
      </c>
      <c r="J234" s="10" t="s">
        <v>1107</v>
      </c>
    </row>
    <row r="235" spans="1:10">
      <c r="A235" s="5" t="s">
        <v>1130</v>
      </c>
      <c r="B235" s="6">
        <v>44873.806855972223</v>
      </c>
      <c r="C235" s="5" t="s">
        <v>1094</v>
      </c>
      <c r="D235" s="7"/>
      <c r="E235" s="10"/>
      <c r="F235" s="8">
        <v>14557.9</v>
      </c>
      <c r="I235" s="11" t="s">
        <v>9</v>
      </c>
      <c r="J235" s="10" t="s">
        <v>1108</v>
      </c>
    </row>
    <row r="236" spans="1:10">
      <c r="A236" s="5" t="s">
        <v>1130</v>
      </c>
      <c r="B236" s="6">
        <v>44873.806855972223</v>
      </c>
      <c r="C236" s="5" t="s">
        <v>1094</v>
      </c>
      <c r="D236" s="7"/>
      <c r="E236" s="10"/>
      <c r="F236" s="8">
        <v>7014.1</v>
      </c>
      <c r="I236" s="11" t="s">
        <v>9</v>
      </c>
      <c r="J236" s="10" t="s">
        <v>1109</v>
      </c>
    </row>
    <row r="237" spans="1:10">
      <c r="A237" s="5" t="s">
        <v>1130</v>
      </c>
      <c r="B237" s="6">
        <v>44873.806855972223</v>
      </c>
      <c r="C237" s="5" t="s">
        <v>1094</v>
      </c>
      <c r="D237" s="7"/>
      <c r="E237" s="10"/>
      <c r="F237" s="8">
        <v>918.6</v>
      </c>
      <c r="I237" s="11" t="s">
        <v>9</v>
      </c>
      <c r="J237" s="10" t="s">
        <v>1118</v>
      </c>
    </row>
    <row r="238" spans="1:10">
      <c r="A238" s="5" t="s">
        <v>1130</v>
      </c>
      <c r="B238" s="6">
        <v>44873.806855972223</v>
      </c>
      <c r="C238" s="5" t="s">
        <v>1094</v>
      </c>
      <c r="D238" s="7"/>
      <c r="E238" s="10"/>
      <c r="F238" s="8">
        <v>9274.9</v>
      </c>
      <c r="I238" s="11" t="s">
        <v>9</v>
      </c>
      <c r="J238" s="10" t="s">
        <v>1110</v>
      </c>
    </row>
    <row r="239" spans="1:10">
      <c r="A239" s="5" t="s">
        <v>1130</v>
      </c>
      <c r="B239" s="6">
        <v>44873.806855972223</v>
      </c>
      <c r="C239" s="5" t="s">
        <v>1094</v>
      </c>
      <c r="D239" s="7"/>
      <c r="E239" s="10"/>
      <c r="F239" s="8">
        <v>7993</v>
      </c>
      <c r="I239" s="11" t="s">
        <v>9</v>
      </c>
      <c r="J239" s="10" t="s">
        <v>1111</v>
      </c>
    </row>
    <row r="240" spans="1:10">
      <c r="A240" s="5" t="s">
        <v>1130</v>
      </c>
      <c r="B240" s="6">
        <v>44873.806855972223</v>
      </c>
      <c r="C240" s="5" t="s">
        <v>1094</v>
      </c>
      <c r="D240" s="7"/>
      <c r="E240" s="10"/>
      <c r="F240" s="8">
        <v>10984.9</v>
      </c>
      <c r="I240" s="11" t="s">
        <v>9</v>
      </c>
      <c r="J240" s="10" t="s">
        <v>1122</v>
      </c>
    </row>
    <row r="241" spans="1:10">
      <c r="A241" s="5" t="s">
        <v>1130</v>
      </c>
      <c r="B241" s="6">
        <v>44873.806855972223</v>
      </c>
      <c r="C241" s="5" t="s">
        <v>1094</v>
      </c>
      <c r="D241" s="7"/>
      <c r="E241" s="10"/>
      <c r="F241" s="8">
        <v>118982.2</v>
      </c>
      <c r="I241" s="11" t="s">
        <v>9</v>
      </c>
      <c r="J241" s="10" t="s">
        <v>1096</v>
      </c>
    </row>
    <row r="242" spans="1:10">
      <c r="A242" s="5" t="s">
        <v>1130</v>
      </c>
      <c r="B242" s="6">
        <v>44873.806855972223</v>
      </c>
      <c r="C242" s="5" t="s">
        <v>1094</v>
      </c>
      <c r="D242" s="7"/>
      <c r="E242" s="10"/>
      <c r="F242" s="8">
        <v>12375</v>
      </c>
      <c r="I242" s="11" t="s">
        <v>9</v>
      </c>
      <c r="J242" s="5" t="s">
        <v>1113</v>
      </c>
    </row>
    <row r="243" spans="1:10">
      <c r="A243" s="12" t="s">
        <v>21</v>
      </c>
      <c r="B243" s="3"/>
      <c r="C243" s="3"/>
      <c r="D243" s="26">
        <f>451627+3132</f>
        <v>454759</v>
      </c>
      <c r="E243" s="10"/>
      <c r="F243" s="20">
        <f>SUM(F209:G242)</f>
        <v>454759</v>
      </c>
      <c r="H243" s="8"/>
      <c r="I243" s="11"/>
      <c r="J243" s="5"/>
    </row>
    <row r="244" spans="1:10">
      <c r="A244" s="13" t="s">
        <v>22</v>
      </c>
      <c r="B244" s="13" t="s">
        <v>23</v>
      </c>
      <c r="C244" s="13" t="s">
        <v>24</v>
      </c>
      <c r="D244" s="7"/>
      <c r="E244" s="10"/>
      <c r="H244" s="8"/>
      <c r="I244" s="11"/>
      <c r="J244" s="5"/>
    </row>
    <row r="245" spans="1:10" ht="15.75" customHeight="1">
      <c r="D245" s="14">
        <v>112163110</v>
      </c>
    </row>
    <row r="246" spans="1:10" ht="15.75" customHeight="1">
      <c r="D246" s="14">
        <v>112163193</v>
      </c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65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88" t="s">
        <v>0</v>
      </c>
      <c r="B250" s="88" t="s">
        <v>2</v>
      </c>
      <c r="C250" s="88" t="s">
        <v>3</v>
      </c>
      <c r="D250" s="88" t="s">
        <v>4</v>
      </c>
      <c r="E250" s="88" t="s">
        <v>5</v>
      </c>
      <c r="F250" s="88" t="s">
        <v>6</v>
      </c>
      <c r="G250" s="90"/>
      <c r="H250" s="91"/>
      <c r="I250" s="88" t="s">
        <v>7</v>
      </c>
      <c r="J250" s="88" t="s">
        <v>8</v>
      </c>
    </row>
    <row r="251" spans="1:10">
      <c r="A251" s="89"/>
      <c r="B251" s="89"/>
      <c r="C251" s="89"/>
      <c r="D251" s="89"/>
      <c r="E251" s="89"/>
      <c r="F251" s="4" t="s">
        <v>9</v>
      </c>
      <c r="G251" s="4" t="s">
        <v>10</v>
      </c>
      <c r="H251" s="4" t="s">
        <v>11</v>
      </c>
      <c r="I251" s="89"/>
      <c r="J251" s="89"/>
    </row>
    <row r="252" spans="1:10">
      <c r="A252" s="5" t="s">
        <v>1131</v>
      </c>
      <c r="B252" s="6">
        <v>44874.819491724527</v>
      </c>
      <c r="C252" s="5" t="s">
        <v>1094</v>
      </c>
      <c r="D252" s="7"/>
      <c r="E252" s="10"/>
      <c r="G252" s="8">
        <v>302.48</v>
      </c>
      <c r="I252" s="11" t="s">
        <v>10</v>
      </c>
      <c r="J252" s="5" t="s">
        <v>1095</v>
      </c>
    </row>
    <row r="253" spans="1:10">
      <c r="A253" s="5" t="s">
        <v>1132</v>
      </c>
      <c r="B253" s="6">
        <v>44874.819491724527</v>
      </c>
      <c r="C253" s="5" t="s">
        <v>1094</v>
      </c>
      <c r="D253" s="7"/>
      <c r="E253" s="10"/>
      <c r="G253" s="8">
        <v>4212.49</v>
      </c>
      <c r="I253" s="11" t="s">
        <v>10</v>
      </c>
      <c r="J253" s="5" t="s">
        <v>1097</v>
      </c>
    </row>
    <row r="254" spans="1:10">
      <c r="A254" s="5" t="s">
        <v>1132</v>
      </c>
      <c r="B254" s="6">
        <v>44874.819491724527</v>
      </c>
      <c r="C254" s="5" t="s">
        <v>1094</v>
      </c>
      <c r="D254" s="9">
        <v>45152931287</v>
      </c>
      <c r="E254" s="10" t="s">
        <v>184</v>
      </c>
      <c r="H254" s="8">
        <v>3871.02</v>
      </c>
      <c r="I254" s="5" t="s">
        <v>15</v>
      </c>
      <c r="J254" s="5" t="s">
        <v>1097</v>
      </c>
    </row>
    <row r="255" spans="1:10">
      <c r="A255" s="5" t="s">
        <v>1132</v>
      </c>
      <c r="B255" s="6">
        <v>44874.819491724527</v>
      </c>
      <c r="C255" s="5" t="s">
        <v>1094</v>
      </c>
      <c r="D255" s="9">
        <v>45132940241</v>
      </c>
      <c r="E255" s="10" t="s">
        <v>184</v>
      </c>
      <c r="H255" s="8">
        <v>30960</v>
      </c>
      <c r="I255" s="5" t="s">
        <v>15</v>
      </c>
      <c r="J255" s="5" t="s">
        <v>1097</v>
      </c>
    </row>
    <row r="256" spans="1:10">
      <c r="A256" s="5" t="s">
        <v>1132</v>
      </c>
      <c r="B256" s="6">
        <v>44874.819491724527</v>
      </c>
      <c r="C256" s="5" t="s">
        <v>1094</v>
      </c>
      <c r="D256" s="9">
        <v>45113079508</v>
      </c>
      <c r="E256" s="10" t="s">
        <v>184</v>
      </c>
      <c r="H256" s="8">
        <v>3686.01</v>
      </c>
      <c r="I256" s="5" t="s">
        <v>15</v>
      </c>
      <c r="J256" s="5" t="s">
        <v>1095</v>
      </c>
    </row>
    <row r="257" spans="1:10">
      <c r="A257" s="5" t="s">
        <v>1132</v>
      </c>
      <c r="B257" s="6">
        <v>44874.819491724527</v>
      </c>
      <c r="C257" s="5" t="s">
        <v>1094</v>
      </c>
      <c r="D257" s="9">
        <v>45123065547</v>
      </c>
      <c r="E257" s="10" t="s">
        <v>184</v>
      </c>
      <c r="H257" s="8">
        <v>143.94999999999999</v>
      </c>
      <c r="I257" s="5" t="s">
        <v>15</v>
      </c>
      <c r="J257" s="5" t="s">
        <v>1095</v>
      </c>
    </row>
    <row r="258" spans="1:10">
      <c r="A258" s="5" t="s">
        <v>1132</v>
      </c>
      <c r="B258" s="6">
        <v>44874.819491724527</v>
      </c>
      <c r="C258" s="5" t="s">
        <v>1094</v>
      </c>
      <c r="D258" s="9">
        <v>13130665640</v>
      </c>
      <c r="E258" s="10" t="s">
        <v>184</v>
      </c>
      <c r="H258" s="8">
        <v>3492.18</v>
      </c>
      <c r="I258" s="5" t="s">
        <v>15</v>
      </c>
      <c r="J258" s="5" t="s">
        <v>1095</v>
      </c>
    </row>
    <row r="259" spans="1:10">
      <c r="A259" s="5" t="s">
        <v>1132</v>
      </c>
      <c r="B259" s="6">
        <v>44874.819491724527</v>
      </c>
      <c r="C259" s="5" t="s">
        <v>1094</v>
      </c>
      <c r="D259" s="9">
        <v>45173001070</v>
      </c>
      <c r="E259" s="10" t="s">
        <v>184</v>
      </c>
      <c r="H259" s="8">
        <v>49.08</v>
      </c>
      <c r="I259" s="5" t="s">
        <v>15</v>
      </c>
      <c r="J259" s="5" t="s">
        <v>1095</v>
      </c>
    </row>
    <row r="260" spans="1:10">
      <c r="A260" s="5" t="s">
        <v>1132</v>
      </c>
      <c r="B260" s="6">
        <v>44874.819491724527</v>
      </c>
      <c r="C260" s="5" t="s">
        <v>1094</v>
      </c>
      <c r="D260" s="9">
        <v>45113080097</v>
      </c>
      <c r="E260" s="10" t="s">
        <v>184</v>
      </c>
      <c r="H260" s="8">
        <v>225.95</v>
      </c>
      <c r="I260" s="5" t="s">
        <v>15</v>
      </c>
      <c r="J260" s="5" t="s">
        <v>1095</v>
      </c>
    </row>
    <row r="261" spans="1:10">
      <c r="A261" s="5" t="s">
        <v>1132</v>
      </c>
      <c r="B261" s="6">
        <v>44874.819491724527</v>
      </c>
      <c r="C261" s="5" t="s">
        <v>1094</v>
      </c>
      <c r="D261" s="9">
        <v>45113080186</v>
      </c>
      <c r="E261" s="10" t="s">
        <v>184</v>
      </c>
      <c r="H261" s="8">
        <v>196.33</v>
      </c>
      <c r="I261" s="5" t="s">
        <v>15</v>
      </c>
      <c r="J261" s="5" t="s">
        <v>1095</v>
      </c>
    </row>
    <row r="262" spans="1:10">
      <c r="A262" s="5" t="s">
        <v>1132</v>
      </c>
      <c r="B262" s="6">
        <v>44874.819491724527</v>
      </c>
      <c r="C262" s="5" t="s">
        <v>1094</v>
      </c>
      <c r="D262" s="7"/>
      <c r="E262" s="10"/>
      <c r="F262" s="8">
        <v>6574.6</v>
      </c>
      <c r="I262" s="11" t="s">
        <v>9</v>
      </c>
      <c r="J262" s="5" t="s">
        <v>1099</v>
      </c>
    </row>
    <row r="263" spans="1:10">
      <c r="A263" s="5" t="s">
        <v>1132</v>
      </c>
      <c r="B263" s="6">
        <v>44874.819491724527</v>
      </c>
      <c r="C263" s="5" t="s">
        <v>1094</v>
      </c>
      <c r="D263" s="7"/>
      <c r="E263" s="10"/>
      <c r="F263" s="8">
        <v>13654.5</v>
      </c>
      <c r="I263" s="11" t="s">
        <v>9</v>
      </c>
      <c r="J263" s="10" t="s">
        <v>1129</v>
      </c>
    </row>
    <row r="264" spans="1:10">
      <c r="A264" s="5" t="s">
        <v>1132</v>
      </c>
      <c r="B264" s="6">
        <v>44874.819491724527</v>
      </c>
      <c r="C264" s="5" t="s">
        <v>1094</v>
      </c>
      <c r="D264" s="7"/>
      <c r="E264" s="10"/>
      <c r="F264" s="8">
        <v>43822.5</v>
      </c>
      <c r="I264" s="11" t="s">
        <v>9</v>
      </c>
      <c r="J264" s="5" t="s">
        <v>1097</v>
      </c>
    </row>
    <row r="265" spans="1:10">
      <c r="A265" s="5" t="s">
        <v>1132</v>
      </c>
      <c r="B265" s="6">
        <v>44874.819491724527</v>
      </c>
      <c r="C265" s="5" t="s">
        <v>1094</v>
      </c>
      <c r="D265" s="7"/>
      <c r="E265" s="10"/>
      <c r="F265" s="8">
        <v>14318.5</v>
      </c>
      <c r="I265" s="11" t="s">
        <v>9</v>
      </c>
      <c r="J265" s="10" t="s">
        <v>1101</v>
      </c>
    </row>
    <row r="266" spans="1:10">
      <c r="A266" s="5" t="s">
        <v>1132</v>
      </c>
      <c r="B266" s="6">
        <v>44874.819491724527</v>
      </c>
      <c r="C266" s="5" t="s">
        <v>1094</v>
      </c>
      <c r="D266" s="7"/>
      <c r="E266" s="10"/>
      <c r="F266" s="8">
        <v>15336.5</v>
      </c>
      <c r="I266" s="11" t="s">
        <v>9</v>
      </c>
      <c r="J266" s="5" t="s">
        <v>1102</v>
      </c>
    </row>
    <row r="267" spans="1:10">
      <c r="A267" s="5" t="s">
        <v>1132</v>
      </c>
      <c r="B267" s="6">
        <v>44874.819491724527</v>
      </c>
      <c r="C267" s="5" t="s">
        <v>1094</v>
      </c>
      <c r="D267" s="7"/>
      <c r="E267" s="10"/>
      <c r="F267" s="8">
        <v>23075</v>
      </c>
      <c r="I267" s="11" t="s">
        <v>9</v>
      </c>
      <c r="J267" s="5" t="s">
        <v>1103</v>
      </c>
    </row>
    <row r="268" spans="1:10">
      <c r="A268" s="5" t="s">
        <v>1132</v>
      </c>
      <c r="B268" s="6">
        <v>44874.819491724527</v>
      </c>
      <c r="C268" s="5" t="s">
        <v>1094</v>
      </c>
      <c r="D268" s="7"/>
      <c r="E268" s="10"/>
      <c r="F268" s="8">
        <v>9029.6</v>
      </c>
      <c r="I268" s="11" t="s">
        <v>9</v>
      </c>
      <c r="J268" s="5" t="s">
        <v>1104</v>
      </c>
    </row>
    <row r="269" spans="1:10">
      <c r="A269" s="5" t="s">
        <v>1132</v>
      </c>
      <c r="B269" s="6">
        <v>44874.819491724527</v>
      </c>
      <c r="C269" s="5" t="s">
        <v>1094</v>
      </c>
      <c r="D269" s="7"/>
      <c r="E269" s="10"/>
      <c r="F269" s="8">
        <v>12769.9</v>
      </c>
      <c r="I269" s="11" t="s">
        <v>9</v>
      </c>
      <c r="J269" s="10" t="s">
        <v>1105</v>
      </c>
    </row>
    <row r="270" spans="1:10">
      <c r="A270" s="5" t="s">
        <v>1132</v>
      </c>
      <c r="B270" s="6">
        <v>44874.819491724527</v>
      </c>
      <c r="C270" s="5" t="s">
        <v>1094</v>
      </c>
      <c r="D270" s="7"/>
      <c r="E270" s="10"/>
      <c r="F270" s="8">
        <v>13607.8</v>
      </c>
      <c r="I270" s="11" t="s">
        <v>9</v>
      </c>
      <c r="J270" s="5" t="s">
        <v>1106</v>
      </c>
    </row>
    <row r="271" spans="1:10">
      <c r="A271" s="5" t="s">
        <v>1132</v>
      </c>
      <c r="B271" s="6">
        <v>44874.819491724527</v>
      </c>
      <c r="C271" s="5" t="s">
        <v>1094</v>
      </c>
      <c r="D271" s="7"/>
      <c r="E271" s="10"/>
      <c r="F271" s="8">
        <v>11499.8</v>
      </c>
      <c r="I271" s="11" t="s">
        <v>9</v>
      </c>
      <c r="J271" s="10" t="s">
        <v>1107</v>
      </c>
    </row>
    <row r="272" spans="1:10">
      <c r="A272" s="5" t="s">
        <v>1132</v>
      </c>
      <c r="B272" s="6">
        <v>44874.819491724527</v>
      </c>
      <c r="C272" s="5" t="s">
        <v>1094</v>
      </c>
      <c r="D272" s="7"/>
      <c r="E272" s="10"/>
      <c r="F272" s="8">
        <v>9485</v>
      </c>
      <c r="I272" s="11" t="s">
        <v>9</v>
      </c>
      <c r="J272" s="10" t="s">
        <v>1108</v>
      </c>
    </row>
    <row r="273" spans="1:10">
      <c r="A273" s="5" t="s">
        <v>1132</v>
      </c>
      <c r="B273" s="6">
        <v>44874.819491724527</v>
      </c>
      <c r="C273" s="5" t="s">
        <v>1094</v>
      </c>
      <c r="D273" s="7"/>
      <c r="E273" s="10"/>
      <c r="F273" s="8">
        <v>11754.7</v>
      </c>
      <c r="I273" s="11" t="s">
        <v>9</v>
      </c>
      <c r="J273" s="10" t="s">
        <v>1109</v>
      </c>
    </row>
    <row r="274" spans="1:10">
      <c r="A274" s="5" t="s">
        <v>1132</v>
      </c>
      <c r="B274" s="6">
        <v>44874.819491724527</v>
      </c>
      <c r="C274" s="5" t="s">
        <v>1094</v>
      </c>
      <c r="D274" s="7"/>
      <c r="E274" s="10"/>
      <c r="F274" s="8">
        <v>10185.5</v>
      </c>
      <c r="I274" s="11" t="s">
        <v>9</v>
      </c>
      <c r="J274" s="10" t="s">
        <v>1118</v>
      </c>
    </row>
    <row r="275" spans="1:10">
      <c r="A275" s="5" t="s">
        <v>1132</v>
      </c>
      <c r="B275" s="6">
        <v>44874.819491724527</v>
      </c>
      <c r="C275" s="5" t="s">
        <v>1094</v>
      </c>
      <c r="D275" s="7"/>
      <c r="E275" s="10"/>
      <c r="F275" s="8">
        <v>11703.8</v>
      </c>
      <c r="I275" s="11" t="s">
        <v>9</v>
      </c>
      <c r="J275" s="10" t="s">
        <v>1110</v>
      </c>
    </row>
    <row r="276" spans="1:10">
      <c r="A276" s="5" t="s">
        <v>1132</v>
      </c>
      <c r="B276" s="6">
        <v>44874.819491724527</v>
      </c>
      <c r="C276" s="5" t="s">
        <v>1094</v>
      </c>
      <c r="D276" s="7"/>
      <c r="E276" s="10"/>
      <c r="F276" s="8">
        <v>6258.3</v>
      </c>
      <c r="I276" s="11" t="s">
        <v>9</v>
      </c>
      <c r="J276" s="10" t="s">
        <v>1111</v>
      </c>
    </row>
    <row r="277" spans="1:10">
      <c r="A277" s="5" t="s">
        <v>1132</v>
      </c>
      <c r="B277" s="6">
        <v>44874.819491724527</v>
      </c>
      <c r="C277" s="5" t="s">
        <v>1094</v>
      </c>
      <c r="D277" s="7"/>
      <c r="E277" s="10"/>
      <c r="F277" s="8">
        <v>214985.1</v>
      </c>
      <c r="I277" s="11" t="s">
        <v>9</v>
      </c>
      <c r="J277" s="10" t="s">
        <v>1096</v>
      </c>
    </row>
    <row r="278" spans="1:10">
      <c r="A278" s="5" t="s">
        <v>1132</v>
      </c>
      <c r="B278" s="6">
        <v>44874.819491724527</v>
      </c>
      <c r="C278" s="5" t="s">
        <v>1094</v>
      </c>
      <c r="D278" s="7"/>
      <c r="E278" s="10"/>
      <c r="F278" s="8">
        <v>8895.5</v>
      </c>
      <c r="I278" s="11" t="s">
        <v>9</v>
      </c>
      <c r="J278" s="5" t="s">
        <v>1112</v>
      </c>
    </row>
    <row r="279" spans="1:10">
      <c r="A279" s="12" t="s">
        <v>21</v>
      </c>
      <c r="B279" s="3"/>
      <c r="C279" s="3"/>
      <c r="D279" s="26">
        <f>435068.37+6403.2</f>
        <v>441471.57</v>
      </c>
      <c r="E279" s="10"/>
      <c r="F279" s="25">
        <f>SUM(F252:G278)</f>
        <v>441471.56999999995</v>
      </c>
      <c r="H279" s="8"/>
      <c r="I279" s="11"/>
      <c r="J279" s="5"/>
    </row>
    <row r="280" spans="1:10">
      <c r="A280" s="13" t="s">
        <v>22</v>
      </c>
      <c r="B280" s="13" t="s">
        <v>23</v>
      </c>
      <c r="C280" s="13" t="s">
        <v>24</v>
      </c>
      <c r="D280" s="7"/>
      <c r="E280" s="10"/>
      <c r="H280" s="8"/>
      <c r="I280" s="11"/>
      <c r="J280" s="5"/>
    </row>
    <row r="281" spans="1:10" ht="15.75" customHeight="1">
      <c r="D281" s="14">
        <v>112197305</v>
      </c>
    </row>
    <row r="282" spans="1:10" ht="15.75" customHeight="1">
      <c r="D282" s="14">
        <v>112197371</v>
      </c>
    </row>
    <row r="284" spans="1:10">
      <c r="A284" s="1" t="s">
        <v>0</v>
      </c>
      <c r="B284" s="2"/>
      <c r="C284" s="2"/>
      <c r="D284" s="2"/>
      <c r="E284" s="2"/>
      <c r="F284" s="2"/>
      <c r="G284" s="2"/>
      <c r="H284" s="2"/>
      <c r="I284" s="2"/>
      <c r="J284" s="2"/>
    </row>
    <row r="285" spans="1:10">
      <c r="A285" s="3" t="s">
        <v>68</v>
      </c>
      <c r="B285" s="2"/>
      <c r="C285" s="2"/>
      <c r="D285" s="2"/>
      <c r="E285" s="2"/>
      <c r="F285" s="2"/>
      <c r="G285" s="2"/>
      <c r="H285" s="2"/>
      <c r="I285" s="2"/>
      <c r="J285" s="2"/>
    </row>
    <row r="286" spans="1:10">
      <c r="A286" s="88" t="s">
        <v>0</v>
      </c>
      <c r="B286" s="88" t="s">
        <v>2</v>
      </c>
      <c r="C286" s="88" t="s">
        <v>3</v>
      </c>
      <c r="D286" s="88" t="s">
        <v>4</v>
      </c>
      <c r="E286" s="88" t="s">
        <v>5</v>
      </c>
      <c r="F286" s="88" t="s">
        <v>6</v>
      </c>
      <c r="G286" s="90"/>
      <c r="H286" s="91"/>
      <c r="I286" s="88" t="s">
        <v>7</v>
      </c>
      <c r="J286" s="88" t="s">
        <v>8</v>
      </c>
    </row>
    <row r="287" spans="1:10">
      <c r="A287" s="89"/>
      <c r="B287" s="89"/>
      <c r="C287" s="89"/>
      <c r="D287" s="89"/>
      <c r="E287" s="89"/>
      <c r="F287" s="4" t="s">
        <v>9</v>
      </c>
      <c r="G287" s="4" t="s">
        <v>10</v>
      </c>
      <c r="H287" s="4" t="s">
        <v>11</v>
      </c>
      <c r="I287" s="89"/>
      <c r="J287" s="89"/>
    </row>
    <row r="288" spans="1:10">
      <c r="A288" s="5" t="s">
        <v>1133</v>
      </c>
      <c r="B288" s="6">
        <v>44875.813369212963</v>
      </c>
      <c r="C288" s="5" t="s">
        <v>1094</v>
      </c>
      <c r="D288" s="9">
        <v>45113082640</v>
      </c>
      <c r="E288" s="10" t="s">
        <v>1121</v>
      </c>
      <c r="H288" s="8">
        <v>2524.2399999999998</v>
      </c>
      <c r="I288" s="5" t="s">
        <v>15</v>
      </c>
      <c r="J288" s="5" t="s">
        <v>1097</v>
      </c>
    </row>
    <row r="289" spans="1:10">
      <c r="A289" s="5" t="s">
        <v>1133</v>
      </c>
      <c r="B289" s="6">
        <v>44875.813369212963</v>
      </c>
      <c r="C289" s="5" t="s">
        <v>1094</v>
      </c>
      <c r="D289" s="9">
        <v>45152936355</v>
      </c>
      <c r="E289" s="10" t="s">
        <v>184</v>
      </c>
      <c r="H289" s="8">
        <v>463.28</v>
      </c>
      <c r="I289" s="5" t="s">
        <v>15</v>
      </c>
      <c r="J289" s="5" t="s">
        <v>1095</v>
      </c>
    </row>
    <row r="290" spans="1:10">
      <c r="A290" s="5" t="s">
        <v>1133</v>
      </c>
      <c r="B290" s="6">
        <v>44875.813369212963</v>
      </c>
      <c r="C290" s="5" t="s">
        <v>1094</v>
      </c>
      <c r="D290" s="9">
        <v>45113082268</v>
      </c>
      <c r="E290" s="10" t="s">
        <v>184</v>
      </c>
      <c r="H290" s="8">
        <v>3101.31</v>
      </c>
      <c r="I290" s="5" t="s">
        <v>15</v>
      </c>
      <c r="J290" s="10" t="s">
        <v>1096</v>
      </c>
    </row>
    <row r="291" spans="1:10">
      <c r="A291" s="5" t="s">
        <v>1133</v>
      </c>
      <c r="B291" s="6">
        <v>44875.813369212963</v>
      </c>
      <c r="C291" s="5" t="s">
        <v>1094</v>
      </c>
      <c r="D291" s="9">
        <v>45113082606</v>
      </c>
      <c r="E291" s="10" t="s">
        <v>184</v>
      </c>
      <c r="H291" s="8">
        <v>626</v>
      </c>
      <c r="I291" s="5" t="s">
        <v>15</v>
      </c>
      <c r="J291" s="5" t="s">
        <v>1095</v>
      </c>
    </row>
    <row r="292" spans="1:10">
      <c r="A292" s="5" t="s">
        <v>1133</v>
      </c>
      <c r="B292" s="6">
        <v>44875.813369212963</v>
      </c>
      <c r="C292" s="5" t="s">
        <v>1094</v>
      </c>
      <c r="D292" s="9">
        <v>13580509152</v>
      </c>
      <c r="E292" s="10" t="s">
        <v>184</v>
      </c>
      <c r="H292" s="8">
        <v>3270</v>
      </c>
      <c r="I292" s="5" t="s">
        <v>15</v>
      </c>
      <c r="J292" s="5" t="s">
        <v>1097</v>
      </c>
    </row>
    <row r="293" spans="1:10">
      <c r="A293" s="5" t="s">
        <v>1133</v>
      </c>
      <c r="B293" s="6">
        <v>44875.813369212963</v>
      </c>
      <c r="C293" s="5" t="s">
        <v>1094</v>
      </c>
      <c r="D293" s="9">
        <v>53412113941</v>
      </c>
      <c r="E293" s="10" t="s">
        <v>184</v>
      </c>
      <c r="H293" s="8">
        <v>117.54</v>
      </c>
      <c r="I293" s="5" t="s">
        <v>15</v>
      </c>
      <c r="J293" s="5" t="s">
        <v>1095</v>
      </c>
    </row>
    <row r="294" spans="1:10">
      <c r="A294" s="5" t="s">
        <v>1133</v>
      </c>
      <c r="B294" s="6">
        <v>44875.813369212963</v>
      </c>
      <c r="C294" s="5" t="s">
        <v>1094</v>
      </c>
      <c r="D294" s="9">
        <v>45163033068</v>
      </c>
      <c r="E294" s="10" t="s">
        <v>184</v>
      </c>
      <c r="H294" s="8">
        <v>1321.45</v>
      </c>
      <c r="I294" s="5" t="s">
        <v>15</v>
      </c>
      <c r="J294" s="5" t="s">
        <v>1095</v>
      </c>
    </row>
    <row r="295" spans="1:10">
      <c r="A295" s="5" t="s">
        <v>1133</v>
      </c>
      <c r="B295" s="6">
        <v>44875.813369212963</v>
      </c>
      <c r="C295" s="5" t="s">
        <v>1094</v>
      </c>
      <c r="D295" s="9">
        <v>51317013051</v>
      </c>
      <c r="E295" s="10" t="s">
        <v>184</v>
      </c>
      <c r="H295" s="8">
        <v>487.7</v>
      </c>
      <c r="I295" s="5" t="s">
        <v>15</v>
      </c>
      <c r="J295" s="5" t="s">
        <v>1095</v>
      </c>
    </row>
    <row r="296" spans="1:10">
      <c r="A296" s="5" t="s">
        <v>1133</v>
      </c>
      <c r="B296" s="6">
        <v>44875.813369212963</v>
      </c>
      <c r="C296" s="5" t="s">
        <v>1094</v>
      </c>
      <c r="D296" s="9">
        <v>45173003013</v>
      </c>
      <c r="E296" s="10" t="s">
        <v>184</v>
      </c>
      <c r="H296" s="8">
        <v>1529.48</v>
      </c>
      <c r="I296" s="5" t="s">
        <v>15</v>
      </c>
      <c r="J296" s="5" t="s">
        <v>1095</v>
      </c>
    </row>
    <row r="297" spans="1:10">
      <c r="A297" s="5" t="s">
        <v>1134</v>
      </c>
      <c r="B297" s="6">
        <v>44875.813369212963</v>
      </c>
      <c r="C297" s="5" t="s">
        <v>1094</v>
      </c>
      <c r="D297" s="7"/>
      <c r="E297" s="10"/>
      <c r="F297" s="8">
        <v>14049</v>
      </c>
      <c r="I297" s="11" t="s">
        <v>9</v>
      </c>
      <c r="J297" s="10" t="s">
        <v>1109</v>
      </c>
    </row>
    <row r="298" spans="1:10">
      <c r="A298" s="5" t="s">
        <v>1133</v>
      </c>
      <c r="B298" s="6">
        <v>44875.813369212963</v>
      </c>
      <c r="C298" s="5" t="s">
        <v>1094</v>
      </c>
      <c r="D298" s="7"/>
      <c r="E298" s="10"/>
      <c r="F298" s="8">
        <v>17879.7</v>
      </c>
      <c r="I298" s="11" t="s">
        <v>9</v>
      </c>
      <c r="J298" s="5" t="s">
        <v>1099</v>
      </c>
    </row>
    <row r="299" spans="1:10">
      <c r="A299" s="5" t="s">
        <v>1133</v>
      </c>
      <c r="B299" s="6">
        <v>44875.813369212963</v>
      </c>
      <c r="C299" s="5" t="s">
        <v>1094</v>
      </c>
      <c r="D299" s="7"/>
      <c r="E299" s="10"/>
      <c r="F299" s="8">
        <v>9208</v>
      </c>
      <c r="I299" s="11" t="s">
        <v>9</v>
      </c>
      <c r="J299" s="5" t="s">
        <v>1128</v>
      </c>
    </row>
    <row r="300" spans="1:10">
      <c r="A300" s="5" t="s">
        <v>1133</v>
      </c>
      <c r="B300" s="6">
        <v>44875.813369212963</v>
      </c>
      <c r="C300" s="5" t="s">
        <v>1094</v>
      </c>
      <c r="D300" s="7"/>
      <c r="E300" s="10"/>
      <c r="F300" s="8">
        <v>39409.800000000003</v>
      </c>
      <c r="I300" s="11" t="s">
        <v>9</v>
      </c>
      <c r="J300" s="5" t="s">
        <v>1097</v>
      </c>
    </row>
    <row r="301" spans="1:10">
      <c r="A301" s="5" t="s">
        <v>1133</v>
      </c>
      <c r="B301" s="6">
        <v>44875.813369212963</v>
      </c>
      <c r="C301" s="5" t="s">
        <v>1094</v>
      </c>
      <c r="D301" s="7"/>
      <c r="E301" s="10"/>
      <c r="F301" s="8">
        <v>9178.5</v>
      </c>
      <c r="I301" s="11" t="s">
        <v>9</v>
      </c>
      <c r="J301" s="10" t="s">
        <v>1101</v>
      </c>
    </row>
    <row r="302" spans="1:10">
      <c r="A302" s="5" t="s">
        <v>1133</v>
      </c>
      <c r="B302" s="6">
        <v>44875.813369212963</v>
      </c>
      <c r="C302" s="5" t="s">
        <v>1094</v>
      </c>
      <c r="D302" s="7"/>
      <c r="E302" s="10"/>
      <c r="F302" s="8">
        <v>8123.5</v>
      </c>
      <c r="I302" s="11" t="s">
        <v>9</v>
      </c>
      <c r="J302" s="5" t="s">
        <v>1102</v>
      </c>
    </row>
    <row r="303" spans="1:10">
      <c r="A303" s="5" t="s">
        <v>1133</v>
      </c>
      <c r="B303" s="6">
        <v>44875.813369212963</v>
      </c>
      <c r="C303" s="5" t="s">
        <v>1094</v>
      </c>
      <c r="D303" s="7"/>
      <c r="E303" s="10"/>
      <c r="F303" s="8">
        <v>15471.2</v>
      </c>
      <c r="I303" s="11" t="s">
        <v>9</v>
      </c>
      <c r="J303" s="5" t="s">
        <v>1103</v>
      </c>
    </row>
    <row r="304" spans="1:10">
      <c r="A304" s="5" t="s">
        <v>1133</v>
      </c>
      <c r="B304" s="6">
        <v>44875.813369212963</v>
      </c>
      <c r="C304" s="5" t="s">
        <v>1094</v>
      </c>
      <c r="D304" s="7"/>
      <c r="E304" s="10"/>
      <c r="F304" s="8">
        <v>17315.400000000001</v>
      </c>
      <c r="I304" s="11" t="s">
        <v>9</v>
      </c>
      <c r="J304" s="5" t="s">
        <v>1104</v>
      </c>
    </row>
    <row r="305" spans="1:10">
      <c r="A305" s="5" t="s">
        <v>1133</v>
      </c>
      <c r="B305" s="6">
        <v>44875.813369212963</v>
      </c>
      <c r="C305" s="5" t="s">
        <v>1094</v>
      </c>
      <c r="D305" s="7"/>
      <c r="E305" s="10"/>
      <c r="F305" s="8">
        <v>10958.7</v>
      </c>
      <c r="I305" s="11" t="s">
        <v>9</v>
      </c>
      <c r="J305" s="10" t="s">
        <v>1105</v>
      </c>
    </row>
    <row r="306" spans="1:10">
      <c r="A306" s="5" t="s">
        <v>1133</v>
      </c>
      <c r="B306" s="6">
        <v>44875.813369212963</v>
      </c>
      <c r="C306" s="5" t="s">
        <v>1094</v>
      </c>
      <c r="D306" s="7"/>
      <c r="E306" s="10"/>
      <c r="F306" s="8">
        <v>33469.4</v>
      </c>
      <c r="I306" s="11" t="s">
        <v>9</v>
      </c>
      <c r="J306" s="5" t="s">
        <v>1106</v>
      </c>
    </row>
    <row r="307" spans="1:10">
      <c r="A307" s="5" t="s">
        <v>1133</v>
      </c>
      <c r="B307" s="6">
        <v>44875.813369212963</v>
      </c>
      <c r="C307" s="5" t="s">
        <v>1094</v>
      </c>
      <c r="D307" s="7"/>
      <c r="E307" s="10"/>
      <c r="F307" s="8">
        <v>11350.1</v>
      </c>
      <c r="I307" s="11" t="s">
        <v>9</v>
      </c>
      <c r="J307" s="5" t="s">
        <v>1117</v>
      </c>
    </row>
    <row r="308" spans="1:10">
      <c r="A308" s="5" t="s">
        <v>1133</v>
      </c>
      <c r="B308" s="6">
        <v>44875.813369212963</v>
      </c>
      <c r="C308" s="5" t="s">
        <v>1094</v>
      </c>
      <c r="D308" s="7"/>
      <c r="E308" s="10"/>
      <c r="F308" s="8">
        <v>13461.7</v>
      </c>
      <c r="I308" s="11" t="s">
        <v>9</v>
      </c>
      <c r="J308" s="10" t="s">
        <v>1107</v>
      </c>
    </row>
    <row r="309" spans="1:10">
      <c r="A309" s="5" t="s">
        <v>1133</v>
      </c>
      <c r="B309" s="6">
        <v>44875.813369212963</v>
      </c>
      <c r="C309" s="5" t="s">
        <v>1094</v>
      </c>
      <c r="D309" s="7"/>
      <c r="E309" s="10"/>
      <c r="F309" s="8">
        <v>11551.5</v>
      </c>
      <c r="I309" s="11" t="s">
        <v>9</v>
      </c>
      <c r="J309" s="10" t="s">
        <v>1108</v>
      </c>
    </row>
    <row r="310" spans="1:10">
      <c r="A310" s="5" t="s">
        <v>1133</v>
      </c>
      <c r="B310" s="6">
        <v>44875.813369212963</v>
      </c>
      <c r="C310" s="5" t="s">
        <v>1094</v>
      </c>
      <c r="D310" s="7"/>
      <c r="E310" s="10"/>
      <c r="F310" s="8">
        <v>17075.2</v>
      </c>
      <c r="I310" s="11" t="s">
        <v>9</v>
      </c>
      <c r="J310" s="10" t="s">
        <v>1110</v>
      </c>
    </row>
    <row r="311" spans="1:10">
      <c r="A311" s="5" t="s">
        <v>1133</v>
      </c>
      <c r="B311" s="6">
        <v>44875.813369212963</v>
      </c>
      <c r="C311" s="5" t="s">
        <v>1094</v>
      </c>
      <c r="D311" s="7"/>
      <c r="E311" s="10"/>
      <c r="F311" s="8">
        <v>16715.900000000001</v>
      </c>
      <c r="I311" s="11" t="s">
        <v>9</v>
      </c>
      <c r="J311" s="10" t="s">
        <v>1111</v>
      </c>
    </row>
    <row r="312" spans="1:10">
      <c r="A312" s="5" t="s">
        <v>1133</v>
      </c>
      <c r="B312" s="6">
        <v>44875.813369212963</v>
      </c>
      <c r="C312" s="5" t="s">
        <v>1094</v>
      </c>
      <c r="D312" s="7"/>
      <c r="E312" s="10"/>
      <c r="F312" s="8">
        <v>18852.5</v>
      </c>
      <c r="I312" s="11" t="s">
        <v>9</v>
      </c>
      <c r="J312" s="10" t="s">
        <v>1122</v>
      </c>
    </row>
    <row r="313" spans="1:10">
      <c r="A313" s="5" t="s">
        <v>1133</v>
      </c>
      <c r="B313" s="6">
        <v>44875.813369212963</v>
      </c>
      <c r="C313" s="5" t="s">
        <v>1094</v>
      </c>
      <c r="D313" s="7"/>
      <c r="E313" s="10"/>
      <c r="F313" s="8">
        <v>88105.3</v>
      </c>
      <c r="I313" s="11" t="s">
        <v>9</v>
      </c>
      <c r="J313" s="10" t="s">
        <v>1096</v>
      </c>
    </row>
    <row r="314" spans="1:10">
      <c r="A314" s="5" t="s">
        <v>1133</v>
      </c>
      <c r="B314" s="6">
        <v>44875.813369212963</v>
      </c>
      <c r="C314" s="5" t="s">
        <v>1094</v>
      </c>
      <c r="D314" s="7"/>
      <c r="E314" s="10"/>
      <c r="F314" s="8">
        <v>5450</v>
      </c>
      <c r="I314" s="11" t="s">
        <v>9</v>
      </c>
      <c r="J314" s="5" t="s">
        <v>1112</v>
      </c>
    </row>
    <row r="315" spans="1:10">
      <c r="A315" s="5" t="s">
        <v>1133</v>
      </c>
      <c r="B315" s="6">
        <v>44875.813369212963</v>
      </c>
      <c r="C315" s="5" t="s">
        <v>1094</v>
      </c>
      <c r="D315" s="7"/>
      <c r="E315" s="10"/>
      <c r="F315" s="8">
        <v>20590</v>
      </c>
      <c r="I315" s="11" t="s">
        <v>9</v>
      </c>
      <c r="J315" s="5" t="s">
        <v>1114</v>
      </c>
    </row>
    <row r="316" spans="1:10">
      <c r="A316" s="12" t="s">
        <v>21</v>
      </c>
      <c r="B316" s="3"/>
      <c r="C316" s="3"/>
      <c r="D316" s="26">
        <f>374735.4+3480</f>
        <v>378215.4</v>
      </c>
      <c r="E316" s="10"/>
      <c r="F316" s="20">
        <f>SUM(F288:G315)</f>
        <v>378215.4</v>
      </c>
      <c r="H316" s="8"/>
      <c r="I316" s="11"/>
      <c r="J316" s="5"/>
    </row>
    <row r="317" spans="1:10">
      <c r="A317" s="13" t="s">
        <v>22</v>
      </c>
      <c r="B317" s="13" t="s">
        <v>23</v>
      </c>
      <c r="C317" s="13" t="s">
        <v>24</v>
      </c>
      <c r="D317" s="7"/>
      <c r="E317" s="10"/>
      <c r="H317" s="8"/>
      <c r="I317" s="11"/>
      <c r="J317" s="5"/>
    </row>
    <row r="318" spans="1:10" ht="15.75" customHeight="1">
      <c r="D318" s="14">
        <v>112210087</v>
      </c>
    </row>
    <row r="319" spans="1:10" ht="15.75" customHeight="1">
      <c r="D319" s="14">
        <v>112210199</v>
      </c>
    </row>
    <row r="321" spans="1:10">
      <c r="A321" s="1" t="s">
        <v>0</v>
      </c>
      <c r="B321" s="2"/>
      <c r="C321" s="2"/>
      <c r="D321" s="2"/>
      <c r="E321" s="2"/>
      <c r="F321" s="2"/>
      <c r="G321" s="2"/>
      <c r="H321" s="2"/>
      <c r="I321" s="2"/>
      <c r="J321" s="2"/>
    </row>
    <row r="322" spans="1:10">
      <c r="A322" s="3" t="s">
        <v>72</v>
      </c>
      <c r="B322" s="2"/>
      <c r="C322" s="2"/>
      <c r="D322" s="2"/>
      <c r="E322" s="2"/>
      <c r="F322" s="2"/>
      <c r="G322" s="2"/>
      <c r="H322" s="2"/>
      <c r="I322" s="2"/>
      <c r="J322" s="2"/>
    </row>
    <row r="323" spans="1:10">
      <c r="A323" s="88" t="s">
        <v>0</v>
      </c>
      <c r="B323" s="88" t="s">
        <v>2</v>
      </c>
      <c r="C323" s="88" t="s">
        <v>3</v>
      </c>
      <c r="D323" s="88" t="s">
        <v>4</v>
      </c>
      <c r="E323" s="88" t="s">
        <v>5</v>
      </c>
      <c r="F323" s="88" t="s">
        <v>6</v>
      </c>
      <c r="G323" s="90"/>
      <c r="H323" s="91"/>
      <c r="I323" s="88" t="s">
        <v>7</v>
      </c>
      <c r="J323" s="88" t="s">
        <v>8</v>
      </c>
    </row>
    <row r="324" spans="1:10">
      <c r="A324" s="89"/>
      <c r="B324" s="89"/>
      <c r="C324" s="89"/>
      <c r="D324" s="89"/>
      <c r="E324" s="89"/>
      <c r="F324" s="4" t="s">
        <v>9</v>
      </c>
      <c r="G324" s="4" t="s">
        <v>10</v>
      </c>
      <c r="H324" s="4" t="s">
        <v>11</v>
      </c>
      <c r="I324" s="89"/>
      <c r="J324" s="89"/>
    </row>
    <row r="325" spans="1:10">
      <c r="A325" s="5" t="s">
        <v>1135</v>
      </c>
      <c r="B325" s="6">
        <v>44876.835331087961</v>
      </c>
      <c r="C325" s="5" t="s">
        <v>1094</v>
      </c>
      <c r="D325" s="7"/>
      <c r="E325" s="10"/>
      <c r="G325" s="8">
        <v>9540</v>
      </c>
      <c r="I325" s="11" t="s">
        <v>10</v>
      </c>
      <c r="J325" s="5" t="s">
        <v>1097</v>
      </c>
    </row>
    <row r="326" spans="1:10">
      <c r="A326" s="5" t="s">
        <v>1136</v>
      </c>
      <c r="B326" s="6">
        <v>44876.835331087961</v>
      </c>
      <c r="C326" s="5" t="s">
        <v>1094</v>
      </c>
      <c r="D326" s="9">
        <v>53512122165</v>
      </c>
      <c r="E326" s="10" t="s">
        <v>184</v>
      </c>
      <c r="H326" s="8">
        <v>611.88</v>
      </c>
      <c r="I326" s="5" t="s">
        <v>15</v>
      </c>
      <c r="J326" s="5" t="s">
        <v>1095</v>
      </c>
    </row>
    <row r="327" spans="1:10">
      <c r="A327" s="5" t="s">
        <v>1135</v>
      </c>
      <c r="B327" s="6">
        <v>44876.835331087961</v>
      </c>
      <c r="C327" s="5" t="s">
        <v>1094</v>
      </c>
      <c r="D327" s="9">
        <v>45132943966</v>
      </c>
      <c r="E327" s="10" t="s">
        <v>184</v>
      </c>
      <c r="H327" s="8">
        <v>1275.6300000000001</v>
      </c>
      <c r="I327" s="5" t="s">
        <v>15</v>
      </c>
      <c r="J327" s="5" t="s">
        <v>1095</v>
      </c>
    </row>
    <row r="328" spans="1:10">
      <c r="A328" s="5" t="s">
        <v>1135</v>
      </c>
      <c r="B328" s="6">
        <v>44876.835331087961</v>
      </c>
      <c r="C328" s="5" t="s">
        <v>1094</v>
      </c>
      <c r="D328" s="9">
        <v>53312113171</v>
      </c>
      <c r="E328" s="10" t="s">
        <v>184</v>
      </c>
      <c r="H328" s="8">
        <v>157.04</v>
      </c>
      <c r="I328" s="5" t="s">
        <v>15</v>
      </c>
      <c r="J328" s="5" t="s">
        <v>1095</v>
      </c>
    </row>
    <row r="329" spans="1:10">
      <c r="A329" s="5" t="s">
        <v>1135</v>
      </c>
      <c r="B329" s="6">
        <v>44876.835331087961</v>
      </c>
      <c r="C329" s="5" t="s">
        <v>1094</v>
      </c>
      <c r="D329" s="9">
        <v>45163037643</v>
      </c>
      <c r="E329" s="10" t="s">
        <v>184</v>
      </c>
      <c r="H329" s="8">
        <v>1845</v>
      </c>
      <c r="I329" s="5" t="s">
        <v>15</v>
      </c>
      <c r="J329" s="5" t="s">
        <v>1095</v>
      </c>
    </row>
    <row r="330" spans="1:10">
      <c r="A330" s="5" t="s">
        <v>1135</v>
      </c>
      <c r="B330" s="6">
        <v>44876.835331087961</v>
      </c>
      <c r="C330" s="5" t="s">
        <v>1094</v>
      </c>
      <c r="D330" s="9">
        <v>53112156982</v>
      </c>
      <c r="E330" s="10" t="s">
        <v>184</v>
      </c>
      <c r="H330" s="8">
        <v>95</v>
      </c>
      <c r="I330" s="5" t="s">
        <v>15</v>
      </c>
      <c r="J330" s="5" t="s">
        <v>1095</v>
      </c>
    </row>
    <row r="331" spans="1:10">
      <c r="A331" s="5" t="s">
        <v>1135</v>
      </c>
      <c r="B331" s="6">
        <v>44876.835331087961</v>
      </c>
      <c r="C331" s="5" t="s">
        <v>1094</v>
      </c>
      <c r="D331" s="9">
        <v>45132945383</v>
      </c>
      <c r="E331" s="10" t="s">
        <v>184</v>
      </c>
      <c r="H331" s="8">
        <v>1275.77</v>
      </c>
      <c r="I331" s="5" t="s">
        <v>15</v>
      </c>
      <c r="J331" s="5" t="s">
        <v>1097</v>
      </c>
    </row>
    <row r="332" spans="1:10">
      <c r="A332" s="5" t="s">
        <v>1135</v>
      </c>
      <c r="B332" s="6">
        <v>44876.835331087961</v>
      </c>
      <c r="C332" s="5" t="s">
        <v>1094</v>
      </c>
      <c r="D332" s="9">
        <v>45143314413</v>
      </c>
      <c r="E332" s="10" t="s">
        <v>184</v>
      </c>
      <c r="H332" s="8">
        <v>2696.11</v>
      </c>
      <c r="I332" s="5" t="s">
        <v>15</v>
      </c>
      <c r="J332" s="5" t="s">
        <v>1097</v>
      </c>
    </row>
    <row r="333" spans="1:10">
      <c r="A333" s="5" t="s">
        <v>1135</v>
      </c>
      <c r="B333" s="6">
        <v>44876.835331087961</v>
      </c>
      <c r="C333" s="5" t="s">
        <v>1094</v>
      </c>
      <c r="D333" s="7">
        <v>27820504</v>
      </c>
      <c r="E333" s="10" t="s">
        <v>654</v>
      </c>
      <c r="H333" s="8">
        <v>13278.15</v>
      </c>
      <c r="I333" s="5" t="s">
        <v>15</v>
      </c>
      <c r="J333" s="5" t="s">
        <v>1095</v>
      </c>
    </row>
    <row r="334" spans="1:10">
      <c r="A334" s="5" t="s">
        <v>1135</v>
      </c>
      <c r="B334" s="6">
        <v>44876.835331087961</v>
      </c>
      <c r="C334" s="5" t="s">
        <v>1094</v>
      </c>
      <c r="D334" s="9">
        <v>45132946668</v>
      </c>
      <c r="E334" s="10" t="s">
        <v>184</v>
      </c>
      <c r="H334" s="8">
        <v>731.77</v>
      </c>
      <c r="I334" s="5" t="s">
        <v>15</v>
      </c>
      <c r="J334" s="5" t="s">
        <v>1095</v>
      </c>
    </row>
    <row r="335" spans="1:10">
      <c r="A335" s="5" t="s">
        <v>1135</v>
      </c>
      <c r="B335" s="6">
        <v>44876.835331087961</v>
      </c>
      <c r="C335" s="5" t="s">
        <v>1094</v>
      </c>
      <c r="D335" s="9">
        <v>45173006891</v>
      </c>
      <c r="E335" s="10" t="s">
        <v>184</v>
      </c>
      <c r="H335" s="8">
        <v>1207.8499999999999</v>
      </c>
      <c r="I335" s="5" t="s">
        <v>15</v>
      </c>
      <c r="J335" s="5" t="s">
        <v>1095</v>
      </c>
    </row>
    <row r="336" spans="1:10">
      <c r="A336" s="5" t="s">
        <v>1135</v>
      </c>
      <c r="B336" s="6">
        <v>44876.835331087961</v>
      </c>
      <c r="C336" s="5" t="s">
        <v>1094</v>
      </c>
      <c r="D336" s="9">
        <v>53112157361</v>
      </c>
      <c r="E336" s="10" t="s">
        <v>184</v>
      </c>
      <c r="H336" s="8">
        <v>482.11</v>
      </c>
      <c r="I336" s="5" t="s">
        <v>15</v>
      </c>
      <c r="J336" s="5" t="s">
        <v>1095</v>
      </c>
    </row>
    <row r="337" spans="1:10">
      <c r="A337" s="5" t="s">
        <v>1135</v>
      </c>
      <c r="B337" s="6">
        <v>44876.835331087961</v>
      </c>
      <c r="C337" s="5" t="s">
        <v>1094</v>
      </c>
      <c r="D337" s="9">
        <v>45143315984</v>
      </c>
      <c r="E337" s="10" t="s">
        <v>184</v>
      </c>
      <c r="H337" s="8">
        <v>651.41999999999996</v>
      </c>
      <c r="I337" s="5" t="s">
        <v>15</v>
      </c>
      <c r="J337" s="5" t="s">
        <v>1095</v>
      </c>
    </row>
    <row r="338" spans="1:10">
      <c r="A338" s="5" t="s">
        <v>1135</v>
      </c>
      <c r="B338" s="6">
        <v>44876.835331087961</v>
      </c>
      <c r="C338" s="5" t="s">
        <v>1094</v>
      </c>
      <c r="D338" s="9">
        <v>45132946680</v>
      </c>
      <c r="E338" s="10" t="s">
        <v>184</v>
      </c>
      <c r="H338" s="8">
        <v>100</v>
      </c>
      <c r="I338" s="5" t="s">
        <v>15</v>
      </c>
      <c r="J338" s="5" t="s">
        <v>1095</v>
      </c>
    </row>
    <row r="339" spans="1:10">
      <c r="A339" s="5" t="s">
        <v>1135</v>
      </c>
      <c r="B339" s="6">
        <v>44876.835331087961</v>
      </c>
      <c r="C339" s="5" t="s">
        <v>1094</v>
      </c>
      <c r="D339" s="9">
        <v>45143316548</v>
      </c>
      <c r="E339" s="10" t="s">
        <v>184</v>
      </c>
      <c r="H339" s="8">
        <v>272</v>
      </c>
      <c r="I339" s="5" t="s">
        <v>15</v>
      </c>
      <c r="J339" s="5" t="s">
        <v>1095</v>
      </c>
    </row>
    <row r="340" spans="1:10">
      <c r="A340" s="5" t="s">
        <v>1135</v>
      </c>
      <c r="B340" s="6">
        <v>44876.835331087961</v>
      </c>
      <c r="C340" s="5" t="s">
        <v>1094</v>
      </c>
      <c r="D340" s="9">
        <v>53312114315</v>
      </c>
      <c r="E340" s="10" t="s">
        <v>184</v>
      </c>
      <c r="H340" s="8">
        <v>228</v>
      </c>
      <c r="I340" s="5" t="s">
        <v>15</v>
      </c>
      <c r="J340" s="5" t="s">
        <v>1095</v>
      </c>
    </row>
    <row r="341" spans="1:10">
      <c r="A341" s="5" t="s">
        <v>1135</v>
      </c>
      <c r="B341" s="6">
        <v>44876.835331087961</v>
      </c>
      <c r="C341" s="5" t="s">
        <v>1094</v>
      </c>
      <c r="D341" s="9">
        <v>45123071801</v>
      </c>
      <c r="E341" s="10" t="s">
        <v>184</v>
      </c>
      <c r="H341" s="8">
        <v>122.98</v>
      </c>
      <c r="I341" s="5" t="s">
        <v>15</v>
      </c>
      <c r="J341" s="5" t="s">
        <v>1095</v>
      </c>
    </row>
    <row r="342" spans="1:10">
      <c r="A342" s="5" t="s">
        <v>1135</v>
      </c>
      <c r="B342" s="6">
        <v>44876.835331087961</v>
      </c>
      <c r="C342" s="5" t="s">
        <v>1094</v>
      </c>
      <c r="D342" s="9">
        <v>45173006985</v>
      </c>
      <c r="E342" s="10" t="s">
        <v>184</v>
      </c>
      <c r="H342" s="8">
        <v>188.01</v>
      </c>
      <c r="I342" s="5" t="s">
        <v>15</v>
      </c>
      <c r="J342" s="5" t="s">
        <v>1095</v>
      </c>
    </row>
    <row r="343" spans="1:10">
      <c r="A343" s="5" t="s">
        <v>1135</v>
      </c>
      <c r="B343" s="6">
        <v>44876.835331087961</v>
      </c>
      <c r="C343" s="5" t="s">
        <v>1094</v>
      </c>
      <c r="D343" s="9">
        <v>45113086095</v>
      </c>
      <c r="E343" s="10" t="s">
        <v>184</v>
      </c>
      <c r="H343" s="8">
        <v>168</v>
      </c>
      <c r="I343" s="5" t="s">
        <v>15</v>
      </c>
      <c r="J343" s="5" t="s">
        <v>1095</v>
      </c>
    </row>
    <row r="344" spans="1:10">
      <c r="A344" s="5" t="s">
        <v>1135</v>
      </c>
      <c r="B344" s="6">
        <v>44876.835331087961</v>
      </c>
      <c r="C344" s="5" t="s">
        <v>1094</v>
      </c>
      <c r="D344" s="9">
        <v>451522938562</v>
      </c>
      <c r="E344" s="10" t="s">
        <v>184</v>
      </c>
      <c r="H344" s="8">
        <v>9075.7199999999993</v>
      </c>
      <c r="I344" s="5" t="s">
        <v>15</v>
      </c>
      <c r="J344" s="5" t="s">
        <v>1095</v>
      </c>
    </row>
    <row r="345" spans="1:10">
      <c r="A345" s="5" t="s">
        <v>1135</v>
      </c>
      <c r="B345" s="6">
        <v>44876.835331087961</v>
      </c>
      <c r="C345" s="5" t="s">
        <v>1094</v>
      </c>
      <c r="D345" s="9">
        <v>19880217658</v>
      </c>
      <c r="E345" s="10" t="s">
        <v>184</v>
      </c>
      <c r="H345" s="8">
        <v>2880</v>
      </c>
      <c r="I345" s="5" t="s">
        <v>15</v>
      </c>
      <c r="J345" s="5" t="s">
        <v>1097</v>
      </c>
    </row>
    <row r="346" spans="1:10">
      <c r="A346" s="5" t="s">
        <v>1135</v>
      </c>
      <c r="B346" s="6">
        <v>44876.835331087961</v>
      </c>
      <c r="C346" s="5" t="s">
        <v>1094</v>
      </c>
      <c r="D346" s="9">
        <v>45143316030</v>
      </c>
      <c r="E346" s="10" t="s">
        <v>184</v>
      </c>
      <c r="H346" s="8">
        <v>314.92</v>
      </c>
      <c r="I346" s="5" t="s">
        <v>15</v>
      </c>
      <c r="J346" s="5" t="s">
        <v>1095</v>
      </c>
    </row>
    <row r="347" spans="1:10">
      <c r="A347" s="5" t="s">
        <v>1135</v>
      </c>
      <c r="B347" s="6">
        <v>44876.835331087961</v>
      </c>
      <c r="C347" s="5" t="s">
        <v>1094</v>
      </c>
      <c r="D347" s="7"/>
      <c r="E347" s="10"/>
      <c r="F347" s="8">
        <v>48</v>
      </c>
      <c r="I347" s="11" t="s">
        <v>9</v>
      </c>
      <c r="J347" s="5" t="s">
        <v>1095</v>
      </c>
    </row>
    <row r="348" spans="1:10">
      <c r="A348" s="5" t="s">
        <v>1135</v>
      </c>
      <c r="B348" s="6">
        <v>44876.835331087961</v>
      </c>
      <c r="C348" s="5" t="s">
        <v>1094</v>
      </c>
      <c r="D348" s="7"/>
      <c r="E348" s="10"/>
      <c r="F348" s="8">
        <v>9362.5</v>
      </c>
      <c r="I348" s="11" t="s">
        <v>9</v>
      </c>
      <c r="J348" s="5" t="s">
        <v>1099</v>
      </c>
    </row>
    <row r="349" spans="1:10">
      <c r="A349" s="5" t="s">
        <v>1135</v>
      </c>
      <c r="B349" s="6">
        <v>44876.835331087961</v>
      </c>
      <c r="C349" s="5" t="s">
        <v>1094</v>
      </c>
      <c r="D349" s="7"/>
      <c r="E349" s="10"/>
      <c r="F349" s="8">
        <v>92955.5</v>
      </c>
      <c r="I349" s="11" t="s">
        <v>9</v>
      </c>
      <c r="J349" s="10" t="s">
        <v>1100</v>
      </c>
    </row>
    <row r="350" spans="1:10">
      <c r="A350" s="5" t="s">
        <v>1135</v>
      </c>
      <c r="B350" s="6">
        <v>44876.835331087961</v>
      </c>
      <c r="C350" s="5" t="s">
        <v>1094</v>
      </c>
      <c r="D350" s="7"/>
      <c r="E350" s="10"/>
      <c r="F350" s="8">
        <v>69486.2</v>
      </c>
      <c r="I350" s="11" t="s">
        <v>9</v>
      </c>
      <c r="J350" s="5" t="s">
        <v>1097</v>
      </c>
    </row>
    <row r="351" spans="1:10">
      <c r="A351" s="5" t="s">
        <v>1135</v>
      </c>
      <c r="B351" s="6">
        <v>44876.835331087961</v>
      </c>
      <c r="C351" s="5" t="s">
        <v>1094</v>
      </c>
      <c r="D351" s="7"/>
      <c r="E351" s="10"/>
      <c r="F351" s="8">
        <v>7898.1</v>
      </c>
      <c r="I351" s="11" t="s">
        <v>9</v>
      </c>
      <c r="J351" s="10" t="s">
        <v>1101</v>
      </c>
    </row>
    <row r="352" spans="1:10">
      <c r="A352" s="5" t="s">
        <v>1135</v>
      </c>
      <c r="B352" s="6">
        <v>44876.835331087961</v>
      </c>
      <c r="C352" s="5" t="s">
        <v>1094</v>
      </c>
      <c r="D352" s="7"/>
      <c r="E352" s="10"/>
      <c r="F352" s="8">
        <v>14112.2</v>
      </c>
      <c r="I352" s="11" t="s">
        <v>9</v>
      </c>
      <c r="J352" s="5" t="s">
        <v>1102</v>
      </c>
    </row>
    <row r="353" spans="1:10">
      <c r="A353" s="5" t="s">
        <v>1135</v>
      </c>
      <c r="B353" s="6">
        <v>44876.835331087961</v>
      </c>
      <c r="C353" s="5" t="s">
        <v>1094</v>
      </c>
      <c r="D353" s="7"/>
      <c r="E353" s="10"/>
      <c r="F353" s="8">
        <v>17470.5</v>
      </c>
      <c r="I353" s="11" t="s">
        <v>9</v>
      </c>
      <c r="J353" s="5" t="s">
        <v>1103</v>
      </c>
    </row>
    <row r="354" spans="1:10">
      <c r="A354" s="5" t="s">
        <v>1135</v>
      </c>
      <c r="B354" s="6">
        <v>44876.835331087961</v>
      </c>
      <c r="C354" s="5" t="s">
        <v>1094</v>
      </c>
      <c r="D354" s="7"/>
      <c r="E354" s="10"/>
      <c r="F354" s="8">
        <v>17787.7</v>
      </c>
      <c r="I354" s="11" t="s">
        <v>9</v>
      </c>
      <c r="J354" s="5" t="s">
        <v>1104</v>
      </c>
    </row>
    <row r="355" spans="1:10">
      <c r="A355" s="5" t="s">
        <v>1135</v>
      </c>
      <c r="B355" s="6">
        <v>44876.835331087961</v>
      </c>
      <c r="C355" s="5" t="s">
        <v>1094</v>
      </c>
      <c r="D355" s="7"/>
      <c r="E355" s="10"/>
      <c r="F355" s="8">
        <v>13987.8</v>
      </c>
      <c r="I355" s="11" t="s">
        <v>9</v>
      </c>
      <c r="J355" s="10" t="s">
        <v>1105</v>
      </c>
    </row>
    <row r="356" spans="1:10">
      <c r="A356" s="5" t="s">
        <v>1135</v>
      </c>
      <c r="B356" s="6">
        <v>44876.835331087961</v>
      </c>
      <c r="C356" s="5" t="s">
        <v>1094</v>
      </c>
      <c r="D356" s="7"/>
      <c r="E356" s="10"/>
      <c r="F356" s="8">
        <v>8559.5</v>
      </c>
      <c r="I356" s="11" t="s">
        <v>9</v>
      </c>
      <c r="J356" s="5" t="s">
        <v>1106</v>
      </c>
    </row>
    <row r="357" spans="1:10">
      <c r="A357" s="5" t="s">
        <v>1135</v>
      </c>
      <c r="B357" s="6">
        <v>44876.835331087961</v>
      </c>
      <c r="C357" s="5" t="s">
        <v>1094</v>
      </c>
      <c r="D357" s="7"/>
      <c r="E357" s="10"/>
      <c r="F357" s="8">
        <v>11236.4</v>
      </c>
      <c r="I357" s="11" t="s">
        <v>9</v>
      </c>
      <c r="J357" s="10" t="s">
        <v>1107</v>
      </c>
    </row>
    <row r="358" spans="1:10">
      <c r="A358" s="5" t="s">
        <v>1135</v>
      </c>
      <c r="B358" s="6">
        <v>44876.835331087961</v>
      </c>
      <c r="C358" s="5" t="s">
        <v>1094</v>
      </c>
      <c r="D358" s="7"/>
      <c r="E358" s="10"/>
      <c r="F358" s="8">
        <v>15201.5</v>
      </c>
      <c r="I358" s="11" t="s">
        <v>9</v>
      </c>
      <c r="J358" s="10" t="s">
        <v>1108</v>
      </c>
    </row>
    <row r="359" spans="1:10">
      <c r="A359" s="5" t="s">
        <v>1135</v>
      </c>
      <c r="B359" s="6">
        <v>44876.835331087961</v>
      </c>
      <c r="C359" s="5" t="s">
        <v>1094</v>
      </c>
      <c r="D359" s="7"/>
      <c r="E359" s="10"/>
      <c r="F359" s="8">
        <v>12208.1</v>
      </c>
      <c r="I359" s="11" t="s">
        <v>9</v>
      </c>
      <c r="J359" s="10" t="s">
        <v>1109</v>
      </c>
    </row>
    <row r="360" spans="1:10">
      <c r="A360" s="5" t="s">
        <v>1135</v>
      </c>
      <c r="B360" s="6">
        <v>44876.835331087961</v>
      </c>
      <c r="C360" s="5" t="s">
        <v>1094</v>
      </c>
      <c r="D360" s="7"/>
      <c r="E360" s="10"/>
      <c r="F360" s="8">
        <v>9262.4</v>
      </c>
      <c r="I360" s="11" t="s">
        <v>9</v>
      </c>
      <c r="J360" s="10" t="s">
        <v>1111</v>
      </c>
    </row>
    <row r="361" spans="1:10">
      <c r="A361" s="5" t="s">
        <v>1135</v>
      </c>
      <c r="B361" s="6">
        <v>44876.835331087961</v>
      </c>
      <c r="C361" s="5" t="s">
        <v>1094</v>
      </c>
      <c r="D361" s="7"/>
      <c r="E361" s="10"/>
      <c r="F361" s="8">
        <v>6656.1</v>
      </c>
      <c r="I361" s="11" t="s">
        <v>9</v>
      </c>
      <c r="J361" s="10" t="s">
        <v>1122</v>
      </c>
    </row>
    <row r="362" spans="1:10">
      <c r="A362" s="5" t="s">
        <v>1135</v>
      </c>
      <c r="B362" s="6">
        <v>44876.835331087961</v>
      </c>
      <c r="C362" s="5" t="s">
        <v>1094</v>
      </c>
      <c r="D362" s="7"/>
      <c r="E362" s="10"/>
      <c r="F362" s="8">
        <v>98531.8</v>
      </c>
      <c r="I362" s="11" t="s">
        <v>9</v>
      </c>
      <c r="J362" s="10" t="s">
        <v>1096</v>
      </c>
    </row>
    <row r="363" spans="1:10">
      <c r="A363" s="5" t="s">
        <v>1135</v>
      </c>
      <c r="B363" s="6">
        <v>44876.835331087961</v>
      </c>
      <c r="C363" s="5" t="s">
        <v>1094</v>
      </c>
      <c r="D363" s="7"/>
      <c r="E363" s="10"/>
      <c r="F363" s="8">
        <v>9914.2000000000007</v>
      </c>
      <c r="I363" s="11" t="s">
        <v>9</v>
      </c>
      <c r="J363" s="5" t="s">
        <v>1112</v>
      </c>
    </row>
    <row r="364" spans="1:10">
      <c r="A364" s="5" t="s">
        <v>1135</v>
      </c>
      <c r="B364" s="6">
        <v>44876.835331087961</v>
      </c>
      <c r="C364" s="5" t="s">
        <v>1094</v>
      </c>
      <c r="D364" s="7"/>
      <c r="E364" s="10"/>
      <c r="F364" s="8">
        <v>24846</v>
      </c>
      <c r="I364" s="11" t="s">
        <v>9</v>
      </c>
      <c r="J364" s="5" t="s">
        <v>1113</v>
      </c>
    </row>
    <row r="365" spans="1:10">
      <c r="A365" s="12" t="s">
        <v>21</v>
      </c>
      <c r="B365" s="3"/>
      <c r="C365" s="3"/>
      <c r="D365" s="26">
        <f>413082.6+18931.2</f>
        <v>432013.8</v>
      </c>
      <c r="E365" s="27">
        <f>D365-F365</f>
        <v>-17050.700000000012</v>
      </c>
      <c r="F365" s="20">
        <f>SUM(F325:G364)</f>
        <v>449064.5</v>
      </c>
      <c r="H365" s="8"/>
      <c r="I365" s="11"/>
      <c r="J365" s="5"/>
    </row>
    <row r="366" spans="1:10">
      <c r="A366" s="13" t="s">
        <v>22</v>
      </c>
      <c r="B366" s="13" t="s">
        <v>23</v>
      </c>
      <c r="C366" s="13" t="s">
        <v>24</v>
      </c>
      <c r="D366" s="7"/>
      <c r="E366" s="10"/>
      <c r="H366" s="8"/>
      <c r="I366" s="11"/>
      <c r="J366" s="5"/>
    </row>
    <row r="367" spans="1:10" ht="15.75" customHeight="1">
      <c r="A367" s="5"/>
      <c r="B367" s="6"/>
      <c r="C367" s="5"/>
      <c r="D367" s="14">
        <v>112217709</v>
      </c>
      <c r="E367" s="10"/>
      <c r="H367" s="8"/>
      <c r="I367" s="11"/>
      <c r="J367" s="5"/>
    </row>
    <row r="368" spans="1:10" ht="15.75" customHeight="1">
      <c r="A368" s="5"/>
      <c r="B368" s="6"/>
      <c r="C368" s="5"/>
      <c r="D368" s="14">
        <v>112217705</v>
      </c>
      <c r="E368" s="10"/>
      <c r="H368" s="8"/>
      <c r="I368" s="11"/>
      <c r="J368" s="5"/>
    </row>
    <row r="369" spans="1:10">
      <c r="A369" s="5"/>
      <c r="B369" s="6"/>
      <c r="C369" s="5"/>
      <c r="D369" s="7"/>
      <c r="E369" s="10"/>
      <c r="H369" s="8"/>
      <c r="I369" s="11"/>
      <c r="J369" s="5"/>
    </row>
    <row r="370" spans="1:10">
      <c r="A370" s="1" t="s">
        <v>0</v>
      </c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A371" s="3" t="s">
        <v>77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88" t="s">
        <v>0</v>
      </c>
      <c r="B372" s="88" t="s">
        <v>2</v>
      </c>
      <c r="C372" s="88" t="s">
        <v>3</v>
      </c>
      <c r="D372" s="88" t="s">
        <v>4</v>
      </c>
      <c r="E372" s="88" t="s">
        <v>5</v>
      </c>
      <c r="F372" s="88" t="s">
        <v>6</v>
      </c>
      <c r="G372" s="90"/>
      <c r="H372" s="91"/>
      <c r="I372" s="88" t="s">
        <v>7</v>
      </c>
      <c r="J372" s="88" t="s">
        <v>8</v>
      </c>
    </row>
    <row r="373" spans="1:10">
      <c r="A373" s="89"/>
      <c r="B373" s="89"/>
      <c r="C373" s="89"/>
      <c r="D373" s="89"/>
      <c r="E373" s="89"/>
      <c r="F373" s="4" t="s">
        <v>9</v>
      </c>
      <c r="G373" s="4" t="s">
        <v>10</v>
      </c>
      <c r="H373" s="4" t="s">
        <v>11</v>
      </c>
      <c r="I373" s="89"/>
      <c r="J373" s="89"/>
    </row>
    <row r="374" spans="1:10">
      <c r="A374" s="5" t="s">
        <v>1137</v>
      </c>
      <c r="B374" s="6">
        <v>44877.580720104168</v>
      </c>
      <c r="C374" s="5" t="s">
        <v>1094</v>
      </c>
      <c r="D374" s="7">
        <v>282611</v>
      </c>
      <c r="E374" s="10" t="s">
        <v>184</v>
      </c>
      <c r="H374" s="8">
        <v>27319.06</v>
      </c>
      <c r="I374" s="5" t="s">
        <v>15</v>
      </c>
      <c r="J374" s="5" t="s">
        <v>1097</v>
      </c>
    </row>
    <row r="375" spans="1:10">
      <c r="A375" s="5" t="s">
        <v>1137</v>
      </c>
      <c r="B375" s="6">
        <v>44877.580720104168</v>
      </c>
      <c r="C375" s="5" t="s">
        <v>1094</v>
      </c>
      <c r="D375" s="7">
        <v>271195</v>
      </c>
      <c r="E375" s="10" t="s">
        <v>130</v>
      </c>
      <c r="H375" s="8">
        <v>696</v>
      </c>
      <c r="I375" s="5" t="s">
        <v>15</v>
      </c>
      <c r="J375" s="10" t="s">
        <v>1096</v>
      </c>
    </row>
    <row r="376" spans="1:10">
      <c r="A376" s="5" t="s">
        <v>1137</v>
      </c>
      <c r="B376" s="6">
        <v>44877.580720104168</v>
      </c>
      <c r="C376" s="5" t="s">
        <v>1094</v>
      </c>
      <c r="D376" s="7">
        <v>271202</v>
      </c>
      <c r="E376" s="10" t="s">
        <v>184</v>
      </c>
      <c r="H376" s="8">
        <v>141427.41</v>
      </c>
      <c r="I376" s="5" t="s">
        <v>15</v>
      </c>
      <c r="J376" s="10" t="s">
        <v>1096</v>
      </c>
    </row>
    <row r="377" spans="1:10">
      <c r="A377" s="5" t="s">
        <v>1138</v>
      </c>
      <c r="B377" s="6">
        <v>44877.580720104168</v>
      </c>
      <c r="C377" s="5" t="s">
        <v>1094</v>
      </c>
      <c r="D377" s="7"/>
      <c r="E377" s="10"/>
      <c r="F377" s="8">
        <v>992.2</v>
      </c>
      <c r="I377" s="11" t="s">
        <v>9</v>
      </c>
      <c r="J377" s="10" t="s">
        <v>1118</v>
      </c>
    </row>
    <row r="378" spans="1:10">
      <c r="A378" s="5" t="s">
        <v>1137</v>
      </c>
      <c r="B378" s="6">
        <v>44877.580720104168</v>
      </c>
      <c r="C378" s="5" t="s">
        <v>1094</v>
      </c>
      <c r="D378" s="7"/>
      <c r="E378" s="10"/>
      <c r="F378" s="8">
        <v>10281.6</v>
      </c>
      <c r="I378" s="11" t="s">
        <v>9</v>
      </c>
      <c r="J378" s="10" t="s">
        <v>1110</v>
      </c>
    </row>
    <row r="379" spans="1:10">
      <c r="A379" s="5" t="s">
        <v>1137</v>
      </c>
      <c r="B379" s="6">
        <v>44877.580720104168</v>
      </c>
      <c r="C379" s="5" t="s">
        <v>1094</v>
      </c>
      <c r="D379" s="7"/>
      <c r="E379" s="10"/>
      <c r="F379" s="8">
        <v>14006.8</v>
      </c>
      <c r="I379" s="11" t="s">
        <v>9</v>
      </c>
      <c r="J379" s="5" t="s">
        <v>1114</v>
      </c>
    </row>
    <row r="380" spans="1:10">
      <c r="A380" s="12" t="s">
        <v>21</v>
      </c>
      <c r="B380" s="3"/>
      <c r="C380" s="3"/>
      <c r="D380" s="7"/>
      <c r="E380" s="10"/>
      <c r="F380" s="20">
        <f>SUM(F374:G379)</f>
        <v>25280.6</v>
      </c>
      <c r="H380" s="8"/>
      <c r="I380" s="11"/>
      <c r="J380" s="5"/>
    </row>
    <row r="381" spans="1:10" ht="15.75" customHeight="1">
      <c r="A381" s="13" t="s">
        <v>22</v>
      </c>
      <c r="B381" s="13" t="s">
        <v>23</v>
      </c>
      <c r="C381" s="13" t="s">
        <v>24</v>
      </c>
      <c r="D381" s="14">
        <v>112217710</v>
      </c>
      <c r="E381" s="10"/>
      <c r="H381" s="8"/>
      <c r="I381" s="11"/>
      <c r="J381" s="5"/>
    </row>
    <row r="384" spans="1:10">
      <c r="A384" s="1" t="s">
        <v>0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3" t="s">
        <v>80</v>
      </c>
      <c r="B385" s="2"/>
      <c r="C385" s="2"/>
      <c r="D385" s="2"/>
      <c r="E385" s="2"/>
      <c r="F385" s="2"/>
      <c r="G385" s="2"/>
      <c r="H385" s="2"/>
      <c r="I385" s="2"/>
      <c r="J385" s="2"/>
    </row>
    <row r="386" spans="1:10">
      <c r="A386" s="88" t="s">
        <v>0</v>
      </c>
      <c r="B386" s="88" t="s">
        <v>2</v>
      </c>
      <c r="C386" s="88" t="s">
        <v>3</v>
      </c>
      <c r="D386" s="88" t="s">
        <v>4</v>
      </c>
      <c r="E386" s="88" t="s">
        <v>5</v>
      </c>
      <c r="F386" s="88" t="s">
        <v>6</v>
      </c>
      <c r="G386" s="90"/>
      <c r="H386" s="91"/>
      <c r="I386" s="88" t="s">
        <v>7</v>
      </c>
      <c r="J386" s="88" t="s">
        <v>8</v>
      </c>
    </row>
    <row r="387" spans="1:10">
      <c r="A387" s="89"/>
      <c r="B387" s="89"/>
      <c r="C387" s="89"/>
      <c r="D387" s="89"/>
      <c r="E387" s="89"/>
      <c r="F387" s="4" t="s">
        <v>9</v>
      </c>
      <c r="G387" s="4" t="s">
        <v>10</v>
      </c>
      <c r="H387" s="4" t="s">
        <v>11</v>
      </c>
      <c r="I387" s="89"/>
      <c r="J387" s="89"/>
    </row>
    <row r="388" spans="1:10">
      <c r="A388" s="5" t="s">
        <v>1139</v>
      </c>
      <c r="B388" s="6">
        <v>44879.805856805557</v>
      </c>
      <c r="C388" s="5" t="s">
        <v>1094</v>
      </c>
      <c r="D388" s="9">
        <v>45173008900</v>
      </c>
      <c r="E388" s="10" t="s">
        <v>184</v>
      </c>
      <c r="H388" s="8">
        <v>6000</v>
      </c>
      <c r="I388" s="5" t="s">
        <v>15</v>
      </c>
      <c r="J388" s="5" t="s">
        <v>1097</v>
      </c>
    </row>
    <row r="389" spans="1:10">
      <c r="A389" s="5" t="s">
        <v>1139</v>
      </c>
      <c r="B389" s="6">
        <v>44879.805856805557</v>
      </c>
      <c r="C389" s="5" t="s">
        <v>1094</v>
      </c>
      <c r="D389" s="9">
        <v>45123073658</v>
      </c>
      <c r="E389" s="10" t="s">
        <v>184</v>
      </c>
      <c r="H389" s="8">
        <v>25280</v>
      </c>
      <c r="I389" s="5" t="s">
        <v>15</v>
      </c>
      <c r="J389" s="5" t="s">
        <v>1097</v>
      </c>
    </row>
    <row r="390" spans="1:10">
      <c r="A390" s="5" t="s">
        <v>1139</v>
      </c>
      <c r="B390" s="6">
        <v>44879.805856805557</v>
      </c>
      <c r="C390" s="5" t="s">
        <v>1094</v>
      </c>
      <c r="D390" s="9">
        <v>45123073627</v>
      </c>
      <c r="E390" s="10" t="s">
        <v>184</v>
      </c>
      <c r="H390" s="8">
        <v>4684.3999999999996</v>
      </c>
      <c r="I390" s="5" t="s">
        <v>15</v>
      </c>
      <c r="J390" s="5" t="s">
        <v>1097</v>
      </c>
    </row>
    <row r="391" spans="1:10">
      <c r="A391" s="5" t="s">
        <v>1139</v>
      </c>
      <c r="B391" s="6">
        <v>44879.805856805557</v>
      </c>
      <c r="C391" s="5" t="s">
        <v>1094</v>
      </c>
      <c r="D391" s="9">
        <v>53712134194</v>
      </c>
      <c r="E391" s="10" t="s">
        <v>184</v>
      </c>
      <c r="H391" s="8">
        <v>178.96</v>
      </c>
      <c r="I391" s="5" t="s">
        <v>15</v>
      </c>
      <c r="J391" s="5" t="s">
        <v>1095</v>
      </c>
    </row>
    <row r="392" spans="1:10">
      <c r="A392" s="5" t="s">
        <v>1139</v>
      </c>
      <c r="B392" s="6">
        <v>44879.805856805557</v>
      </c>
      <c r="C392" s="5" t="s">
        <v>1094</v>
      </c>
      <c r="D392" s="9">
        <v>45152941066</v>
      </c>
      <c r="E392" s="10" t="s">
        <v>184</v>
      </c>
      <c r="H392" s="8">
        <v>262.11</v>
      </c>
      <c r="I392" s="5" t="s">
        <v>15</v>
      </c>
      <c r="J392" s="5" t="s">
        <v>1095</v>
      </c>
    </row>
    <row r="393" spans="1:10">
      <c r="A393" s="5" t="s">
        <v>1139</v>
      </c>
      <c r="B393" s="6">
        <v>44879.805856805557</v>
      </c>
      <c r="C393" s="5" t="s">
        <v>1094</v>
      </c>
      <c r="D393" s="9">
        <v>45113087798</v>
      </c>
      <c r="E393" s="10" t="s">
        <v>184</v>
      </c>
      <c r="H393" s="8">
        <v>441</v>
      </c>
      <c r="I393" s="5" t="s">
        <v>15</v>
      </c>
      <c r="J393" s="5" t="s">
        <v>1095</v>
      </c>
    </row>
    <row r="394" spans="1:10">
      <c r="A394" s="5" t="s">
        <v>1139</v>
      </c>
      <c r="B394" s="6">
        <v>44879.805856805557</v>
      </c>
      <c r="C394" s="5" t="s">
        <v>1094</v>
      </c>
      <c r="D394" s="9">
        <v>52516338490</v>
      </c>
      <c r="E394" s="10" t="s">
        <v>184</v>
      </c>
      <c r="H394" s="8">
        <v>3574.5</v>
      </c>
      <c r="I394" s="5" t="s">
        <v>15</v>
      </c>
      <c r="J394" s="5" t="s">
        <v>1097</v>
      </c>
    </row>
    <row r="395" spans="1:10">
      <c r="A395" s="5" t="s">
        <v>1139</v>
      </c>
      <c r="B395" s="6">
        <v>44879.805856805557</v>
      </c>
      <c r="C395" s="5" t="s">
        <v>1094</v>
      </c>
      <c r="D395" s="9">
        <v>45113090191</v>
      </c>
      <c r="E395" s="10" t="s">
        <v>184</v>
      </c>
      <c r="H395" s="8">
        <v>519.29999999999995</v>
      </c>
      <c r="I395" s="5" t="s">
        <v>15</v>
      </c>
      <c r="J395" s="5" t="s">
        <v>1095</v>
      </c>
    </row>
    <row r="396" spans="1:10">
      <c r="A396" s="5" t="s">
        <v>1139</v>
      </c>
      <c r="B396" s="6">
        <v>44879.805856805557</v>
      </c>
      <c r="C396" s="5" t="s">
        <v>1094</v>
      </c>
      <c r="D396" s="9">
        <v>45113090783</v>
      </c>
      <c r="E396" s="10" t="s">
        <v>184</v>
      </c>
      <c r="H396" s="8">
        <v>143.94999999999999</v>
      </c>
      <c r="I396" s="5" t="s">
        <v>15</v>
      </c>
      <c r="J396" s="5" t="s">
        <v>1095</v>
      </c>
    </row>
    <row r="397" spans="1:10">
      <c r="A397" s="5" t="s">
        <v>1139</v>
      </c>
      <c r="B397" s="6">
        <v>44879.805856805557</v>
      </c>
      <c r="C397" s="5" t="s">
        <v>1094</v>
      </c>
      <c r="D397" s="9">
        <v>45152943856</v>
      </c>
      <c r="E397" s="10" t="s">
        <v>184</v>
      </c>
      <c r="H397" s="8">
        <v>15784.4</v>
      </c>
      <c r="I397" s="5" t="s">
        <v>15</v>
      </c>
      <c r="J397" s="5" t="s">
        <v>1095</v>
      </c>
    </row>
    <row r="398" spans="1:10">
      <c r="A398" s="5" t="s">
        <v>1139</v>
      </c>
      <c r="B398" s="6">
        <v>44879.805856805557</v>
      </c>
      <c r="C398" s="5" t="s">
        <v>1094</v>
      </c>
      <c r="D398" s="9">
        <v>45173010840</v>
      </c>
      <c r="E398" s="10" t="s">
        <v>184</v>
      </c>
      <c r="H398" s="8">
        <v>60.5</v>
      </c>
      <c r="I398" s="5" t="s">
        <v>15</v>
      </c>
      <c r="J398" s="5" t="s">
        <v>1095</v>
      </c>
    </row>
    <row r="399" spans="1:10">
      <c r="A399" s="5" t="s">
        <v>1139</v>
      </c>
      <c r="B399" s="6">
        <v>44879.805856805557</v>
      </c>
      <c r="C399" s="5" t="s">
        <v>1094</v>
      </c>
      <c r="D399" s="9">
        <v>45163042989</v>
      </c>
      <c r="E399" s="10" t="s">
        <v>184</v>
      </c>
      <c r="H399" s="8">
        <v>11351.87</v>
      </c>
      <c r="I399" s="5" t="s">
        <v>15</v>
      </c>
      <c r="J399" s="10" t="s">
        <v>1096</v>
      </c>
    </row>
    <row r="400" spans="1:10">
      <c r="A400" s="5" t="s">
        <v>1139</v>
      </c>
      <c r="B400" s="6">
        <v>44879.805856805557</v>
      </c>
      <c r="C400" s="5" t="s">
        <v>1094</v>
      </c>
      <c r="D400" s="9">
        <v>45163043005</v>
      </c>
      <c r="E400" s="10" t="s">
        <v>184</v>
      </c>
      <c r="H400" s="8">
        <v>6208.88</v>
      </c>
      <c r="I400" s="5" t="s">
        <v>15</v>
      </c>
      <c r="J400" s="10" t="s">
        <v>1096</v>
      </c>
    </row>
    <row r="401" spans="1:10">
      <c r="A401" s="5" t="s">
        <v>1139</v>
      </c>
      <c r="B401" s="6">
        <v>44879.805856805557</v>
      </c>
      <c r="C401" s="5" t="s">
        <v>1094</v>
      </c>
      <c r="D401" s="7">
        <v>271304</v>
      </c>
      <c r="E401" s="10" t="s">
        <v>184</v>
      </c>
      <c r="H401" s="8">
        <v>70000</v>
      </c>
      <c r="I401" s="5" t="s">
        <v>15</v>
      </c>
      <c r="J401" s="10" t="s">
        <v>1096</v>
      </c>
    </row>
    <row r="402" spans="1:10">
      <c r="A402" s="5" t="s">
        <v>1140</v>
      </c>
      <c r="B402" s="6">
        <v>44879.805856805557</v>
      </c>
      <c r="C402" s="5" t="s">
        <v>1094</v>
      </c>
      <c r="D402" s="7"/>
      <c r="E402" s="10"/>
      <c r="F402" s="8">
        <v>58985.3</v>
      </c>
      <c r="I402" s="11" t="s">
        <v>9</v>
      </c>
      <c r="J402" s="5" t="s">
        <v>1097</v>
      </c>
    </row>
    <row r="403" spans="1:10">
      <c r="A403" s="5" t="s">
        <v>1139</v>
      </c>
      <c r="B403" s="6">
        <v>44879.805856805557</v>
      </c>
      <c r="C403" s="5" t="s">
        <v>1094</v>
      </c>
      <c r="D403" s="7"/>
      <c r="E403" s="10"/>
      <c r="F403" s="8">
        <v>4286.5</v>
      </c>
      <c r="I403" s="11" t="s">
        <v>9</v>
      </c>
      <c r="J403" s="5" t="s">
        <v>1099</v>
      </c>
    </row>
    <row r="404" spans="1:10">
      <c r="A404" s="5" t="s">
        <v>1139</v>
      </c>
      <c r="B404" s="6">
        <v>44879.805856805557</v>
      </c>
      <c r="C404" s="5" t="s">
        <v>1094</v>
      </c>
      <c r="D404" s="7"/>
      <c r="E404" s="10"/>
      <c r="F404" s="8">
        <v>2623.6</v>
      </c>
      <c r="I404" s="11" t="s">
        <v>9</v>
      </c>
      <c r="J404" s="5" t="s">
        <v>1128</v>
      </c>
    </row>
    <row r="405" spans="1:10">
      <c r="A405" s="5" t="s">
        <v>1139</v>
      </c>
      <c r="B405" s="6">
        <v>44879.805856805557</v>
      </c>
      <c r="C405" s="5" t="s">
        <v>1094</v>
      </c>
      <c r="D405" s="7"/>
      <c r="E405" s="10"/>
      <c r="F405" s="8">
        <v>9454.4</v>
      </c>
      <c r="I405" s="11" t="s">
        <v>9</v>
      </c>
      <c r="J405" s="10" t="s">
        <v>1100</v>
      </c>
    </row>
    <row r="406" spans="1:10">
      <c r="A406" s="5" t="s">
        <v>1139</v>
      </c>
      <c r="B406" s="6">
        <v>44879.805856805557</v>
      </c>
      <c r="C406" s="5" t="s">
        <v>1094</v>
      </c>
      <c r="D406" s="7"/>
      <c r="E406" s="10"/>
      <c r="F406" s="8">
        <v>97012.3</v>
      </c>
      <c r="I406" s="11" t="s">
        <v>9</v>
      </c>
      <c r="J406" s="10" t="s">
        <v>1129</v>
      </c>
    </row>
    <row r="407" spans="1:10">
      <c r="A407" s="5" t="s">
        <v>1139</v>
      </c>
      <c r="B407" s="6">
        <v>44879.805856805557</v>
      </c>
      <c r="C407" s="5" t="s">
        <v>1094</v>
      </c>
      <c r="D407" s="7"/>
      <c r="E407" s="10"/>
      <c r="F407" s="8">
        <v>8348.1</v>
      </c>
      <c r="I407" s="11" t="s">
        <v>9</v>
      </c>
      <c r="J407" s="10" t="s">
        <v>1101</v>
      </c>
    </row>
    <row r="408" spans="1:10">
      <c r="A408" s="5" t="s">
        <v>1139</v>
      </c>
      <c r="B408" s="6">
        <v>44879.805856805557</v>
      </c>
      <c r="C408" s="5" t="s">
        <v>1094</v>
      </c>
      <c r="D408" s="7"/>
      <c r="E408" s="10"/>
      <c r="F408" s="8">
        <v>15381.2</v>
      </c>
      <c r="I408" s="11" t="s">
        <v>9</v>
      </c>
      <c r="J408" s="5" t="s">
        <v>1102</v>
      </c>
    </row>
    <row r="409" spans="1:10">
      <c r="A409" s="5" t="s">
        <v>1139</v>
      </c>
      <c r="B409" s="6">
        <v>44879.805856805557</v>
      </c>
      <c r="C409" s="5" t="s">
        <v>1094</v>
      </c>
      <c r="D409" s="7"/>
      <c r="E409" s="10"/>
      <c r="F409" s="8">
        <v>14365.9</v>
      </c>
      <c r="I409" s="11" t="s">
        <v>9</v>
      </c>
      <c r="J409" s="5" t="s">
        <v>1103</v>
      </c>
    </row>
    <row r="410" spans="1:10">
      <c r="A410" s="5" t="s">
        <v>1139</v>
      </c>
      <c r="B410" s="6">
        <v>44879.805856805557</v>
      </c>
      <c r="C410" s="5" t="s">
        <v>1094</v>
      </c>
      <c r="D410" s="7"/>
      <c r="E410" s="10"/>
      <c r="F410" s="8">
        <v>21871.7</v>
      </c>
      <c r="I410" s="11" t="s">
        <v>9</v>
      </c>
      <c r="J410" s="5" t="s">
        <v>1104</v>
      </c>
    </row>
    <row r="411" spans="1:10">
      <c r="A411" s="5" t="s">
        <v>1139</v>
      </c>
      <c r="B411" s="6">
        <v>44879.805856805557</v>
      </c>
      <c r="C411" s="5" t="s">
        <v>1094</v>
      </c>
      <c r="D411" s="7"/>
      <c r="E411" s="10"/>
      <c r="F411" s="8">
        <v>16755</v>
      </c>
      <c r="I411" s="11" t="s">
        <v>9</v>
      </c>
      <c r="J411" s="10" t="s">
        <v>1105</v>
      </c>
    </row>
    <row r="412" spans="1:10">
      <c r="A412" s="5" t="s">
        <v>1139</v>
      </c>
      <c r="B412" s="6">
        <v>44879.805856805557</v>
      </c>
      <c r="C412" s="5" t="s">
        <v>1094</v>
      </c>
      <c r="D412" s="7"/>
      <c r="E412" s="10"/>
      <c r="F412" s="8">
        <v>7656.2</v>
      </c>
      <c r="I412" s="11" t="s">
        <v>9</v>
      </c>
      <c r="J412" s="5" t="s">
        <v>1106</v>
      </c>
    </row>
    <row r="413" spans="1:10">
      <c r="A413" s="5" t="s">
        <v>1139</v>
      </c>
      <c r="B413" s="6">
        <v>44879.805856805557</v>
      </c>
      <c r="C413" s="5" t="s">
        <v>1094</v>
      </c>
      <c r="D413" s="7"/>
      <c r="E413" s="10"/>
      <c r="F413" s="8">
        <v>48419.199999999997</v>
      </c>
      <c r="I413" s="11" t="s">
        <v>9</v>
      </c>
      <c r="J413" s="5" t="s">
        <v>1117</v>
      </c>
    </row>
    <row r="414" spans="1:10">
      <c r="A414" s="5" t="s">
        <v>1139</v>
      </c>
      <c r="B414" s="6">
        <v>44879.805856805557</v>
      </c>
      <c r="C414" s="5" t="s">
        <v>1094</v>
      </c>
      <c r="D414" s="7"/>
      <c r="E414" s="10"/>
      <c r="F414" s="8">
        <v>17366.3</v>
      </c>
      <c r="I414" s="11" t="s">
        <v>9</v>
      </c>
      <c r="J414" s="10" t="s">
        <v>1107</v>
      </c>
    </row>
    <row r="415" spans="1:10">
      <c r="A415" s="5" t="s">
        <v>1139</v>
      </c>
      <c r="B415" s="6">
        <v>44879.805856805557</v>
      </c>
      <c r="C415" s="5" t="s">
        <v>1094</v>
      </c>
      <c r="D415" s="7"/>
      <c r="E415" s="10"/>
      <c r="F415" s="8">
        <v>16233.4</v>
      </c>
      <c r="I415" s="11" t="s">
        <v>9</v>
      </c>
      <c r="J415" s="10" t="s">
        <v>1108</v>
      </c>
    </row>
    <row r="416" spans="1:10">
      <c r="A416" s="5" t="s">
        <v>1139</v>
      </c>
      <c r="B416" s="6">
        <v>44879.805856805557</v>
      </c>
      <c r="C416" s="5" t="s">
        <v>1094</v>
      </c>
      <c r="D416" s="7"/>
      <c r="E416" s="10"/>
      <c r="F416" s="8">
        <v>11502.3</v>
      </c>
      <c r="I416" s="11" t="s">
        <v>9</v>
      </c>
      <c r="J416" s="10" t="s">
        <v>1109</v>
      </c>
    </row>
    <row r="417" spans="1:10">
      <c r="A417" s="5" t="s">
        <v>1139</v>
      </c>
      <c r="B417" s="6">
        <v>44879.805856805557</v>
      </c>
      <c r="C417" s="5" t="s">
        <v>1094</v>
      </c>
      <c r="D417" s="7"/>
      <c r="E417" s="10"/>
      <c r="F417" s="8">
        <v>2202</v>
      </c>
      <c r="I417" s="11" t="s">
        <v>9</v>
      </c>
      <c r="J417" s="10" t="s">
        <v>1118</v>
      </c>
    </row>
    <row r="418" spans="1:10">
      <c r="A418" s="5" t="s">
        <v>1139</v>
      </c>
      <c r="B418" s="6">
        <v>44879.805856805557</v>
      </c>
      <c r="C418" s="5" t="s">
        <v>1094</v>
      </c>
      <c r="D418" s="7"/>
      <c r="E418" s="10"/>
      <c r="F418" s="8">
        <v>8069</v>
      </c>
      <c r="I418" s="11" t="s">
        <v>9</v>
      </c>
      <c r="J418" s="10" t="s">
        <v>1110</v>
      </c>
    </row>
    <row r="419" spans="1:10">
      <c r="A419" s="5" t="s">
        <v>1139</v>
      </c>
      <c r="B419" s="6">
        <v>44879.805856805557</v>
      </c>
      <c r="C419" s="5" t="s">
        <v>1094</v>
      </c>
      <c r="D419" s="7"/>
      <c r="E419" s="10"/>
      <c r="F419" s="8">
        <v>22221.7</v>
      </c>
      <c r="I419" s="11" t="s">
        <v>9</v>
      </c>
      <c r="J419" s="10" t="s">
        <v>1111</v>
      </c>
    </row>
    <row r="420" spans="1:10">
      <c r="A420" s="5" t="s">
        <v>1139</v>
      </c>
      <c r="B420" s="6">
        <v>44879.805856805557</v>
      </c>
      <c r="C420" s="5" t="s">
        <v>1094</v>
      </c>
      <c r="D420" s="7"/>
      <c r="E420" s="10"/>
      <c r="F420" s="8">
        <v>289682.3</v>
      </c>
      <c r="I420" s="11" t="s">
        <v>9</v>
      </c>
      <c r="J420" s="10" t="s">
        <v>1096</v>
      </c>
    </row>
    <row r="421" spans="1:10">
      <c r="A421" s="5" t="s">
        <v>1139</v>
      </c>
      <c r="B421" s="6">
        <v>44879.805856805557</v>
      </c>
      <c r="C421" s="5" t="s">
        <v>1094</v>
      </c>
      <c r="D421" s="7"/>
      <c r="E421" s="10"/>
      <c r="F421" s="8">
        <v>55705.4</v>
      </c>
      <c r="I421" s="11" t="s">
        <v>9</v>
      </c>
      <c r="J421" s="5" t="s">
        <v>1141</v>
      </c>
    </row>
    <row r="422" spans="1:10">
      <c r="A422" s="12" t="s">
        <v>21</v>
      </c>
      <c r="B422" s="3"/>
      <c r="C422" s="3"/>
      <c r="D422" s="54">
        <f>660629.8+67512</f>
        <v>728141.8</v>
      </c>
      <c r="E422" s="10"/>
      <c r="F422" s="20">
        <f>SUM(F388:G421)</f>
        <v>728141.8</v>
      </c>
      <c r="H422" s="8"/>
      <c r="I422" s="11"/>
      <c r="J422" s="5"/>
    </row>
    <row r="423" spans="1:10">
      <c r="A423" s="13" t="s">
        <v>22</v>
      </c>
      <c r="B423" s="13" t="s">
        <v>23</v>
      </c>
      <c r="C423" s="13" t="s">
        <v>24</v>
      </c>
      <c r="D423" s="7"/>
      <c r="E423" s="10"/>
      <c r="H423" s="8"/>
      <c r="I423" s="11"/>
      <c r="J423" s="5"/>
    </row>
    <row r="424" spans="1:10" ht="15.75" customHeight="1">
      <c r="D424" s="14">
        <v>112225228</v>
      </c>
    </row>
    <row r="425" spans="1:10" ht="15.75" customHeight="1">
      <c r="D425" s="14">
        <v>112225247</v>
      </c>
    </row>
    <row r="427" spans="1:10">
      <c r="A427" s="1" t="s">
        <v>0</v>
      </c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3" t="s">
        <v>83</v>
      </c>
      <c r="B428" s="2"/>
      <c r="C428" s="2"/>
      <c r="D428" s="2"/>
      <c r="E428" s="2"/>
      <c r="F428" s="2"/>
      <c r="G428" s="2"/>
      <c r="H428" s="2"/>
      <c r="I428" s="2"/>
      <c r="J428" s="2"/>
    </row>
    <row r="429" spans="1:10">
      <c r="A429" s="88" t="s">
        <v>0</v>
      </c>
      <c r="B429" s="88" t="s">
        <v>2</v>
      </c>
      <c r="C429" s="88" t="s">
        <v>3</v>
      </c>
      <c r="D429" s="88" t="s">
        <v>4</v>
      </c>
      <c r="E429" s="88" t="s">
        <v>5</v>
      </c>
      <c r="F429" s="88" t="s">
        <v>6</v>
      </c>
      <c r="G429" s="90"/>
      <c r="H429" s="91"/>
      <c r="I429" s="88" t="s">
        <v>7</v>
      </c>
      <c r="J429" s="88" t="s">
        <v>8</v>
      </c>
    </row>
    <row r="430" spans="1:10">
      <c r="A430" s="89"/>
      <c r="B430" s="89"/>
      <c r="C430" s="89"/>
      <c r="D430" s="89"/>
      <c r="E430" s="89"/>
      <c r="F430" s="4" t="s">
        <v>9</v>
      </c>
      <c r="G430" s="4" t="s">
        <v>10</v>
      </c>
      <c r="H430" s="4" t="s">
        <v>11</v>
      </c>
      <c r="I430" s="89"/>
      <c r="J430" s="89"/>
    </row>
    <row r="431" spans="1:10">
      <c r="A431" s="5" t="s">
        <v>1142</v>
      </c>
      <c r="B431" s="6">
        <v>44880.830397291669</v>
      </c>
      <c r="C431" s="5" t="s">
        <v>1094</v>
      </c>
      <c r="D431" s="7"/>
      <c r="E431" s="10"/>
      <c r="G431" s="8">
        <v>3928.34</v>
      </c>
      <c r="I431" s="11" t="s">
        <v>10</v>
      </c>
      <c r="J431" s="10" t="s">
        <v>1096</v>
      </c>
    </row>
    <row r="432" spans="1:10">
      <c r="A432" s="5" t="s">
        <v>1142</v>
      </c>
      <c r="B432" s="6">
        <v>44880.830397291669</v>
      </c>
      <c r="C432" s="5" t="s">
        <v>1094</v>
      </c>
      <c r="D432" s="9">
        <v>53612126642</v>
      </c>
      <c r="E432" s="10" t="s">
        <v>184</v>
      </c>
      <c r="H432" s="8">
        <v>834.23</v>
      </c>
      <c r="I432" s="5" t="s">
        <v>15</v>
      </c>
      <c r="J432" s="5" t="s">
        <v>1097</v>
      </c>
    </row>
    <row r="433" spans="1:10">
      <c r="A433" s="5" t="s">
        <v>1142</v>
      </c>
      <c r="B433" s="6">
        <v>44880.830397291669</v>
      </c>
      <c r="C433" s="5" t="s">
        <v>1094</v>
      </c>
      <c r="D433" s="9">
        <v>45132952043</v>
      </c>
      <c r="E433" s="10" t="s">
        <v>184</v>
      </c>
      <c r="H433" s="8">
        <v>9056.16</v>
      </c>
      <c r="I433" s="5" t="s">
        <v>15</v>
      </c>
      <c r="J433" s="5" t="s">
        <v>1097</v>
      </c>
    </row>
    <row r="434" spans="1:10">
      <c r="A434" s="5" t="s">
        <v>1142</v>
      </c>
      <c r="B434" s="6">
        <v>44880.830397291669</v>
      </c>
      <c r="C434" s="5" t="s">
        <v>1094</v>
      </c>
      <c r="D434" s="7">
        <v>28192274</v>
      </c>
      <c r="E434" s="10" t="s">
        <v>654</v>
      </c>
      <c r="H434" s="8">
        <v>5566.37</v>
      </c>
      <c r="I434" s="5" t="s">
        <v>15</v>
      </c>
      <c r="J434" s="5" t="s">
        <v>1095</v>
      </c>
    </row>
    <row r="435" spans="1:10">
      <c r="A435" s="5" t="s">
        <v>1143</v>
      </c>
      <c r="B435" s="6">
        <v>44880.830397291669</v>
      </c>
      <c r="C435" s="5" t="s">
        <v>1094</v>
      </c>
      <c r="D435" s="7"/>
      <c r="E435" s="10"/>
      <c r="F435" s="8">
        <v>15682.4</v>
      </c>
      <c r="I435" s="11" t="s">
        <v>9</v>
      </c>
      <c r="J435" s="5" t="s">
        <v>1104</v>
      </c>
    </row>
    <row r="436" spans="1:10">
      <c r="A436" s="5" t="s">
        <v>1142</v>
      </c>
      <c r="B436" s="6">
        <v>44880.830397291669</v>
      </c>
      <c r="C436" s="5" t="s">
        <v>1094</v>
      </c>
      <c r="D436" s="7"/>
      <c r="E436" s="10"/>
      <c r="F436" s="8">
        <v>8614</v>
      </c>
      <c r="I436" s="11" t="s">
        <v>9</v>
      </c>
      <c r="J436" s="5" t="s">
        <v>1099</v>
      </c>
    </row>
    <row r="437" spans="1:10">
      <c r="A437" s="5" t="s">
        <v>1142</v>
      </c>
      <c r="B437" s="6">
        <v>44880.830397291669</v>
      </c>
      <c r="C437" s="5" t="s">
        <v>1094</v>
      </c>
      <c r="D437" s="7"/>
      <c r="E437" s="10"/>
      <c r="F437" s="8">
        <v>30734</v>
      </c>
      <c r="I437" s="11" t="s">
        <v>9</v>
      </c>
      <c r="J437" s="10" t="s">
        <v>1100</v>
      </c>
    </row>
    <row r="438" spans="1:10">
      <c r="A438" s="5" t="s">
        <v>1142</v>
      </c>
      <c r="B438" s="6">
        <v>44880.830397291669</v>
      </c>
      <c r="C438" s="5" t="s">
        <v>1094</v>
      </c>
      <c r="D438" s="7"/>
      <c r="E438" s="10"/>
      <c r="F438" s="8">
        <v>72545.600000000006</v>
      </c>
      <c r="I438" s="11" t="s">
        <v>9</v>
      </c>
      <c r="J438" s="5" t="s">
        <v>1097</v>
      </c>
    </row>
    <row r="439" spans="1:10">
      <c r="A439" s="5" t="s">
        <v>1142</v>
      </c>
      <c r="B439" s="6">
        <v>44880.830397291669</v>
      </c>
      <c r="C439" s="5" t="s">
        <v>1094</v>
      </c>
      <c r="D439" s="7"/>
      <c r="E439" s="10"/>
      <c r="F439" s="8">
        <v>12141</v>
      </c>
      <c r="I439" s="11" t="s">
        <v>9</v>
      </c>
      <c r="J439" s="10" t="s">
        <v>1101</v>
      </c>
    </row>
    <row r="440" spans="1:10">
      <c r="A440" s="5" t="s">
        <v>1142</v>
      </c>
      <c r="B440" s="6">
        <v>44880.830397291669</v>
      </c>
      <c r="C440" s="5" t="s">
        <v>1094</v>
      </c>
      <c r="D440" s="7"/>
      <c r="E440" s="10"/>
      <c r="F440" s="8">
        <v>10613.1</v>
      </c>
      <c r="I440" s="11" t="s">
        <v>9</v>
      </c>
      <c r="J440" s="5" t="s">
        <v>1102</v>
      </c>
    </row>
    <row r="441" spans="1:10">
      <c r="A441" s="5" t="s">
        <v>1142</v>
      </c>
      <c r="B441" s="6">
        <v>44880.830397291669</v>
      </c>
      <c r="C441" s="5" t="s">
        <v>1094</v>
      </c>
      <c r="D441" s="7"/>
      <c r="E441" s="10"/>
      <c r="F441" s="8">
        <v>13996.1</v>
      </c>
      <c r="I441" s="11" t="s">
        <v>9</v>
      </c>
      <c r="J441" s="5" t="s">
        <v>1103</v>
      </c>
    </row>
    <row r="442" spans="1:10">
      <c r="A442" s="5" t="s">
        <v>1142</v>
      </c>
      <c r="B442" s="6">
        <v>44880.830397291669</v>
      </c>
      <c r="C442" s="5" t="s">
        <v>1094</v>
      </c>
      <c r="D442" s="7"/>
      <c r="E442" s="10"/>
      <c r="F442" s="8">
        <v>11570.9</v>
      </c>
      <c r="I442" s="11" t="s">
        <v>9</v>
      </c>
      <c r="J442" s="10" t="s">
        <v>1105</v>
      </c>
    </row>
    <row r="443" spans="1:10">
      <c r="A443" s="5" t="s">
        <v>1142</v>
      </c>
      <c r="B443" s="6">
        <v>44880.830397291669</v>
      </c>
      <c r="C443" s="5" t="s">
        <v>1094</v>
      </c>
      <c r="D443" s="7"/>
      <c r="E443" s="10"/>
      <c r="F443" s="8">
        <v>6149.6</v>
      </c>
      <c r="I443" s="11" t="s">
        <v>9</v>
      </c>
      <c r="J443" s="5" t="s">
        <v>1106</v>
      </c>
    </row>
    <row r="444" spans="1:10">
      <c r="A444" s="5" t="s">
        <v>1142</v>
      </c>
      <c r="B444" s="6">
        <v>44880.830397291669</v>
      </c>
      <c r="C444" s="5" t="s">
        <v>1094</v>
      </c>
      <c r="D444" s="7"/>
      <c r="E444" s="10"/>
      <c r="F444" s="8">
        <v>32482.9</v>
      </c>
      <c r="I444" s="11" t="s">
        <v>9</v>
      </c>
      <c r="J444" s="5" t="s">
        <v>1117</v>
      </c>
    </row>
    <row r="445" spans="1:10">
      <c r="A445" s="5" t="s">
        <v>1142</v>
      </c>
      <c r="B445" s="6">
        <v>44880.830397291669</v>
      </c>
      <c r="C445" s="5" t="s">
        <v>1094</v>
      </c>
      <c r="D445" s="7"/>
      <c r="E445" s="10"/>
      <c r="F445" s="8">
        <v>9325</v>
      </c>
      <c r="I445" s="11" t="s">
        <v>9</v>
      </c>
      <c r="J445" s="10" t="s">
        <v>1107</v>
      </c>
    </row>
    <row r="446" spans="1:10">
      <c r="A446" s="5" t="s">
        <v>1142</v>
      </c>
      <c r="B446" s="6">
        <v>44880.830397291669</v>
      </c>
      <c r="C446" s="5" t="s">
        <v>1094</v>
      </c>
      <c r="D446" s="7"/>
      <c r="E446" s="10"/>
      <c r="F446" s="8">
        <v>10985.4</v>
      </c>
      <c r="I446" s="11" t="s">
        <v>9</v>
      </c>
      <c r="J446" s="10" t="s">
        <v>1108</v>
      </c>
    </row>
    <row r="447" spans="1:10">
      <c r="A447" s="5" t="s">
        <v>1142</v>
      </c>
      <c r="B447" s="6">
        <v>44880.830397291669</v>
      </c>
      <c r="C447" s="5" t="s">
        <v>1094</v>
      </c>
      <c r="D447" s="7"/>
      <c r="E447" s="10"/>
      <c r="F447" s="8">
        <v>6882.6</v>
      </c>
      <c r="I447" s="11" t="s">
        <v>9</v>
      </c>
      <c r="J447" s="10" t="s">
        <v>1109</v>
      </c>
    </row>
    <row r="448" spans="1:10">
      <c r="A448" s="5" t="s">
        <v>1142</v>
      </c>
      <c r="B448" s="6">
        <v>44880.830397291669</v>
      </c>
      <c r="C448" s="5" t="s">
        <v>1094</v>
      </c>
      <c r="D448" s="7"/>
      <c r="E448" s="10"/>
      <c r="F448" s="8">
        <v>15569.8</v>
      </c>
      <c r="I448" s="11" t="s">
        <v>9</v>
      </c>
      <c r="J448" s="10" t="s">
        <v>1111</v>
      </c>
    </row>
    <row r="449" spans="1:10">
      <c r="A449" s="5" t="s">
        <v>1142</v>
      </c>
      <c r="B449" s="6">
        <v>44880.830397291669</v>
      </c>
      <c r="C449" s="5" t="s">
        <v>1094</v>
      </c>
      <c r="D449" s="7"/>
      <c r="E449" s="10"/>
      <c r="F449" s="8">
        <v>13461.8</v>
      </c>
      <c r="I449" s="11" t="s">
        <v>9</v>
      </c>
      <c r="J449" s="10" t="s">
        <v>1122</v>
      </c>
    </row>
    <row r="450" spans="1:10">
      <c r="A450" s="5" t="s">
        <v>1142</v>
      </c>
      <c r="B450" s="6">
        <v>44880.830397291669</v>
      </c>
      <c r="C450" s="5" t="s">
        <v>1094</v>
      </c>
      <c r="D450" s="7"/>
      <c r="E450" s="10"/>
      <c r="F450" s="8">
        <v>223261.5</v>
      </c>
      <c r="I450" s="11" t="s">
        <v>9</v>
      </c>
      <c r="J450" s="10" t="s">
        <v>1096</v>
      </c>
    </row>
    <row r="451" spans="1:10">
      <c r="A451" s="5" t="s">
        <v>1142</v>
      </c>
      <c r="B451" s="6">
        <v>44880.830397291669</v>
      </c>
      <c r="C451" s="5" t="s">
        <v>1094</v>
      </c>
      <c r="D451" s="7"/>
      <c r="E451" s="10"/>
      <c r="F451" s="8">
        <v>14141.2</v>
      </c>
      <c r="I451" s="11" t="s">
        <v>9</v>
      </c>
      <c r="J451" s="5" t="s">
        <v>1113</v>
      </c>
    </row>
    <row r="452" spans="1:10">
      <c r="A452" s="12" t="s">
        <v>21</v>
      </c>
      <c r="B452" s="3"/>
      <c r="C452" s="3"/>
      <c r="D452" s="54">
        <f>510693.24+1392</f>
        <v>512085.24</v>
      </c>
      <c r="E452" s="10"/>
      <c r="F452" s="25">
        <f>SUM(F431:G451)</f>
        <v>512085.24</v>
      </c>
      <c r="H452" s="8"/>
      <c r="I452" s="11"/>
      <c r="J452" s="10"/>
    </row>
    <row r="453" spans="1:10">
      <c r="A453" s="13" t="s">
        <v>22</v>
      </c>
      <c r="B453" s="13" t="s">
        <v>23</v>
      </c>
      <c r="C453" s="13" t="s">
        <v>24</v>
      </c>
      <c r="D453" s="7"/>
      <c r="E453" s="10"/>
      <c r="H453" s="8"/>
      <c r="I453" s="11"/>
      <c r="J453" s="10"/>
    </row>
    <row r="454" spans="1:10" ht="15.75" customHeight="1">
      <c r="A454" s="5"/>
      <c r="B454" s="6"/>
      <c r="C454" s="5"/>
      <c r="D454" s="14">
        <v>112232799</v>
      </c>
      <c r="E454" s="10"/>
      <c r="H454" s="8"/>
      <c r="I454" s="11"/>
      <c r="J454" s="10"/>
    </row>
    <row r="455" spans="1:10" ht="15.75" customHeight="1">
      <c r="D455" s="14">
        <v>112232960</v>
      </c>
    </row>
    <row r="457" spans="1:10">
      <c r="A457" s="1" t="s">
        <v>0</v>
      </c>
      <c r="B457" s="2"/>
      <c r="C457" s="2"/>
      <c r="D457" s="2"/>
      <c r="E457" s="2"/>
      <c r="F457" s="2"/>
      <c r="G457" s="2"/>
      <c r="H457" s="2"/>
      <c r="I457" s="2"/>
      <c r="J457" s="2"/>
    </row>
    <row r="458" spans="1:10">
      <c r="A458" s="3" t="s">
        <v>86</v>
      </c>
      <c r="B458" s="2"/>
      <c r="C458" s="2"/>
      <c r="D458" s="2"/>
      <c r="E458" s="2"/>
      <c r="F458" s="2"/>
      <c r="G458" s="2"/>
      <c r="H458" s="2"/>
      <c r="I458" s="2"/>
      <c r="J458" s="2"/>
    </row>
    <row r="459" spans="1:10">
      <c r="A459" s="88" t="s">
        <v>0</v>
      </c>
      <c r="B459" s="88" t="s">
        <v>2</v>
      </c>
      <c r="C459" s="88" t="s">
        <v>3</v>
      </c>
      <c r="D459" s="88" t="s">
        <v>4</v>
      </c>
      <c r="E459" s="88" t="s">
        <v>5</v>
      </c>
      <c r="F459" s="88" t="s">
        <v>6</v>
      </c>
      <c r="G459" s="90"/>
      <c r="H459" s="91"/>
      <c r="I459" s="88" t="s">
        <v>7</v>
      </c>
      <c r="J459" s="88" t="s">
        <v>8</v>
      </c>
    </row>
    <row r="460" spans="1:10">
      <c r="A460" s="89"/>
      <c r="B460" s="89"/>
      <c r="C460" s="89"/>
      <c r="D460" s="89"/>
      <c r="E460" s="89"/>
      <c r="F460" s="4" t="s">
        <v>9</v>
      </c>
      <c r="G460" s="4" t="s">
        <v>10</v>
      </c>
      <c r="H460" s="4" t="s">
        <v>11</v>
      </c>
      <c r="I460" s="89"/>
      <c r="J460" s="89"/>
    </row>
    <row r="461" spans="1:10">
      <c r="A461" s="5" t="s">
        <v>1144</v>
      </c>
      <c r="B461" s="6">
        <v>44881.792777361108</v>
      </c>
      <c r="C461" s="5" t="s">
        <v>1094</v>
      </c>
      <c r="D461" s="7"/>
      <c r="E461" s="10"/>
      <c r="G461" s="8">
        <v>8480</v>
      </c>
      <c r="I461" s="11" t="s">
        <v>10</v>
      </c>
      <c r="J461" s="5" t="s">
        <v>1097</v>
      </c>
    </row>
    <row r="462" spans="1:10">
      <c r="A462" s="5" t="s">
        <v>1144</v>
      </c>
      <c r="B462" s="6">
        <v>44881.792777361108</v>
      </c>
      <c r="C462" s="5" t="s">
        <v>1094</v>
      </c>
      <c r="D462" s="9">
        <v>53612127974</v>
      </c>
      <c r="E462" s="10" t="s">
        <v>184</v>
      </c>
      <c r="H462" s="8">
        <v>456.32</v>
      </c>
      <c r="I462" s="5" t="s">
        <v>15</v>
      </c>
      <c r="J462" s="5" t="s">
        <v>1095</v>
      </c>
    </row>
    <row r="463" spans="1:10">
      <c r="A463" s="5" t="s">
        <v>1144</v>
      </c>
      <c r="B463" s="6">
        <v>44881.792777361108</v>
      </c>
      <c r="C463" s="5" t="s">
        <v>1094</v>
      </c>
      <c r="D463" s="9">
        <v>536121279741</v>
      </c>
      <c r="E463" s="10" t="s">
        <v>184</v>
      </c>
      <c r="H463" s="8">
        <v>114</v>
      </c>
      <c r="I463" s="5" t="s">
        <v>15</v>
      </c>
      <c r="J463" s="5" t="s">
        <v>1095</v>
      </c>
    </row>
    <row r="464" spans="1:10">
      <c r="A464" s="5" t="s">
        <v>1144</v>
      </c>
      <c r="B464" s="6">
        <v>44881.792777361108</v>
      </c>
      <c r="C464" s="5" t="s">
        <v>1094</v>
      </c>
      <c r="D464" s="9">
        <v>45113094273</v>
      </c>
      <c r="E464" s="10" t="s">
        <v>184</v>
      </c>
      <c r="H464" s="8">
        <v>524.55999999999995</v>
      </c>
      <c r="I464" s="5" t="s">
        <v>15</v>
      </c>
      <c r="J464" s="5" t="s">
        <v>1095</v>
      </c>
    </row>
    <row r="465" spans="1:10">
      <c r="A465" s="5" t="s">
        <v>1144</v>
      </c>
      <c r="B465" s="6">
        <v>44881.792777361108</v>
      </c>
      <c r="C465" s="5" t="s">
        <v>1094</v>
      </c>
      <c r="D465" s="9">
        <v>45163045952</v>
      </c>
      <c r="E465" s="10" t="s">
        <v>184</v>
      </c>
      <c r="H465" s="8">
        <v>143.94999999999999</v>
      </c>
      <c r="I465" s="5" t="s">
        <v>15</v>
      </c>
      <c r="J465" s="5" t="s">
        <v>1095</v>
      </c>
    </row>
    <row r="466" spans="1:10">
      <c r="A466" s="5" t="s">
        <v>1144</v>
      </c>
      <c r="B466" s="6">
        <v>44881.792777361108</v>
      </c>
      <c r="C466" s="5" t="s">
        <v>1094</v>
      </c>
      <c r="D466" s="9">
        <v>45132955759</v>
      </c>
      <c r="E466" s="10" t="s">
        <v>184</v>
      </c>
      <c r="H466" s="8">
        <v>292.32</v>
      </c>
      <c r="I466" s="5" t="s">
        <v>15</v>
      </c>
      <c r="J466" s="5" t="s">
        <v>1095</v>
      </c>
    </row>
    <row r="467" spans="1:10">
      <c r="A467" s="5" t="s">
        <v>1144</v>
      </c>
      <c r="B467" s="6">
        <v>44881.792777361108</v>
      </c>
      <c r="C467" s="5" t="s">
        <v>1094</v>
      </c>
      <c r="D467" s="9">
        <v>45132956044</v>
      </c>
      <c r="E467" s="10" t="s">
        <v>184</v>
      </c>
      <c r="H467" s="8">
        <v>109.2</v>
      </c>
      <c r="I467" s="5" t="s">
        <v>15</v>
      </c>
      <c r="J467" s="5" t="s">
        <v>1095</v>
      </c>
    </row>
    <row r="468" spans="1:10">
      <c r="A468" s="5" t="s">
        <v>1144</v>
      </c>
      <c r="B468" s="6">
        <v>44881.792777361108</v>
      </c>
      <c r="C468" s="5" t="s">
        <v>1094</v>
      </c>
      <c r="D468" s="9">
        <v>45173014486</v>
      </c>
      <c r="E468" s="10" t="s">
        <v>184</v>
      </c>
      <c r="H468" s="8">
        <v>12000</v>
      </c>
      <c r="I468" s="5" t="s">
        <v>15</v>
      </c>
      <c r="J468" s="5" t="s">
        <v>1097</v>
      </c>
    </row>
    <row r="469" spans="1:10">
      <c r="A469" s="5" t="s">
        <v>1144</v>
      </c>
      <c r="B469" s="6">
        <v>44881.792777361108</v>
      </c>
      <c r="C469" s="5" t="s">
        <v>1094</v>
      </c>
      <c r="D469" s="9">
        <v>45173013814</v>
      </c>
      <c r="E469" s="10" t="s">
        <v>184</v>
      </c>
      <c r="H469" s="8">
        <v>31568.400000000001</v>
      </c>
      <c r="I469" s="5" t="s">
        <v>15</v>
      </c>
      <c r="J469" s="5" t="s">
        <v>1097</v>
      </c>
    </row>
    <row r="470" spans="1:10">
      <c r="A470" s="5" t="s">
        <v>1144</v>
      </c>
      <c r="B470" s="6">
        <v>44881.792777361108</v>
      </c>
      <c r="C470" s="5" t="s">
        <v>1094</v>
      </c>
      <c r="D470" s="9">
        <v>53112164743</v>
      </c>
      <c r="E470" s="10" t="s">
        <v>184</v>
      </c>
      <c r="H470" s="8">
        <v>364.12</v>
      </c>
      <c r="I470" s="5" t="s">
        <v>15</v>
      </c>
      <c r="J470" s="5" t="s">
        <v>1095</v>
      </c>
    </row>
    <row r="471" spans="1:10">
      <c r="A471" s="5" t="s">
        <v>1144</v>
      </c>
      <c r="B471" s="6">
        <v>44881.792777361108</v>
      </c>
      <c r="C471" s="5" t="s">
        <v>1094</v>
      </c>
      <c r="D471" s="9">
        <v>45132958237</v>
      </c>
      <c r="E471" s="10" t="s">
        <v>184</v>
      </c>
      <c r="H471" s="8">
        <v>134.29</v>
      </c>
      <c r="I471" s="5" t="s">
        <v>15</v>
      </c>
      <c r="J471" s="5" t="s">
        <v>1095</v>
      </c>
    </row>
    <row r="472" spans="1:10">
      <c r="A472" s="5" t="s">
        <v>1144</v>
      </c>
      <c r="B472" s="6">
        <v>44881.792777361108</v>
      </c>
      <c r="C472" s="5" t="s">
        <v>1094</v>
      </c>
      <c r="D472" s="9">
        <v>45173017687</v>
      </c>
      <c r="E472" s="10" t="s">
        <v>184</v>
      </c>
      <c r="H472" s="8">
        <v>311.5</v>
      </c>
      <c r="I472" s="5" t="s">
        <v>15</v>
      </c>
      <c r="J472" s="5" t="s">
        <v>1095</v>
      </c>
    </row>
    <row r="473" spans="1:10">
      <c r="A473" s="5" t="s">
        <v>1144</v>
      </c>
      <c r="B473" s="6">
        <v>44881.792777361108</v>
      </c>
      <c r="C473" s="5" t="s">
        <v>1094</v>
      </c>
      <c r="D473" s="9">
        <v>45132957922</v>
      </c>
      <c r="E473" s="10" t="s">
        <v>184</v>
      </c>
      <c r="H473" s="8">
        <v>187.1</v>
      </c>
      <c r="I473" s="5" t="s">
        <v>15</v>
      </c>
      <c r="J473" s="5" t="s">
        <v>1095</v>
      </c>
    </row>
    <row r="474" spans="1:10">
      <c r="A474" s="5" t="s">
        <v>1145</v>
      </c>
      <c r="B474" s="6">
        <v>44881.792777361108</v>
      </c>
      <c r="C474" s="5" t="s">
        <v>1094</v>
      </c>
      <c r="D474" s="7"/>
      <c r="E474" s="10"/>
      <c r="F474" s="8">
        <v>9092.7999999999993</v>
      </c>
      <c r="I474" s="11" t="s">
        <v>9</v>
      </c>
      <c r="J474" s="10" t="s">
        <v>1108</v>
      </c>
    </row>
    <row r="475" spans="1:10">
      <c r="A475" s="5" t="s">
        <v>1144</v>
      </c>
      <c r="B475" s="6">
        <v>44881.792777361108</v>
      </c>
      <c r="C475" s="5" t="s">
        <v>1094</v>
      </c>
      <c r="D475" s="7"/>
      <c r="E475" s="10"/>
      <c r="F475" s="8">
        <v>6816.4</v>
      </c>
      <c r="I475" s="11" t="s">
        <v>9</v>
      </c>
      <c r="J475" s="5" t="s">
        <v>1099</v>
      </c>
    </row>
    <row r="476" spans="1:10">
      <c r="A476" s="5" t="s">
        <v>1144</v>
      </c>
      <c r="B476" s="6">
        <v>44881.792777361108</v>
      </c>
      <c r="C476" s="5" t="s">
        <v>1094</v>
      </c>
      <c r="D476" s="7"/>
      <c r="E476" s="10"/>
      <c r="F476" s="8">
        <v>9611.4</v>
      </c>
      <c r="I476" s="11" t="s">
        <v>9</v>
      </c>
      <c r="J476" s="10" t="s">
        <v>1100</v>
      </c>
    </row>
    <row r="477" spans="1:10">
      <c r="A477" s="5" t="s">
        <v>1144</v>
      </c>
      <c r="B477" s="6">
        <v>44881.792777361108</v>
      </c>
      <c r="C477" s="5" t="s">
        <v>1094</v>
      </c>
      <c r="D477" s="7"/>
      <c r="E477" s="10"/>
      <c r="F477" s="8">
        <v>17300.7</v>
      </c>
      <c r="I477" s="11" t="s">
        <v>9</v>
      </c>
      <c r="J477" s="10" t="s">
        <v>1129</v>
      </c>
    </row>
    <row r="478" spans="1:10">
      <c r="A478" s="5" t="s">
        <v>1144</v>
      </c>
      <c r="B478" s="6">
        <v>44881.792777361108</v>
      </c>
      <c r="C478" s="5" t="s">
        <v>1094</v>
      </c>
      <c r="D478" s="7"/>
      <c r="E478" s="10"/>
      <c r="F478" s="8">
        <v>33006.699999999997</v>
      </c>
      <c r="I478" s="11" t="s">
        <v>9</v>
      </c>
      <c r="J478" s="5" t="s">
        <v>1097</v>
      </c>
    </row>
    <row r="479" spans="1:10">
      <c r="A479" s="5" t="s">
        <v>1144</v>
      </c>
      <c r="B479" s="6">
        <v>44881.792777361108</v>
      </c>
      <c r="C479" s="5" t="s">
        <v>1094</v>
      </c>
      <c r="D479" s="7"/>
      <c r="E479" s="10"/>
      <c r="F479" s="8">
        <v>18477.900000000001</v>
      </c>
      <c r="I479" s="11" t="s">
        <v>9</v>
      </c>
      <c r="J479" s="5" t="s">
        <v>1102</v>
      </c>
    </row>
    <row r="480" spans="1:10">
      <c r="A480" s="5" t="s">
        <v>1144</v>
      </c>
      <c r="B480" s="6">
        <v>44881.792777361108</v>
      </c>
      <c r="C480" s="5" t="s">
        <v>1094</v>
      </c>
      <c r="D480" s="7"/>
      <c r="E480" s="10"/>
      <c r="F480" s="8">
        <v>11571.5</v>
      </c>
      <c r="I480" s="11" t="s">
        <v>9</v>
      </c>
      <c r="J480" s="5" t="s">
        <v>1104</v>
      </c>
    </row>
    <row r="481" spans="1:10">
      <c r="A481" s="5" t="s">
        <v>1144</v>
      </c>
      <c r="B481" s="6">
        <v>44881.792777361108</v>
      </c>
      <c r="C481" s="5" t="s">
        <v>1094</v>
      </c>
      <c r="D481" s="7"/>
      <c r="E481" s="10"/>
      <c r="F481" s="8">
        <v>12052.9</v>
      </c>
      <c r="I481" s="11" t="s">
        <v>9</v>
      </c>
      <c r="J481" s="10" t="s">
        <v>1105</v>
      </c>
    </row>
    <row r="482" spans="1:10">
      <c r="A482" s="5" t="s">
        <v>1144</v>
      </c>
      <c r="B482" s="6">
        <v>44881.792777361108</v>
      </c>
      <c r="C482" s="5" t="s">
        <v>1094</v>
      </c>
      <c r="D482" s="7"/>
      <c r="E482" s="10"/>
      <c r="F482" s="8">
        <v>10367.6</v>
      </c>
      <c r="I482" s="11" t="s">
        <v>9</v>
      </c>
      <c r="J482" s="5" t="s">
        <v>1106</v>
      </c>
    </row>
    <row r="483" spans="1:10">
      <c r="A483" s="5" t="s">
        <v>1144</v>
      </c>
      <c r="B483" s="6">
        <v>44881.792777361108</v>
      </c>
      <c r="C483" s="5" t="s">
        <v>1094</v>
      </c>
      <c r="D483" s="7"/>
      <c r="E483" s="10"/>
      <c r="F483" s="8">
        <v>7079</v>
      </c>
      <c r="I483" s="11" t="s">
        <v>9</v>
      </c>
      <c r="J483" s="5" t="s">
        <v>1117</v>
      </c>
    </row>
    <row r="484" spans="1:10">
      <c r="A484" s="5" t="s">
        <v>1144</v>
      </c>
      <c r="B484" s="6">
        <v>44881.792777361108</v>
      </c>
      <c r="C484" s="5" t="s">
        <v>1094</v>
      </c>
      <c r="D484" s="7"/>
      <c r="E484" s="10"/>
      <c r="F484" s="8">
        <v>8349.9</v>
      </c>
      <c r="I484" s="11" t="s">
        <v>9</v>
      </c>
      <c r="J484" s="10" t="s">
        <v>1107</v>
      </c>
    </row>
    <row r="485" spans="1:10">
      <c r="A485" s="5" t="s">
        <v>1144</v>
      </c>
      <c r="B485" s="6">
        <v>44881.792777361108</v>
      </c>
      <c r="C485" s="5" t="s">
        <v>1094</v>
      </c>
      <c r="D485" s="7"/>
      <c r="E485" s="10"/>
      <c r="F485" s="8">
        <v>8502.1</v>
      </c>
      <c r="I485" s="11" t="s">
        <v>9</v>
      </c>
      <c r="J485" s="10" t="s">
        <v>1109</v>
      </c>
    </row>
    <row r="486" spans="1:10">
      <c r="A486" s="5" t="s">
        <v>1144</v>
      </c>
      <c r="B486" s="6">
        <v>44881.792777361108</v>
      </c>
      <c r="C486" s="5" t="s">
        <v>1094</v>
      </c>
      <c r="D486" s="7"/>
      <c r="E486" s="10"/>
      <c r="F486" s="8">
        <v>5565.7</v>
      </c>
      <c r="I486" s="11" t="s">
        <v>9</v>
      </c>
      <c r="J486" s="10" t="s">
        <v>1118</v>
      </c>
    </row>
    <row r="487" spans="1:10">
      <c r="A487" s="5" t="s">
        <v>1144</v>
      </c>
      <c r="B487" s="6">
        <v>44881.792777361108</v>
      </c>
      <c r="C487" s="5" t="s">
        <v>1094</v>
      </c>
      <c r="D487" s="7"/>
      <c r="E487" s="10"/>
      <c r="F487" s="8">
        <v>26849.5</v>
      </c>
      <c r="I487" s="11" t="s">
        <v>9</v>
      </c>
      <c r="J487" s="10" t="s">
        <v>1110</v>
      </c>
    </row>
    <row r="488" spans="1:10">
      <c r="A488" s="5" t="s">
        <v>1144</v>
      </c>
      <c r="B488" s="6">
        <v>44881.792777361108</v>
      </c>
      <c r="C488" s="5" t="s">
        <v>1094</v>
      </c>
      <c r="D488" s="7"/>
      <c r="E488" s="10"/>
      <c r="F488" s="8">
        <v>10978.9</v>
      </c>
      <c r="I488" s="11" t="s">
        <v>9</v>
      </c>
      <c r="J488" s="10" t="s">
        <v>1111</v>
      </c>
    </row>
    <row r="489" spans="1:10">
      <c r="A489" s="5" t="s">
        <v>1144</v>
      </c>
      <c r="B489" s="6">
        <v>44881.792777361108</v>
      </c>
      <c r="C489" s="5" t="s">
        <v>1094</v>
      </c>
      <c r="D489" s="7"/>
      <c r="E489" s="10"/>
      <c r="F489" s="8">
        <v>7179.1</v>
      </c>
      <c r="I489" s="11" t="s">
        <v>9</v>
      </c>
      <c r="J489" s="10" t="s">
        <v>1122</v>
      </c>
    </row>
    <row r="490" spans="1:10">
      <c r="A490" s="5" t="s">
        <v>1144</v>
      </c>
      <c r="B490" s="6">
        <v>44881.792777361108</v>
      </c>
      <c r="C490" s="5" t="s">
        <v>1094</v>
      </c>
      <c r="D490" s="7"/>
      <c r="E490" s="10"/>
      <c r="F490" s="8">
        <v>150779.6</v>
      </c>
      <c r="I490" s="11" t="s">
        <v>9</v>
      </c>
      <c r="J490" s="10" t="s">
        <v>1096</v>
      </c>
    </row>
    <row r="491" spans="1:10">
      <c r="A491" s="5" t="s">
        <v>1144</v>
      </c>
      <c r="B491" s="6">
        <v>44881.792777361108</v>
      </c>
      <c r="C491" s="5" t="s">
        <v>1094</v>
      </c>
      <c r="D491" s="7"/>
      <c r="E491" s="10"/>
      <c r="F491" s="8">
        <v>8382</v>
      </c>
      <c r="I491" s="11" t="s">
        <v>9</v>
      </c>
      <c r="J491" s="5" t="s">
        <v>1112</v>
      </c>
    </row>
    <row r="492" spans="1:10">
      <c r="A492" s="12" t="s">
        <v>21</v>
      </c>
      <c r="B492" s="3"/>
      <c r="C492" s="3"/>
      <c r="D492" s="26">
        <f>366963.7+3480</f>
        <v>370443.7</v>
      </c>
      <c r="E492" s="10"/>
      <c r="F492" s="20">
        <f>SUM(F461:G491)</f>
        <v>370443.7</v>
      </c>
      <c r="H492" s="8"/>
      <c r="I492" s="11"/>
      <c r="J492" s="5"/>
    </row>
    <row r="493" spans="1:10">
      <c r="A493" s="13" t="s">
        <v>22</v>
      </c>
      <c r="B493" s="13" t="s">
        <v>23</v>
      </c>
      <c r="C493" s="13" t="s">
        <v>24</v>
      </c>
      <c r="D493" s="7"/>
      <c r="E493" s="10"/>
      <c r="H493" s="8"/>
      <c r="I493" s="11"/>
      <c r="J493" s="5"/>
    </row>
    <row r="494" spans="1:10" ht="15.75" customHeight="1">
      <c r="D494" s="14">
        <v>112240596</v>
      </c>
    </row>
    <row r="495" spans="1:10" ht="15.75" customHeight="1">
      <c r="D495" s="14">
        <v>112240634</v>
      </c>
    </row>
    <row r="497" spans="1:10">
      <c r="A497" s="1" t="s">
        <v>0</v>
      </c>
      <c r="B497" s="2"/>
      <c r="C497" s="2"/>
      <c r="D497" s="2"/>
      <c r="E497" s="2"/>
      <c r="F497" s="2"/>
      <c r="G497" s="2"/>
      <c r="H497" s="2"/>
      <c r="I497" s="2"/>
      <c r="J497" s="2"/>
    </row>
    <row r="498" spans="1:10">
      <c r="A498" s="3" t="s">
        <v>90</v>
      </c>
      <c r="B498" s="2"/>
      <c r="C498" s="2"/>
      <c r="D498" s="2"/>
      <c r="E498" s="2"/>
      <c r="F498" s="2"/>
      <c r="G498" s="2"/>
      <c r="H498" s="2"/>
      <c r="I498" s="2"/>
      <c r="J498" s="2"/>
    </row>
    <row r="499" spans="1:10">
      <c r="A499" s="88" t="s">
        <v>0</v>
      </c>
      <c r="B499" s="88" t="s">
        <v>2</v>
      </c>
      <c r="C499" s="88" t="s">
        <v>3</v>
      </c>
      <c r="D499" s="88" t="s">
        <v>4</v>
      </c>
      <c r="E499" s="88" t="s">
        <v>5</v>
      </c>
      <c r="F499" s="88" t="s">
        <v>6</v>
      </c>
      <c r="G499" s="90"/>
      <c r="H499" s="91"/>
      <c r="I499" s="88" t="s">
        <v>7</v>
      </c>
      <c r="J499" s="88" t="s">
        <v>8</v>
      </c>
    </row>
    <row r="500" spans="1:10">
      <c r="A500" s="89"/>
      <c r="B500" s="89"/>
      <c r="C500" s="89"/>
      <c r="D500" s="89"/>
      <c r="E500" s="89"/>
      <c r="F500" s="4" t="s">
        <v>9</v>
      </c>
      <c r="G500" s="4" t="s">
        <v>10</v>
      </c>
      <c r="H500" s="4" t="s">
        <v>11</v>
      </c>
      <c r="I500" s="89"/>
      <c r="J500" s="89"/>
    </row>
    <row r="501" spans="1:10">
      <c r="A501" s="5" t="s">
        <v>1146</v>
      </c>
      <c r="B501" s="6">
        <v>44882.789913321758</v>
      </c>
      <c r="C501" s="5" t="s">
        <v>1094</v>
      </c>
      <c r="D501" s="9">
        <v>45123084155</v>
      </c>
      <c r="E501" s="10" t="s">
        <v>184</v>
      </c>
      <c r="H501" s="8">
        <v>13068</v>
      </c>
      <c r="I501" s="5" t="s">
        <v>15</v>
      </c>
      <c r="J501" s="10" t="s">
        <v>1096</v>
      </c>
    </row>
    <row r="502" spans="1:10">
      <c r="A502" s="5" t="s">
        <v>1147</v>
      </c>
      <c r="B502" s="6">
        <v>44882.789913321758</v>
      </c>
      <c r="C502" s="5" t="s">
        <v>1094</v>
      </c>
      <c r="D502" s="9">
        <v>23550673746</v>
      </c>
      <c r="E502" s="10" t="s">
        <v>184</v>
      </c>
      <c r="H502" s="8">
        <v>2140</v>
      </c>
      <c r="I502" s="5" t="s">
        <v>15</v>
      </c>
      <c r="J502" s="5" t="s">
        <v>1097</v>
      </c>
    </row>
    <row r="503" spans="1:10">
      <c r="A503" s="5" t="s">
        <v>1147</v>
      </c>
      <c r="B503" s="6">
        <v>44882.789913321758</v>
      </c>
      <c r="C503" s="5" t="s">
        <v>1094</v>
      </c>
      <c r="D503" s="9">
        <v>23550673747</v>
      </c>
      <c r="E503" s="10" t="s">
        <v>184</v>
      </c>
      <c r="H503" s="8">
        <v>500</v>
      </c>
      <c r="I503" s="5" t="s">
        <v>15</v>
      </c>
      <c r="J503" s="5" t="s">
        <v>1097</v>
      </c>
    </row>
    <row r="504" spans="1:10">
      <c r="A504" s="5" t="s">
        <v>1147</v>
      </c>
      <c r="B504" s="6">
        <v>44882.789913321758</v>
      </c>
      <c r="C504" s="5" t="s">
        <v>1094</v>
      </c>
      <c r="D504" s="9">
        <v>451230809401</v>
      </c>
      <c r="E504" s="10" t="s">
        <v>184</v>
      </c>
      <c r="H504" s="8">
        <v>3834.3</v>
      </c>
      <c r="I504" s="5" t="s">
        <v>15</v>
      </c>
      <c r="J504" s="5" t="s">
        <v>1095</v>
      </c>
    </row>
    <row r="505" spans="1:10">
      <c r="A505" s="5" t="s">
        <v>1147</v>
      </c>
      <c r="B505" s="6">
        <v>44882.789913321758</v>
      </c>
      <c r="C505" s="5" t="s">
        <v>1094</v>
      </c>
      <c r="D505" s="9">
        <v>451230809402</v>
      </c>
      <c r="E505" s="10" t="s">
        <v>184</v>
      </c>
      <c r="H505" s="8">
        <v>4926.13</v>
      </c>
      <c r="I505" s="5" t="s">
        <v>15</v>
      </c>
      <c r="J505" s="5" t="s">
        <v>1095</v>
      </c>
    </row>
    <row r="506" spans="1:10">
      <c r="A506" s="5" t="s">
        <v>1147</v>
      </c>
      <c r="B506" s="6">
        <v>44882.789913321758</v>
      </c>
      <c r="C506" s="5" t="s">
        <v>1094</v>
      </c>
      <c r="D506" s="9">
        <v>451230809403</v>
      </c>
      <c r="E506" s="10" t="s">
        <v>184</v>
      </c>
      <c r="H506" s="8">
        <v>4313.18</v>
      </c>
      <c r="I506" s="5" t="s">
        <v>15</v>
      </c>
      <c r="J506" s="5" t="s">
        <v>1095</v>
      </c>
    </row>
    <row r="507" spans="1:10">
      <c r="A507" s="5" t="s">
        <v>1147</v>
      </c>
      <c r="B507" s="6">
        <v>44882.789913321758</v>
      </c>
      <c r="C507" s="5" t="s">
        <v>1094</v>
      </c>
      <c r="D507" s="9">
        <v>451230809404</v>
      </c>
      <c r="E507" s="10" t="s">
        <v>184</v>
      </c>
      <c r="H507" s="8">
        <v>2641.05</v>
      </c>
      <c r="I507" s="5" t="s">
        <v>15</v>
      </c>
      <c r="J507" s="5" t="s">
        <v>1095</v>
      </c>
    </row>
    <row r="508" spans="1:10">
      <c r="A508" s="5" t="s">
        <v>1147</v>
      </c>
      <c r="B508" s="6">
        <v>44882.789913321758</v>
      </c>
      <c r="C508" s="5" t="s">
        <v>1094</v>
      </c>
      <c r="D508" s="9">
        <v>451230809405</v>
      </c>
      <c r="E508" s="10" t="s">
        <v>184</v>
      </c>
      <c r="H508" s="8">
        <v>2488.6799999999998</v>
      </c>
      <c r="I508" s="5" t="s">
        <v>15</v>
      </c>
      <c r="J508" s="5" t="s">
        <v>1095</v>
      </c>
    </row>
    <row r="509" spans="1:10">
      <c r="A509" s="5" t="s">
        <v>1147</v>
      </c>
      <c r="B509" s="6">
        <v>44882.789913321758</v>
      </c>
      <c r="C509" s="5" t="s">
        <v>1094</v>
      </c>
      <c r="D509" s="9">
        <v>451230809406</v>
      </c>
      <c r="E509" s="10" t="s">
        <v>184</v>
      </c>
      <c r="H509" s="8">
        <v>3181.38</v>
      </c>
      <c r="I509" s="5" t="s">
        <v>15</v>
      </c>
      <c r="J509" s="5" t="s">
        <v>1095</v>
      </c>
    </row>
    <row r="510" spans="1:10">
      <c r="A510" s="5" t="s">
        <v>1147</v>
      </c>
      <c r="B510" s="6">
        <v>44882.789913321758</v>
      </c>
      <c r="C510" s="5" t="s">
        <v>1094</v>
      </c>
      <c r="D510" s="9">
        <v>451730182741</v>
      </c>
      <c r="E510" s="10" t="s">
        <v>184</v>
      </c>
      <c r="H510" s="8">
        <v>37486.769999999997</v>
      </c>
      <c r="I510" s="5" t="s">
        <v>15</v>
      </c>
      <c r="J510" s="5" t="s">
        <v>1095</v>
      </c>
    </row>
    <row r="511" spans="1:10">
      <c r="A511" s="5" t="s">
        <v>1147</v>
      </c>
      <c r="B511" s="6">
        <v>44882.789913321758</v>
      </c>
      <c r="C511" s="5" t="s">
        <v>1094</v>
      </c>
      <c r="D511" s="9">
        <v>451730182742</v>
      </c>
      <c r="E511" s="10" t="s">
        <v>184</v>
      </c>
      <c r="H511" s="8">
        <v>27107.119999999999</v>
      </c>
      <c r="I511" s="5" t="s">
        <v>15</v>
      </c>
      <c r="J511" s="5" t="s">
        <v>1095</v>
      </c>
    </row>
    <row r="512" spans="1:10">
      <c r="A512" s="5" t="s">
        <v>1147</v>
      </c>
      <c r="B512" s="6">
        <v>44882.789913321758</v>
      </c>
      <c r="C512" s="5" t="s">
        <v>1094</v>
      </c>
      <c r="D512" s="9">
        <v>451730182743</v>
      </c>
      <c r="E512" s="10" t="s">
        <v>184</v>
      </c>
      <c r="H512" s="8">
        <v>29899.95</v>
      </c>
      <c r="I512" s="5" t="s">
        <v>15</v>
      </c>
      <c r="J512" s="5" t="s">
        <v>1095</v>
      </c>
    </row>
    <row r="513" spans="1:10">
      <c r="A513" s="5" t="s">
        <v>1147</v>
      </c>
      <c r="B513" s="6">
        <v>44882.789913321758</v>
      </c>
      <c r="C513" s="5" t="s">
        <v>1094</v>
      </c>
      <c r="D513" s="9">
        <v>451730182744</v>
      </c>
      <c r="E513" s="10" t="s">
        <v>184</v>
      </c>
      <c r="H513" s="8">
        <v>55675.56</v>
      </c>
      <c r="I513" s="5" t="s">
        <v>15</v>
      </c>
      <c r="J513" s="5" t="s">
        <v>1095</v>
      </c>
    </row>
    <row r="514" spans="1:10">
      <c r="A514" s="5" t="s">
        <v>1147</v>
      </c>
      <c r="B514" s="6">
        <v>44882.789913321758</v>
      </c>
      <c r="C514" s="5" t="s">
        <v>1094</v>
      </c>
      <c r="D514" s="9">
        <v>451730182745</v>
      </c>
      <c r="E514" s="10" t="s">
        <v>184</v>
      </c>
      <c r="H514" s="8">
        <v>37970.75</v>
      </c>
      <c r="I514" s="5" t="s">
        <v>15</v>
      </c>
      <c r="J514" s="5" t="s">
        <v>1095</v>
      </c>
    </row>
    <row r="515" spans="1:10">
      <c r="A515" s="5" t="s">
        <v>1147</v>
      </c>
      <c r="B515" s="6">
        <v>44882.789913321758</v>
      </c>
      <c r="C515" s="5" t="s">
        <v>1094</v>
      </c>
      <c r="D515" s="9">
        <v>451730182746</v>
      </c>
      <c r="E515" s="10" t="s">
        <v>184</v>
      </c>
      <c r="H515" s="8">
        <v>22287.54</v>
      </c>
      <c r="I515" s="5" t="s">
        <v>15</v>
      </c>
      <c r="J515" s="5" t="s">
        <v>1095</v>
      </c>
    </row>
    <row r="516" spans="1:10">
      <c r="A516" s="5" t="s">
        <v>1147</v>
      </c>
      <c r="B516" s="6">
        <v>44882.789913321758</v>
      </c>
      <c r="C516" s="5" t="s">
        <v>1094</v>
      </c>
      <c r="D516" s="9">
        <v>451630473701</v>
      </c>
      <c r="E516" s="10" t="s">
        <v>184</v>
      </c>
      <c r="H516" s="8">
        <v>12209.62</v>
      </c>
      <c r="I516" s="5" t="s">
        <v>15</v>
      </c>
      <c r="J516" s="5" t="s">
        <v>1095</v>
      </c>
    </row>
    <row r="517" spans="1:10">
      <c r="A517" s="5" t="s">
        <v>1147</v>
      </c>
      <c r="B517" s="6">
        <v>44882.789913321758</v>
      </c>
      <c r="C517" s="5" t="s">
        <v>1094</v>
      </c>
      <c r="D517" s="9">
        <v>451630473704</v>
      </c>
      <c r="E517" s="10" t="s">
        <v>184</v>
      </c>
      <c r="H517" s="8">
        <v>6067.55</v>
      </c>
      <c r="I517" s="5" t="s">
        <v>15</v>
      </c>
      <c r="J517" s="5" t="s">
        <v>1095</v>
      </c>
    </row>
    <row r="518" spans="1:10">
      <c r="A518" s="5" t="s">
        <v>1147</v>
      </c>
      <c r="B518" s="6">
        <v>44882.789913321758</v>
      </c>
      <c r="C518" s="5" t="s">
        <v>1094</v>
      </c>
      <c r="D518" s="9">
        <v>451630473705</v>
      </c>
      <c r="E518" s="10" t="s">
        <v>184</v>
      </c>
      <c r="H518" s="8">
        <v>6399.58</v>
      </c>
      <c r="I518" s="5" t="s">
        <v>15</v>
      </c>
      <c r="J518" s="5" t="s">
        <v>1095</v>
      </c>
    </row>
    <row r="519" spans="1:10">
      <c r="A519" s="5" t="s">
        <v>1147</v>
      </c>
      <c r="B519" s="6">
        <v>44882.789913321758</v>
      </c>
      <c r="C519" s="5" t="s">
        <v>1094</v>
      </c>
      <c r="D519" s="9">
        <v>451630473706</v>
      </c>
      <c r="E519" s="10" t="s">
        <v>184</v>
      </c>
      <c r="H519" s="8">
        <v>2870.76</v>
      </c>
      <c r="I519" s="5" t="s">
        <v>15</v>
      </c>
      <c r="J519" s="5" t="s">
        <v>1095</v>
      </c>
    </row>
    <row r="520" spans="1:10">
      <c r="A520" s="5" t="s">
        <v>1147</v>
      </c>
      <c r="B520" s="6">
        <v>44882.789913321758</v>
      </c>
      <c r="C520" s="5" t="s">
        <v>1094</v>
      </c>
      <c r="D520" s="9">
        <v>45132958481</v>
      </c>
      <c r="E520" s="10" t="s">
        <v>184</v>
      </c>
      <c r="H520" s="8">
        <v>110</v>
      </c>
      <c r="I520" s="5" t="s">
        <v>15</v>
      </c>
      <c r="J520" s="5" t="s">
        <v>1095</v>
      </c>
    </row>
    <row r="521" spans="1:10">
      <c r="A521" s="5" t="s">
        <v>1147</v>
      </c>
      <c r="B521" s="6">
        <v>44882.789913321758</v>
      </c>
      <c r="C521" s="5" t="s">
        <v>1094</v>
      </c>
      <c r="D521" s="9">
        <v>45113097543</v>
      </c>
      <c r="E521" s="10" t="s">
        <v>184</v>
      </c>
      <c r="H521" s="8">
        <v>221</v>
      </c>
      <c r="I521" s="5" t="s">
        <v>15</v>
      </c>
      <c r="J521" s="5" t="s">
        <v>1095</v>
      </c>
    </row>
    <row r="522" spans="1:10">
      <c r="A522" s="5" t="s">
        <v>1147</v>
      </c>
      <c r="B522" s="6">
        <v>44882.789913321758</v>
      </c>
      <c r="C522" s="5" t="s">
        <v>1094</v>
      </c>
      <c r="D522" s="9">
        <v>53412124607</v>
      </c>
      <c r="E522" s="10" t="s">
        <v>184</v>
      </c>
      <c r="H522" s="8">
        <v>242.07</v>
      </c>
      <c r="I522" s="5" t="s">
        <v>15</v>
      </c>
      <c r="J522" s="5" t="s">
        <v>1095</v>
      </c>
    </row>
    <row r="523" spans="1:10">
      <c r="A523" s="5" t="s">
        <v>1147</v>
      </c>
      <c r="B523" s="6">
        <v>44882.789913321758</v>
      </c>
      <c r="C523" s="5" t="s">
        <v>1094</v>
      </c>
      <c r="D523" s="9">
        <v>45113099683</v>
      </c>
      <c r="E523" s="10" t="s">
        <v>184</v>
      </c>
      <c r="H523" s="8">
        <v>79.8</v>
      </c>
      <c r="I523" s="5" t="s">
        <v>15</v>
      </c>
      <c r="J523" s="5" t="s">
        <v>1095</v>
      </c>
    </row>
    <row r="524" spans="1:10">
      <c r="A524" s="5" t="s">
        <v>1147</v>
      </c>
      <c r="B524" s="6">
        <v>44882.789913321758</v>
      </c>
      <c r="C524" s="5" t="s">
        <v>1094</v>
      </c>
      <c r="D524" s="9">
        <v>53112167032</v>
      </c>
      <c r="E524" s="10" t="s">
        <v>184</v>
      </c>
      <c r="H524" s="8">
        <v>278.64999999999998</v>
      </c>
      <c r="I524" s="5" t="s">
        <v>15</v>
      </c>
      <c r="J524" s="5" t="s">
        <v>1095</v>
      </c>
    </row>
    <row r="525" spans="1:10">
      <c r="A525" s="5" t="s">
        <v>1147</v>
      </c>
      <c r="B525" s="6">
        <v>44882.789913321758</v>
      </c>
      <c r="C525" s="5" t="s">
        <v>1094</v>
      </c>
      <c r="D525" s="9">
        <v>45113099247</v>
      </c>
      <c r="E525" s="10" t="s">
        <v>184</v>
      </c>
      <c r="H525" s="8">
        <v>3200</v>
      </c>
      <c r="I525" s="5" t="s">
        <v>15</v>
      </c>
      <c r="J525" s="5" t="s">
        <v>1097</v>
      </c>
    </row>
    <row r="526" spans="1:10">
      <c r="A526" s="5" t="s">
        <v>1147</v>
      </c>
      <c r="B526" s="6">
        <v>44882.789913321758</v>
      </c>
      <c r="C526" s="5" t="s">
        <v>1094</v>
      </c>
      <c r="D526" s="9">
        <v>45163051220</v>
      </c>
      <c r="E526" s="10" t="s">
        <v>184</v>
      </c>
      <c r="H526" s="8">
        <v>121.05</v>
      </c>
      <c r="I526" s="5" t="s">
        <v>15</v>
      </c>
      <c r="J526" s="5" t="s">
        <v>1095</v>
      </c>
    </row>
    <row r="527" spans="1:10">
      <c r="A527" s="5" t="s">
        <v>1147</v>
      </c>
      <c r="B527" s="6">
        <v>44882.789913321758</v>
      </c>
      <c r="C527" s="5" t="s">
        <v>1094</v>
      </c>
      <c r="D527" s="9">
        <v>45113099472</v>
      </c>
      <c r="E527" s="10" t="s">
        <v>184</v>
      </c>
      <c r="H527" s="8">
        <v>338.06</v>
      </c>
      <c r="I527" s="5" t="s">
        <v>15</v>
      </c>
      <c r="J527" s="5" t="s">
        <v>1095</v>
      </c>
    </row>
    <row r="528" spans="1:10">
      <c r="A528" s="5" t="s">
        <v>1147</v>
      </c>
      <c r="B528" s="6">
        <v>44882.789913321758</v>
      </c>
      <c r="C528" s="5" t="s">
        <v>1094</v>
      </c>
      <c r="D528" s="9">
        <v>45173019873</v>
      </c>
      <c r="E528" s="10" t="s">
        <v>184</v>
      </c>
      <c r="H528" s="8">
        <v>150.63999999999999</v>
      </c>
      <c r="I528" s="5" t="s">
        <v>15</v>
      </c>
      <c r="J528" s="5" t="s">
        <v>1095</v>
      </c>
    </row>
    <row r="529" spans="1:10">
      <c r="A529" s="5" t="s">
        <v>1147</v>
      </c>
      <c r="B529" s="6">
        <v>44882.789913321758</v>
      </c>
      <c r="C529" s="5" t="s">
        <v>1094</v>
      </c>
      <c r="D529" s="9">
        <v>45132960405</v>
      </c>
      <c r="E529" s="10" t="s">
        <v>184</v>
      </c>
      <c r="H529" s="8">
        <v>102.08</v>
      </c>
      <c r="I529" s="5" t="s">
        <v>15</v>
      </c>
      <c r="J529" s="5" t="s">
        <v>1095</v>
      </c>
    </row>
    <row r="530" spans="1:10">
      <c r="A530" s="5" t="s">
        <v>1147</v>
      </c>
      <c r="B530" s="6">
        <v>44882.789913321758</v>
      </c>
      <c r="C530" s="5" t="s">
        <v>1094</v>
      </c>
      <c r="D530" s="9">
        <v>45113099726</v>
      </c>
      <c r="E530" s="10" t="s">
        <v>184</v>
      </c>
      <c r="H530" s="8">
        <v>294.7</v>
      </c>
      <c r="I530" s="5" t="s">
        <v>15</v>
      </c>
      <c r="J530" s="5" t="s">
        <v>1095</v>
      </c>
    </row>
    <row r="531" spans="1:10">
      <c r="A531" s="5" t="s">
        <v>1147</v>
      </c>
      <c r="B531" s="6">
        <v>44882.789913321758</v>
      </c>
      <c r="C531" s="5" t="s">
        <v>1094</v>
      </c>
      <c r="D531" s="9">
        <v>45163051279</v>
      </c>
      <c r="E531" s="10" t="s">
        <v>184</v>
      </c>
      <c r="H531" s="8">
        <v>1094.97</v>
      </c>
      <c r="I531" s="5" t="s">
        <v>15</v>
      </c>
      <c r="J531" s="5" t="s">
        <v>1095</v>
      </c>
    </row>
    <row r="532" spans="1:10">
      <c r="A532" s="5" t="s">
        <v>1147</v>
      </c>
      <c r="B532" s="6">
        <v>44882.789913321758</v>
      </c>
      <c r="C532" s="5" t="s">
        <v>1094</v>
      </c>
      <c r="D532" s="9">
        <v>45113099341</v>
      </c>
      <c r="E532" s="10" t="s">
        <v>184</v>
      </c>
      <c r="H532" s="8">
        <v>731.89</v>
      </c>
      <c r="I532" s="5" t="s">
        <v>15</v>
      </c>
      <c r="J532" s="5" t="s">
        <v>1095</v>
      </c>
    </row>
    <row r="533" spans="1:10">
      <c r="A533" s="5" t="s">
        <v>1147</v>
      </c>
      <c r="B533" s="6">
        <v>44882.789913321758</v>
      </c>
      <c r="C533" s="5" t="s">
        <v>1094</v>
      </c>
      <c r="D533" s="9">
        <v>53312123682</v>
      </c>
      <c r="E533" s="10" t="s">
        <v>184</v>
      </c>
      <c r="H533" s="8">
        <v>280.14</v>
      </c>
      <c r="I533" s="5" t="s">
        <v>15</v>
      </c>
      <c r="J533" s="5" t="s">
        <v>1095</v>
      </c>
    </row>
    <row r="534" spans="1:10">
      <c r="A534" s="5" t="s">
        <v>1147</v>
      </c>
      <c r="B534" s="6">
        <v>44882.789913321758</v>
      </c>
      <c r="C534" s="5" t="s">
        <v>1094</v>
      </c>
      <c r="D534" s="9">
        <v>451630473702</v>
      </c>
      <c r="E534" s="10" t="s">
        <v>184</v>
      </c>
      <c r="H534" s="8">
        <v>10512.86</v>
      </c>
      <c r="I534" s="5" t="s">
        <v>15</v>
      </c>
      <c r="J534" s="5" t="s">
        <v>1095</v>
      </c>
    </row>
    <row r="535" spans="1:10">
      <c r="A535" s="5" t="s">
        <v>1147</v>
      </c>
      <c r="B535" s="6">
        <v>44882.789913321758</v>
      </c>
      <c r="C535" s="5" t="s">
        <v>1094</v>
      </c>
      <c r="D535" s="9">
        <v>451630473703</v>
      </c>
      <c r="E535" s="10" t="s">
        <v>184</v>
      </c>
      <c r="H535" s="8">
        <v>5599.68</v>
      </c>
      <c r="I535" s="5" t="s">
        <v>15</v>
      </c>
      <c r="J535" s="5" t="s">
        <v>1095</v>
      </c>
    </row>
    <row r="536" spans="1:10">
      <c r="A536" s="5" t="s">
        <v>1146</v>
      </c>
      <c r="B536" s="6">
        <v>44882.789913321758</v>
      </c>
      <c r="C536" s="5" t="s">
        <v>1094</v>
      </c>
      <c r="D536" s="7"/>
      <c r="E536" s="10"/>
      <c r="F536" s="8">
        <v>16390</v>
      </c>
      <c r="I536" s="11" t="s">
        <v>9</v>
      </c>
      <c r="J536" s="5" t="s">
        <v>1104</v>
      </c>
    </row>
    <row r="537" spans="1:10">
      <c r="A537" s="5" t="s">
        <v>1147</v>
      </c>
      <c r="B537" s="6">
        <v>44882.789913321758</v>
      </c>
      <c r="C537" s="5" t="s">
        <v>1094</v>
      </c>
      <c r="D537" s="7"/>
      <c r="E537" s="10"/>
      <c r="F537" s="8">
        <v>0.2</v>
      </c>
      <c r="I537" s="11" t="s">
        <v>9</v>
      </c>
      <c r="J537" s="5" t="s">
        <v>1095</v>
      </c>
    </row>
    <row r="538" spans="1:10">
      <c r="A538" s="5" t="s">
        <v>1147</v>
      </c>
      <c r="B538" s="6">
        <v>44882.789913321758</v>
      </c>
      <c r="C538" s="5" t="s">
        <v>1094</v>
      </c>
      <c r="D538" s="7"/>
      <c r="E538" s="10"/>
      <c r="F538" s="8">
        <v>5995.8</v>
      </c>
      <c r="I538" s="11" t="s">
        <v>9</v>
      </c>
      <c r="J538" s="5" t="s">
        <v>1099</v>
      </c>
    </row>
    <row r="539" spans="1:10">
      <c r="A539" s="5" t="s">
        <v>1147</v>
      </c>
      <c r="B539" s="6">
        <v>44882.789913321758</v>
      </c>
      <c r="C539" s="5" t="s">
        <v>1094</v>
      </c>
      <c r="D539" s="7"/>
      <c r="E539" s="10"/>
      <c r="F539" s="8">
        <v>1377.5</v>
      </c>
      <c r="I539" s="11" t="s">
        <v>9</v>
      </c>
      <c r="J539" s="5" t="s">
        <v>1128</v>
      </c>
    </row>
    <row r="540" spans="1:10">
      <c r="A540" s="5" t="s">
        <v>1147</v>
      </c>
      <c r="B540" s="6">
        <v>44882.789913321758</v>
      </c>
      <c r="C540" s="5" t="s">
        <v>1094</v>
      </c>
      <c r="D540" s="7"/>
      <c r="E540" s="10"/>
      <c r="F540" s="8">
        <v>8306.2000000000007</v>
      </c>
      <c r="I540" s="11" t="s">
        <v>9</v>
      </c>
      <c r="J540" s="10" t="s">
        <v>1100</v>
      </c>
    </row>
    <row r="541" spans="1:10">
      <c r="A541" s="5" t="s">
        <v>1147</v>
      </c>
      <c r="B541" s="6">
        <v>44882.789913321758</v>
      </c>
      <c r="C541" s="5" t="s">
        <v>1094</v>
      </c>
      <c r="D541" s="7"/>
      <c r="E541" s="10"/>
      <c r="F541" s="8">
        <v>56502.2</v>
      </c>
      <c r="I541" s="11" t="s">
        <v>9</v>
      </c>
      <c r="J541" s="5" t="s">
        <v>1097</v>
      </c>
    </row>
    <row r="542" spans="1:10">
      <c r="A542" s="5" t="s">
        <v>1147</v>
      </c>
      <c r="B542" s="6">
        <v>44882.789913321758</v>
      </c>
      <c r="C542" s="5" t="s">
        <v>1094</v>
      </c>
      <c r="D542" s="7"/>
      <c r="E542" s="10"/>
      <c r="F542" s="8">
        <v>19005.2</v>
      </c>
      <c r="I542" s="11" t="s">
        <v>9</v>
      </c>
      <c r="J542" s="5" t="s">
        <v>1102</v>
      </c>
    </row>
    <row r="543" spans="1:10">
      <c r="A543" s="5" t="s">
        <v>1147</v>
      </c>
      <c r="B543" s="6">
        <v>44882.789913321758</v>
      </c>
      <c r="C543" s="5" t="s">
        <v>1094</v>
      </c>
      <c r="D543" s="7"/>
      <c r="E543" s="10"/>
      <c r="F543" s="8">
        <v>71740</v>
      </c>
      <c r="I543" s="11" t="s">
        <v>9</v>
      </c>
      <c r="J543" s="5" t="s">
        <v>1103</v>
      </c>
    </row>
    <row r="544" spans="1:10">
      <c r="A544" s="5" t="s">
        <v>1147</v>
      </c>
      <c r="B544" s="6">
        <v>44882.789913321758</v>
      </c>
      <c r="C544" s="5" t="s">
        <v>1094</v>
      </c>
      <c r="D544" s="7"/>
      <c r="E544" s="10"/>
      <c r="F544" s="8">
        <v>12077.6</v>
      </c>
      <c r="I544" s="11" t="s">
        <v>9</v>
      </c>
      <c r="J544" s="10" t="s">
        <v>1105</v>
      </c>
    </row>
    <row r="545" spans="1:10">
      <c r="A545" s="5" t="s">
        <v>1147</v>
      </c>
      <c r="B545" s="6">
        <v>44882.789913321758</v>
      </c>
      <c r="C545" s="5" t="s">
        <v>1094</v>
      </c>
      <c r="D545" s="7"/>
      <c r="E545" s="10"/>
      <c r="F545" s="8">
        <v>5197</v>
      </c>
      <c r="I545" s="11" t="s">
        <v>9</v>
      </c>
      <c r="J545" s="5" t="s">
        <v>1106</v>
      </c>
    </row>
    <row r="546" spans="1:10">
      <c r="A546" s="5" t="s">
        <v>1147</v>
      </c>
      <c r="B546" s="6">
        <v>44882.789913321758</v>
      </c>
      <c r="C546" s="5" t="s">
        <v>1094</v>
      </c>
      <c r="D546" s="7"/>
      <c r="E546" s="10"/>
      <c r="F546" s="8">
        <v>9160.1</v>
      </c>
      <c r="I546" s="11" t="s">
        <v>9</v>
      </c>
      <c r="J546" s="10" t="s">
        <v>1107</v>
      </c>
    </row>
    <row r="547" spans="1:10">
      <c r="A547" s="5" t="s">
        <v>1147</v>
      </c>
      <c r="B547" s="6">
        <v>44882.789913321758</v>
      </c>
      <c r="C547" s="5" t="s">
        <v>1094</v>
      </c>
      <c r="D547" s="7"/>
      <c r="E547" s="10"/>
      <c r="F547" s="8">
        <v>9133.5</v>
      </c>
      <c r="I547" s="11" t="s">
        <v>9</v>
      </c>
      <c r="J547" s="10" t="s">
        <v>1108</v>
      </c>
    </row>
    <row r="548" spans="1:10">
      <c r="A548" s="5" t="s">
        <v>1147</v>
      </c>
      <c r="B548" s="6">
        <v>44882.789913321758</v>
      </c>
      <c r="C548" s="5" t="s">
        <v>1094</v>
      </c>
      <c r="D548" s="7"/>
      <c r="E548" s="10"/>
      <c r="F548" s="8">
        <v>8526.7000000000007</v>
      </c>
      <c r="I548" s="11" t="s">
        <v>9</v>
      </c>
      <c r="J548" s="10" t="s">
        <v>1109</v>
      </c>
    </row>
    <row r="549" spans="1:10">
      <c r="A549" s="5" t="s">
        <v>1147</v>
      </c>
      <c r="B549" s="6">
        <v>44882.789913321758</v>
      </c>
      <c r="C549" s="5" t="s">
        <v>1094</v>
      </c>
      <c r="D549" s="7"/>
      <c r="E549" s="10"/>
      <c r="F549" s="8">
        <v>18667.099999999999</v>
      </c>
      <c r="I549" s="11" t="s">
        <v>9</v>
      </c>
      <c r="J549" s="10" t="s">
        <v>1118</v>
      </c>
    </row>
    <row r="550" spans="1:10">
      <c r="A550" s="5" t="s">
        <v>1147</v>
      </c>
      <c r="B550" s="6">
        <v>44882.789913321758</v>
      </c>
      <c r="C550" s="5" t="s">
        <v>1094</v>
      </c>
      <c r="D550" s="7"/>
      <c r="E550" s="10"/>
      <c r="F550" s="8">
        <v>13033.9</v>
      </c>
      <c r="I550" s="11" t="s">
        <v>9</v>
      </c>
      <c r="J550" s="10" t="s">
        <v>1110</v>
      </c>
    </row>
    <row r="551" spans="1:10">
      <c r="A551" s="5" t="s">
        <v>1147</v>
      </c>
      <c r="B551" s="6">
        <v>44882.789913321758</v>
      </c>
      <c r="C551" s="5" t="s">
        <v>1094</v>
      </c>
      <c r="D551" s="7"/>
      <c r="E551" s="10"/>
      <c r="F551" s="8">
        <v>11464.9</v>
      </c>
      <c r="I551" s="11" t="s">
        <v>9</v>
      </c>
      <c r="J551" s="10" t="s">
        <v>1111</v>
      </c>
    </row>
    <row r="552" spans="1:10">
      <c r="A552" s="5" t="s">
        <v>1147</v>
      </c>
      <c r="B552" s="6">
        <v>44882.789913321758</v>
      </c>
      <c r="C552" s="5" t="s">
        <v>1094</v>
      </c>
      <c r="D552" s="7"/>
      <c r="E552" s="10"/>
      <c r="F552" s="8">
        <v>9315.7999999999993</v>
      </c>
      <c r="I552" s="11" t="s">
        <v>9</v>
      </c>
      <c r="J552" s="10" t="s">
        <v>1122</v>
      </c>
    </row>
    <row r="553" spans="1:10">
      <c r="A553" s="5" t="s">
        <v>1147</v>
      </c>
      <c r="B553" s="6">
        <v>44882.789913321758</v>
      </c>
      <c r="C553" s="5" t="s">
        <v>1094</v>
      </c>
      <c r="D553" s="7"/>
      <c r="E553" s="10"/>
      <c r="F553" s="8">
        <v>232655.5</v>
      </c>
      <c r="I553" s="11" t="s">
        <v>9</v>
      </c>
      <c r="J553" s="10" t="s">
        <v>1096</v>
      </c>
    </row>
    <row r="554" spans="1:10">
      <c r="A554" s="5" t="s">
        <v>1147</v>
      </c>
      <c r="B554" s="6">
        <v>44882.789913321758</v>
      </c>
      <c r="C554" s="5" t="s">
        <v>1094</v>
      </c>
      <c r="D554" s="7"/>
      <c r="E554" s="10"/>
      <c r="F554" s="8">
        <v>5634.4</v>
      </c>
      <c r="I554" s="11" t="s">
        <v>9</v>
      </c>
      <c r="J554" s="5" t="s">
        <v>1113</v>
      </c>
    </row>
    <row r="555" spans="1:10">
      <c r="A555" s="12" t="s">
        <v>21</v>
      </c>
      <c r="B555" s="3"/>
      <c r="C555" s="3"/>
      <c r="D555" s="26">
        <f>507223.6+6960</f>
        <v>514183.6</v>
      </c>
      <c r="E555" s="10"/>
      <c r="F555" s="20">
        <f>SUM(F501:G554)</f>
        <v>514183.60000000003</v>
      </c>
      <c r="H555" s="8"/>
      <c r="I555" s="11"/>
      <c r="J555" s="5"/>
    </row>
    <row r="556" spans="1:10">
      <c r="A556" s="13" t="s">
        <v>22</v>
      </c>
      <c r="B556" s="13" t="s">
        <v>23</v>
      </c>
      <c r="C556" s="13" t="s">
        <v>24</v>
      </c>
      <c r="D556" s="7"/>
      <c r="E556" s="10"/>
      <c r="H556" s="8"/>
      <c r="I556" s="11"/>
      <c r="J556" s="5"/>
    </row>
    <row r="557" spans="1:10" ht="15.75" customHeight="1">
      <c r="D557" s="14">
        <v>112252809</v>
      </c>
    </row>
    <row r="558" spans="1:10" ht="15.75" customHeight="1">
      <c r="D558" s="14">
        <v>112252861</v>
      </c>
    </row>
    <row r="560" spans="1:10">
      <c r="A560" s="1" t="s">
        <v>0</v>
      </c>
      <c r="B560" s="2"/>
      <c r="C560" s="2"/>
      <c r="D560" s="2"/>
      <c r="E560" s="2"/>
      <c r="F560" s="2"/>
      <c r="G560" s="2"/>
      <c r="H560" s="2"/>
      <c r="I560" s="2"/>
      <c r="J560" s="2"/>
    </row>
    <row r="561" spans="1:10">
      <c r="A561" s="3" t="s">
        <v>94</v>
      </c>
      <c r="B561" s="2"/>
      <c r="C561" s="2"/>
      <c r="D561" s="2"/>
      <c r="E561" s="2"/>
      <c r="F561" s="2"/>
      <c r="G561" s="2"/>
      <c r="H561" s="2"/>
      <c r="I561" s="2"/>
      <c r="J561" s="2"/>
    </row>
    <row r="562" spans="1:10">
      <c r="A562" s="88" t="s">
        <v>0</v>
      </c>
      <c r="B562" s="88" t="s">
        <v>2</v>
      </c>
      <c r="C562" s="88" t="s">
        <v>3</v>
      </c>
      <c r="D562" s="88" t="s">
        <v>4</v>
      </c>
      <c r="E562" s="88" t="s">
        <v>5</v>
      </c>
      <c r="F562" s="88" t="s">
        <v>6</v>
      </c>
      <c r="G562" s="90"/>
      <c r="H562" s="91"/>
      <c r="I562" s="88" t="s">
        <v>7</v>
      </c>
      <c r="J562" s="88" t="s">
        <v>8</v>
      </c>
    </row>
    <row r="563" spans="1:10">
      <c r="A563" s="89"/>
      <c r="B563" s="89"/>
      <c r="C563" s="89"/>
      <c r="D563" s="89"/>
      <c r="E563" s="89"/>
      <c r="F563" s="4" t="s">
        <v>9</v>
      </c>
      <c r="G563" s="4" t="s">
        <v>10</v>
      </c>
      <c r="H563" s="4" t="s">
        <v>11</v>
      </c>
      <c r="I563" s="89"/>
      <c r="J563" s="89"/>
    </row>
    <row r="564" spans="1:10">
      <c r="A564" s="5" t="s">
        <v>1148</v>
      </c>
      <c r="B564" s="6">
        <v>44883.801048969908</v>
      </c>
      <c r="C564" s="5" t="s">
        <v>1094</v>
      </c>
      <c r="D564" s="7"/>
      <c r="E564" s="10"/>
      <c r="G564" s="8">
        <v>26044.58</v>
      </c>
      <c r="I564" s="11" t="s">
        <v>10</v>
      </c>
      <c r="J564" s="5" t="s">
        <v>1097</v>
      </c>
    </row>
    <row r="565" spans="1:10">
      <c r="A565" s="5" t="s">
        <v>1149</v>
      </c>
      <c r="B565" s="6">
        <v>44883.801048969908</v>
      </c>
      <c r="C565" s="5" t="s">
        <v>1094</v>
      </c>
      <c r="D565" s="9">
        <v>45163051671</v>
      </c>
      <c r="E565" s="10" t="s">
        <v>184</v>
      </c>
      <c r="H565" s="8">
        <v>5654.3</v>
      </c>
      <c r="I565" s="5" t="s">
        <v>15</v>
      </c>
      <c r="J565" s="5" t="s">
        <v>1097</v>
      </c>
    </row>
    <row r="566" spans="1:10">
      <c r="A566" s="5" t="s">
        <v>1148</v>
      </c>
      <c r="B566" s="6">
        <v>44883.801048969908</v>
      </c>
      <c r="C566" s="5" t="s">
        <v>1094</v>
      </c>
      <c r="D566" s="9">
        <v>56310215636</v>
      </c>
      <c r="E566" s="10" t="s">
        <v>184</v>
      </c>
      <c r="H566" s="8">
        <v>156</v>
      </c>
      <c r="I566" s="5" t="s">
        <v>15</v>
      </c>
      <c r="J566" s="5" t="s">
        <v>1095</v>
      </c>
    </row>
    <row r="567" spans="1:10">
      <c r="A567" s="5" t="s">
        <v>1148</v>
      </c>
      <c r="B567" s="6">
        <v>44883.801048969908</v>
      </c>
      <c r="C567" s="5" t="s">
        <v>1094</v>
      </c>
      <c r="D567" s="9">
        <v>15970311715</v>
      </c>
      <c r="E567" s="10" t="s">
        <v>184</v>
      </c>
      <c r="H567" s="8">
        <v>3370.5</v>
      </c>
      <c r="I567" s="5" t="s">
        <v>15</v>
      </c>
      <c r="J567" s="5" t="s">
        <v>1095</v>
      </c>
    </row>
    <row r="568" spans="1:10">
      <c r="A568" s="5" t="s">
        <v>1148</v>
      </c>
      <c r="B568" s="6">
        <v>44883.801048969908</v>
      </c>
      <c r="C568" s="5" t="s">
        <v>1094</v>
      </c>
      <c r="D568" s="7">
        <v>461574</v>
      </c>
      <c r="E568" s="5" t="s">
        <v>14</v>
      </c>
      <c r="H568" s="8">
        <v>113999.3</v>
      </c>
      <c r="I568" s="5" t="s">
        <v>15</v>
      </c>
      <c r="J568" s="5" t="s">
        <v>1095</v>
      </c>
    </row>
    <row r="569" spans="1:10">
      <c r="A569" s="5" t="s">
        <v>1148</v>
      </c>
      <c r="B569" s="6">
        <v>44883.801048969908</v>
      </c>
      <c r="C569" s="5" t="s">
        <v>1094</v>
      </c>
      <c r="D569" s="9">
        <v>51317050628</v>
      </c>
      <c r="E569" s="10" t="s">
        <v>184</v>
      </c>
      <c r="H569" s="8">
        <v>685.81</v>
      </c>
      <c r="I569" s="5" t="s">
        <v>15</v>
      </c>
      <c r="J569" s="5" t="s">
        <v>1095</v>
      </c>
    </row>
    <row r="570" spans="1:10">
      <c r="A570" s="5" t="s">
        <v>1148</v>
      </c>
      <c r="B570" s="6">
        <v>44883.801048969908</v>
      </c>
      <c r="C570" s="5" t="s">
        <v>1094</v>
      </c>
      <c r="D570" s="9">
        <v>45132961977</v>
      </c>
      <c r="E570" s="10" t="s">
        <v>184</v>
      </c>
      <c r="H570" s="8">
        <v>421.95</v>
      </c>
      <c r="I570" s="5" t="s">
        <v>15</v>
      </c>
      <c r="J570" s="5" t="s">
        <v>1095</v>
      </c>
    </row>
    <row r="571" spans="1:10">
      <c r="A571" s="5" t="s">
        <v>1148</v>
      </c>
      <c r="B571" s="6">
        <v>44883.801048969908</v>
      </c>
      <c r="C571" s="5" t="s">
        <v>1094</v>
      </c>
      <c r="D571" s="9">
        <v>45152954265</v>
      </c>
      <c r="E571" s="10" t="s">
        <v>184</v>
      </c>
      <c r="H571" s="8">
        <v>51710.5</v>
      </c>
      <c r="I571" s="5" t="s">
        <v>15</v>
      </c>
      <c r="J571" s="5" t="s">
        <v>1097</v>
      </c>
    </row>
    <row r="572" spans="1:10">
      <c r="A572" s="5" t="s">
        <v>1148</v>
      </c>
      <c r="B572" s="6">
        <v>44883.801048969908</v>
      </c>
      <c r="C572" s="5" t="s">
        <v>1094</v>
      </c>
      <c r="D572" s="7"/>
      <c r="E572" s="10"/>
      <c r="F572" s="8">
        <v>14437.8</v>
      </c>
      <c r="I572" s="11" t="s">
        <v>9</v>
      </c>
      <c r="J572" s="5" t="s">
        <v>1095</v>
      </c>
    </row>
    <row r="573" spans="1:10">
      <c r="A573" s="5" t="s">
        <v>1148</v>
      </c>
      <c r="B573" s="6">
        <v>44883.801048969908</v>
      </c>
      <c r="C573" s="5" t="s">
        <v>1094</v>
      </c>
      <c r="D573" s="7"/>
      <c r="E573" s="10"/>
      <c r="F573" s="8">
        <v>18853.8</v>
      </c>
      <c r="I573" s="11" t="s">
        <v>9</v>
      </c>
      <c r="J573" s="5" t="s">
        <v>1099</v>
      </c>
    </row>
    <row r="574" spans="1:10">
      <c r="A574" s="5" t="s">
        <v>1148</v>
      </c>
      <c r="B574" s="6">
        <v>44883.801048969908</v>
      </c>
      <c r="C574" s="5" t="s">
        <v>1094</v>
      </c>
      <c r="D574" s="7"/>
      <c r="E574" s="10"/>
      <c r="F574" s="8">
        <v>8673.7999999999993</v>
      </c>
      <c r="I574" s="11" t="s">
        <v>9</v>
      </c>
      <c r="J574" s="10" t="s">
        <v>1100</v>
      </c>
    </row>
    <row r="575" spans="1:10">
      <c r="A575" s="5" t="s">
        <v>1148</v>
      </c>
      <c r="B575" s="6">
        <v>44883.801048969908</v>
      </c>
      <c r="C575" s="5" t="s">
        <v>1094</v>
      </c>
      <c r="D575" s="7"/>
      <c r="E575" s="10"/>
      <c r="F575" s="8">
        <v>47648.6</v>
      </c>
      <c r="I575" s="11" t="s">
        <v>9</v>
      </c>
      <c r="J575" s="5" t="s">
        <v>1097</v>
      </c>
    </row>
    <row r="576" spans="1:10">
      <c r="A576" s="5" t="s">
        <v>1148</v>
      </c>
      <c r="B576" s="6">
        <v>44883.801048969908</v>
      </c>
      <c r="C576" s="5" t="s">
        <v>1094</v>
      </c>
      <c r="D576" s="7"/>
      <c r="E576" s="10"/>
      <c r="F576" s="8">
        <v>8803.9</v>
      </c>
      <c r="I576" s="11" t="s">
        <v>9</v>
      </c>
      <c r="J576" s="10" t="s">
        <v>1101</v>
      </c>
    </row>
    <row r="577" spans="1:10">
      <c r="A577" s="5" t="s">
        <v>1148</v>
      </c>
      <c r="B577" s="6">
        <v>44883.801048969908</v>
      </c>
      <c r="C577" s="5" t="s">
        <v>1094</v>
      </c>
      <c r="D577" s="7"/>
      <c r="E577" s="10"/>
      <c r="F577" s="8">
        <v>12394.6</v>
      </c>
      <c r="I577" s="11" t="s">
        <v>9</v>
      </c>
      <c r="J577" s="5" t="s">
        <v>1102</v>
      </c>
    </row>
    <row r="578" spans="1:10">
      <c r="A578" s="5" t="s">
        <v>1148</v>
      </c>
      <c r="B578" s="6">
        <v>44883.801048969908</v>
      </c>
      <c r="C578" s="5" t="s">
        <v>1094</v>
      </c>
      <c r="D578" s="7"/>
      <c r="E578" s="10"/>
      <c r="F578" s="8">
        <v>11435.5</v>
      </c>
      <c r="I578" s="11" t="s">
        <v>9</v>
      </c>
      <c r="J578" s="5" t="s">
        <v>1103</v>
      </c>
    </row>
    <row r="579" spans="1:10">
      <c r="A579" s="5" t="s">
        <v>1148</v>
      </c>
      <c r="B579" s="6">
        <v>44883.801048969908</v>
      </c>
      <c r="C579" s="5" t="s">
        <v>1094</v>
      </c>
      <c r="D579" s="7"/>
      <c r="E579" s="10"/>
      <c r="F579" s="8">
        <v>15678.5</v>
      </c>
      <c r="I579" s="11" t="s">
        <v>9</v>
      </c>
      <c r="J579" s="5" t="s">
        <v>1104</v>
      </c>
    </row>
    <row r="580" spans="1:10">
      <c r="A580" s="5" t="s">
        <v>1148</v>
      </c>
      <c r="B580" s="6">
        <v>44883.801048969908</v>
      </c>
      <c r="C580" s="5" t="s">
        <v>1094</v>
      </c>
      <c r="D580" s="7"/>
      <c r="E580" s="10"/>
      <c r="F580" s="8">
        <v>13653</v>
      </c>
      <c r="I580" s="11" t="s">
        <v>9</v>
      </c>
      <c r="J580" s="10" t="s">
        <v>1105</v>
      </c>
    </row>
    <row r="581" spans="1:10">
      <c r="A581" s="5" t="s">
        <v>1148</v>
      </c>
      <c r="B581" s="6">
        <v>44883.801048969908</v>
      </c>
      <c r="C581" s="5" t="s">
        <v>1094</v>
      </c>
      <c r="D581" s="7"/>
      <c r="E581" s="10"/>
      <c r="F581" s="8">
        <v>8604.5</v>
      </c>
      <c r="I581" s="11" t="s">
        <v>9</v>
      </c>
      <c r="J581" s="5" t="s">
        <v>1106</v>
      </c>
    </row>
    <row r="582" spans="1:10">
      <c r="A582" s="5" t="s">
        <v>1148</v>
      </c>
      <c r="B582" s="6">
        <v>44883.801048969908</v>
      </c>
      <c r="C582" s="5" t="s">
        <v>1094</v>
      </c>
      <c r="D582" s="7"/>
      <c r="E582" s="10"/>
      <c r="F582" s="8">
        <v>23794.5</v>
      </c>
      <c r="I582" s="11" t="s">
        <v>9</v>
      </c>
      <c r="J582" s="5" t="s">
        <v>1117</v>
      </c>
    </row>
    <row r="583" spans="1:10">
      <c r="A583" s="5" t="s">
        <v>1148</v>
      </c>
      <c r="B583" s="6">
        <v>44883.801048969908</v>
      </c>
      <c r="C583" s="5" t="s">
        <v>1094</v>
      </c>
      <c r="D583" s="7"/>
      <c r="E583" s="10"/>
      <c r="F583" s="8">
        <v>7786</v>
      </c>
      <c r="I583" s="11" t="s">
        <v>9</v>
      </c>
      <c r="J583" s="10" t="s">
        <v>1107</v>
      </c>
    </row>
    <row r="584" spans="1:10">
      <c r="A584" s="5" t="s">
        <v>1148</v>
      </c>
      <c r="B584" s="6">
        <v>44883.801048969908</v>
      </c>
      <c r="C584" s="5" t="s">
        <v>1094</v>
      </c>
      <c r="D584" s="7"/>
      <c r="E584" s="10"/>
      <c r="F584" s="8">
        <v>9065.5</v>
      </c>
      <c r="I584" s="11" t="s">
        <v>9</v>
      </c>
      <c r="J584" s="10" t="s">
        <v>1108</v>
      </c>
    </row>
    <row r="585" spans="1:10">
      <c r="A585" s="5" t="s">
        <v>1148</v>
      </c>
      <c r="B585" s="6">
        <v>44883.801048969908</v>
      </c>
      <c r="C585" s="5" t="s">
        <v>1094</v>
      </c>
      <c r="D585" s="7"/>
      <c r="E585" s="10"/>
      <c r="F585" s="8">
        <v>8550.2999999999993</v>
      </c>
      <c r="I585" s="11" t="s">
        <v>9</v>
      </c>
      <c r="J585" s="10" t="s">
        <v>1109</v>
      </c>
    </row>
    <row r="586" spans="1:10">
      <c r="A586" s="5" t="s">
        <v>1148</v>
      </c>
      <c r="B586" s="6">
        <v>44883.801048969908</v>
      </c>
      <c r="C586" s="5" t="s">
        <v>1094</v>
      </c>
      <c r="D586" s="7"/>
      <c r="E586" s="10"/>
      <c r="F586" s="8">
        <v>11584</v>
      </c>
      <c r="I586" s="11" t="s">
        <v>9</v>
      </c>
      <c r="J586" s="10" t="s">
        <v>1110</v>
      </c>
    </row>
    <row r="587" spans="1:10">
      <c r="A587" s="5" t="s">
        <v>1148</v>
      </c>
      <c r="B587" s="6">
        <v>44883.801048969908</v>
      </c>
      <c r="C587" s="5" t="s">
        <v>1094</v>
      </c>
      <c r="D587" s="7"/>
      <c r="E587" s="10"/>
      <c r="F587" s="8">
        <v>13684.7</v>
      </c>
      <c r="I587" s="11" t="s">
        <v>9</v>
      </c>
      <c r="J587" s="10" t="s">
        <v>1111</v>
      </c>
    </row>
    <row r="588" spans="1:10">
      <c r="A588" s="5" t="s">
        <v>1148</v>
      </c>
      <c r="B588" s="6">
        <v>44883.801048969908</v>
      </c>
      <c r="C588" s="5" t="s">
        <v>1094</v>
      </c>
      <c r="D588" s="7"/>
      <c r="E588" s="10"/>
      <c r="F588" s="8">
        <v>8700</v>
      </c>
      <c r="I588" s="11" t="s">
        <v>9</v>
      </c>
      <c r="J588" s="10" t="s">
        <v>1122</v>
      </c>
    </row>
    <row r="589" spans="1:10">
      <c r="A589" s="5" t="s">
        <v>1148</v>
      </c>
      <c r="B589" s="6">
        <v>44883.801048969908</v>
      </c>
      <c r="C589" s="5" t="s">
        <v>1094</v>
      </c>
      <c r="D589" s="7"/>
      <c r="E589" s="10"/>
      <c r="F589" s="8">
        <v>48658</v>
      </c>
      <c r="I589" s="11" t="s">
        <v>9</v>
      </c>
      <c r="J589" s="10" t="s">
        <v>1096</v>
      </c>
    </row>
    <row r="590" spans="1:10">
      <c r="A590" s="5" t="s">
        <v>1148</v>
      </c>
      <c r="B590" s="6">
        <v>44883.801048969908</v>
      </c>
      <c r="C590" s="5" t="s">
        <v>1094</v>
      </c>
      <c r="D590" s="7"/>
      <c r="E590" s="10"/>
      <c r="F590" s="8">
        <v>7348.4</v>
      </c>
      <c r="I590" s="11" t="s">
        <v>9</v>
      </c>
      <c r="J590" s="5" t="s">
        <v>1114</v>
      </c>
    </row>
    <row r="591" spans="1:10">
      <c r="A591" s="12" t="s">
        <v>21</v>
      </c>
      <c r="B591" s="3"/>
      <c r="C591" s="3"/>
      <c r="D591" s="7"/>
      <c r="E591" s="10"/>
      <c r="F591" s="25">
        <f>SUM(F564:G590)</f>
        <v>325399.98000000004</v>
      </c>
      <c r="G591" s="8"/>
      <c r="I591" s="11"/>
      <c r="J591" s="5"/>
    </row>
    <row r="592" spans="1:10" ht="15.75" customHeight="1">
      <c r="A592" s="13" t="s">
        <v>22</v>
      </c>
      <c r="B592" s="13" t="s">
        <v>23</v>
      </c>
      <c r="C592" s="13" t="s">
        <v>24</v>
      </c>
      <c r="D592" s="14">
        <v>112260437</v>
      </c>
      <c r="E592" s="10"/>
      <c r="G592" s="8"/>
      <c r="I592" s="11"/>
      <c r="J592" s="5"/>
    </row>
    <row r="593" spans="1:10">
      <c r="A593" s="5"/>
      <c r="B593" s="6"/>
      <c r="C593" s="5"/>
      <c r="D593" s="7"/>
      <c r="E593" s="10"/>
      <c r="G593" s="8"/>
      <c r="I593" s="11"/>
      <c r="J593" s="5"/>
    </row>
    <row r="594" spans="1:10">
      <c r="A594" s="5"/>
      <c r="B594" s="6"/>
      <c r="C594" s="5"/>
      <c r="D594" s="7"/>
      <c r="E594" s="10"/>
      <c r="G594" s="8"/>
      <c r="I594" s="11"/>
      <c r="J594" s="5"/>
    </row>
    <row r="595" spans="1:10">
      <c r="A595" s="1" t="s">
        <v>0</v>
      </c>
      <c r="B595" s="2"/>
      <c r="C595" s="2"/>
      <c r="D595" s="2"/>
      <c r="E595" s="2"/>
      <c r="F595" s="2"/>
      <c r="G595" s="2"/>
      <c r="H595" s="2"/>
      <c r="I595" s="2"/>
      <c r="J595" s="2"/>
    </row>
    <row r="596" spans="1:10">
      <c r="A596" s="3" t="s">
        <v>98</v>
      </c>
      <c r="B596" s="2"/>
      <c r="C596" s="2"/>
      <c r="D596" s="2"/>
      <c r="E596" s="2"/>
      <c r="F596" s="2"/>
      <c r="G596" s="2"/>
      <c r="H596" s="2"/>
      <c r="I596" s="2"/>
      <c r="J596" s="2"/>
    </row>
    <row r="597" spans="1:10">
      <c r="A597" s="88" t="s">
        <v>0</v>
      </c>
      <c r="B597" s="88" t="s">
        <v>2</v>
      </c>
      <c r="C597" s="88" t="s">
        <v>3</v>
      </c>
      <c r="D597" s="88" t="s">
        <v>4</v>
      </c>
      <c r="E597" s="88" t="s">
        <v>5</v>
      </c>
      <c r="F597" s="88" t="s">
        <v>6</v>
      </c>
      <c r="G597" s="90"/>
      <c r="H597" s="91"/>
      <c r="I597" s="88" t="s">
        <v>7</v>
      </c>
      <c r="J597" s="88" t="s">
        <v>8</v>
      </c>
    </row>
    <row r="598" spans="1:10">
      <c r="A598" s="89"/>
      <c r="B598" s="89"/>
      <c r="C598" s="89"/>
      <c r="D598" s="89"/>
      <c r="E598" s="89"/>
      <c r="F598" s="4" t="s">
        <v>9</v>
      </c>
      <c r="G598" s="4" t="s">
        <v>10</v>
      </c>
      <c r="H598" s="4" t="s">
        <v>11</v>
      </c>
      <c r="I598" s="89"/>
      <c r="J598" s="89"/>
    </row>
    <row r="599" spans="1:10">
      <c r="A599" s="5" t="s">
        <v>1150</v>
      </c>
      <c r="B599" s="6">
        <v>44884.64830079861</v>
      </c>
      <c r="C599" s="5" t="s">
        <v>1094</v>
      </c>
      <c r="D599" s="9">
        <v>45163053877</v>
      </c>
      <c r="E599" s="10" t="s">
        <v>184</v>
      </c>
      <c r="H599" s="8">
        <v>5211.2299999999996</v>
      </c>
      <c r="I599" s="5" t="s">
        <v>15</v>
      </c>
      <c r="J599" s="5" t="s">
        <v>1097</v>
      </c>
    </row>
    <row r="600" spans="1:10">
      <c r="A600" s="5" t="s">
        <v>1150</v>
      </c>
      <c r="B600" s="6">
        <v>44884.64830079861</v>
      </c>
      <c r="C600" s="5" t="s">
        <v>1094</v>
      </c>
      <c r="D600" s="9">
        <v>45163053853</v>
      </c>
      <c r="E600" s="10" t="s">
        <v>184</v>
      </c>
      <c r="H600" s="8">
        <v>1147.4100000000001</v>
      </c>
      <c r="I600" s="5" t="s">
        <v>15</v>
      </c>
      <c r="J600" s="5" t="s">
        <v>1095</v>
      </c>
    </row>
    <row r="601" spans="1:10">
      <c r="A601" s="5" t="s">
        <v>1150</v>
      </c>
      <c r="B601" s="6">
        <v>44884.64830079861</v>
      </c>
      <c r="C601" s="5" t="s">
        <v>1094</v>
      </c>
      <c r="D601" s="9">
        <v>45143331816</v>
      </c>
      <c r="E601" s="10" t="s">
        <v>184</v>
      </c>
      <c r="H601" s="8">
        <v>1203.96</v>
      </c>
      <c r="I601" s="5" t="s">
        <v>15</v>
      </c>
      <c r="J601" s="5" t="s">
        <v>1095</v>
      </c>
    </row>
    <row r="602" spans="1:10">
      <c r="A602" s="5" t="s">
        <v>1150</v>
      </c>
      <c r="B602" s="6">
        <v>44884.64830079861</v>
      </c>
      <c r="C602" s="5" t="s">
        <v>1094</v>
      </c>
      <c r="D602" s="9">
        <v>45173022615</v>
      </c>
      <c r="E602" s="10" t="s">
        <v>184</v>
      </c>
      <c r="H602" s="8">
        <v>531.95000000000005</v>
      </c>
      <c r="I602" s="5" t="s">
        <v>15</v>
      </c>
      <c r="J602" s="5" t="s">
        <v>1095</v>
      </c>
    </row>
    <row r="603" spans="1:10">
      <c r="A603" s="5" t="s">
        <v>1150</v>
      </c>
      <c r="B603" s="6">
        <v>44884.64830079861</v>
      </c>
      <c r="C603" s="5" t="s">
        <v>1094</v>
      </c>
      <c r="D603" s="7">
        <v>415645</v>
      </c>
      <c r="E603" s="10" t="s">
        <v>184</v>
      </c>
      <c r="H603" s="8">
        <v>41979.65</v>
      </c>
      <c r="I603" s="5" t="s">
        <v>15</v>
      </c>
      <c r="J603" s="5" t="s">
        <v>1097</v>
      </c>
    </row>
    <row r="604" spans="1:10">
      <c r="A604" s="5" t="s">
        <v>1150</v>
      </c>
      <c r="B604" s="6">
        <v>44884.64830079861</v>
      </c>
      <c r="C604" s="5" t="s">
        <v>1094</v>
      </c>
      <c r="D604" s="7">
        <v>83964</v>
      </c>
      <c r="E604" s="10" t="s">
        <v>184</v>
      </c>
      <c r="H604" s="8">
        <v>3180</v>
      </c>
      <c r="I604" s="5" t="s">
        <v>15</v>
      </c>
      <c r="J604" s="10" t="s">
        <v>1096</v>
      </c>
    </row>
    <row r="605" spans="1:10">
      <c r="A605" s="5" t="s">
        <v>1150</v>
      </c>
      <c r="B605" s="6">
        <v>44884.64830079861</v>
      </c>
      <c r="C605" s="5" t="s">
        <v>1094</v>
      </c>
      <c r="D605" s="7">
        <v>83965</v>
      </c>
      <c r="E605" s="10" t="s">
        <v>184</v>
      </c>
      <c r="H605" s="8">
        <v>6114</v>
      </c>
      <c r="I605" s="5" t="s">
        <v>15</v>
      </c>
      <c r="J605" s="10" t="s">
        <v>1096</v>
      </c>
    </row>
    <row r="606" spans="1:10">
      <c r="A606" s="5" t="s">
        <v>1150</v>
      </c>
      <c r="B606" s="6">
        <v>44884.64830079861</v>
      </c>
      <c r="C606" s="5" t="s">
        <v>1094</v>
      </c>
      <c r="D606" s="7">
        <v>83970</v>
      </c>
      <c r="E606" s="10" t="s">
        <v>184</v>
      </c>
      <c r="H606" s="8">
        <v>16676.11</v>
      </c>
      <c r="I606" s="5" t="s">
        <v>15</v>
      </c>
      <c r="J606" s="10" t="s">
        <v>1096</v>
      </c>
    </row>
    <row r="607" spans="1:10">
      <c r="A607" s="5" t="s">
        <v>1150</v>
      </c>
      <c r="B607" s="6">
        <v>44884.64830079861</v>
      </c>
      <c r="C607" s="5" t="s">
        <v>1094</v>
      </c>
      <c r="D607" s="9">
        <v>45123084872</v>
      </c>
      <c r="E607" s="10" t="s">
        <v>1121</v>
      </c>
      <c r="H607" s="8">
        <v>398.29</v>
      </c>
      <c r="I607" s="5" t="s">
        <v>15</v>
      </c>
      <c r="J607" s="5" t="s">
        <v>1095</v>
      </c>
    </row>
    <row r="608" spans="1:10">
      <c r="A608" s="5" t="s">
        <v>1150</v>
      </c>
      <c r="B608" s="6">
        <v>44884.64830079861</v>
      </c>
      <c r="C608" s="5" t="s">
        <v>1094</v>
      </c>
      <c r="D608" s="7">
        <v>83966</v>
      </c>
      <c r="E608" s="10" t="s">
        <v>130</v>
      </c>
      <c r="H608" s="8">
        <v>10092</v>
      </c>
      <c r="I608" s="5" t="s">
        <v>15</v>
      </c>
      <c r="J608" s="10" t="s">
        <v>1096</v>
      </c>
    </row>
    <row r="609" spans="1:10">
      <c r="A609" s="12" t="s">
        <v>21</v>
      </c>
      <c r="B609" s="3"/>
      <c r="C609" s="3"/>
      <c r="D609" s="7"/>
      <c r="E609" s="10"/>
      <c r="F609" s="47"/>
      <c r="G609" s="8"/>
      <c r="I609" s="11"/>
      <c r="J609" s="5"/>
    </row>
    <row r="610" spans="1:10">
      <c r="A610" s="13" t="s">
        <v>22</v>
      </c>
      <c r="B610" s="13" t="s">
        <v>23</v>
      </c>
      <c r="C610" s="13" t="s">
        <v>24</v>
      </c>
      <c r="D610" s="7"/>
      <c r="E610" s="10"/>
      <c r="G610" s="8"/>
      <c r="I610" s="11"/>
      <c r="J610" s="5"/>
    </row>
    <row r="611" spans="1:10">
      <c r="A611" s="22" t="s">
        <v>1151</v>
      </c>
      <c r="B611" s="23"/>
      <c r="C611" s="23"/>
    </row>
    <row r="612" spans="1:10">
      <c r="A612" s="24" t="s">
        <v>1152</v>
      </c>
      <c r="B612" s="23"/>
      <c r="C612" s="23"/>
    </row>
    <row r="614" spans="1:10">
      <c r="A614" s="1" t="s">
        <v>0</v>
      </c>
      <c r="B614" s="2"/>
      <c r="C614" s="2"/>
      <c r="D614" s="2"/>
      <c r="E614" s="2"/>
      <c r="F614" s="2"/>
      <c r="G614" s="2"/>
      <c r="H614" s="2"/>
      <c r="I614" s="2"/>
      <c r="J614" s="2"/>
    </row>
    <row r="615" spans="1:10">
      <c r="A615" s="3" t="s">
        <v>100</v>
      </c>
      <c r="B615" s="2"/>
      <c r="C615" s="2"/>
      <c r="D615" s="2"/>
      <c r="E615" s="2"/>
      <c r="F615" s="2"/>
      <c r="G615" s="2"/>
      <c r="H615" s="2"/>
      <c r="I615" s="2"/>
      <c r="J615" s="2"/>
    </row>
    <row r="616" spans="1:10">
      <c r="A616" s="88" t="s">
        <v>0</v>
      </c>
      <c r="B616" s="88" t="s">
        <v>2</v>
      </c>
      <c r="C616" s="88" t="s">
        <v>3</v>
      </c>
      <c r="D616" s="88" t="s">
        <v>4</v>
      </c>
      <c r="E616" s="88" t="s">
        <v>5</v>
      </c>
      <c r="F616" s="88" t="s">
        <v>6</v>
      </c>
      <c r="G616" s="90"/>
      <c r="H616" s="91"/>
      <c r="I616" s="88" t="s">
        <v>7</v>
      </c>
      <c r="J616" s="88" t="s">
        <v>8</v>
      </c>
    </row>
    <row r="617" spans="1:10">
      <c r="A617" s="89"/>
      <c r="B617" s="89"/>
      <c r="C617" s="89"/>
      <c r="D617" s="89"/>
      <c r="E617" s="89"/>
      <c r="F617" s="4" t="s">
        <v>9</v>
      </c>
      <c r="G617" s="4" t="s">
        <v>10</v>
      </c>
      <c r="H617" s="4" t="s">
        <v>11</v>
      </c>
      <c r="I617" s="89"/>
      <c r="J617" s="89"/>
    </row>
    <row r="618" spans="1:10">
      <c r="A618" s="5" t="s">
        <v>1153</v>
      </c>
      <c r="B618" s="6">
        <v>44886.811930787037</v>
      </c>
      <c r="C618" s="5" t="s">
        <v>1094</v>
      </c>
      <c r="D618" s="9">
        <v>45152955931</v>
      </c>
      <c r="E618" s="10" t="s">
        <v>184</v>
      </c>
      <c r="H618" s="8">
        <v>7417.06</v>
      </c>
      <c r="I618" s="5" t="s">
        <v>15</v>
      </c>
      <c r="J618" s="10" t="s">
        <v>1096</v>
      </c>
    </row>
    <row r="619" spans="1:10">
      <c r="A619" s="5" t="s">
        <v>1153</v>
      </c>
      <c r="B619" s="6">
        <v>44886.811930787037</v>
      </c>
      <c r="C619" s="5" t="s">
        <v>1094</v>
      </c>
      <c r="D619" s="7">
        <v>28770407</v>
      </c>
      <c r="E619" s="10" t="s">
        <v>654</v>
      </c>
      <c r="H619" s="8">
        <v>6676.63</v>
      </c>
      <c r="I619" s="5" t="s">
        <v>15</v>
      </c>
      <c r="J619" s="5" t="s">
        <v>1095</v>
      </c>
    </row>
    <row r="620" spans="1:10">
      <c r="A620" s="5" t="s">
        <v>1153</v>
      </c>
      <c r="B620" s="6">
        <v>44886.811930787037</v>
      </c>
      <c r="C620" s="5" t="s">
        <v>1094</v>
      </c>
      <c r="D620" s="9">
        <v>45123088998</v>
      </c>
      <c r="E620" s="10" t="s">
        <v>184</v>
      </c>
      <c r="H620" s="8">
        <v>612.78</v>
      </c>
      <c r="I620" s="5" t="s">
        <v>15</v>
      </c>
      <c r="J620" s="5" t="s">
        <v>1095</v>
      </c>
    </row>
    <row r="621" spans="1:10">
      <c r="A621" s="5" t="s">
        <v>1153</v>
      </c>
      <c r="B621" s="6">
        <v>44886.811930787037</v>
      </c>
      <c r="C621" s="5" t="s">
        <v>1094</v>
      </c>
      <c r="D621" s="9">
        <v>45123089056</v>
      </c>
      <c r="E621" s="10" t="s">
        <v>184</v>
      </c>
      <c r="H621" s="8">
        <v>59.09</v>
      </c>
      <c r="I621" s="5" t="s">
        <v>15</v>
      </c>
      <c r="J621" s="5" t="s">
        <v>1095</v>
      </c>
    </row>
    <row r="622" spans="1:10">
      <c r="A622" s="5" t="s">
        <v>1153</v>
      </c>
      <c r="B622" s="6">
        <v>44886.811930787037</v>
      </c>
      <c r="C622" s="5" t="s">
        <v>1094</v>
      </c>
      <c r="D622" s="9">
        <v>45143333456</v>
      </c>
      <c r="E622" s="10" t="s">
        <v>184</v>
      </c>
      <c r="H622" s="8">
        <v>1019.91</v>
      </c>
      <c r="I622" s="5" t="s">
        <v>15</v>
      </c>
      <c r="J622" s="5" t="s">
        <v>1095</v>
      </c>
    </row>
    <row r="623" spans="1:10">
      <c r="A623" s="5" t="s">
        <v>1153</v>
      </c>
      <c r="B623" s="6">
        <v>44886.811930787037</v>
      </c>
      <c r="C623" s="5" t="s">
        <v>1094</v>
      </c>
      <c r="D623" s="9">
        <v>53312127073</v>
      </c>
      <c r="E623" s="10" t="s">
        <v>184</v>
      </c>
      <c r="H623" s="8">
        <v>178.96</v>
      </c>
      <c r="I623" s="5" t="s">
        <v>15</v>
      </c>
      <c r="J623" s="5" t="s">
        <v>1095</v>
      </c>
    </row>
    <row r="624" spans="1:10">
      <c r="A624" s="5" t="s">
        <v>1153</v>
      </c>
      <c r="B624" s="6">
        <v>44886.811930787037</v>
      </c>
      <c r="C624" s="5" t="s">
        <v>1094</v>
      </c>
      <c r="D624" s="9">
        <v>45143334912</v>
      </c>
      <c r="E624" s="10" t="s">
        <v>184</v>
      </c>
      <c r="H624" s="8">
        <v>2359.52</v>
      </c>
      <c r="I624" s="5" t="s">
        <v>15</v>
      </c>
      <c r="J624" s="5" t="s">
        <v>1095</v>
      </c>
    </row>
    <row r="625" spans="1:10">
      <c r="A625" s="5" t="s">
        <v>1153</v>
      </c>
      <c r="B625" s="6">
        <v>44886.811930787037</v>
      </c>
      <c r="C625" s="5" t="s">
        <v>1094</v>
      </c>
      <c r="D625" s="9">
        <v>45113105602</v>
      </c>
      <c r="E625" s="10" t="s">
        <v>184</v>
      </c>
      <c r="H625" s="8">
        <v>403.6</v>
      </c>
      <c r="I625" s="5" t="s">
        <v>15</v>
      </c>
      <c r="J625" s="5" t="s">
        <v>1095</v>
      </c>
    </row>
    <row r="626" spans="1:10">
      <c r="A626" s="5" t="s">
        <v>1153</v>
      </c>
      <c r="B626" s="6">
        <v>44886.811930787037</v>
      </c>
      <c r="C626" s="5" t="s">
        <v>1094</v>
      </c>
      <c r="D626" s="9">
        <v>14310201884</v>
      </c>
      <c r="E626" s="10" t="s">
        <v>184</v>
      </c>
      <c r="H626" s="8">
        <v>9488.2900000000009</v>
      </c>
      <c r="I626" s="5" t="s">
        <v>15</v>
      </c>
      <c r="J626" s="5" t="s">
        <v>1095</v>
      </c>
    </row>
    <row r="627" spans="1:10">
      <c r="A627" s="5" t="s">
        <v>1153</v>
      </c>
      <c r="B627" s="6">
        <v>44886.811930787037</v>
      </c>
      <c r="C627" s="5" t="s">
        <v>1094</v>
      </c>
      <c r="D627" s="7">
        <v>28883894</v>
      </c>
      <c r="E627" s="10" t="s">
        <v>654</v>
      </c>
      <c r="H627" s="8">
        <v>5412.18</v>
      </c>
      <c r="I627" s="5" t="s">
        <v>15</v>
      </c>
      <c r="J627" s="5" t="s">
        <v>1095</v>
      </c>
    </row>
    <row r="628" spans="1:10">
      <c r="A628" s="5" t="s">
        <v>1153</v>
      </c>
      <c r="B628" s="6">
        <v>44886.811930787037</v>
      </c>
      <c r="C628" s="5" t="s">
        <v>1094</v>
      </c>
      <c r="D628" s="9">
        <v>45132966453</v>
      </c>
      <c r="E628" s="10" t="s">
        <v>184</v>
      </c>
      <c r="H628" s="8">
        <v>7568</v>
      </c>
      <c r="I628" s="5" t="s">
        <v>15</v>
      </c>
      <c r="J628" s="10" t="s">
        <v>1096</v>
      </c>
    </row>
    <row r="629" spans="1:10">
      <c r="A629" s="5" t="s">
        <v>1153</v>
      </c>
      <c r="B629" s="6">
        <v>44886.811930787037</v>
      </c>
      <c r="C629" s="5" t="s">
        <v>1094</v>
      </c>
      <c r="D629" s="7"/>
      <c r="E629" s="10"/>
      <c r="F629" s="8">
        <v>13636.2</v>
      </c>
      <c r="I629" s="11" t="s">
        <v>9</v>
      </c>
      <c r="J629" s="5" t="s">
        <v>1099</v>
      </c>
    </row>
    <row r="630" spans="1:10">
      <c r="A630" s="5" t="s">
        <v>1153</v>
      </c>
      <c r="B630" s="6">
        <v>44886.811930787037</v>
      </c>
      <c r="C630" s="5" t="s">
        <v>1094</v>
      </c>
      <c r="D630" s="7"/>
      <c r="E630" s="10"/>
      <c r="F630" s="8">
        <v>14441.7</v>
      </c>
      <c r="I630" s="11" t="s">
        <v>9</v>
      </c>
      <c r="J630" s="10" t="s">
        <v>1100</v>
      </c>
    </row>
    <row r="631" spans="1:10">
      <c r="A631" s="5" t="s">
        <v>1153</v>
      </c>
      <c r="B631" s="6">
        <v>44886.811930787037</v>
      </c>
      <c r="C631" s="5" t="s">
        <v>1094</v>
      </c>
      <c r="D631" s="7"/>
      <c r="E631" s="10"/>
      <c r="F631" s="8">
        <v>107538.9</v>
      </c>
      <c r="I631" s="11" t="s">
        <v>9</v>
      </c>
      <c r="J631" s="10" t="s">
        <v>1129</v>
      </c>
    </row>
    <row r="632" spans="1:10">
      <c r="A632" s="5" t="s">
        <v>1153</v>
      </c>
      <c r="B632" s="6">
        <v>44886.811930787037</v>
      </c>
      <c r="C632" s="5" t="s">
        <v>1094</v>
      </c>
      <c r="D632" s="7"/>
      <c r="E632" s="10"/>
      <c r="F632" s="8">
        <v>98348.800000000003</v>
      </c>
      <c r="I632" s="11" t="s">
        <v>9</v>
      </c>
      <c r="J632" s="5" t="s">
        <v>1097</v>
      </c>
    </row>
    <row r="633" spans="1:10">
      <c r="A633" s="5" t="s">
        <v>1153</v>
      </c>
      <c r="B633" s="6">
        <v>44886.811930787037</v>
      </c>
      <c r="C633" s="5" t="s">
        <v>1094</v>
      </c>
      <c r="D633" s="7"/>
      <c r="E633" s="10"/>
      <c r="F633" s="8">
        <v>20021.099999999999</v>
      </c>
      <c r="I633" s="11" t="s">
        <v>9</v>
      </c>
      <c r="J633" s="10" t="s">
        <v>1101</v>
      </c>
    </row>
    <row r="634" spans="1:10">
      <c r="A634" s="5" t="s">
        <v>1153</v>
      </c>
      <c r="B634" s="6">
        <v>44886.811930787037</v>
      </c>
      <c r="C634" s="5" t="s">
        <v>1094</v>
      </c>
      <c r="D634" s="7"/>
      <c r="E634" s="10"/>
      <c r="F634" s="8">
        <v>11542.8</v>
      </c>
      <c r="I634" s="11" t="s">
        <v>9</v>
      </c>
      <c r="J634" s="5" t="s">
        <v>1102</v>
      </c>
    </row>
    <row r="635" spans="1:10">
      <c r="A635" s="5" t="s">
        <v>1153</v>
      </c>
      <c r="B635" s="6">
        <v>44886.811930787037</v>
      </c>
      <c r="C635" s="5" t="s">
        <v>1094</v>
      </c>
      <c r="D635" s="7"/>
      <c r="E635" s="10"/>
      <c r="F635" s="8">
        <v>23807.1</v>
      </c>
      <c r="I635" s="11" t="s">
        <v>9</v>
      </c>
      <c r="J635" s="5" t="s">
        <v>1103</v>
      </c>
    </row>
    <row r="636" spans="1:10">
      <c r="A636" s="5" t="s">
        <v>1153</v>
      </c>
      <c r="B636" s="6">
        <v>44886.811930787037</v>
      </c>
      <c r="C636" s="5" t="s">
        <v>1094</v>
      </c>
      <c r="D636" s="7"/>
      <c r="E636" s="10"/>
      <c r="F636" s="8">
        <v>20034.5</v>
      </c>
      <c r="I636" s="11" t="s">
        <v>9</v>
      </c>
      <c r="J636" s="5" t="s">
        <v>1104</v>
      </c>
    </row>
    <row r="637" spans="1:10">
      <c r="A637" s="5" t="s">
        <v>1153</v>
      </c>
      <c r="B637" s="6">
        <v>44886.811930787037</v>
      </c>
      <c r="C637" s="5" t="s">
        <v>1094</v>
      </c>
      <c r="D637" s="7"/>
      <c r="E637" s="10"/>
      <c r="F637" s="8">
        <v>15201.9</v>
      </c>
      <c r="I637" s="11" t="s">
        <v>9</v>
      </c>
      <c r="J637" s="10" t="s">
        <v>1105</v>
      </c>
    </row>
    <row r="638" spans="1:10">
      <c r="A638" s="5" t="s">
        <v>1153</v>
      </c>
      <c r="B638" s="6">
        <v>44886.811930787037</v>
      </c>
      <c r="C638" s="5" t="s">
        <v>1094</v>
      </c>
      <c r="D638" s="7"/>
      <c r="E638" s="10"/>
      <c r="F638" s="8">
        <v>13270.4</v>
      </c>
      <c r="I638" s="11" t="s">
        <v>9</v>
      </c>
      <c r="J638" s="5" t="s">
        <v>1106</v>
      </c>
    </row>
    <row r="639" spans="1:10">
      <c r="A639" s="5" t="s">
        <v>1153</v>
      </c>
      <c r="B639" s="6">
        <v>44886.811930787037</v>
      </c>
      <c r="C639" s="5" t="s">
        <v>1094</v>
      </c>
      <c r="D639" s="7"/>
      <c r="E639" s="10"/>
      <c r="F639" s="8">
        <v>31409.4</v>
      </c>
      <c r="I639" s="11" t="s">
        <v>9</v>
      </c>
      <c r="J639" s="5" t="s">
        <v>1117</v>
      </c>
    </row>
    <row r="640" spans="1:10">
      <c r="A640" s="5" t="s">
        <v>1153</v>
      </c>
      <c r="B640" s="6">
        <v>44886.811930787037</v>
      </c>
      <c r="C640" s="5" t="s">
        <v>1094</v>
      </c>
      <c r="D640" s="7"/>
      <c r="E640" s="10"/>
      <c r="F640" s="8">
        <v>17339.2</v>
      </c>
      <c r="I640" s="11" t="s">
        <v>9</v>
      </c>
      <c r="J640" s="10" t="s">
        <v>1107</v>
      </c>
    </row>
    <row r="641" spans="1:10">
      <c r="A641" s="5" t="s">
        <v>1153</v>
      </c>
      <c r="B641" s="6">
        <v>44886.811930787037</v>
      </c>
      <c r="C641" s="5" t="s">
        <v>1094</v>
      </c>
      <c r="D641" s="7"/>
      <c r="E641" s="10"/>
      <c r="F641" s="8">
        <v>16169.8</v>
      </c>
      <c r="I641" s="11" t="s">
        <v>9</v>
      </c>
      <c r="J641" s="10" t="s">
        <v>1108</v>
      </c>
    </row>
    <row r="642" spans="1:10">
      <c r="A642" s="5" t="s">
        <v>1153</v>
      </c>
      <c r="B642" s="6">
        <v>44886.811930787037</v>
      </c>
      <c r="C642" s="5" t="s">
        <v>1094</v>
      </c>
      <c r="D642" s="7"/>
      <c r="E642" s="10"/>
      <c r="F642" s="8">
        <v>15359.4</v>
      </c>
      <c r="I642" s="11" t="s">
        <v>9</v>
      </c>
      <c r="J642" s="10" t="s">
        <v>1109</v>
      </c>
    </row>
    <row r="643" spans="1:10">
      <c r="A643" s="5" t="s">
        <v>1153</v>
      </c>
      <c r="B643" s="6">
        <v>44886.811930787037</v>
      </c>
      <c r="C643" s="5" t="s">
        <v>1094</v>
      </c>
      <c r="D643" s="7"/>
      <c r="E643" s="10"/>
      <c r="F643" s="8">
        <v>3333</v>
      </c>
      <c r="I643" s="11" t="s">
        <v>9</v>
      </c>
      <c r="J643" s="10" t="s">
        <v>1118</v>
      </c>
    </row>
    <row r="644" spans="1:10">
      <c r="A644" s="5" t="s">
        <v>1153</v>
      </c>
      <c r="B644" s="6">
        <v>44886.811930787037</v>
      </c>
      <c r="C644" s="5" t="s">
        <v>1094</v>
      </c>
      <c r="D644" s="7"/>
      <c r="E644" s="10"/>
      <c r="F644" s="8">
        <v>9482.5</v>
      </c>
      <c r="I644" s="11" t="s">
        <v>9</v>
      </c>
      <c r="J644" s="10" t="s">
        <v>1110</v>
      </c>
    </row>
    <row r="645" spans="1:10">
      <c r="A645" s="5" t="s">
        <v>1153</v>
      </c>
      <c r="B645" s="6">
        <v>44886.811930787037</v>
      </c>
      <c r="C645" s="5" t="s">
        <v>1094</v>
      </c>
      <c r="D645" s="7"/>
      <c r="E645" s="10"/>
      <c r="F645" s="8">
        <v>23932.3</v>
      </c>
      <c r="I645" s="11" t="s">
        <v>9</v>
      </c>
      <c r="J645" s="10" t="s">
        <v>1111</v>
      </c>
    </row>
    <row r="646" spans="1:10">
      <c r="A646" s="5" t="s">
        <v>1153</v>
      </c>
      <c r="B646" s="6">
        <v>44886.811930787037</v>
      </c>
      <c r="C646" s="5" t="s">
        <v>1094</v>
      </c>
      <c r="D646" s="7"/>
      <c r="E646" s="10"/>
      <c r="F646" s="8">
        <v>148204.1</v>
      </c>
      <c r="I646" s="11" t="s">
        <v>9</v>
      </c>
      <c r="J646" s="10" t="s">
        <v>1096</v>
      </c>
    </row>
    <row r="647" spans="1:10">
      <c r="A647" s="5" t="s">
        <v>1153</v>
      </c>
      <c r="B647" s="6">
        <v>44886.811930787037</v>
      </c>
      <c r="C647" s="5" t="s">
        <v>1094</v>
      </c>
      <c r="D647" s="7"/>
      <c r="E647" s="10"/>
      <c r="F647" s="8">
        <v>58775</v>
      </c>
      <c r="I647" s="11" t="s">
        <v>9</v>
      </c>
      <c r="J647" s="5" t="s">
        <v>1141</v>
      </c>
    </row>
    <row r="648" spans="1:10">
      <c r="A648" s="12" t="s">
        <v>21</v>
      </c>
      <c r="B648" s="3"/>
      <c r="C648" s="3"/>
      <c r="D648" s="26">
        <f>579720.1+82128</f>
        <v>661848.1</v>
      </c>
      <c r="E648" s="10"/>
      <c r="F648" s="20">
        <f>SUM(F618:G647)</f>
        <v>661848.10000000009</v>
      </c>
      <c r="H648" s="8"/>
      <c r="I648" s="11"/>
      <c r="J648" s="5"/>
    </row>
    <row r="649" spans="1:10">
      <c r="A649" s="13" t="s">
        <v>22</v>
      </c>
      <c r="B649" s="13" t="s">
        <v>23</v>
      </c>
      <c r="C649" s="13" t="s">
        <v>24</v>
      </c>
      <c r="D649" s="7"/>
      <c r="E649" s="10"/>
      <c r="H649" s="8"/>
      <c r="I649" s="11"/>
      <c r="J649" s="5"/>
    </row>
    <row r="650" spans="1:10" ht="15.75" customHeight="1">
      <c r="D650" s="14">
        <v>112266654</v>
      </c>
    </row>
    <row r="651" spans="1:10" ht="15.75" customHeight="1">
      <c r="D651" s="14">
        <v>112266685</v>
      </c>
    </row>
    <row r="653" spans="1:10">
      <c r="A653" s="1" t="s">
        <v>0</v>
      </c>
      <c r="B653" s="2"/>
      <c r="C653" s="2"/>
      <c r="D653" s="2"/>
      <c r="E653" s="2"/>
      <c r="F653" s="2"/>
      <c r="G653" s="2"/>
      <c r="H653" s="2"/>
      <c r="I653" s="2"/>
      <c r="J653" s="2"/>
    </row>
    <row r="654" spans="1:10">
      <c r="A654" s="3" t="s">
        <v>104</v>
      </c>
      <c r="B654" s="2"/>
      <c r="C654" s="2"/>
      <c r="D654" s="2"/>
      <c r="E654" s="2"/>
      <c r="F654" s="2"/>
      <c r="G654" s="2"/>
      <c r="H654" s="2"/>
      <c r="I654" s="2"/>
      <c r="J654" s="2"/>
    </row>
    <row r="655" spans="1:10">
      <c r="A655" s="88" t="s">
        <v>0</v>
      </c>
      <c r="B655" s="88" t="s">
        <v>2</v>
      </c>
      <c r="C655" s="88" t="s">
        <v>3</v>
      </c>
      <c r="D655" s="88" t="s">
        <v>4</v>
      </c>
      <c r="E655" s="88" t="s">
        <v>5</v>
      </c>
      <c r="F655" s="88" t="s">
        <v>6</v>
      </c>
      <c r="G655" s="90"/>
      <c r="H655" s="91"/>
      <c r="I655" s="88" t="s">
        <v>7</v>
      </c>
      <c r="J655" s="88" t="s">
        <v>8</v>
      </c>
    </row>
    <row r="656" spans="1:10">
      <c r="A656" s="89"/>
      <c r="B656" s="89"/>
      <c r="C656" s="89"/>
      <c r="D656" s="89"/>
      <c r="E656" s="89"/>
      <c r="F656" s="4" t="s">
        <v>9</v>
      </c>
      <c r="G656" s="4" t="s">
        <v>10</v>
      </c>
      <c r="H656" s="4" t="s">
        <v>11</v>
      </c>
      <c r="I656" s="89"/>
      <c r="J656" s="89"/>
    </row>
    <row r="657" spans="1:10">
      <c r="A657" s="5" t="s">
        <v>1154</v>
      </c>
      <c r="B657" s="6">
        <v>44887.805347881942</v>
      </c>
      <c r="C657" s="5" t="s">
        <v>1094</v>
      </c>
      <c r="D657" s="7"/>
      <c r="E657" s="10"/>
      <c r="G657" s="8">
        <v>4320</v>
      </c>
      <c r="I657" s="11" t="s">
        <v>10</v>
      </c>
      <c r="J657" s="5" t="s">
        <v>1097</v>
      </c>
    </row>
    <row r="658" spans="1:10">
      <c r="A658" s="5" t="s">
        <v>1155</v>
      </c>
      <c r="B658" s="6">
        <v>44887.805347881942</v>
      </c>
      <c r="C658" s="5" t="s">
        <v>1094</v>
      </c>
      <c r="D658" s="9">
        <v>45132966621</v>
      </c>
      <c r="E658" s="10" t="s">
        <v>184</v>
      </c>
      <c r="H658" s="8">
        <v>106.99</v>
      </c>
      <c r="I658" s="5" t="s">
        <v>15</v>
      </c>
      <c r="J658" s="5" t="s">
        <v>1095</v>
      </c>
    </row>
    <row r="659" spans="1:10">
      <c r="A659" s="5" t="s">
        <v>1154</v>
      </c>
      <c r="B659" s="6">
        <v>44887.805347881942</v>
      </c>
      <c r="C659" s="5" t="s">
        <v>1094</v>
      </c>
      <c r="D659" s="9">
        <v>45113107553</v>
      </c>
      <c r="E659" s="10" t="s">
        <v>184</v>
      </c>
      <c r="H659" s="8">
        <v>8480</v>
      </c>
      <c r="I659" s="5" t="s">
        <v>15</v>
      </c>
      <c r="J659" s="5" t="s">
        <v>1097</v>
      </c>
    </row>
    <row r="660" spans="1:10">
      <c r="A660" s="5" t="s">
        <v>1154</v>
      </c>
      <c r="B660" s="6">
        <v>44887.805347881942</v>
      </c>
      <c r="C660" s="5" t="s">
        <v>1094</v>
      </c>
      <c r="D660" s="9">
        <v>45113109168</v>
      </c>
      <c r="E660" s="10" t="s">
        <v>184</v>
      </c>
      <c r="H660" s="8">
        <v>161.9</v>
      </c>
      <c r="I660" s="5" t="s">
        <v>15</v>
      </c>
      <c r="J660" s="5" t="s">
        <v>1095</v>
      </c>
    </row>
    <row r="661" spans="1:10">
      <c r="A661" s="5" t="s">
        <v>1154</v>
      </c>
      <c r="B661" s="6">
        <v>44887.805347881942</v>
      </c>
      <c r="C661" s="5" t="s">
        <v>1094</v>
      </c>
      <c r="D661" s="9">
        <v>45173028686</v>
      </c>
      <c r="E661" s="10" t="s">
        <v>184</v>
      </c>
      <c r="H661" s="8">
        <v>341.19</v>
      </c>
      <c r="I661" s="5" t="s">
        <v>15</v>
      </c>
      <c r="J661" s="5" t="s">
        <v>1095</v>
      </c>
    </row>
    <row r="662" spans="1:10">
      <c r="A662" s="5" t="s">
        <v>1154</v>
      </c>
      <c r="B662" s="6">
        <v>44887.805347881942</v>
      </c>
      <c r="C662" s="5" t="s">
        <v>1094</v>
      </c>
      <c r="D662" s="9">
        <v>53112174566</v>
      </c>
      <c r="E662" s="10" t="s">
        <v>184</v>
      </c>
      <c r="H662" s="8">
        <v>439.99</v>
      </c>
      <c r="I662" s="5" t="s">
        <v>15</v>
      </c>
      <c r="J662" s="5" t="s">
        <v>1095</v>
      </c>
    </row>
    <row r="663" spans="1:10">
      <c r="A663" s="5" t="s">
        <v>1154</v>
      </c>
      <c r="B663" s="6">
        <v>44887.805347881942</v>
      </c>
      <c r="C663" s="5" t="s">
        <v>1094</v>
      </c>
      <c r="D663" s="9">
        <v>45132969024</v>
      </c>
      <c r="E663" s="10" t="s">
        <v>184</v>
      </c>
      <c r="H663" s="8">
        <v>868.6</v>
      </c>
      <c r="I663" s="5" t="s">
        <v>15</v>
      </c>
      <c r="J663" s="5" t="s">
        <v>1095</v>
      </c>
    </row>
    <row r="664" spans="1:10">
      <c r="A664" s="5" t="s">
        <v>1154</v>
      </c>
      <c r="B664" s="6">
        <v>44887.805347881942</v>
      </c>
      <c r="C664" s="5" t="s">
        <v>1094</v>
      </c>
      <c r="D664" s="9">
        <v>45113109013</v>
      </c>
      <c r="E664" s="10" t="s">
        <v>184</v>
      </c>
      <c r="H664" s="8">
        <v>5030.9399999999996</v>
      </c>
      <c r="I664" s="5" t="s">
        <v>15</v>
      </c>
      <c r="J664" s="5" t="s">
        <v>1097</v>
      </c>
    </row>
    <row r="665" spans="1:10">
      <c r="A665" s="5" t="s">
        <v>1154</v>
      </c>
      <c r="B665" s="6">
        <v>44887.805347881942</v>
      </c>
      <c r="C665" s="5" t="s">
        <v>1094</v>
      </c>
      <c r="D665" s="9">
        <v>45152960830</v>
      </c>
      <c r="E665" s="10" t="s">
        <v>184</v>
      </c>
      <c r="H665" s="8">
        <v>1584.62</v>
      </c>
      <c r="I665" s="5" t="s">
        <v>15</v>
      </c>
      <c r="J665" s="5" t="s">
        <v>1097</v>
      </c>
    </row>
    <row r="666" spans="1:10">
      <c r="A666" s="5" t="s">
        <v>1154</v>
      </c>
      <c r="B666" s="6">
        <v>44887.805347881942</v>
      </c>
      <c r="C666" s="5" t="s">
        <v>1094</v>
      </c>
      <c r="D666" s="9">
        <v>45173028638</v>
      </c>
      <c r="E666" s="10" t="s">
        <v>184</v>
      </c>
      <c r="H666" s="8">
        <v>6552.55</v>
      </c>
      <c r="I666" s="5" t="s">
        <v>15</v>
      </c>
      <c r="J666" s="10" t="s">
        <v>1096</v>
      </c>
    </row>
    <row r="667" spans="1:10">
      <c r="A667" s="5" t="s">
        <v>1154</v>
      </c>
      <c r="B667" s="6">
        <v>44887.805347881942</v>
      </c>
      <c r="C667" s="5" t="s">
        <v>1094</v>
      </c>
      <c r="D667" s="7"/>
      <c r="E667" s="10"/>
      <c r="F667" s="8">
        <v>8778.5</v>
      </c>
      <c r="I667" s="11" t="s">
        <v>9</v>
      </c>
      <c r="J667" s="5" t="s">
        <v>1099</v>
      </c>
    </row>
    <row r="668" spans="1:10">
      <c r="A668" s="5" t="s">
        <v>1154</v>
      </c>
      <c r="B668" s="6">
        <v>44887.805347881942</v>
      </c>
      <c r="C668" s="5" t="s">
        <v>1094</v>
      </c>
      <c r="D668" s="7"/>
      <c r="E668" s="10"/>
      <c r="F668" s="8">
        <v>21135.4</v>
      </c>
      <c r="I668" s="11" t="s">
        <v>9</v>
      </c>
      <c r="J668" s="10" t="s">
        <v>1100</v>
      </c>
    </row>
    <row r="669" spans="1:10">
      <c r="A669" s="5" t="s">
        <v>1154</v>
      </c>
      <c r="B669" s="6">
        <v>44887.805347881942</v>
      </c>
      <c r="C669" s="5" t="s">
        <v>1094</v>
      </c>
      <c r="D669" s="7"/>
      <c r="E669" s="10"/>
      <c r="F669" s="8">
        <v>50002.1</v>
      </c>
      <c r="I669" s="11" t="s">
        <v>9</v>
      </c>
      <c r="J669" s="5" t="s">
        <v>1097</v>
      </c>
    </row>
    <row r="670" spans="1:10">
      <c r="A670" s="5" t="s">
        <v>1154</v>
      </c>
      <c r="B670" s="6">
        <v>44887.805347881942</v>
      </c>
      <c r="C670" s="5" t="s">
        <v>1094</v>
      </c>
      <c r="D670" s="7"/>
      <c r="E670" s="10"/>
      <c r="F670" s="8">
        <v>12461.2</v>
      </c>
      <c r="I670" s="11" t="s">
        <v>9</v>
      </c>
      <c r="J670" s="10" t="s">
        <v>1101</v>
      </c>
    </row>
    <row r="671" spans="1:10">
      <c r="A671" s="5" t="s">
        <v>1154</v>
      </c>
      <c r="B671" s="6">
        <v>44887.805347881942</v>
      </c>
      <c r="C671" s="5" t="s">
        <v>1094</v>
      </c>
      <c r="D671" s="7"/>
      <c r="E671" s="10"/>
      <c r="F671" s="8">
        <v>4925.2</v>
      </c>
      <c r="I671" s="11" t="s">
        <v>9</v>
      </c>
      <c r="J671" s="5" t="s">
        <v>1102</v>
      </c>
    </row>
    <row r="672" spans="1:10">
      <c r="A672" s="5" t="s">
        <v>1154</v>
      </c>
      <c r="B672" s="6">
        <v>44887.805347881942</v>
      </c>
      <c r="C672" s="5" t="s">
        <v>1094</v>
      </c>
      <c r="D672" s="7"/>
      <c r="E672" s="10"/>
      <c r="F672" s="8">
        <v>15891.5</v>
      </c>
      <c r="I672" s="11" t="s">
        <v>9</v>
      </c>
      <c r="J672" s="5" t="s">
        <v>1103</v>
      </c>
    </row>
    <row r="673" spans="1:10">
      <c r="A673" s="5" t="s">
        <v>1154</v>
      </c>
      <c r="B673" s="6">
        <v>44887.805347881942</v>
      </c>
      <c r="C673" s="5" t="s">
        <v>1094</v>
      </c>
      <c r="D673" s="7"/>
      <c r="E673" s="10"/>
      <c r="F673" s="8">
        <v>9964</v>
      </c>
      <c r="I673" s="11" t="s">
        <v>9</v>
      </c>
      <c r="J673" s="5" t="s">
        <v>1104</v>
      </c>
    </row>
    <row r="674" spans="1:10">
      <c r="A674" s="5" t="s">
        <v>1154</v>
      </c>
      <c r="B674" s="6">
        <v>44887.805347881942</v>
      </c>
      <c r="C674" s="5" t="s">
        <v>1094</v>
      </c>
      <c r="D674" s="7"/>
      <c r="E674" s="10"/>
      <c r="F674" s="8">
        <v>13009.9</v>
      </c>
      <c r="I674" s="11" t="s">
        <v>9</v>
      </c>
      <c r="J674" s="10" t="s">
        <v>1105</v>
      </c>
    </row>
    <row r="675" spans="1:10">
      <c r="A675" s="5" t="s">
        <v>1154</v>
      </c>
      <c r="B675" s="6">
        <v>44887.805347881942</v>
      </c>
      <c r="C675" s="5" t="s">
        <v>1094</v>
      </c>
      <c r="D675" s="7"/>
      <c r="E675" s="10"/>
      <c r="F675" s="8">
        <v>11962</v>
      </c>
      <c r="I675" s="11" t="s">
        <v>9</v>
      </c>
      <c r="J675" s="5" t="s">
        <v>1106</v>
      </c>
    </row>
    <row r="676" spans="1:10">
      <c r="A676" s="5" t="s">
        <v>1154</v>
      </c>
      <c r="B676" s="6">
        <v>44887.805347881942</v>
      </c>
      <c r="C676" s="5" t="s">
        <v>1094</v>
      </c>
      <c r="D676" s="7"/>
      <c r="E676" s="10"/>
      <c r="F676" s="8">
        <v>10834.2</v>
      </c>
      <c r="I676" s="11" t="s">
        <v>9</v>
      </c>
      <c r="J676" s="10" t="s">
        <v>1107</v>
      </c>
    </row>
    <row r="677" spans="1:10">
      <c r="A677" s="5" t="s">
        <v>1154</v>
      </c>
      <c r="B677" s="6">
        <v>44887.805347881942</v>
      </c>
      <c r="C677" s="5" t="s">
        <v>1094</v>
      </c>
      <c r="D677" s="7"/>
      <c r="E677" s="10"/>
      <c r="F677" s="8">
        <v>9072.6</v>
      </c>
      <c r="I677" s="11" t="s">
        <v>9</v>
      </c>
      <c r="J677" s="10" t="s">
        <v>1108</v>
      </c>
    </row>
    <row r="678" spans="1:10">
      <c r="A678" s="5" t="s">
        <v>1154</v>
      </c>
      <c r="B678" s="6">
        <v>44887.805347881942</v>
      </c>
      <c r="C678" s="5" t="s">
        <v>1094</v>
      </c>
      <c r="D678" s="7"/>
      <c r="E678" s="10"/>
      <c r="F678" s="8">
        <v>8378.9</v>
      </c>
      <c r="I678" s="11" t="s">
        <v>9</v>
      </c>
      <c r="J678" s="10" t="s">
        <v>1109</v>
      </c>
    </row>
    <row r="679" spans="1:10">
      <c r="A679" s="5" t="s">
        <v>1154</v>
      </c>
      <c r="B679" s="6">
        <v>44887.805347881942</v>
      </c>
      <c r="C679" s="5" t="s">
        <v>1094</v>
      </c>
      <c r="D679" s="7"/>
      <c r="E679" s="10"/>
      <c r="F679" s="8">
        <v>13330.9</v>
      </c>
      <c r="I679" s="11" t="s">
        <v>9</v>
      </c>
      <c r="J679" s="10" t="s">
        <v>1110</v>
      </c>
    </row>
    <row r="680" spans="1:10">
      <c r="A680" s="5" t="s">
        <v>1154</v>
      </c>
      <c r="B680" s="6">
        <v>44887.805347881942</v>
      </c>
      <c r="C680" s="5" t="s">
        <v>1094</v>
      </c>
      <c r="D680" s="7"/>
      <c r="E680" s="10"/>
      <c r="F680" s="8">
        <v>17157.8</v>
      </c>
      <c r="I680" s="11" t="s">
        <v>9</v>
      </c>
      <c r="J680" s="10" t="s">
        <v>1111</v>
      </c>
    </row>
    <row r="681" spans="1:10">
      <c r="A681" s="5" t="s">
        <v>1154</v>
      </c>
      <c r="B681" s="6">
        <v>44887.805347881942</v>
      </c>
      <c r="C681" s="5" t="s">
        <v>1094</v>
      </c>
      <c r="D681" s="7"/>
      <c r="E681" s="10"/>
      <c r="F681" s="8">
        <v>8896.9</v>
      </c>
      <c r="I681" s="11" t="s">
        <v>9</v>
      </c>
      <c r="J681" s="10" t="s">
        <v>1122</v>
      </c>
    </row>
    <row r="682" spans="1:10">
      <c r="A682" s="5" t="s">
        <v>1154</v>
      </c>
      <c r="B682" s="6">
        <v>44887.805347881942</v>
      </c>
      <c r="C682" s="5" t="s">
        <v>1094</v>
      </c>
      <c r="D682" s="7"/>
      <c r="E682" s="10"/>
      <c r="F682" s="8">
        <v>98175.3</v>
      </c>
      <c r="I682" s="11" t="s">
        <v>9</v>
      </c>
      <c r="J682" s="10" t="s">
        <v>1096</v>
      </c>
    </row>
    <row r="683" spans="1:10">
      <c r="A683" s="5" t="s">
        <v>1154</v>
      </c>
      <c r="B683" s="6">
        <v>44887.805347881942</v>
      </c>
      <c r="C683" s="5" t="s">
        <v>1094</v>
      </c>
      <c r="D683" s="7"/>
      <c r="E683" s="10"/>
      <c r="F683" s="8">
        <v>8812.2000000000007</v>
      </c>
      <c r="I683" s="11" t="s">
        <v>9</v>
      </c>
      <c r="J683" s="5" t="s">
        <v>1113</v>
      </c>
    </row>
    <row r="684" spans="1:10">
      <c r="A684" s="12" t="s">
        <v>21</v>
      </c>
      <c r="B684" s="3"/>
      <c r="C684" s="3"/>
      <c r="D684" s="26">
        <f>306228.6+20880</f>
        <v>327108.59999999998</v>
      </c>
      <c r="E684" s="10"/>
      <c r="F684" s="20">
        <f>SUM(F657:G683)</f>
        <v>327108.59999999998</v>
      </c>
      <c r="H684" s="8"/>
      <c r="I684" s="11"/>
      <c r="J684" s="5"/>
    </row>
    <row r="685" spans="1:10">
      <c r="A685" s="13" t="s">
        <v>22</v>
      </c>
      <c r="B685" s="13" t="s">
        <v>23</v>
      </c>
      <c r="C685" s="13" t="s">
        <v>24</v>
      </c>
      <c r="D685" s="7"/>
      <c r="E685" s="10"/>
      <c r="H685" s="8"/>
      <c r="I685" s="11"/>
      <c r="J685" s="5"/>
    </row>
    <row r="686" spans="1:10" ht="15.75" customHeight="1">
      <c r="D686" s="14">
        <v>112273985</v>
      </c>
    </row>
    <row r="687" spans="1:10" ht="15.75" customHeight="1">
      <c r="D687" s="14">
        <v>112274031</v>
      </c>
    </row>
    <row r="689" spans="1:10">
      <c r="A689" s="1" t="s">
        <v>0</v>
      </c>
      <c r="B689" s="2"/>
      <c r="C689" s="2"/>
      <c r="D689" s="2"/>
      <c r="E689" s="2"/>
      <c r="F689" s="2"/>
      <c r="G689" s="2"/>
      <c r="H689" s="2"/>
      <c r="I689" s="2"/>
      <c r="J689" s="2"/>
    </row>
    <row r="690" spans="1:10">
      <c r="A690" s="3" t="s">
        <v>107</v>
      </c>
      <c r="B690" s="2"/>
      <c r="C690" s="2"/>
      <c r="D690" s="2"/>
      <c r="E690" s="2"/>
      <c r="F690" s="2"/>
      <c r="G690" s="2"/>
      <c r="H690" s="2"/>
      <c r="I690" s="2"/>
      <c r="J690" s="2"/>
    </row>
    <row r="691" spans="1:10">
      <c r="A691" s="88" t="s">
        <v>0</v>
      </c>
      <c r="B691" s="88" t="s">
        <v>2</v>
      </c>
      <c r="C691" s="88" t="s">
        <v>3</v>
      </c>
      <c r="D691" s="88" t="s">
        <v>4</v>
      </c>
      <c r="E691" s="88" t="s">
        <v>5</v>
      </c>
      <c r="F691" s="88" t="s">
        <v>6</v>
      </c>
      <c r="G691" s="90"/>
      <c r="H691" s="91"/>
      <c r="I691" s="88" t="s">
        <v>7</v>
      </c>
      <c r="J691" s="88" t="s">
        <v>8</v>
      </c>
    </row>
    <row r="692" spans="1:10">
      <c r="A692" s="89"/>
      <c r="B692" s="89"/>
      <c r="C692" s="89"/>
      <c r="D692" s="89"/>
      <c r="E692" s="89"/>
      <c r="F692" s="4" t="s">
        <v>9</v>
      </c>
      <c r="G692" s="4" t="s">
        <v>10</v>
      </c>
      <c r="H692" s="4" t="s">
        <v>11</v>
      </c>
      <c r="I692" s="89"/>
      <c r="J692" s="89"/>
    </row>
    <row r="693" spans="1:10">
      <c r="A693" s="5" t="s">
        <v>1156</v>
      </c>
      <c r="B693" s="6">
        <v>44888.792258425929</v>
      </c>
      <c r="C693" s="5" t="s">
        <v>1094</v>
      </c>
      <c r="D693" s="7"/>
      <c r="E693" s="10"/>
      <c r="G693" s="8">
        <v>6125.05</v>
      </c>
      <c r="I693" s="11" t="s">
        <v>10</v>
      </c>
      <c r="J693" s="5" t="s">
        <v>1097</v>
      </c>
    </row>
    <row r="694" spans="1:10">
      <c r="A694" s="5" t="s">
        <v>1156</v>
      </c>
      <c r="B694" s="6">
        <v>44888.792258425929</v>
      </c>
      <c r="C694" s="5" t="s">
        <v>1094</v>
      </c>
      <c r="D694" s="7"/>
      <c r="E694" s="10"/>
      <c r="G694" s="8">
        <v>5871.13</v>
      </c>
      <c r="I694" s="11" t="s">
        <v>10</v>
      </c>
      <c r="J694" s="10" t="s">
        <v>1096</v>
      </c>
    </row>
    <row r="695" spans="1:10">
      <c r="A695" s="5" t="s">
        <v>1156</v>
      </c>
      <c r="B695" s="6">
        <v>44888.792258425929</v>
      </c>
      <c r="C695" s="5" t="s">
        <v>1094</v>
      </c>
      <c r="D695" s="9">
        <v>45163059751</v>
      </c>
      <c r="E695" s="10" t="s">
        <v>184</v>
      </c>
      <c r="H695" s="8">
        <v>143.94999999999999</v>
      </c>
      <c r="I695" s="5" t="s">
        <v>15</v>
      </c>
      <c r="J695" s="5" t="s">
        <v>1095</v>
      </c>
    </row>
    <row r="696" spans="1:10">
      <c r="A696" s="5" t="s">
        <v>1156</v>
      </c>
      <c r="B696" s="6">
        <v>44888.792258425929</v>
      </c>
      <c r="C696" s="5" t="s">
        <v>1094</v>
      </c>
      <c r="D696" s="9">
        <v>45143339938</v>
      </c>
      <c r="E696" s="10" t="s">
        <v>184</v>
      </c>
      <c r="H696" s="8">
        <v>271.97000000000003</v>
      </c>
      <c r="I696" s="5" t="s">
        <v>15</v>
      </c>
      <c r="J696" s="5" t="s">
        <v>1095</v>
      </c>
    </row>
    <row r="697" spans="1:10">
      <c r="A697" s="5" t="s">
        <v>1156</v>
      </c>
      <c r="B697" s="6">
        <v>44888.792258425929</v>
      </c>
      <c r="C697" s="5" t="s">
        <v>1094</v>
      </c>
      <c r="D697" s="9">
        <v>45173030395</v>
      </c>
      <c r="E697" s="10" t="s">
        <v>184</v>
      </c>
      <c r="H697" s="8">
        <v>474.28</v>
      </c>
      <c r="I697" s="5" t="s">
        <v>15</v>
      </c>
      <c r="J697" s="5" t="s">
        <v>1095</v>
      </c>
    </row>
    <row r="698" spans="1:10">
      <c r="A698" s="5" t="s">
        <v>1156</v>
      </c>
      <c r="B698" s="6">
        <v>44888.792258425929</v>
      </c>
      <c r="C698" s="5" t="s">
        <v>1094</v>
      </c>
      <c r="D698" s="9">
        <v>45152962759</v>
      </c>
      <c r="E698" s="10" t="s">
        <v>184</v>
      </c>
      <c r="H698" s="8">
        <v>408</v>
      </c>
      <c r="I698" s="5" t="s">
        <v>15</v>
      </c>
      <c r="J698" s="5" t="s">
        <v>1095</v>
      </c>
    </row>
    <row r="699" spans="1:10">
      <c r="A699" s="5" t="s">
        <v>1156</v>
      </c>
      <c r="B699" s="6">
        <v>44888.792258425929</v>
      </c>
      <c r="C699" s="5" t="s">
        <v>1094</v>
      </c>
      <c r="D699" s="9">
        <v>45113111230</v>
      </c>
      <c r="E699" s="10" t="s">
        <v>184</v>
      </c>
      <c r="H699" s="8">
        <v>1773.29</v>
      </c>
      <c r="I699" s="5" t="s">
        <v>15</v>
      </c>
      <c r="J699" s="5" t="s">
        <v>1095</v>
      </c>
    </row>
    <row r="700" spans="1:10">
      <c r="A700" s="5" t="s">
        <v>1156</v>
      </c>
      <c r="B700" s="6">
        <v>44888.792258425929</v>
      </c>
      <c r="C700" s="5" t="s">
        <v>1094</v>
      </c>
      <c r="D700" s="9">
        <v>45163060318</v>
      </c>
      <c r="E700" s="10" t="s">
        <v>184</v>
      </c>
      <c r="H700" s="8">
        <v>5501.22</v>
      </c>
      <c r="I700" s="5" t="s">
        <v>15</v>
      </c>
      <c r="J700" s="5" t="s">
        <v>1095</v>
      </c>
    </row>
    <row r="701" spans="1:10">
      <c r="A701" s="5" t="s">
        <v>1156</v>
      </c>
      <c r="B701" s="6">
        <v>44888.792258425929</v>
      </c>
      <c r="C701" s="5" t="s">
        <v>1094</v>
      </c>
      <c r="D701" s="9">
        <v>45143340144</v>
      </c>
      <c r="E701" s="10" t="s">
        <v>184</v>
      </c>
      <c r="H701" s="8">
        <v>6838.5</v>
      </c>
      <c r="I701" s="5" t="s">
        <v>15</v>
      </c>
      <c r="J701" s="10" t="s">
        <v>1096</v>
      </c>
    </row>
    <row r="702" spans="1:10">
      <c r="A702" s="5" t="s">
        <v>1156</v>
      </c>
      <c r="B702" s="6">
        <v>44888.792258425929</v>
      </c>
      <c r="C702" s="5" t="s">
        <v>1094</v>
      </c>
      <c r="D702" s="9">
        <v>45123095994</v>
      </c>
      <c r="E702" s="10" t="s">
        <v>184</v>
      </c>
      <c r="H702" s="8">
        <v>2882.86</v>
      </c>
      <c r="I702" s="5" t="s">
        <v>15</v>
      </c>
      <c r="J702" s="10" t="s">
        <v>1096</v>
      </c>
    </row>
    <row r="703" spans="1:10">
      <c r="A703" s="5" t="s">
        <v>1157</v>
      </c>
      <c r="B703" s="6">
        <v>44888.792258425929</v>
      </c>
      <c r="C703" s="5" t="s">
        <v>1094</v>
      </c>
      <c r="D703" s="7"/>
      <c r="E703" s="10"/>
      <c r="F703" s="8">
        <v>5485.5</v>
      </c>
      <c r="I703" s="11" t="s">
        <v>9</v>
      </c>
      <c r="J703" s="10" t="s">
        <v>1109</v>
      </c>
    </row>
    <row r="704" spans="1:10">
      <c r="A704" s="5" t="s">
        <v>1156</v>
      </c>
      <c r="B704" s="6">
        <v>44888.792258425929</v>
      </c>
      <c r="C704" s="5" t="s">
        <v>1094</v>
      </c>
      <c r="D704" s="7"/>
      <c r="E704" s="10"/>
      <c r="F704" s="8">
        <v>16638.400000000001</v>
      </c>
      <c r="I704" s="11" t="s">
        <v>9</v>
      </c>
      <c r="J704" s="5" t="s">
        <v>1099</v>
      </c>
    </row>
    <row r="705" spans="1:10">
      <c r="A705" s="5" t="s">
        <v>1156</v>
      </c>
      <c r="B705" s="6">
        <v>44888.792258425929</v>
      </c>
      <c r="C705" s="5" t="s">
        <v>1094</v>
      </c>
      <c r="D705" s="7"/>
      <c r="E705" s="10"/>
      <c r="F705" s="8">
        <v>8913.5</v>
      </c>
      <c r="I705" s="11" t="s">
        <v>9</v>
      </c>
      <c r="J705" s="10" t="s">
        <v>1100</v>
      </c>
    </row>
    <row r="706" spans="1:10">
      <c r="A706" s="5" t="s">
        <v>1156</v>
      </c>
      <c r="B706" s="6">
        <v>44888.792258425929</v>
      </c>
      <c r="C706" s="5" t="s">
        <v>1094</v>
      </c>
      <c r="D706" s="7"/>
      <c r="E706" s="10"/>
      <c r="F706" s="8">
        <v>860</v>
      </c>
      <c r="I706" s="11" t="s">
        <v>9</v>
      </c>
      <c r="J706" s="10" t="s">
        <v>1129</v>
      </c>
    </row>
    <row r="707" spans="1:10">
      <c r="A707" s="5" t="s">
        <v>1156</v>
      </c>
      <c r="B707" s="6">
        <v>44888.792258425929</v>
      </c>
      <c r="C707" s="5" t="s">
        <v>1094</v>
      </c>
      <c r="D707" s="7"/>
      <c r="E707" s="10"/>
      <c r="F707" s="8">
        <v>66244.2</v>
      </c>
      <c r="I707" s="11" t="s">
        <v>9</v>
      </c>
      <c r="J707" s="5" t="s">
        <v>1097</v>
      </c>
    </row>
    <row r="708" spans="1:10">
      <c r="A708" s="5" t="s">
        <v>1156</v>
      </c>
      <c r="B708" s="6">
        <v>44888.792258425929</v>
      </c>
      <c r="C708" s="5" t="s">
        <v>1094</v>
      </c>
      <c r="D708" s="7"/>
      <c r="E708" s="10"/>
      <c r="F708" s="8">
        <v>10854.6</v>
      </c>
      <c r="I708" s="11" t="s">
        <v>9</v>
      </c>
      <c r="J708" s="5" t="s">
        <v>1102</v>
      </c>
    </row>
    <row r="709" spans="1:10">
      <c r="A709" s="5" t="s">
        <v>1156</v>
      </c>
      <c r="B709" s="6">
        <v>44888.792258425929</v>
      </c>
      <c r="C709" s="5" t="s">
        <v>1094</v>
      </c>
      <c r="D709" s="7"/>
      <c r="E709" s="10"/>
      <c r="F709" s="8">
        <v>6663.4</v>
      </c>
      <c r="I709" s="11" t="s">
        <v>9</v>
      </c>
      <c r="J709" s="5" t="s">
        <v>1103</v>
      </c>
    </row>
    <row r="710" spans="1:10">
      <c r="A710" s="5" t="s">
        <v>1156</v>
      </c>
      <c r="B710" s="6">
        <v>44888.792258425929</v>
      </c>
      <c r="C710" s="5" t="s">
        <v>1094</v>
      </c>
      <c r="D710" s="7"/>
      <c r="E710" s="10"/>
      <c r="F710" s="8">
        <v>9287.6</v>
      </c>
      <c r="I710" s="11" t="s">
        <v>9</v>
      </c>
      <c r="J710" s="5" t="s">
        <v>1104</v>
      </c>
    </row>
    <row r="711" spans="1:10">
      <c r="A711" s="5" t="s">
        <v>1156</v>
      </c>
      <c r="B711" s="6">
        <v>44888.792258425929</v>
      </c>
      <c r="C711" s="5" t="s">
        <v>1094</v>
      </c>
      <c r="D711" s="7"/>
      <c r="E711" s="10"/>
      <c r="F711" s="8">
        <v>12667.4</v>
      </c>
      <c r="I711" s="11" t="s">
        <v>9</v>
      </c>
      <c r="J711" s="10" t="s">
        <v>1105</v>
      </c>
    </row>
    <row r="712" spans="1:10">
      <c r="A712" s="5" t="s">
        <v>1156</v>
      </c>
      <c r="B712" s="6">
        <v>44888.792258425929</v>
      </c>
      <c r="C712" s="5" t="s">
        <v>1094</v>
      </c>
      <c r="D712" s="7"/>
      <c r="E712" s="10"/>
      <c r="F712" s="8">
        <v>11724.6</v>
      </c>
      <c r="I712" s="11" t="s">
        <v>9</v>
      </c>
      <c r="J712" s="5" t="s">
        <v>1106</v>
      </c>
    </row>
    <row r="713" spans="1:10">
      <c r="A713" s="5" t="s">
        <v>1156</v>
      </c>
      <c r="B713" s="6">
        <v>44888.792258425929</v>
      </c>
      <c r="C713" s="5" t="s">
        <v>1094</v>
      </c>
      <c r="D713" s="7"/>
      <c r="E713" s="10"/>
      <c r="F713" s="8">
        <v>5971.7</v>
      </c>
      <c r="I713" s="11" t="s">
        <v>9</v>
      </c>
      <c r="J713" s="5" t="s">
        <v>1117</v>
      </c>
    </row>
    <row r="714" spans="1:10">
      <c r="A714" s="5" t="s">
        <v>1156</v>
      </c>
      <c r="B714" s="6">
        <v>44888.792258425929</v>
      </c>
      <c r="C714" s="5" t="s">
        <v>1094</v>
      </c>
      <c r="D714" s="7"/>
      <c r="E714" s="10"/>
      <c r="F714" s="8">
        <v>8095.6</v>
      </c>
      <c r="I714" s="11" t="s">
        <v>9</v>
      </c>
      <c r="J714" s="10" t="s">
        <v>1107</v>
      </c>
    </row>
    <row r="715" spans="1:10">
      <c r="A715" s="5" t="s">
        <v>1156</v>
      </c>
      <c r="B715" s="6">
        <v>44888.792258425929</v>
      </c>
      <c r="C715" s="5" t="s">
        <v>1094</v>
      </c>
      <c r="D715" s="7"/>
      <c r="E715" s="10"/>
      <c r="F715" s="8">
        <v>12223.4</v>
      </c>
      <c r="I715" s="11" t="s">
        <v>9</v>
      </c>
      <c r="J715" s="10" t="s">
        <v>1108</v>
      </c>
    </row>
    <row r="716" spans="1:10">
      <c r="A716" s="5" t="s">
        <v>1156</v>
      </c>
      <c r="B716" s="6">
        <v>44888.792258425929</v>
      </c>
      <c r="C716" s="5" t="s">
        <v>1094</v>
      </c>
      <c r="D716" s="7"/>
      <c r="E716" s="10"/>
      <c r="F716" s="8">
        <v>12827</v>
      </c>
      <c r="I716" s="11" t="s">
        <v>9</v>
      </c>
      <c r="J716" s="10" t="s">
        <v>1110</v>
      </c>
    </row>
    <row r="717" spans="1:10">
      <c r="A717" s="5" t="s">
        <v>1156</v>
      </c>
      <c r="B717" s="6">
        <v>44888.792258425929</v>
      </c>
      <c r="C717" s="5" t="s">
        <v>1094</v>
      </c>
      <c r="D717" s="7"/>
      <c r="E717" s="10"/>
      <c r="F717" s="8">
        <v>12078.1</v>
      </c>
      <c r="I717" s="11" t="s">
        <v>9</v>
      </c>
      <c r="J717" s="10" t="s">
        <v>1111</v>
      </c>
    </row>
    <row r="718" spans="1:10">
      <c r="A718" s="5" t="s">
        <v>1156</v>
      </c>
      <c r="B718" s="6">
        <v>44888.792258425929</v>
      </c>
      <c r="C718" s="5" t="s">
        <v>1094</v>
      </c>
      <c r="D718" s="7"/>
      <c r="E718" s="10"/>
      <c r="F718" s="8">
        <v>7095.1</v>
      </c>
      <c r="I718" s="11" t="s">
        <v>9</v>
      </c>
      <c r="J718" s="10" t="s">
        <v>1122</v>
      </c>
    </row>
    <row r="719" spans="1:10">
      <c r="A719" s="5" t="s">
        <v>1156</v>
      </c>
      <c r="B719" s="6">
        <v>44888.792258425929</v>
      </c>
      <c r="C719" s="5" t="s">
        <v>1094</v>
      </c>
      <c r="D719" s="7"/>
      <c r="E719" s="10"/>
      <c r="F719" s="8">
        <v>100503.6</v>
      </c>
      <c r="I719" s="11" t="s">
        <v>9</v>
      </c>
      <c r="J719" s="10" t="s">
        <v>1096</v>
      </c>
    </row>
    <row r="720" spans="1:10">
      <c r="A720" s="5" t="s">
        <v>1156</v>
      </c>
      <c r="B720" s="6">
        <v>44888.792258425929</v>
      </c>
      <c r="C720" s="5" t="s">
        <v>1094</v>
      </c>
      <c r="D720" s="7"/>
      <c r="E720" s="10"/>
      <c r="F720" s="8">
        <v>6418.9</v>
      </c>
      <c r="I720" s="11" t="s">
        <v>9</v>
      </c>
      <c r="J720" s="5" t="s">
        <v>1112</v>
      </c>
    </row>
    <row r="721" spans="1:10">
      <c r="A721" s="12" t="s">
        <v>21</v>
      </c>
      <c r="B721" s="3"/>
      <c r="C721" s="3"/>
      <c r="D721" s="26">
        <f>322372.78+4176</f>
        <v>326548.78000000003</v>
      </c>
      <c r="E721" s="10"/>
      <c r="F721" s="25">
        <f>SUM(F693:G720)</f>
        <v>326548.78000000003</v>
      </c>
      <c r="H721" s="8"/>
      <c r="I721" s="11"/>
      <c r="J721" s="10"/>
    </row>
    <row r="722" spans="1:10">
      <c r="A722" s="13" t="s">
        <v>22</v>
      </c>
      <c r="B722" s="13" t="s">
        <v>23</v>
      </c>
      <c r="C722" s="13" t="s">
        <v>24</v>
      </c>
      <c r="D722" s="7"/>
      <c r="E722" s="10"/>
      <c r="H722" s="8"/>
      <c r="I722" s="11"/>
      <c r="J722" s="10"/>
    </row>
    <row r="723" spans="1:10" ht="15.75" customHeight="1">
      <c r="D723" s="14">
        <v>112281152</v>
      </c>
    </row>
    <row r="724" spans="1:10" ht="15.75" customHeight="1">
      <c r="D724" s="14">
        <v>112281175</v>
      </c>
    </row>
    <row r="726" spans="1:10">
      <c r="A726" s="1" t="s">
        <v>0</v>
      </c>
      <c r="B726" s="2"/>
      <c r="C726" s="2"/>
      <c r="D726" s="2"/>
      <c r="E726" s="2"/>
      <c r="F726" s="2"/>
      <c r="G726" s="2"/>
      <c r="H726" s="2"/>
      <c r="I726" s="2"/>
      <c r="J726" s="2"/>
    </row>
    <row r="727" spans="1:10">
      <c r="A727" s="3" t="s">
        <v>110</v>
      </c>
      <c r="B727" s="2"/>
      <c r="C727" s="2"/>
      <c r="D727" s="2"/>
      <c r="E727" s="2"/>
      <c r="F727" s="2"/>
      <c r="G727" s="2"/>
      <c r="H727" s="2"/>
      <c r="I727" s="2"/>
      <c r="J727" s="2"/>
    </row>
    <row r="728" spans="1:10">
      <c r="A728" s="88" t="s">
        <v>0</v>
      </c>
      <c r="B728" s="88" t="s">
        <v>2</v>
      </c>
      <c r="C728" s="88" t="s">
        <v>3</v>
      </c>
      <c r="D728" s="88" t="s">
        <v>4</v>
      </c>
      <c r="E728" s="88" t="s">
        <v>5</v>
      </c>
      <c r="F728" s="88" t="s">
        <v>6</v>
      </c>
      <c r="G728" s="90"/>
      <c r="H728" s="91"/>
      <c r="I728" s="88" t="s">
        <v>7</v>
      </c>
      <c r="J728" s="88" t="s">
        <v>8</v>
      </c>
    </row>
    <row r="729" spans="1:10">
      <c r="A729" s="89"/>
      <c r="B729" s="89"/>
      <c r="C729" s="89"/>
      <c r="D729" s="89"/>
      <c r="E729" s="89"/>
      <c r="F729" s="4" t="s">
        <v>9</v>
      </c>
      <c r="G729" s="4" t="s">
        <v>10</v>
      </c>
      <c r="H729" s="4" t="s">
        <v>11</v>
      </c>
      <c r="I729" s="89"/>
      <c r="J729" s="89"/>
    </row>
    <row r="730" spans="1:10">
      <c r="A730" s="5" t="s">
        <v>1158</v>
      </c>
      <c r="B730" s="6">
        <v>44889.818580266197</v>
      </c>
      <c r="C730" s="5" t="s">
        <v>1094</v>
      </c>
      <c r="D730" s="7"/>
      <c r="E730" s="10"/>
      <c r="G730" s="8">
        <v>8520</v>
      </c>
      <c r="I730" s="11" t="s">
        <v>10</v>
      </c>
      <c r="J730" s="5" t="s">
        <v>1097</v>
      </c>
    </row>
    <row r="731" spans="1:10">
      <c r="A731" s="5" t="s">
        <v>1158</v>
      </c>
      <c r="B731" s="6">
        <v>44889.818580266197</v>
      </c>
      <c r="C731" s="5" t="s">
        <v>1094</v>
      </c>
      <c r="D731" s="9">
        <v>45152963143</v>
      </c>
      <c r="E731" s="10" t="s">
        <v>184</v>
      </c>
      <c r="H731" s="8">
        <v>1500</v>
      </c>
      <c r="I731" s="5" t="s">
        <v>15</v>
      </c>
      <c r="J731" s="5" t="s">
        <v>1097</v>
      </c>
    </row>
    <row r="732" spans="1:10">
      <c r="A732" s="5" t="s">
        <v>1158</v>
      </c>
      <c r="B732" s="6">
        <v>44889.818580266197</v>
      </c>
      <c r="C732" s="5" t="s">
        <v>1094</v>
      </c>
      <c r="D732" s="9">
        <v>45132972509</v>
      </c>
      <c r="E732" s="10" t="s">
        <v>184</v>
      </c>
      <c r="H732" s="8">
        <v>25202</v>
      </c>
      <c r="I732" s="5" t="s">
        <v>15</v>
      </c>
      <c r="J732" s="10" t="s">
        <v>1096</v>
      </c>
    </row>
    <row r="733" spans="1:10">
      <c r="A733" s="5" t="s">
        <v>1158</v>
      </c>
      <c r="B733" s="6">
        <v>44889.818580266197</v>
      </c>
      <c r="C733" s="5" t="s">
        <v>1094</v>
      </c>
      <c r="D733" s="9">
        <v>53612141984</v>
      </c>
      <c r="E733" s="10" t="s">
        <v>184</v>
      </c>
      <c r="H733" s="8">
        <v>229.57</v>
      </c>
      <c r="I733" s="5" t="s">
        <v>15</v>
      </c>
      <c r="J733" s="5" t="s">
        <v>1095</v>
      </c>
    </row>
    <row r="734" spans="1:10">
      <c r="A734" s="5" t="s">
        <v>1158</v>
      </c>
      <c r="B734" s="6">
        <v>44889.818580266197</v>
      </c>
      <c r="C734" s="5" t="s">
        <v>1094</v>
      </c>
      <c r="D734" s="9">
        <v>45173032830</v>
      </c>
      <c r="E734" s="10" t="s">
        <v>184</v>
      </c>
      <c r="H734" s="8">
        <v>1024.93</v>
      </c>
      <c r="I734" s="5" t="s">
        <v>15</v>
      </c>
      <c r="J734" s="5" t="s">
        <v>1095</v>
      </c>
    </row>
    <row r="735" spans="1:10">
      <c r="A735" s="5" t="s">
        <v>1158</v>
      </c>
      <c r="B735" s="6">
        <v>44889.818580266197</v>
      </c>
      <c r="C735" s="5" t="s">
        <v>1094</v>
      </c>
      <c r="D735" s="9">
        <v>45113110481</v>
      </c>
      <c r="E735" s="10" t="s">
        <v>184</v>
      </c>
      <c r="H735" s="8">
        <v>101.66</v>
      </c>
      <c r="I735" s="5" t="s">
        <v>15</v>
      </c>
      <c r="J735" s="5" t="s">
        <v>1095</v>
      </c>
    </row>
    <row r="736" spans="1:10">
      <c r="A736" s="5" t="s">
        <v>1158</v>
      </c>
      <c r="B736" s="6">
        <v>44889.818580266197</v>
      </c>
      <c r="C736" s="5" t="s">
        <v>1094</v>
      </c>
      <c r="D736" s="9">
        <v>45173032227</v>
      </c>
      <c r="E736" s="10" t="s">
        <v>184</v>
      </c>
      <c r="H736" s="8">
        <v>542.24</v>
      </c>
      <c r="I736" s="5" t="s">
        <v>15</v>
      </c>
      <c r="J736" s="5" t="s">
        <v>1095</v>
      </c>
    </row>
    <row r="737" spans="1:10">
      <c r="A737" s="5" t="s">
        <v>1158</v>
      </c>
      <c r="B737" s="6">
        <v>44889.818580266197</v>
      </c>
      <c r="C737" s="5" t="s">
        <v>1094</v>
      </c>
      <c r="D737" s="9">
        <v>45123098332</v>
      </c>
      <c r="E737" s="10" t="s">
        <v>184</v>
      </c>
      <c r="H737" s="8">
        <v>1452.67</v>
      </c>
      <c r="I737" s="5" t="s">
        <v>15</v>
      </c>
      <c r="J737" s="5" t="s">
        <v>1095</v>
      </c>
    </row>
    <row r="738" spans="1:10">
      <c r="A738" s="5" t="s">
        <v>1158</v>
      </c>
      <c r="B738" s="6">
        <v>44889.818580266197</v>
      </c>
      <c r="C738" s="5" t="s">
        <v>1094</v>
      </c>
      <c r="D738" s="9">
        <v>45152964750</v>
      </c>
      <c r="E738" s="10" t="s">
        <v>184</v>
      </c>
      <c r="H738" s="8">
        <v>711.64</v>
      </c>
      <c r="I738" s="5" t="s">
        <v>15</v>
      </c>
      <c r="J738" s="5" t="s">
        <v>1095</v>
      </c>
    </row>
    <row r="739" spans="1:10">
      <c r="A739" s="5" t="s">
        <v>1158</v>
      </c>
      <c r="B739" s="6">
        <v>44889.818580266197</v>
      </c>
      <c r="C739" s="5" t="s">
        <v>1094</v>
      </c>
      <c r="D739" s="9">
        <v>53312132439</v>
      </c>
      <c r="E739" s="10" t="s">
        <v>184</v>
      </c>
      <c r="H739" s="8">
        <v>327.39999999999998</v>
      </c>
      <c r="I739" s="5" t="s">
        <v>15</v>
      </c>
      <c r="J739" s="5" t="s">
        <v>1095</v>
      </c>
    </row>
    <row r="740" spans="1:10">
      <c r="A740" s="5" t="s">
        <v>1158</v>
      </c>
      <c r="B740" s="6">
        <v>44889.818580266197</v>
      </c>
      <c r="C740" s="5" t="s">
        <v>1094</v>
      </c>
      <c r="D740" s="9">
        <v>533121324391</v>
      </c>
      <c r="E740" s="10" t="s">
        <v>184</v>
      </c>
      <c r="H740" s="8">
        <v>136.19999999999999</v>
      </c>
      <c r="I740" s="5" t="s">
        <v>15</v>
      </c>
      <c r="J740" s="5" t="s">
        <v>1095</v>
      </c>
    </row>
    <row r="741" spans="1:10">
      <c r="A741" s="5" t="s">
        <v>1158</v>
      </c>
      <c r="B741" s="6">
        <v>44889.818580266197</v>
      </c>
      <c r="C741" s="5" t="s">
        <v>1094</v>
      </c>
      <c r="D741" s="9">
        <v>45123096655</v>
      </c>
      <c r="E741" s="10" t="s">
        <v>184</v>
      </c>
      <c r="H741" s="8">
        <v>1809.02</v>
      </c>
      <c r="I741" s="5" t="s">
        <v>15</v>
      </c>
      <c r="J741" s="5" t="s">
        <v>1095</v>
      </c>
    </row>
    <row r="742" spans="1:10">
      <c r="A742" s="5" t="s">
        <v>1158</v>
      </c>
      <c r="B742" s="6">
        <v>44889.818580266197</v>
      </c>
      <c r="C742" s="5" t="s">
        <v>1094</v>
      </c>
      <c r="D742" s="9">
        <v>45173031001</v>
      </c>
      <c r="E742" s="10" t="s">
        <v>184</v>
      </c>
      <c r="H742" s="8">
        <v>824.3</v>
      </c>
      <c r="I742" s="5" t="s">
        <v>15</v>
      </c>
      <c r="J742" s="5" t="s">
        <v>1095</v>
      </c>
    </row>
    <row r="743" spans="1:10">
      <c r="A743" s="5" t="s">
        <v>1158</v>
      </c>
      <c r="B743" s="6">
        <v>44889.818580266197</v>
      </c>
      <c r="C743" s="5" t="s">
        <v>1094</v>
      </c>
      <c r="D743" s="7">
        <v>29206781</v>
      </c>
      <c r="E743" s="10" t="s">
        <v>654</v>
      </c>
      <c r="H743" s="8">
        <v>1887.84</v>
      </c>
      <c r="I743" s="5" t="s">
        <v>15</v>
      </c>
      <c r="J743" s="5" t="s">
        <v>1095</v>
      </c>
    </row>
    <row r="744" spans="1:10">
      <c r="A744" s="5" t="s">
        <v>1158</v>
      </c>
      <c r="B744" s="6">
        <v>44889.818580266197</v>
      </c>
      <c r="C744" s="5" t="s">
        <v>1094</v>
      </c>
      <c r="D744" s="9">
        <v>13810338581</v>
      </c>
      <c r="E744" s="10" t="s">
        <v>184</v>
      </c>
      <c r="H744" s="8">
        <v>116.27</v>
      </c>
      <c r="I744" s="5" t="s">
        <v>15</v>
      </c>
      <c r="J744" s="5" t="s">
        <v>1095</v>
      </c>
    </row>
    <row r="745" spans="1:10">
      <c r="A745" s="5" t="s">
        <v>1158</v>
      </c>
      <c r="B745" s="6">
        <v>44889.818580266197</v>
      </c>
      <c r="C745" s="5" t="s">
        <v>1094</v>
      </c>
      <c r="D745" s="9">
        <v>13810338582</v>
      </c>
      <c r="E745" s="10" t="s">
        <v>184</v>
      </c>
      <c r="H745" s="8">
        <v>174.42</v>
      </c>
      <c r="I745" s="5" t="s">
        <v>15</v>
      </c>
      <c r="J745" s="5" t="s">
        <v>1095</v>
      </c>
    </row>
    <row r="746" spans="1:10">
      <c r="A746" s="5" t="s">
        <v>1158</v>
      </c>
      <c r="B746" s="6">
        <v>44889.818580266197</v>
      </c>
      <c r="C746" s="5" t="s">
        <v>1094</v>
      </c>
      <c r="D746" s="9">
        <v>13810338583</v>
      </c>
      <c r="E746" s="10" t="s">
        <v>184</v>
      </c>
      <c r="H746" s="8">
        <v>174.42</v>
      </c>
      <c r="I746" s="5" t="s">
        <v>15</v>
      </c>
      <c r="J746" s="5" t="s">
        <v>1095</v>
      </c>
    </row>
    <row r="747" spans="1:10">
      <c r="A747" s="5" t="s">
        <v>1158</v>
      </c>
      <c r="B747" s="6">
        <v>44889.818580266197</v>
      </c>
      <c r="C747" s="5" t="s">
        <v>1094</v>
      </c>
      <c r="D747" s="9">
        <v>13810338584</v>
      </c>
      <c r="E747" s="10" t="s">
        <v>184</v>
      </c>
      <c r="H747" s="8">
        <v>130.81</v>
      </c>
      <c r="I747" s="5" t="s">
        <v>15</v>
      </c>
      <c r="J747" s="5" t="s">
        <v>1095</v>
      </c>
    </row>
    <row r="748" spans="1:10">
      <c r="A748" s="5" t="s">
        <v>1159</v>
      </c>
      <c r="B748" s="6">
        <v>44889.818580266197</v>
      </c>
      <c r="C748" s="5" t="s">
        <v>1094</v>
      </c>
      <c r="D748" s="7"/>
      <c r="E748" s="10"/>
      <c r="F748" s="8">
        <v>11183.2</v>
      </c>
      <c r="I748" s="11" t="s">
        <v>9</v>
      </c>
      <c r="J748" s="10" t="s">
        <v>1105</v>
      </c>
    </row>
    <row r="749" spans="1:10">
      <c r="A749" s="5" t="s">
        <v>1158</v>
      </c>
      <c r="B749" s="6">
        <v>44889.818580266197</v>
      </c>
      <c r="C749" s="5" t="s">
        <v>1094</v>
      </c>
      <c r="D749" s="7"/>
      <c r="E749" s="10"/>
      <c r="F749" s="8">
        <v>6731.2</v>
      </c>
      <c r="I749" s="11" t="s">
        <v>9</v>
      </c>
      <c r="J749" s="5" t="s">
        <v>1099</v>
      </c>
    </row>
    <row r="750" spans="1:10">
      <c r="A750" s="5" t="s">
        <v>1158</v>
      </c>
      <c r="B750" s="6">
        <v>44889.818580266197</v>
      </c>
      <c r="C750" s="5" t="s">
        <v>1094</v>
      </c>
      <c r="D750" s="7"/>
      <c r="E750" s="10"/>
      <c r="F750" s="8">
        <v>56614.3</v>
      </c>
      <c r="I750" s="11" t="s">
        <v>9</v>
      </c>
      <c r="J750" s="5" t="s">
        <v>1097</v>
      </c>
    </row>
    <row r="751" spans="1:10">
      <c r="A751" s="5" t="s">
        <v>1158</v>
      </c>
      <c r="B751" s="6">
        <v>44889.818580266197</v>
      </c>
      <c r="C751" s="5" t="s">
        <v>1094</v>
      </c>
      <c r="D751" s="7"/>
      <c r="E751" s="10"/>
      <c r="F751" s="8">
        <v>10566.9</v>
      </c>
      <c r="I751" s="11" t="s">
        <v>9</v>
      </c>
      <c r="J751" s="10" t="s">
        <v>1101</v>
      </c>
    </row>
    <row r="752" spans="1:10">
      <c r="A752" s="5" t="s">
        <v>1158</v>
      </c>
      <c r="B752" s="6">
        <v>44889.818580266197</v>
      </c>
      <c r="C752" s="5" t="s">
        <v>1094</v>
      </c>
      <c r="D752" s="7"/>
      <c r="E752" s="10"/>
      <c r="F752" s="8">
        <v>16072.2</v>
      </c>
      <c r="I752" s="11" t="s">
        <v>9</v>
      </c>
      <c r="J752" s="5" t="s">
        <v>1102</v>
      </c>
    </row>
    <row r="753" spans="1:10">
      <c r="A753" s="5" t="s">
        <v>1158</v>
      </c>
      <c r="B753" s="6">
        <v>44889.818580266197</v>
      </c>
      <c r="C753" s="5" t="s">
        <v>1094</v>
      </c>
      <c r="D753" s="7"/>
      <c r="E753" s="10"/>
      <c r="F753" s="8">
        <v>9866.2999999999993</v>
      </c>
      <c r="I753" s="11" t="s">
        <v>9</v>
      </c>
      <c r="J753" s="5" t="s">
        <v>1103</v>
      </c>
    </row>
    <row r="754" spans="1:10">
      <c r="A754" s="5" t="s">
        <v>1158</v>
      </c>
      <c r="B754" s="6">
        <v>44889.818580266197</v>
      </c>
      <c r="C754" s="5" t="s">
        <v>1094</v>
      </c>
      <c r="D754" s="7"/>
      <c r="E754" s="10"/>
      <c r="F754" s="8">
        <v>19135.2</v>
      </c>
      <c r="I754" s="11" t="s">
        <v>9</v>
      </c>
      <c r="J754" s="5" t="s">
        <v>1104</v>
      </c>
    </row>
    <row r="755" spans="1:10">
      <c r="A755" s="5" t="s">
        <v>1158</v>
      </c>
      <c r="B755" s="6">
        <v>44889.818580266197</v>
      </c>
      <c r="C755" s="5" t="s">
        <v>1094</v>
      </c>
      <c r="D755" s="7"/>
      <c r="E755" s="10"/>
      <c r="F755" s="8">
        <v>6486.1</v>
      </c>
      <c r="I755" s="11" t="s">
        <v>9</v>
      </c>
      <c r="J755" s="5" t="s">
        <v>1106</v>
      </c>
    </row>
    <row r="756" spans="1:10">
      <c r="A756" s="5" t="s">
        <v>1158</v>
      </c>
      <c r="B756" s="6">
        <v>44889.818580266197</v>
      </c>
      <c r="C756" s="5" t="s">
        <v>1094</v>
      </c>
      <c r="D756" s="7"/>
      <c r="E756" s="10"/>
      <c r="F756" s="8">
        <v>15756.7</v>
      </c>
      <c r="I756" s="11" t="s">
        <v>9</v>
      </c>
      <c r="J756" s="5" t="s">
        <v>1117</v>
      </c>
    </row>
    <row r="757" spans="1:10">
      <c r="A757" s="5" t="s">
        <v>1158</v>
      </c>
      <c r="B757" s="6">
        <v>44889.818580266197</v>
      </c>
      <c r="C757" s="5" t="s">
        <v>1094</v>
      </c>
      <c r="D757" s="7"/>
      <c r="E757" s="10"/>
      <c r="F757" s="8">
        <v>12280.6</v>
      </c>
      <c r="I757" s="11" t="s">
        <v>9</v>
      </c>
      <c r="J757" s="10" t="s">
        <v>1107</v>
      </c>
    </row>
    <row r="758" spans="1:10">
      <c r="A758" s="5" t="s">
        <v>1158</v>
      </c>
      <c r="B758" s="6">
        <v>44889.818580266197</v>
      </c>
      <c r="C758" s="5" t="s">
        <v>1094</v>
      </c>
      <c r="D758" s="7"/>
      <c r="E758" s="10"/>
      <c r="F758" s="8">
        <v>11182.4</v>
      </c>
      <c r="I758" s="11" t="s">
        <v>9</v>
      </c>
      <c r="J758" s="10" t="s">
        <v>1108</v>
      </c>
    </row>
    <row r="759" spans="1:10">
      <c r="A759" s="5" t="s">
        <v>1158</v>
      </c>
      <c r="B759" s="6">
        <v>44889.818580266197</v>
      </c>
      <c r="C759" s="5" t="s">
        <v>1094</v>
      </c>
      <c r="D759" s="7"/>
      <c r="E759" s="10"/>
      <c r="F759" s="8">
        <v>12031.9</v>
      </c>
      <c r="I759" s="11" t="s">
        <v>9</v>
      </c>
      <c r="J759" s="10" t="s">
        <v>1110</v>
      </c>
    </row>
    <row r="760" spans="1:10">
      <c r="A760" s="5" t="s">
        <v>1158</v>
      </c>
      <c r="B760" s="6">
        <v>44889.818580266197</v>
      </c>
      <c r="C760" s="5" t="s">
        <v>1094</v>
      </c>
      <c r="D760" s="7"/>
      <c r="E760" s="10"/>
      <c r="F760" s="8">
        <v>15296.1</v>
      </c>
      <c r="I760" s="11" t="s">
        <v>9</v>
      </c>
      <c r="J760" s="10" t="s">
        <v>1111</v>
      </c>
    </row>
    <row r="761" spans="1:10">
      <c r="A761" s="5" t="s">
        <v>1158</v>
      </c>
      <c r="B761" s="6">
        <v>44889.818580266197</v>
      </c>
      <c r="C761" s="5" t="s">
        <v>1094</v>
      </c>
      <c r="D761" s="7"/>
      <c r="E761" s="10"/>
      <c r="F761" s="8">
        <v>9876.6</v>
      </c>
      <c r="I761" s="11" t="s">
        <v>9</v>
      </c>
      <c r="J761" s="10" t="s">
        <v>1122</v>
      </c>
    </row>
    <row r="762" spans="1:10">
      <c r="A762" s="5" t="s">
        <v>1158</v>
      </c>
      <c r="B762" s="6">
        <v>44889.818580266197</v>
      </c>
      <c r="C762" s="5" t="s">
        <v>1094</v>
      </c>
      <c r="D762" s="7"/>
      <c r="E762" s="10"/>
      <c r="F762" s="8">
        <v>54941.4</v>
      </c>
      <c r="I762" s="11" t="s">
        <v>9</v>
      </c>
      <c r="J762" s="10" t="s">
        <v>1096</v>
      </c>
    </row>
    <row r="763" spans="1:10">
      <c r="A763" s="5" t="s">
        <v>1158</v>
      </c>
      <c r="B763" s="6">
        <v>44889.818580266197</v>
      </c>
      <c r="C763" s="5" t="s">
        <v>1094</v>
      </c>
      <c r="D763" s="7"/>
      <c r="E763" s="10"/>
      <c r="F763" s="8">
        <v>18974.3</v>
      </c>
      <c r="I763" s="11" t="s">
        <v>9</v>
      </c>
      <c r="J763" s="5" t="s">
        <v>1112</v>
      </c>
    </row>
    <row r="764" spans="1:10">
      <c r="A764" s="5" t="s">
        <v>1158</v>
      </c>
      <c r="B764" s="6">
        <v>44889.818580266197</v>
      </c>
      <c r="C764" s="5" t="s">
        <v>1094</v>
      </c>
      <c r="D764" s="7"/>
      <c r="E764" s="10"/>
      <c r="F764" s="8">
        <v>6492.2</v>
      </c>
      <c r="I764" s="11" t="s">
        <v>9</v>
      </c>
      <c r="J764" s="5" t="s">
        <v>1113</v>
      </c>
    </row>
    <row r="765" spans="1:10">
      <c r="A765" s="12" t="s">
        <v>21</v>
      </c>
      <c r="B765" s="3"/>
      <c r="C765" s="3"/>
      <c r="D765" s="26">
        <f>298249.2+3758.4</f>
        <v>302007.60000000003</v>
      </c>
      <c r="E765" s="10"/>
      <c r="F765" s="20">
        <f>SUM(F730:G764)</f>
        <v>302007.60000000003</v>
      </c>
      <c r="H765" s="8"/>
      <c r="I765" s="11"/>
      <c r="J765" s="5"/>
    </row>
    <row r="766" spans="1:10">
      <c r="A766" s="13" t="s">
        <v>22</v>
      </c>
      <c r="B766" s="13" t="s">
        <v>23</v>
      </c>
      <c r="C766" s="13" t="s">
        <v>24</v>
      </c>
      <c r="D766" s="7"/>
      <c r="E766" s="10"/>
      <c r="H766" s="8"/>
      <c r="I766" s="11"/>
      <c r="J766" s="5"/>
    </row>
    <row r="767" spans="1:10" ht="15.75" customHeight="1">
      <c r="D767" s="14">
        <v>112292108</v>
      </c>
    </row>
    <row r="768" spans="1:10" ht="15.75" customHeight="1">
      <c r="D768" s="14">
        <v>112300697</v>
      </c>
    </row>
    <row r="770" spans="1:10">
      <c r="A770" s="1" t="s">
        <v>0</v>
      </c>
      <c r="B770" s="2"/>
      <c r="C770" s="2"/>
      <c r="D770" s="2"/>
      <c r="E770" s="2"/>
      <c r="F770" s="2"/>
      <c r="G770" s="2"/>
      <c r="H770" s="2"/>
      <c r="I770" s="2"/>
      <c r="J770" s="2"/>
    </row>
    <row r="771" spans="1:10">
      <c r="A771" s="3" t="s">
        <v>115</v>
      </c>
      <c r="B771" s="2"/>
      <c r="C771" s="2"/>
      <c r="D771" s="2"/>
      <c r="E771" s="2"/>
      <c r="F771" s="2"/>
      <c r="G771" s="2"/>
      <c r="H771" s="2"/>
      <c r="I771" s="2"/>
      <c r="J771" s="2"/>
    </row>
    <row r="772" spans="1:10">
      <c r="A772" s="88" t="s">
        <v>0</v>
      </c>
      <c r="B772" s="88" t="s">
        <v>2</v>
      </c>
      <c r="C772" s="88" t="s">
        <v>3</v>
      </c>
      <c r="D772" s="88" t="s">
        <v>4</v>
      </c>
      <c r="E772" s="88" t="s">
        <v>5</v>
      </c>
      <c r="F772" s="88" t="s">
        <v>6</v>
      </c>
      <c r="G772" s="90"/>
      <c r="H772" s="91"/>
      <c r="I772" s="88" t="s">
        <v>7</v>
      </c>
      <c r="J772" s="88" t="s">
        <v>8</v>
      </c>
    </row>
    <row r="773" spans="1:10">
      <c r="A773" s="89"/>
      <c r="B773" s="89"/>
      <c r="C773" s="89"/>
      <c r="D773" s="89"/>
      <c r="E773" s="89"/>
      <c r="F773" s="4" t="s">
        <v>9</v>
      </c>
      <c r="G773" s="4" t="s">
        <v>10</v>
      </c>
      <c r="H773" s="4" t="s">
        <v>11</v>
      </c>
      <c r="I773" s="89"/>
      <c r="J773" s="89"/>
    </row>
    <row r="774" spans="1:10">
      <c r="A774" s="5" t="s">
        <v>1160</v>
      </c>
      <c r="B774" s="6">
        <v>44890.808525729168</v>
      </c>
      <c r="C774" s="5" t="s">
        <v>1094</v>
      </c>
      <c r="D774" s="7"/>
      <c r="E774" s="10"/>
      <c r="G774" s="8">
        <v>18126.07</v>
      </c>
      <c r="I774" s="11" t="s">
        <v>10</v>
      </c>
      <c r="J774" s="5" t="s">
        <v>1095</v>
      </c>
    </row>
    <row r="775" spans="1:10">
      <c r="A775" s="5" t="s">
        <v>1160</v>
      </c>
      <c r="B775" s="6">
        <v>44890.808525729168</v>
      </c>
      <c r="C775" s="5" t="s">
        <v>1094</v>
      </c>
      <c r="D775" s="7"/>
      <c r="E775" s="10"/>
      <c r="G775" s="8">
        <v>26199.4</v>
      </c>
      <c r="I775" s="11" t="s">
        <v>10</v>
      </c>
      <c r="J775" s="5" t="s">
        <v>1097</v>
      </c>
    </row>
    <row r="776" spans="1:10">
      <c r="A776" s="5" t="s">
        <v>1160</v>
      </c>
      <c r="B776" s="6">
        <v>44890.808525729168</v>
      </c>
      <c r="C776" s="5" t="s">
        <v>1094</v>
      </c>
      <c r="D776" s="9">
        <v>45143342511</v>
      </c>
      <c r="E776" s="10" t="s">
        <v>184</v>
      </c>
      <c r="H776" s="8">
        <v>7500</v>
      </c>
      <c r="I776" s="5" t="s">
        <v>15</v>
      </c>
      <c r="J776" s="5" t="s">
        <v>1097</v>
      </c>
    </row>
    <row r="777" spans="1:10">
      <c r="A777" s="5" t="s">
        <v>1160</v>
      </c>
      <c r="B777" s="6">
        <v>44890.808525729168</v>
      </c>
      <c r="C777" s="5" t="s">
        <v>1094</v>
      </c>
      <c r="D777" s="9">
        <v>13570577807</v>
      </c>
      <c r="E777" s="10" t="s">
        <v>184</v>
      </c>
      <c r="H777" s="8">
        <v>84</v>
      </c>
      <c r="I777" s="5" t="s">
        <v>15</v>
      </c>
      <c r="J777" s="5" t="s">
        <v>1095</v>
      </c>
    </row>
    <row r="778" spans="1:10">
      <c r="A778" s="5" t="s">
        <v>1160</v>
      </c>
      <c r="B778" s="6">
        <v>44890.808525729168</v>
      </c>
      <c r="C778" s="5" t="s">
        <v>1094</v>
      </c>
      <c r="D778" s="9">
        <v>45123098659</v>
      </c>
      <c r="E778" s="10" t="s">
        <v>184</v>
      </c>
      <c r="H778" s="8">
        <v>969.55</v>
      </c>
      <c r="I778" s="5" t="s">
        <v>15</v>
      </c>
      <c r="J778" s="5" t="s">
        <v>1095</v>
      </c>
    </row>
    <row r="779" spans="1:10">
      <c r="A779" s="5" t="s">
        <v>1160</v>
      </c>
      <c r="B779" s="6">
        <v>44890.808525729168</v>
      </c>
      <c r="C779" s="5" t="s">
        <v>1094</v>
      </c>
      <c r="D779" s="9">
        <v>45152964977</v>
      </c>
      <c r="E779" s="10" t="s">
        <v>184</v>
      </c>
      <c r="H779" s="8">
        <v>962.26</v>
      </c>
      <c r="I779" s="5" t="s">
        <v>15</v>
      </c>
      <c r="J779" s="5" t="s">
        <v>1095</v>
      </c>
    </row>
    <row r="780" spans="1:10">
      <c r="A780" s="5" t="s">
        <v>1160</v>
      </c>
      <c r="B780" s="6">
        <v>44890.808525729168</v>
      </c>
      <c r="C780" s="5" t="s">
        <v>1094</v>
      </c>
      <c r="D780" s="9">
        <v>45123099620</v>
      </c>
      <c r="E780" s="10" t="s">
        <v>1121</v>
      </c>
      <c r="H780" s="8">
        <v>1157.1400000000001</v>
      </c>
      <c r="I780" s="5" t="s">
        <v>15</v>
      </c>
      <c r="J780" s="5" t="s">
        <v>1097</v>
      </c>
    </row>
    <row r="781" spans="1:10">
      <c r="A781" s="5" t="s">
        <v>1160</v>
      </c>
      <c r="B781" s="6">
        <v>44890.808525729168</v>
      </c>
      <c r="C781" s="5" t="s">
        <v>1094</v>
      </c>
      <c r="D781" s="9">
        <v>45143344091</v>
      </c>
      <c r="E781" s="10" t="s">
        <v>184</v>
      </c>
      <c r="H781" s="8">
        <v>531.95000000000005</v>
      </c>
      <c r="I781" s="5" t="s">
        <v>15</v>
      </c>
      <c r="J781" s="5" t="s">
        <v>1095</v>
      </c>
    </row>
    <row r="782" spans="1:10">
      <c r="A782" s="5" t="s">
        <v>1160</v>
      </c>
      <c r="B782" s="6">
        <v>44890.808525729168</v>
      </c>
      <c r="C782" s="5" t="s">
        <v>1094</v>
      </c>
      <c r="D782" s="9">
        <v>53612143508</v>
      </c>
      <c r="E782" s="10" t="s">
        <v>184</v>
      </c>
      <c r="H782" s="8">
        <v>519.91999999999996</v>
      </c>
      <c r="I782" s="5" t="s">
        <v>15</v>
      </c>
      <c r="J782" s="5" t="s">
        <v>1095</v>
      </c>
    </row>
    <row r="783" spans="1:10">
      <c r="A783" s="5" t="s">
        <v>1160</v>
      </c>
      <c r="B783" s="6">
        <v>44890.808525729168</v>
      </c>
      <c r="C783" s="5" t="s">
        <v>1094</v>
      </c>
      <c r="D783" s="9">
        <v>45132975327</v>
      </c>
      <c r="E783" s="10" t="s">
        <v>184</v>
      </c>
      <c r="H783" s="8">
        <v>230.96</v>
      </c>
      <c r="I783" s="5" t="s">
        <v>15</v>
      </c>
      <c r="J783" s="5" t="s">
        <v>1095</v>
      </c>
    </row>
    <row r="784" spans="1:10">
      <c r="A784" s="5" t="s">
        <v>1160</v>
      </c>
      <c r="B784" s="6">
        <v>44890.808525729168</v>
      </c>
      <c r="C784" s="5" t="s">
        <v>1094</v>
      </c>
      <c r="D784" s="9">
        <v>45143344339</v>
      </c>
      <c r="E784" s="10" t="s">
        <v>184</v>
      </c>
      <c r="H784" s="8">
        <v>1578.58</v>
      </c>
      <c r="I784" s="5" t="s">
        <v>15</v>
      </c>
      <c r="J784" s="5" t="s">
        <v>1095</v>
      </c>
    </row>
    <row r="785" spans="1:10">
      <c r="A785" s="5" t="s">
        <v>1160</v>
      </c>
      <c r="B785" s="6">
        <v>44890.808525729168</v>
      </c>
      <c r="C785" s="5" t="s">
        <v>1094</v>
      </c>
      <c r="D785" s="9">
        <v>45173034678</v>
      </c>
      <c r="E785" s="10" t="s">
        <v>184</v>
      </c>
      <c r="H785" s="8">
        <v>8851.4500000000007</v>
      </c>
      <c r="I785" s="5" t="s">
        <v>15</v>
      </c>
      <c r="J785" s="5" t="s">
        <v>1097</v>
      </c>
    </row>
    <row r="786" spans="1:10">
      <c r="A786" s="5" t="s">
        <v>1160</v>
      </c>
      <c r="B786" s="6">
        <v>44890.808525729168</v>
      </c>
      <c r="C786" s="5" t="s">
        <v>1094</v>
      </c>
      <c r="D786" s="7"/>
      <c r="E786" s="10"/>
      <c r="F786" s="8">
        <v>8217.2000000000007</v>
      </c>
      <c r="I786" s="11" t="s">
        <v>9</v>
      </c>
      <c r="J786" s="5" t="s">
        <v>1099</v>
      </c>
    </row>
    <row r="787" spans="1:10">
      <c r="A787" s="5" t="s">
        <v>1161</v>
      </c>
      <c r="B787" s="6">
        <v>44890.808525729168</v>
      </c>
      <c r="C787" s="5" t="s">
        <v>1094</v>
      </c>
      <c r="D787" s="7"/>
      <c r="E787" s="10"/>
      <c r="F787" s="8">
        <v>17884.400000000001</v>
      </c>
      <c r="I787" s="11" t="s">
        <v>9</v>
      </c>
      <c r="J787" s="10" t="s">
        <v>1109</v>
      </c>
    </row>
    <row r="788" spans="1:10">
      <c r="A788" s="5" t="s">
        <v>1160</v>
      </c>
      <c r="B788" s="6">
        <v>44890.808525729168</v>
      </c>
      <c r="C788" s="5" t="s">
        <v>1094</v>
      </c>
      <c r="D788" s="7"/>
      <c r="E788" s="10"/>
      <c r="F788" s="8">
        <v>5597.3</v>
      </c>
      <c r="I788" s="11" t="s">
        <v>9</v>
      </c>
      <c r="J788" s="10" t="s">
        <v>1100</v>
      </c>
    </row>
    <row r="789" spans="1:10">
      <c r="A789" s="5" t="s">
        <v>1160</v>
      </c>
      <c r="B789" s="6">
        <v>44890.808525729168</v>
      </c>
      <c r="C789" s="5" t="s">
        <v>1094</v>
      </c>
      <c r="D789" s="7"/>
      <c r="E789" s="10"/>
      <c r="F789" s="8">
        <v>85548.6</v>
      </c>
      <c r="I789" s="11" t="s">
        <v>9</v>
      </c>
      <c r="J789" s="5" t="s">
        <v>1097</v>
      </c>
    </row>
    <row r="790" spans="1:10">
      <c r="A790" s="5" t="s">
        <v>1160</v>
      </c>
      <c r="B790" s="6">
        <v>44890.808525729168</v>
      </c>
      <c r="C790" s="5" t="s">
        <v>1094</v>
      </c>
      <c r="D790" s="7"/>
      <c r="E790" s="10"/>
      <c r="F790" s="8">
        <v>10470.1</v>
      </c>
      <c r="I790" s="11" t="s">
        <v>9</v>
      </c>
      <c r="J790" s="10" t="s">
        <v>1101</v>
      </c>
    </row>
    <row r="791" spans="1:10">
      <c r="A791" s="5" t="s">
        <v>1160</v>
      </c>
      <c r="B791" s="6">
        <v>44890.808525729168</v>
      </c>
      <c r="C791" s="5" t="s">
        <v>1094</v>
      </c>
      <c r="D791" s="7"/>
      <c r="E791" s="10"/>
      <c r="F791" s="8">
        <v>6585</v>
      </c>
      <c r="I791" s="11" t="s">
        <v>9</v>
      </c>
      <c r="J791" s="5" t="s">
        <v>1102</v>
      </c>
    </row>
    <row r="792" spans="1:10">
      <c r="A792" s="5" t="s">
        <v>1160</v>
      </c>
      <c r="B792" s="6">
        <v>44890.808525729168</v>
      </c>
      <c r="C792" s="5" t="s">
        <v>1094</v>
      </c>
      <c r="D792" s="7"/>
      <c r="E792" s="10"/>
      <c r="F792" s="8">
        <v>7593.1</v>
      </c>
      <c r="I792" s="11" t="s">
        <v>9</v>
      </c>
      <c r="J792" s="5" t="s">
        <v>1103</v>
      </c>
    </row>
    <row r="793" spans="1:10">
      <c r="A793" s="5" t="s">
        <v>1160</v>
      </c>
      <c r="B793" s="6">
        <v>44890.808525729168</v>
      </c>
      <c r="C793" s="5" t="s">
        <v>1094</v>
      </c>
      <c r="D793" s="7"/>
      <c r="E793" s="10"/>
      <c r="F793" s="8">
        <v>13664.7</v>
      </c>
      <c r="I793" s="11" t="s">
        <v>9</v>
      </c>
      <c r="J793" s="5" t="s">
        <v>1104</v>
      </c>
    </row>
    <row r="794" spans="1:10">
      <c r="A794" s="5" t="s">
        <v>1160</v>
      </c>
      <c r="B794" s="6">
        <v>44890.808525729168</v>
      </c>
      <c r="C794" s="5" t="s">
        <v>1094</v>
      </c>
      <c r="D794" s="7"/>
      <c r="E794" s="10"/>
      <c r="F794" s="8">
        <v>11633.2</v>
      </c>
      <c r="I794" s="11" t="s">
        <v>9</v>
      </c>
      <c r="J794" s="10" t="s">
        <v>1105</v>
      </c>
    </row>
    <row r="795" spans="1:10">
      <c r="A795" s="5" t="s">
        <v>1160</v>
      </c>
      <c r="B795" s="6">
        <v>44890.808525729168</v>
      </c>
      <c r="C795" s="5" t="s">
        <v>1094</v>
      </c>
      <c r="D795" s="7"/>
      <c r="E795" s="10"/>
      <c r="F795" s="8">
        <v>9758.7999999999993</v>
      </c>
      <c r="I795" s="11" t="s">
        <v>9</v>
      </c>
      <c r="J795" s="5" t="s">
        <v>1106</v>
      </c>
    </row>
    <row r="796" spans="1:10">
      <c r="A796" s="5" t="s">
        <v>1160</v>
      </c>
      <c r="B796" s="6">
        <v>44890.808525729168</v>
      </c>
      <c r="C796" s="5" t="s">
        <v>1094</v>
      </c>
      <c r="D796" s="7"/>
      <c r="E796" s="10"/>
      <c r="F796" s="8">
        <v>9215</v>
      </c>
      <c r="I796" s="11" t="s">
        <v>9</v>
      </c>
      <c r="J796" s="10" t="s">
        <v>1107</v>
      </c>
    </row>
    <row r="797" spans="1:10">
      <c r="A797" s="5" t="s">
        <v>1160</v>
      </c>
      <c r="B797" s="6">
        <v>44890.808525729168</v>
      </c>
      <c r="C797" s="5" t="s">
        <v>1094</v>
      </c>
      <c r="D797" s="7"/>
      <c r="E797" s="10"/>
      <c r="F797" s="8">
        <v>8250.4</v>
      </c>
      <c r="I797" s="11" t="s">
        <v>9</v>
      </c>
      <c r="J797" s="10" t="s">
        <v>1108</v>
      </c>
    </row>
    <row r="798" spans="1:10">
      <c r="A798" s="5" t="s">
        <v>1160</v>
      </c>
      <c r="B798" s="6">
        <v>44890.808525729168</v>
      </c>
      <c r="C798" s="5" t="s">
        <v>1094</v>
      </c>
      <c r="D798" s="7"/>
      <c r="E798" s="10"/>
      <c r="F798" s="8">
        <v>1732</v>
      </c>
      <c r="I798" s="11" t="s">
        <v>9</v>
      </c>
      <c r="J798" s="10" t="s">
        <v>1118</v>
      </c>
    </row>
    <row r="799" spans="1:10">
      <c r="A799" s="5" t="s">
        <v>1160</v>
      </c>
      <c r="B799" s="6">
        <v>44890.808525729168</v>
      </c>
      <c r="C799" s="5" t="s">
        <v>1094</v>
      </c>
      <c r="D799" s="7"/>
      <c r="E799" s="10"/>
      <c r="F799" s="8">
        <v>19907.7</v>
      </c>
      <c r="I799" s="11" t="s">
        <v>9</v>
      </c>
      <c r="J799" s="10" t="s">
        <v>1110</v>
      </c>
    </row>
    <row r="800" spans="1:10">
      <c r="A800" s="5" t="s">
        <v>1160</v>
      </c>
      <c r="B800" s="6">
        <v>44890.808525729168</v>
      </c>
      <c r="C800" s="5" t="s">
        <v>1094</v>
      </c>
      <c r="D800" s="7"/>
      <c r="E800" s="10"/>
      <c r="F800" s="8">
        <v>15787.1</v>
      </c>
      <c r="I800" s="11" t="s">
        <v>9</v>
      </c>
      <c r="J800" s="10" t="s">
        <v>1111</v>
      </c>
    </row>
    <row r="801" spans="1:10">
      <c r="A801" s="5" t="s">
        <v>1160</v>
      </c>
      <c r="B801" s="6">
        <v>44890.808525729168</v>
      </c>
      <c r="C801" s="5" t="s">
        <v>1094</v>
      </c>
      <c r="D801" s="7"/>
      <c r="E801" s="10"/>
      <c r="F801" s="8">
        <v>5916.2</v>
      </c>
      <c r="I801" s="11" t="s">
        <v>9</v>
      </c>
      <c r="J801" s="10" t="s">
        <v>1122</v>
      </c>
    </row>
    <row r="802" spans="1:10">
      <c r="A802" s="5" t="s">
        <v>1160</v>
      </c>
      <c r="B802" s="6">
        <v>44890.808525729168</v>
      </c>
      <c r="C802" s="5" t="s">
        <v>1094</v>
      </c>
      <c r="D802" s="7"/>
      <c r="E802" s="10"/>
      <c r="F802" s="8">
        <v>79572.100000000006</v>
      </c>
      <c r="I802" s="11" t="s">
        <v>9</v>
      </c>
      <c r="J802" s="10" t="s">
        <v>1096</v>
      </c>
    </row>
    <row r="803" spans="1:10">
      <c r="A803" s="12" t="s">
        <v>21</v>
      </c>
      <c r="B803" s="3"/>
      <c r="C803" s="3"/>
      <c r="D803" s="26">
        <f>360962.37+696</f>
        <v>361658.37</v>
      </c>
      <c r="E803" s="10"/>
      <c r="F803" s="25">
        <f>SUM(F774:G802)</f>
        <v>361658.37000000011</v>
      </c>
      <c r="H803" s="8"/>
      <c r="I803" s="11"/>
      <c r="J803" s="5"/>
    </row>
    <row r="804" spans="1:10">
      <c r="A804" s="13" t="s">
        <v>22</v>
      </c>
      <c r="B804" s="13" t="s">
        <v>23</v>
      </c>
      <c r="C804" s="13" t="s">
        <v>24</v>
      </c>
      <c r="D804" s="7"/>
      <c r="E804" s="10"/>
      <c r="H804" s="8"/>
      <c r="I804" s="11"/>
      <c r="J804" s="5"/>
    </row>
    <row r="805" spans="1:10" ht="15.75" customHeight="1">
      <c r="A805" s="5"/>
      <c r="B805" s="6"/>
      <c r="C805" s="5"/>
      <c r="D805" s="14">
        <v>112300587</v>
      </c>
      <c r="E805" s="10"/>
      <c r="H805" s="8"/>
      <c r="I805" s="11"/>
      <c r="J805" s="5"/>
    </row>
    <row r="806" spans="1:10" ht="15.75" customHeight="1">
      <c r="A806" s="5"/>
      <c r="B806" s="6"/>
      <c r="C806" s="5"/>
      <c r="D806" s="14">
        <v>112300698</v>
      </c>
      <c r="E806" s="10"/>
      <c r="H806" s="8"/>
      <c r="I806" s="11"/>
      <c r="J806" s="5"/>
    </row>
    <row r="807" spans="1:10">
      <c r="A807" s="5"/>
      <c r="B807" s="6"/>
      <c r="C807" s="5"/>
      <c r="D807" s="7"/>
      <c r="E807" s="10"/>
      <c r="H807" s="8"/>
      <c r="I807" s="11"/>
      <c r="J807" s="5"/>
    </row>
    <row r="808" spans="1:10">
      <c r="A808" s="1" t="s">
        <v>0</v>
      </c>
      <c r="B808" s="2"/>
      <c r="C808" s="2"/>
      <c r="D808" s="2"/>
      <c r="E808" s="2"/>
      <c r="F808" s="2"/>
      <c r="G808" s="2"/>
      <c r="H808" s="2"/>
      <c r="I808" s="2"/>
      <c r="J808" s="2"/>
    </row>
    <row r="809" spans="1:10">
      <c r="A809" s="3" t="s">
        <v>119</v>
      </c>
      <c r="B809" s="2"/>
      <c r="C809" s="2"/>
      <c r="D809" s="2"/>
      <c r="E809" s="2"/>
      <c r="F809" s="2"/>
      <c r="G809" s="2"/>
      <c r="H809" s="2"/>
      <c r="I809" s="2"/>
      <c r="J809" s="2"/>
    </row>
    <row r="810" spans="1:10">
      <c r="A810" s="88" t="s">
        <v>0</v>
      </c>
      <c r="B810" s="88" t="s">
        <v>2</v>
      </c>
      <c r="C810" s="88" t="s">
        <v>3</v>
      </c>
      <c r="D810" s="88" t="s">
        <v>4</v>
      </c>
      <c r="E810" s="88" t="s">
        <v>5</v>
      </c>
      <c r="F810" s="88" t="s">
        <v>6</v>
      </c>
      <c r="G810" s="90"/>
      <c r="H810" s="91"/>
      <c r="I810" s="88" t="s">
        <v>7</v>
      </c>
      <c r="J810" s="88" t="s">
        <v>8</v>
      </c>
    </row>
    <row r="811" spans="1:10">
      <c r="A811" s="89"/>
      <c r="B811" s="89"/>
      <c r="C811" s="89"/>
      <c r="D811" s="89"/>
      <c r="E811" s="89"/>
      <c r="F811" s="4" t="s">
        <v>9</v>
      </c>
      <c r="G811" s="4" t="s">
        <v>10</v>
      </c>
      <c r="H811" s="4" t="s">
        <v>11</v>
      </c>
      <c r="I811" s="89"/>
      <c r="J811" s="89"/>
    </row>
    <row r="812" spans="1:10">
      <c r="A812" s="5" t="s">
        <v>1162</v>
      </c>
      <c r="B812" s="6">
        <v>44891.715320532407</v>
      </c>
      <c r="C812" s="5" t="s">
        <v>1094</v>
      </c>
      <c r="D812" s="9">
        <v>45113115787</v>
      </c>
      <c r="E812" s="10" t="s">
        <v>184</v>
      </c>
      <c r="H812" s="8">
        <v>819.85</v>
      </c>
      <c r="I812" s="5" t="s">
        <v>15</v>
      </c>
      <c r="J812" s="5" t="s">
        <v>1095</v>
      </c>
    </row>
    <row r="813" spans="1:10">
      <c r="A813" s="5" t="s">
        <v>1162</v>
      </c>
      <c r="B813" s="6">
        <v>44891.715320532407</v>
      </c>
      <c r="C813" s="5" t="s">
        <v>1094</v>
      </c>
      <c r="D813" s="9">
        <v>45163064596</v>
      </c>
      <c r="E813" s="10" t="s">
        <v>184</v>
      </c>
      <c r="H813" s="8">
        <v>129.97999999999999</v>
      </c>
      <c r="I813" s="5" t="s">
        <v>15</v>
      </c>
      <c r="J813" s="5" t="s">
        <v>1095</v>
      </c>
    </row>
    <row r="814" spans="1:10">
      <c r="A814" s="5" t="s">
        <v>1162</v>
      </c>
      <c r="B814" s="6">
        <v>44891.715320532407</v>
      </c>
      <c r="C814" s="5" t="s">
        <v>1094</v>
      </c>
      <c r="D814" s="9">
        <v>45123100756</v>
      </c>
      <c r="E814" s="10" t="s">
        <v>184</v>
      </c>
      <c r="H814" s="8">
        <v>2916.73</v>
      </c>
      <c r="I814" s="5" t="s">
        <v>15</v>
      </c>
      <c r="J814" s="5" t="s">
        <v>1097</v>
      </c>
    </row>
    <row r="815" spans="1:10">
      <c r="A815" s="5" t="s">
        <v>1162</v>
      </c>
      <c r="B815" s="6">
        <v>44891.715320532407</v>
      </c>
      <c r="C815" s="5" t="s">
        <v>1094</v>
      </c>
      <c r="D815" s="7">
        <v>416418</v>
      </c>
      <c r="E815" s="10" t="s">
        <v>184</v>
      </c>
      <c r="H815" s="8">
        <v>17071.57</v>
      </c>
      <c r="I815" s="5" t="s">
        <v>15</v>
      </c>
      <c r="J815" s="5" t="s">
        <v>1097</v>
      </c>
    </row>
    <row r="816" spans="1:10">
      <c r="A816" s="5" t="s">
        <v>1162</v>
      </c>
      <c r="B816" s="6">
        <v>44891.715320532407</v>
      </c>
      <c r="C816" s="5" t="s">
        <v>1094</v>
      </c>
      <c r="D816" s="7">
        <v>84776</v>
      </c>
      <c r="E816" s="10" t="s">
        <v>184</v>
      </c>
      <c r="H816" s="8">
        <v>55489.120000000003</v>
      </c>
      <c r="I816" s="5" t="s">
        <v>15</v>
      </c>
      <c r="J816" s="10" t="s">
        <v>1096</v>
      </c>
    </row>
    <row r="817" spans="1:10">
      <c r="A817" s="12" t="s">
        <v>21</v>
      </c>
      <c r="B817" s="3"/>
      <c r="C817" s="3"/>
      <c r="D817" s="7"/>
      <c r="E817" s="10"/>
      <c r="H817" s="8"/>
      <c r="I817" s="11"/>
      <c r="J817" s="5"/>
    </row>
    <row r="818" spans="1:10">
      <c r="A818" s="13" t="s">
        <v>22</v>
      </c>
      <c r="B818" s="13" t="s">
        <v>23</v>
      </c>
      <c r="C818" s="13" t="s">
        <v>24</v>
      </c>
      <c r="D818" s="7"/>
      <c r="E818" s="10"/>
      <c r="H818" s="8"/>
      <c r="I818" s="11"/>
      <c r="J818" s="5"/>
    </row>
    <row r="819" spans="1:10">
      <c r="A819" s="22" t="s">
        <v>150</v>
      </c>
      <c r="B819" s="23"/>
      <c r="C819" s="23"/>
    </row>
    <row r="820" spans="1:10">
      <c r="A820" s="24" t="s">
        <v>1163</v>
      </c>
      <c r="B820" s="23"/>
      <c r="C820" s="23"/>
    </row>
    <row r="822" spans="1:10">
      <c r="A822" s="1" t="s">
        <v>0</v>
      </c>
      <c r="B822" s="2"/>
      <c r="C822" s="2"/>
      <c r="D822" s="2"/>
      <c r="E822" s="2"/>
      <c r="F822" s="2"/>
      <c r="G822" s="2"/>
      <c r="H822" s="2"/>
      <c r="I822" s="2"/>
      <c r="J822" s="2"/>
    </row>
    <row r="823" spans="1:10">
      <c r="A823" s="3" t="s">
        <v>122</v>
      </c>
      <c r="B823" s="2"/>
      <c r="C823" s="2"/>
      <c r="D823" s="2"/>
      <c r="E823" s="2"/>
      <c r="F823" s="2"/>
      <c r="G823" s="2"/>
      <c r="H823" s="2"/>
      <c r="I823" s="2"/>
      <c r="J823" s="2"/>
    </row>
    <row r="824" spans="1:10">
      <c r="A824" s="88" t="s">
        <v>0</v>
      </c>
      <c r="B824" s="88" t="s">
        <v>2</v>
      </c>
      <c r="C824" s="88" t="s">
        <v>3</v>
      </c>
      <c r="D824" s="88" t="s">
        <v>4</v>
      </c>
      <c r="E824" s="88" t="s">
        <v>5</v>
      </c>
      <c r="F824" s="88" t="s">
        <v>6</v>
      </c>
      <c r="G824" s="90"/>
      <c r="H824" s="91"/>
      <c r="I824" s="88" t="s">
        <v>7</v>
      </c>
      <c r="J824" s="88" t="s">
        <v>8</v>
      </c>
    </row>
    <row r="825" spans="1:10">
      <c r="A825" s="89"/>
      <c r="B825" s="89"/>
      <c r="C825" s="89"/>
      <c r="D825" s="89"/>
      <c r="E825" s="89"/>
      <c r="F825" s="4" t="s">
        <v>9</v>
      </c>
      <c r="G825" s="4" t="s">
        <v>10</v>
      </c>
      <c r="H825" s="4" t="s">
        <v>11</v>
      </c>
      <c r="I825" s="89"/>
      <c r="J825" s="89"/>
    </row>
    <row r="826" spans="1:10">
      <c r="A826" s="5" t="s">
        <v>1164</v>
      </c>
      <c r="B826" s="6">
        <v>44893.801829351847</v>
      </c>
      <c r="C826" s="5" t="s">
        <v>1094</v>
      </c>
      <c r="D826" s="7"/>
      <c r="E826" s="10"/>
      <c r="G826" s="8">
        <v>1324.56</v>
      </c>
      <c r="I826" s="11" t="s">
        <v>10</v>
      </c>
      <c r="J826" s="10" t="s">
        <v>1096</v>
      </c>
    </row>
    <row r="827" spans="1:10">
      <c r="A827" s="5" t="s">
        <v>1165</v>
      </c>
      <c r="B827" s="6">
        <v>44893.801829351847</v>
      </c>
      <c r="C827" s="5" t="s">
        <v>1094</v>
      </c>
      <c r="D827" s="9">
        <v>45152968940</v>
      </c>
      <c r="E827" s="10" t="s">
        <v>184</v>
      </c>
      <c r="H827" s="8">
        <v>30724.47</v>
      </c>
      <c r="I827" s="5" t="s">
        <v>15</v>
      </c>
      <c r="J827" s="10" t="s">
        <v>1096</v>
      </c>
    </row>
    <row r="828" spans="1:10">
      <c r="A828" s="5" t="s">
        <v>1165</v>
      </c>
      <c r="B828" s="6">
        <v>44893.801829351847</v>
      </c>
      <c r="C828" s="5" t="s">
        <v>1094</v>
      </c>
      <c r="D828" s="9">
        <v>45113116678</v>
      </c>
      <c r="E828" s="10" t="s">
        <v>184</v>
      </c>
      <c r="H828" s="8">
        <v>5692.8</v>
      </c>
      <c r="I828" s="5" t="s">
        <v>15</v>
      </c>
      <c r="J828" s="5" t="s">
        <v>1097</v>
      </c>
    </row>
    <row r="829" spans="1:10">
      <c r="A829" s="5" t="s">
        <v>1165</v>
      </c>
      <c r="B829" s="6">
        <v>44893.801829351847</v>
      </c>
      <c r="C829" s="5" t="s">
        <v>1094</v>
      </c>
      <c r="D829" s="9">
        <v>23550675260</v>
      </c>
      <c r="E829" s="10" t="s">
        <v>184</v>
      </c>
      <c r="H829" s="8">
        <v>3400</v>
      </c>
      <c r="I829" s="5" t="s">
        <v>15</v>
      </c>
      <c r="J829" s="5" t="s">
        <v>1097</v>
      </c>
    </row>
    <row r="830" spans="1:10">
      <c r="A830" s="5" t="s">
        <v>1165</v>
      </c>
      <c r="B830" s="6">
        <v>44893.801829351847</v>
      </c>
      <c r="C830" s="5" t="s">
        <v>1094</v>
      </c>
      <c r="D830" s="9">
        <v>23550675261</v>
      </c>
      <c r="E830" s="10" t="s">
        <v>184</v>
      </c>
      <c r="H830" s="8">
        <v>300</v>
      </c>
      <c r="I830" s="5" t="s">
        <v>15</v>
      </c>
      <c r="J830" s="5" t="s">
        <v>1097</v>
      </c>
    </row>
    <row r="831" spans="1:10">
      <c r="A831" s="5" t="s">
        <v>1165</v>
      </c>
      <c r="B831" s="6">
        <v>44893.801829351847</v>
      </c>
      <c r="C831" s="5" t="s">
        <v>1094</v>
      </c>
      <c r="D831" s="9">
        <v>53412137655</v>
      </c>
      <c r="E831" s="10" t="s">
        <v>184</v>
      </c>
      <c r="H831" s="8">
        <v>576.83000000000004</v>
      </c>
      <c r="I831" s="5" t="s">
        <v>15</v>
      </c>
      <c r="J831" s="5" t="s">
        <v>1095</v>
      </c>
    </row>
    <row r="832" spans="1:10">
      <c r="A832" s="5" t="s">
        <v>1165</v>
      </c>
      <c r="B832" s="6">
        <v>44893.801829351847</v>
      </c>
      <c r="C832" s="5" t="s">
        <v>1094</v>
      </c>
      <c r="D832" s="9">
        <v>53612144669</v>
      </c>
      <c r="E832" s="10" t="s">
        <v>184</v>
      </c>
      <c r="H832" s="8">
        <v>950.93</v>
      </c>
      <c r="I832" s="5" t="s">
        <v>15</v>
      </c>
      <c r="J832" s="5" t="s">
        <v>1095</v>
      </c>
    </row>
    <row r="833" spans="1:10">
      <c r="A833" s="5" t="s">
        <v>1165</v>
      </c>
      <c r="B833" s="6">
        <v>44893.801829351847</v>
      </c>
      <c r="C833" s="5" t="s">
        <v>1094</v>
      </c>
      <c r="D833" s="9">
        <v>45132976551</v>
      </c>
      <c r="E833" s="10" t="s">
        <v>184</v>
      </c>
      <c r="H833" s="8">
        <v>502.54</v>
      </c>
      <c r="I833" s="5" t="s">
        <v>15</v>
      </c>
      <c r="J833" s="5" t="s">
        <v>1095</v>
      </c>
    </row>
    <row r="834" spans="1:10">
      <c r="A834" s="5" t="s">
        <v>1165</v>
      </c>
      <c r="B834" s="6">
        <v>44893.801829351847</v>
      </c>
      <c r="C834" s="5" t="s">
        <v>1094</v>
      </c>
      <c r="D834" s="9">
        <v>45173036140</v>
      </c>
      <c r="E834" s="10" t="s">
        <v>184</v>
      </c>
      <c r="H834" s="8">
        <v>937.72</v>
      </c>
      <c r="I834" s="5" t="s">
        <v>15</v>
      </c>
      <c r="J834" s="5" t="s">
        <v>1095</v>
      </c>
    </row>
    <row r="835" spans="1:10">
      <c r="A835" s="5" t="s">
        <v>1165</v>
      </c>
      <c r="B835" s="6">
        <v>44893.801829351847</v>
      </c>
      <c r="C835" s="5" t="s">
        <v>1094</v>
      </c>
      <c r="D835" s="9">
        <v>45113116612</v>
      </c>
      <c r="E835" s="10" t="s">
        <v>184</v>
      </c>
      <c r="H835" s="8">
        <v>6801.46</v>
      </c>
      <c r="I835" s="5" t="s">
        <v>15</v>
      </c>
      <c r="J835" s="5" t="s">
        <v>1095</v>
      </c>
    </row>
    <row r="836" spans="1:10">
      <c r="A836" s="5" t="s">
        <v>1165</v>
      </c>
      <c r="B836" s="6">
        <v>44893.801829351847</v>
      </c>
      <c r="C836" s="5" t="s">
        <v>1094</v>
      </c>
      <c r="D836" s="7">
        <v>29412255</v>
      </c>
      <c r="E836" s="10" t="s">
        <v>654</v>
      </c>
      <c r="H836" s="8">
        <v>7817.43</v>
      </c>
      <c r="I836" s="5" t="s">
        <v>15</v>
      </c>
      <c r="J836" s="5" t="s">
        <v>1095</v>
      </c>
    </row>
    <row r="837" spans="1:10">
      <c r="A837" s="5" t="s">
        <v>1165</v>
      </c>
      <c r="B837" s="6">
        <v>44893.801829351847</v>
      </c>
      <c r="C837" s="5" t="s">
        <v>1094</v>
      </c>
      <c r="D837" s="9">
        <v>53112178780</v>
      </c>
      <c r="E837" s="10" t="s">
        <v>184</v>
      </c>
      <c r="H837" s="8">
        <v>174.9</v>
      </c>
      <c r="I837" s="5" t="s">
        <v>15</v>
      </c>
      <c r="J837" s="5" t="s">
        <v>1095</v>
      </c>
    </row>
    <row r="838" spans="1:10">
      <c r="A838" s="5" t="s">
        <v>1165</v>
      </c>
      <c r="B838" s="6">
        <v>44893.801829351847</v>
      </c>
      <c r="C838" s="5" t="s">
        <v>1094</v>
      </c>
      <c r="D838" s="7">
        <v>29510837</v>
      </c>
      <c r="E838" s="10" t="s">
        <v>654</v>
      </c>
      <c r="H838" s="8">
        <v>4305.43</v>
      </c>
      <c r="I838" s="5" t="s">
        <v>15</v>
      </c>
      <c r="J838" s="5" t="s">
        <v>1095</v>
      </c>
    </row>
    <row r="839" spans="1:10">
      <c r="A839" s="5" t="s">
        <v>1165</v>
      </c>
      <c r="B839" s="6">
        <v>44893.801829351847</v>
      </c>
      <c r="C839" s="5" t="s">
        <v>1094</v>
      </c>
      <c r="D839" s="9">
        <v>45132979123</v>
      </c>
      <c r="E839" s="10" t="s">
        <v>184</v>
      </c>
      <c r="H839" s="8">
        <v>2166.75</v>
      </c>
      <c r="I839" s="5" t="s">
        <v>15</v>
      </c>
      <c r="J839" s="10" t="s">
        <v>1096</v>
      </c>
    </row>
    <row r="840" spans="1:10">
      <c r="A840" s="5" t="s">
        <v>1165</v>
      </c>
      <c r="B840" s="6">
        <v>44893.801829351847</v>
      </c>
      <c r="C840" s="5" t="s">
        <v>1094</v>
      </c>
      <c r="D840" s="9">
        <v>451231043501</v>
      </c>
      <c r="E840" s="10" t="s">
        <v>184</v>
      </c>
      <c r="H840" s="8">
        <v>215.82</v>
      </c>
      <c r="I840" s="5" t="s">
        <v>15</v>
      </c>
      <c r="J840" s="5" t="s">
        <v>1097</v>
      </c>
    </row>
    <row r="841" spans="1:10">
      <c r="A841" s="5" t="s">
        <v>1165</v>
      </c>
      <c r="B841" s="6">
        <v>44893.801829351847</v>
      </c>
      <c r="C841" s="5" t="s">
        <v>1094</v>
      </c>
      <c r="D841" s="9">
        <v>451231043502</v>
      </c>
      <c r="E841" s="10" t="s">
        <v>184</v>
      </c>
      <c r="H841" s="8">
        <v>243.38</v>
      </c>
      <c r="I841" s="5" t="s">
        <v>15</v>
      </c>
      <c r="J841" s="5" t="s">
        <v>1097</v>
      </c>
    </row>
    <row r="842" spans="1:10">
      <c r="A842" s="5" t="s">
        <v>1165</v>
      </c>
      <c r="B842" s="6">
        <v>44893.801829351847</v>
      </c>
      <c r="C842" s="5" t="s">
        <v>1094</v>
      </c>
      <c r="D842" s="9">
        <v>45132978864</v>
      </c>
      <c r="E842" s="10" t="s">
        <v>184</v>
      </c>
      <c r="H842" s="8">
        <v>1000</v>
      </c>
      <c r="I842" s="5" t="s">
        <v>15</v>
      </c>
      <c r="J842" s="5" t="s">
        <v>1097</v>
      </c>
    </row>
    <row r="843" spans="1:10">
      <c r="A843" s="5" t="s">
        <v>1165</v>
      </c>
      <c r="B843" s="6">
        <v>44893.801829351847</v>
      </c>
      <c r="C843" s="5" t="s">
        <v>1094</v>
      </c>
      <c r="D843" s="9">
        <v>45113119453</v>
      </c>
      <c r="E843" s="10" t="s">
        <v>184</v>
      </c>
      <c r="H843" s="8">
        <v>25004.400000000001</v>
      </c>
      <c r="I843" s="5" t="s">
        <v>15</v>
      </c>
      <c r="J843" s="5" t="s">
        <v>1097</v>
      </c>
    </row>
    <row r="844" spans="1:10">
      <c r="A844" s="5" t="s">
        <v>1165</v>
      </c>
      <c r="B844" s="6">
        <v>44893.801829351847</v>
      </c>
      <c r="C844" s="5" t="s">
        <v>1094</v>
      </c>
      <c r="D844" s="7"/>
      <c r="E844" s="10"/>
      <c r="F844" s="8">
        <v>10711.5</v>
      </c>
      <c r="I844" s="11" t="s">
        <v>9</v>
      </c>
      <c r="J844" s="5" t="s">
        <v>1099</v>
      </c>
    </row>
    <row r="845" spans="1:10">
      <c r="A845" s="5" t="s">
        <v>1165</v>
      </c>
      <c r="B845" s="6">
        <v>44893.801829351847</v>
      </c>
      <c r="C845" s="5" t="s">
        <v>1094</v>
      </c>
      <c r="D845" s="7"/>
      <c r="E845" s="10"/>
      <c r="F845" s="8">
        <v>116030.8</v>
      </c>
      <c r="I845" s="11" t="s">
        <v>9</v>
      </c>
      <c r="J845" s="10" t="s">
        <v>1129</v>
      </c>
    </row>
    <row r="846" spans="1:10">
      <c r="A846" s="5" t="s">
        <v>1165</v>
      </c>
      <c r="B846" s="6">
        <v>44893.801829351847</v>
      </c>
      <c r="C846" s="5" t="s">
        <v>1094</v>
      </c>
      <c r="D846" s="7"/>
      <c r="E846" s="10"/>
      <c r="F846" s="8">
        <v>63108.2</v>
      </c>
      <c r="I846" s="11" t="s">
        <v>9</v>
      </c>
      <c r="J846" s="5" t="s">
        <v>1097</v>
      </c>
    </row>
    <row r="847" spans="1:10">
      <c r="A847" s="5" t="s">
        <v>1165</v>
      </c>
      <c r="B847" s="6">
        <v>44893.801829351847</v>
      </c>
      <c r="C847" s="5" t="s">
        <v>1094</v>
      </c>
      <c r="D847" s="7"/>
      <c r="E847" s="10"/>
      <c r="F847" s="8">
        <v>10171.299999999999</v>
      </c>
      <c r="I847" s="11" t="s">
        <v>9</v>
      </c>
      <c r="J847" s="10" t="s">
        <v>1101</v>
      </c>
    </row>
    <row r="848" spans="1:10">
      <c r="A848" s="5" t="s">
        <v>1165</v>
      </c>
      <c r="B848" s="6">
        <v>44893.801829351847</v>
      </c>
      <c r="C848" s="5" t="s">
        <v>1094</v>
      </c>
      <c r="D848" s="7"/>
      <c r="E848" s="10"/>
      <c r="F848" s="8">
        <v>14249.2</v>
      </c>
      <c r="I848" s="11" t="s">
        <v>9</v>
      </c>
      <c r="J848" s="5" t="s">
        <v>1102</v>
      </c>
    </row>
    <row r="849" spans="1:10">
      <c r="A849" s="5" t="s">
        <v>1165</v>
      </c>
      <c r="B849" s="6">
        <v>44893.801829351847</v>
      </c>
      <c r="C849" s="5" t="s">
        <v>1094</v>
      </c>
      <c r="D849" s="7"/>
      <c r="E849" s="10"/>
      <c r="F849" s="8">
        <v>22132</v>
      </c>
      <c r="I849" s="11" t="s">
        <v>9</v>
      </c>
      <c r="J849" s="5" t="s">
        <v>1103</v>
      </c>
    </row>
    <row r="850" spans="1:10">
      <c r="A850" s="5" t="s">
        <v>1165</v>
      </c>
      <c r="B850" s="6">
        <v>44893.801829351847</v>
      </c>
      <c r="C850" s="5" t="s">
        <v>1094</v>
      </c>
      <c r="D850" s="7"/>
      <c r="E850" s="10"/>
      <c r="F850" s="8">
        <v>20983.3</v>
      </c>
      <c r="I850" s="11" t="s">
        <v>9</v>
      </c>
      <c r="J850" s="5" t="s">
        <v>1104</v>
      </c>
    </row>
    <row r="851" spans="1:10">
      <c r="A851" s="5" t="s">
        <v>1165</v>
      </c>
      <c r="B851" s="6">
        <v>44893.801829351847</v>
      </c>
      <c r="C851" s="5" t="s">
        <v>1094</v>
      </c>
      <c r="D851" s="7"/>
      <c r="E851" s="10"/>
      <c r="F851" s="8">
        <v>20346</v>
      </c>
      <c r="I851" s="11" t="s">
        <v>9</v>
      </c>
      <c r="J851" s="10" t="s">
        <v>1105</v>
      </c>
    </row>
    <row r="852" spans="1:10">
      <c r="A852" s="5" t="s">
        <v>1165</v>
      </c>
      <c r="B852" s="6">
        <v>44893.801829351847</v>
      </c>
      <c r="C852" s="5" t="s">
        <v>1094</v>
      </c>
      <c r="D852" s="7"/>
      <c r="E852" s="10"/>
      <c r="F852" s="8">
        <v>15415.9</v>
      </c>
      <c r="I852" s="11" t="s">
        <v>9</v>
      </c>
      <c r="J852" s="5" t="s">
        <v>1106</v>
      </c>
    </row>
    <row r="853" spans="1:10">
      <c r="A853" s="5" t="s">
        <v>1165</v>
      </c>
      <c r="B853" s="6">
        <v>44893.801829351847</v>
      </c>
      <c r="C853" s="5" t="s">
        <v>1094</v>
      </c>
      <c r="D853" s="7"/>
      <c r="E853" s="10"/>
      <c r="F853" s="8">
        <v>52528.9</v>
      </c>
      <c r="I853" s="11" t="s">
        <v>9</v>
      </c>
      <c r="J853" s="5" t="s">
        <v>1117</v>
      </c>
    </row>
    <row r="854" spans="1:10">
      <c r="A854" s="5" t="s">
        <v>1165</v>
      </c>
      <c r="B854" s="6">
        <v>44893.801829351847</v>
      </c>
      <c r="C854" s="5" t="s">
        <v>1094</v>
      </c>
      <c r="D854" s="7"/>
      <c r="E854" s="10"/>
      <c r="F854" s="8">
        <v>20733.099999999999</v>
      </c>
      <c r="I854" s="11" t="s">
        <v>9</v>
      </c>
      <c r="J854" s="10" t="s">
        <v>1107</v>
      </c>
    </row>
    <row r="855" spans="1:10">
      <c r="A855" s="5" t="s">
        <v>1165</v>
      </c>
      <c r="B855" s="6">
        <v>44893.801829351847</v>
      </c>
      <c r="C855" s="5" t="s">
        <v>1094</v>
      </c>
      <c r="D855" s="7"/>
      <c r="E855" s="10"/>
      <c r="F855" s="8">
        <v>15772.3</v>
      </c>
      <c r="I855" s="11" t="s">
        <v>9</v>
      </c>
      <c r="J855" s="10" t="s">
        <v>1108</v>
      </c>
    </row>
    <row r="856" spans="1:10">
      <c r="A856" s="5" t="s">
        <v>1165</v>
      </c>
      <c r="B856" s="6">
        <v>44893.801829351847</v>
      </c>
      <c r="C856" s="5" t="s">
        <v>1094</v>
      </c>
      <c r="D856" s="7"/>
      <c r="E856" s="10"/>
      <c r="F856" s="8">
        <v>6750.1</v>
      </c>
      <c r="I856" s="11" t="s">
        <v>9</v>
      </c>
      <c r="J856" s="10" t="s">
        <v>1109</v>
      </c>
    </row>
    <row r="857" spans="1:10">
      <c r="A857" s="5" t="s">
        <v>1165</v>
      </c>
      <c r="B857" s="6">
        <v>44893.801829351847</v>
      </c>
      <c r="C857" s="5" t="s">
        <v>1094</v>
      </c>
      <c r="D857" s="7"/>
      <c r="E857" s="10"/>
      <c r="F857" s="8">
        <v>390</v>
      </c>
      <c r="I857" s="11" t="s">
        <v>9</v>
      </c>
      <c r="J857" s="10" t="s">
        <v>1118</v>
      </c>
    </row>
    <row r="858" spans="1:10">
      <c r="A858" s="5" t="s">
        <v>1165</v>
      </c>
      <c r="B858" s="6">
        <v>44893.801829351847</v>
      </c>
      <c r="C858" s="5" t="s">
        <v>1094</v>
      </c>
      <c r="D858" s="7"/>
      <c r="E858" s="10"/>
      <c r="F858" s="8">
        <v>11822.5</v>
      </c>
      <c r="I858" s="11" t="s">
        <v>9</v>
      </c>
      <c r="J858" s="10" t="s">
        <v>1110</v>
      </c>
    </row>
    <row r="859" spans="1:10">
      <c r="A859" s="5" t="s">
        <v>1165</v>
      </c>
      <c r="B859" s="6">
        <v>44893.801829351847</v>
      </c>
      <c r="C859" s="5" t="s">
        <v>1094</v>
      </c>
      <c r="D859" s="7"/>
      <c r="E859" s="10"/>
      <c r="F859" s="8">
        <v>21793.8</v>
      </c>
      <c r="I859" s="11" t="s">
        <v>9</v>
      </c>
      <c r="J859" s="10" t="s">
        <v>1111</v>
      </c>
    </row>
    <row r="860" spans="1:10">
      <c r="A860" s="5" t="s">
        <v>1165</v>
      </c>
      <c r="B860" s="6">
        <v>44893.801829351847</v>
      </c>
      <c r="C860" s="5" t="s">
        <v>1094</v>
      </c>
      <c r="D860" s="7"/>
      <c r="E860" s="10"/>
      <c r="F860" s="8">
        <v>127554.8</v>
      </c>
      <c r="I860" s="11" t="s">
        <v>9</v>
      </c>
      <c r="J860" s="10" t="s">
        <v>1096</v>
      </c>
    </row>
    <row r="861" spans="1:10">
      <c r="A861" s="5" t="s">
        <v>1165</v>
      </c>
      <c r="B861" s="6">
        <v>44893.801829351847</v>
      </c>
      <c r="C861" s="5" t="s">
        <v>1094</v>
      </c>
      <c r="D861" s="7"/>
      <c r="E861" s="10"/>
      <c r="F861" s="8">
        <v>12746.9</v>
      </c>
      <c r="I861" s="11" t="s">
        <v>9</v>
      </c>
      <c r="J861" s="5" t="s">
        <v>1112</v>
      </c>
    </row>
    <row r="862" spans="1:10">
      <c r="A862" s="12" t="s">
        <v>21</v>
      </c>
      <c r="B862" s="3"/>
      <c r="C862" s="3"/>
      <c r="D862" s="26">
        <f>549949.16+14616</f>
        <v>564565.16</v>
      </c>
      <c r="E862" s="10"/>
      <c r="F862" s="70">
        <f>SUM(F826:G861)</f>
        <v>564565.16</v>
      </c>
      <c r="I862" s="11"/>
      <c r="J862" s="5"/>
    </row>
    <row r="863" spans="1:10">
      <c r="A863" s="13" t="s">
        <v>22</v>
      </c>
      <c r="B863" s="13" t="s">
        <v>23</v>
      </c>
      <c r="C863" s="13" t="s">
        <v>24</v>
      </c>
      <c r="D863" s="7"/>
      <c r="E863" s="10"/>
      <c r="F863" s="8"/>
      <c r="I863" s="11"/>
      <c r="J863" s="5"/>
    </row>
    <row r="864" spans="1:10" ht="15.75" customHeight="1">
      <c r="D864" s="14">
        <v>112308637</v>
      </c>
    </row>
    <row r="865" spans="1:10" ht="15.75" customHeight="1">
      <c r="D865" s="14">
        <v>112308683</v>
      </c>
    </row>
    <row r="867" spans="1:10">
      <c r="A867" s="1" t="s">
        <v>0</v>
      </c>
      <c r="B867" s="2"/>
      <c r="C867" s="2"/>
      <c r="D867" s="2"/>
      <c r="E867" s="2"/>
      <c r="F867" s="2"/>
      <c r="G867" s="2"/>
      <c r="H867" s="2"/>
      <c r="I867" s="2"/>
      <c r="J867" s="2"/>
    </row>
    <row r="868" spans="1:10">
      <c r="A868" s="3" t="s">
        <v>126</v>
      </c>
      <c r="B868" s="2"/>
      <c r="C868" s="2"/>
      <c r="D868" s="2"/>
      <c r="E868" s="2"/>
      <c r="F868" s="2"/>
      <c r="G868" s="2"/>
      <c r="H868" s="2"/>
      <c r="I868" s="2"/>
      <c r="J868" s="2"/>
    </row>
    <row r="869" spans="1:10">
      <c r="A869" s="88" t="s">
        <v>0</v>
      </c>
      <c r="B869" s="88" t="s">
        <v>2</v>
      </c>
      <c r="C869" s="88" t="s">
        <v>3</v>
      </c>
      <c r="D869" s="88" t="s">
        <v>4</v>
      </c>
      <c r="E869" s="88" t="s">
        <v>5</v>
      </c>
      <c r="F869" s="88" t="s">
        <v>6</v>
      </c>
      <c r="G869" s="90"/>
      <c r="H869" s="91"/>
      <c r="I869" s="88" t="s">
        <v>7</v>
      </c>
      <c r="J869" s="88" t="s">
        <v>8</v>
      </c>
    </row>
    <row r="870" spans="1:10">
      <c r="A870" s="89"/>
      <c r="B870" s="89"/>
      <c r="C870" s="89"/>
      <c r="D870" s="89"/>
      <c r="E870" s="89"/>
      <c r="F870" s="4" t="s">
        <v>9</v>
      </c>
      <c r="G870" s="4" t="s">
        <v>10</v>
      </c>
      <c r="H870" s="4" t="s">
        <v>11</v>
      </c>
      <c r="I870" s="89"/>
      <c r="J870" s="89"/>
    </row>
    <row r="871" spans="1:10">
      <c r="A871" s="5" t="s">
        <v>1166</v>
      </c>
      <c r="B871" s="6">
        <v>44894.818873842603</v>
      </c>
      <c r="C871" s="5" t="s">
        <v>1094</v>
      </c>
      <c r="D871" s="7"/>
      <c r="E871" s="10"/>
      <c r="G871" s="8">
        <v>310.31</v>
      </c>
      <c r="I871" s="11" t="s">
        <v>10</v>
      </c>
      <c r="J871" s="5" t="s">
        <v>1095</v>
      </c>
    </row>
    <row r="872" spans="1:10">
      <c r="A872" s="5" t="s">
        <v>1166</v>
      </c>
      <c r="B872" s="6">
        <v>44894.818873842603</v>
      </c>
      <c r="C872" s="5" t="s">
        <v>1094</v>
      </c>
      <c r="D872" s="7"/>
      <c r="E872" s="10"/>
      <c r="G872" s="8">
        <v>3822.8</v>
      </c>
      <c r="I872" s="11" t="s">
        <v>10</v>
      </c>
      <c r="J872" s="5" t="s">
        <v>1097</v>
      </c>
    </row>
    <row r="873" spans="1:10">
      <c r="A873" s="5" t="s">
        <v>1166</v>
      </c>
      <c r="B873" s="6">
        <v>44894.818873842603</v>
      </c>
      <c r="C873" s="5" t="s">
        <v>1094</v>
      </c>
      <c r="D873" s="9">
        <v>45173038396</v>
      </c>
      <c r="E873" s="10" t="s">
        <v>184</v>
      </c>
      <c r="H873" s="8">
        <v>5703.6</v>
      </c>
      <c r="I873" s="5" t="s">
        <v>15</v>
      </c>
      <c r="J873" s="5" t="s">
        <v>1097</v>
      </c>
    </row>
    <row r="874" spans="1:10">
      <c r="A874" s="5" t="s">
        <v>1166</v>
      </c>
      <c r="B874" s="6">
        <v>44894.818873842603</v>
      </c>
      <c r="C874" s="5" t="s">
        <v>1094</v>
      </c>
      <c r="D874" s="9">
        <v>451131192501</v>
      </c>
      <c r="E874" s="10" t="s">
        <v>184</v>
      </c>
      <c r="H874" s="8">
        <v>5008.96</v>
      </c>
      <c r="I874" s="5" t="s">
        <v>15</v>
      </c>
      <c r="J874" s="5" t="s">
        <v>1095</v>
      </c>
    </row>
    <row r="875" spans="1:10">
      <c r="A875" s="5" t="s">
        <v>1166</v>
      </c>
      <c r="B875" s="6">
        <v>44894.818873842603</v>
      </c>
      <c r="C875" s="5" t="s">
        <v>1094</v>
      </c>
      <c r="D875" s="9">
        <v>451131192502</v>
      </c>
      <c r="E875" s="10" t="s">
        <v>184</v>
      </c>
      <c r="H875" s="8">
        <v>3033.18</v>
      </c>
      <c r="I875" s="5" t="s">
        <v>15</v>
      </c>
      <c r="J875" s="5" t="s">
        <v>1095</v>
      </c>
    </row>
    <row r="876" spans="1:10">
      <c r="A876" s="5" t="s">
        <v>1166</v>
      </c>
      <c r="B876" s="6">
        <v>44894.818873842603</v>
      </c>
      <c r="C876" s="5" t="s">
        <v>1094</v>
      </c>
      <c r="D876" s="9">
        <v>451131192503</v>
      </c>
      <c r="E876" s="10" t="s">
        <v>184</v>
      </c>
      <c r="H876" s="8">
        <v>4391.28</v>
      </c>
      <c r="I876" s="5" t="s">
        <v>15</v>
      </c>
      <c r="J876" s="5" t="s">
        <v>1095</v>
      </c>
    </row>
    <row r="877" spans="1:10">
      <c r="A877" s="5" t="s">
        <v>1166</v>
      </c>
      <c r="B877" s="6">
        <v>44894.818873842603</v>
      </c>
      <c r="C877" s="5" t="s">
        <v>1094</v>
      </c>
      <c r="D877" s="9">
        <v>451131192504</v>
      </c>
      <c r="E877" s="10" t="s">
        <v>184</v>
      </c>
      <c r="H877" s="8">
        <v>7092.18</v>
      </c>
      <c r="I877" s="5" t="s">
        <v>15</v>
      </c>
      <c r="J877" s="5" t="s">
        <v>1095</v>
      </c>
    </row>
    <row r="878" spans="1:10">
      <c r="A878" s="5" t="s">
        <v>1166</v>
      </c>
      <c r="B878" s="6">
        <v>44894.818873842603</v>
      </c>
      <c r="C878" s="5" t="s">
        <v>1094</v>
      </c>
      <c r="D878" s="9">
        <v>451131192505</v>
      </c>
      <c r="E878" s="10" t="s">
        <v>184</v>
      </c>
      <c r="H878" s="8">
        <v>6717.78</v>
      </c>
      <c r="I878" s="5" t="s">
        <v>15</v>
      </c>
      <c r="J878" s="5" t="s">
        <v>1095</v>
      </c>
    </row>
    <row r="879" spans="1:10">
      <c r="A879" s="5" t="s">
        <v>1166</v>
      </c>
      <c r="B879" s="6">
        <v>44894.818873842603</v>
      </c>
      <c r="C879" s="5" t="s">
        <v>1094</v>
      </c>
      <c r="D879" s="9">
        <v>451131192506</v>
      </c>
      <c r="E879" s="10" t="s">
        <v>184</v>
      </c>
      <c r="H879" s="8">
        <v>4256.96</v>
      </c>
      <c r="I879" s="5" t="s">
        <v>15</v>
      </c>
      <c r="J879" s="5" t="s">
        <v>1095</v>
      </c>
    </row>
    <row r="880" spans="1:10">
      <c r="A880" s="5" t="s">
        <v>1166</v>
      </c>
      <c r="B880" s="6">
        <v>44894.818873842603</v>
      </c>
      <c r="C880" s="5" t="s">
        <v>1094</v>
      </c>
      <c r="D880" s="9">
        <v>45152971480</v>
      </c>
      <c r="E880" s="10" t="s">
        <v>184</v>
      </c>
      <c r="H880" s="8">
        <v>1556.57</v>
      </c>
      <c r="I880" s="5" t="s">
        <v>15</v>
      </c>
      <c r="J880" s="5" t="s">
        <v>1095</v>
      </c>
    </row>
    <row r="881" spans="1:10">
      <c r="A881" s="5" t="s">
        <v>1166</v>
      </c>
      <c r="B881" s="6">
        <v>44894.818873842603</v>
      </c>
      <c r="C881" s="5" t="s">
        <v>1094</v>
      </c>
      <c r="D881" s="9">
        <v>451730392751</v>
      </c>
      <c r="E881" s="10" t="s">
        <v>184</v>
      </c>
      <c r="H881" s="8">
        <v>17811.310000000001</v>
      </c>
      <c r="I881" s="5" t="s">
        <v>15</v>
      </c>
      <c r="J881" s="5" t="s">
        <v>1095</v>
      </c>
    </row>
    <row r="882" spans="1:10">
      <c r="A882" s="5" t="s">
        <v>1166</v>
      </c>
      <c r="B882" s="6">
        <v>44894.818873842603</v>
      </c>
      <c r="C882" s="5" t="s">
        <v>1094</v>
      </c>
      <c r="D882" s="9">
        <v>451730392752</v>
      </c>
      <c r="E882" s="10" t="s">
        <v>184</v>
      </c>
      <c r="H882" s="8">
        <v>116152.54</v>
      </c>
      <c r="I882" s="5" t="s">
        <v>15</v>
      </c>
      <c r="J882" s="5" t="s">
        <v>1095</v>
      </c>
    </row>
    <row r="883" spans="1:10">
      <c r="A883" s="5" t="s">
        <v>1166</v>
      </c>
      <c r="B883" s="6">
        <v>44894.818873842603</v>
      </c>
      <c r="C883" s="5" t="s">
        <v>1094</v>
      </c>
      <c r="D883" s="9">
        <v>45173039982</v>
      </c>
      <c r="E883" s="10" t="s">
        <v>184</v>
      </c>
      <c r="H883" s="8">
        <v>1156.25</v>
      </c>
      <c r="I883" s="5" t="s">
        <v>15</v>
      </c>
      <c r="J883" s="5" t="s">
        <v>1095</v>
      </c>
    </row>
    <row r="884" spans="1:10">
      <c r="A884" s="5" t="s">
        <v>1166</v>
      </c>
      <c r="B884" s="6">
        <v>44894.818873842603</v>
      </c>
      <c r="C884" s="5" t="s">
        <v>1094</v>
      </c>
      <c r="D884" s="9">
        <v>451630697261</v>
      </c>
      <c r="E884" s="10" t="s">
        <v>184</v>
      </c>
      <c r="H884" s="8">
        <v>10523.26</v>
      </c>
      <c r="I884" s="5" t="s">
        <v>15</v>
      </c>
      <c r="J884" s="5" t="s">
        <v>1095</v>
      </c>
    </row>
    <row r="885" spans="1:10">
      <c r="A885" s="5" t="s">
        <v>1166</v>
      </c>
      <c r="B885" s="6">
        <v>44894.818873842603</v>
      </c>
      <c r="C885" s="5" t="s">
        <v>1094</v>
      </c>
      <c r="D885" s="9">
        <v>451630697262</v>
      </c>
      <c r="E885" s="10" t="s">
        <v>184</v>
      </c>
      <c r="H885" s="8">
        <v>2095.92</v>
      </c>
      <c r="I885" s="5" t="s">
        <v>15</v>
      </c>
      <c r="J885" s="5" t="s">
        <v>1095</v>
      </c>
    </row>
    <row r="886" spans="1:10">
      <c r="A886" s="5" t="s">
        <v>1166</v>
      </c>
      <c r="B886" s="6">
        <v>44894.818873842603</v>
      </c>
      <c r="C886" s="5" t="s">
        <v>1094</v>
      </c>
      <c r="D886" s="9">
        <v>451630697263</v>
      </c>
      <c r="E886" s="10" t="s">
        <v>184</v>
      </c>
      <c r="H886" s="8">
        <v>3196.08</v>
      </c>
      <c r="I886" s="5" t="s">
        <v>15</v>
      </c>
      <c r="J886" s="5" t="s">
        <v>1095</v>
      </c>
    </row>
    <row r="887" spans="1:10">
      <c r="A887" s="5" t="s">
        <v>1166</v>
      </c>
      <c r="B887" s="6">
        <v>44894.818873842603</v>
      </c>
      <c r="C887" s="5" t="s">
        <v>1094</v>
      </c>
      <c r="D887" s="9">
        <v>451630697264</v>
      </c>
      <c r="E887" s="10" t="s">
        <v>184</v>
      </c>
      <c r="H887" s="8">
        <v>6663.15</v>
      </c>
      <c r="I887" s="5" t="s">
        <v>15</v>
      </c>
      <c r="J887" s="5" t="s">
        <v>1095</v>
      </c>
    </row>
    <row r="888" spans="1:10">
      <c r="A888" s="5" t="s">
        <v>1166</v>
      </c>
      <c r="B888" s="6">
        <v>44894.818873842603</v>
      </c>
      <c r="C888" s="5" t="s">
        <v>1094</v>
      </c>
      <c r="D888" s="9">
        <v>451630697265</v>
      </c>
      <c r="E888" s="10" t="s">
        <v>184</v>
      </c>
      <c r="H888" s="8">
        <v>5105.75</v>
      </c>
      <c r="I888" s="5" t="s">
        <v>15</v>
      </c>
      <c r="J888" s="5" t="s">
        <v>1095</v>
      </c>
    </row>
    <row r="889" spans="1:10">
      <c r="A889" s="5" t="s">
        <v>1166</v>
      </c>
      <c r="B889" s="6">
        <v>44894.818873842603</v>
      </c>
      <c r="C889" s="5" t="s">
        <v>1094</v>
      </c>
      <c r="D889" s="9">
        <v>451630697266</v>
      </c>
      <c r="E889" s="10" t="s">
        <v>184</v>
      </c>
      <c r="H889" s="8">
        <v>5801.29</v>
      </c>
      <c r="I889" s="5" t="s">
        <v>15</v>
      </c>
      <c r="J889" s="5" t="s">
        <v>1095</v>
      </c>
    </row>
    <row r="890" spans="1:10">
      <c r="A890" s="5" t="s">
        <v>1166</v>
      </c>
      <c r="B890" s="6">
        <v>44894.818873842603</v>
      </c>
      <c r="C890" s="5" t="s">
        <v>1094</v>
      </c>
      <c r="D890" s="9">
        <v>45163070546</v>
      </c>
      <c r="E890" s="10" t="s">
        <v>184</v>
      </c>
      <c r="H890" s="8">
        <v>341.19</v>
      </c>
      <c r="I890" s="5" t="s">
        <v>15</v>
      </c>
      <c r="J890" s="5" t="s">
        <v>1095</v>
      </c>
    </row>
    <row r="891" spans="1:10">
      <c r="A891" s="5" t="s">
        <v>1166</v>
      </c>
      <c r="B891" s="6">
        <v>44894.818873842603</v>
      </c>
      <c r="C891" s="5" t="s">
        <v>1094</v>
      </c>
      <c r="D891" s="9">
        <v>45173040850</v>
      </c>
      <c r="E891" s="10" t="s">
        <v>184</v>
      </c>
      <c r="H891" s="8">
        <v>193.03</v>
      </c>
      <c r="I891" s="5" t="s">
        <v>15</v>
      </c>
      <c r="J891" s="5" t="s">
        <v>1095</v>
      </c>
    </row>
    <row r="892" spans="1:10">
      <c r="A892" s="5" t="s">
        <v>1166</v>
      </c>
      <c r="B892" s="6">
        <v>44894.818873842603</v>
      </c>
      <c r="C892" s="5" t="s">
        <v>1094</v>
      </c>
      <c r="D892" s="9">
        <v>45152973121</v>
      </c>
      <c r="E892" s="10" t="s">
        <v>184</v>
      </c>
      <c r="H892" s="8">
        <v>15000</v>
      </c>
      <c r="I892" s="5" t="s">
        <v>15</v>
      </c>
      <c r="J892" s="5" t="s">
        <v>1095</v>
      </c>
    </row>
    <row r="893" spans="1:10">
      <c r="A893" s="5" t="s">
        <v>1166</v>
      </c>
      <c r="B893" s="6">
        <v>44894.818873842603</v>
      </c>
      <c r="C893" s="5" t="s">
        <v>1094</v>
      </c>
      <c r="D893" s="9">
        <v>45163070242</v>
      </c>
      <c r="E893" s="10" t="s">
        <v>184</v>
      </c>
      <c r="H893" s="8">
        <v>1192.5</v>
      </c>
      <c r="I893" s="5" t="s">
        <v>15</v>
      </c>
      <c r="J893" s="10" t="s">
        <v>1096</v>
      </c>
    </row>
    <row r="894" spans="1:10">
      <c r="A894" s="5" t="s">
        <v>1166</v>
      </c>
      <c r="B894" s="6">
        <v>44894.818873842603</v>
      </c>
      <c r="C894" s="5" t="s">
        <v>1094</v>
      </c>
      <c r="D894" s="9">
        <v>451630702421</v>
      </c>
      <c r="E894" s="10" t="s">
        <v>184</v>
      </c>
      <c r="H894" s="8">
        <v>1488.76</v>
      </c>
      <c r="I894" s="5" t="s">
        <v>15</v>
      </c>
      <c r="J894" s="10" t="s">
        <v>1096</v>
      </c>
    </row>
    <row r="895" spans="1:10">
      <c r="A895" s="5" t="s">
        <v>1166</v>
      </c>
      <c r="B895" s="6">
        <v>44894.818873842603</v>
      </c>
      <c r="C895" s="5" t="s">
        <v>1094</v>
      </c>
      <c r="D895" s="9">
        <v>45123106337</v>
      </c>
      <c r="E895" s="10" t="s">
        <v>184</v>
      </c>
      <c r="H895" s="8">
        <v>15665</v>
      </c>
      <c r="I895" s="5" t="s">
        <v>15</v>
      </c>
      <c r="J895" s="10" t="s">
        <v>1096</v>
      </c>
    </row>
    <row r="896" spans="1:10">
      <c r="A896" s="5" t="s">
        <v>1166</v>
      </c>
      <c r="B896" s="6">
        <v>44894.818873842603</v>
      </c>
      <c r="C896" s="5" t="s">
        <v>1094</v>
      </c>
      <c r="D896" s="9">
        <v>45123107051</v>
      </c>
      <c r="E896" s="10" t="s">
        <v>184</v>
      </c>
      <c r="H896" s="8">
        <v>33400</v>
      </c>
      <c r="I896" s="5" t="s">
        <v>15</v>
      </c>
      <c r="J896" s="5" t="s">
        <v>1097</v>
      </c>
    </row>
    <row r="897" spans="1:10">
      <c r="A897" s="5" t="s">
        <v>1166</v>
      </c>
      <c r="B897" s="6">
        <v>44894.818873842603</v>
      </c>
      <c r="C897" s="5" t="s">
        <v>1094</v>
      </c>
      <c r="D897" s="9">
        <v>45163070136</v>
      </c>
      <c r="E897" s="10" t="s">
        <v>184</v>
      </c>
      <c r="H897" s="8">
        <v>917.75</v>
      </c>
      <c r="I897" s="5" t="s">
        <v>15</v>
      </c>
      <c r="J897" s="10" t="s">
        <v>1096</v>
      </c>
    </row>
    <row r="898" spans="1:10">
      <c r="A898" s="5" t="s">
        <v>1167</v>
      </c>
      <c r="B898" s="6">
        <v>44894.818873842603</v>
      </c>
      <c r="C898" s="5" t="s">
        <v>1094</v>
      </c>
      <c r="D898" s="7"/>
      <c r="E898" s="10"/>
      <c r="F898" s="8">
        <v>6029.3</v>
      </c>
      <c r="I898" s="11" t="s">
        <v>9</v>
      </c>
      <c r="J898" s="10" t="s">
        <v>1129</v>
      </c>
    </row>
    <row r="899" spans="1:10">
      <c r="A899" s="5" t="s">
        <v>1166</v>
      </c>
      <c r="B899" s="6">
        <v>44894.818873842603</v>
      </c>
      <c r="C899" s="5" t="s">
        <v>1094</v>
      </c>
      <c r="D899" s="7"/>
      <c r="E899" s="10"/>
      <c r="F899" s="8">
        <v>0.7</v>
      </c>
      <c r="I899" s="11" t="s">
        <v>9</v>
      </c>
      <c r="J899" s="5" t="s">
        <v>1095</v>
      </c>
    </row>
    <row r="900" spans="1:10">
      <c r="A900" s="5" t="s">
        <v>1166</v>
      </c>
      <c r="B900" s="6">
        <v>44894.818873842603</v>
      </c>
      <c r="C900" s="5" t="s">
        <v>1094</v>
      </c>
      <c r="D900" s="7"/>
      <c r="E900" s="10"/>
      <c r="F900" s="8">
        <v>67483.8</v>
      </c>
      <c r="I900" s="11" t="s">
        <v>9</v>
      </c>
      <c r="J900" s="5" t="s">
        <v>1097</v>
      </c>
    </row>
    <row r="901" spans="1:10">
      <c r="A901" s="5" t="s">
        <v>1166</v>
      </c>
      <c r="B901" s="6">
        <v>44894.818873842603</v>
      </c>
      <c r="C901" s="5" t="s">
        <v>1094</v>
      </c>
      <c r="D901" s="7"/>
      <c r="E901" s="10"/>
      <c r="F901" s="8">
        <v>7199.1</v>
      </c>
      <c r="I901" s="11" t="s">
        <v>9</v>
      </c>
      <c r="J901" s="10" t="s">
        <v>1101</v>
      </c>
    </row>
    <row r="902" spans="1:10">
      <c r="A902" s="5" t="s">
        <v>1166</v>
      </c>
      <c r="B902" s="6">
        <v>44894.818873842603</v>
      </c>
      <c r="C902" s="5" t="s">
        <v>1094</v>
      </c>
      <c r="D902" s="7"/>
      <c r="E902" s="10"/>
      <c r="F902" s="8">
        <v>9521.2000000000007</v>
      </c>
      <c r="I902" s="11" t="s">
        <v>9</v>
      </c>
      <c r="J902" s="5" t="s">
        <v>1102</v>
      </c>
    </row>
    <row r="903" spans="1:10">
      <c r="A903" s="5" t="s">
        <v>1166</v>
      </c>
      <c r="B903" s="6">
        <v>44894.818873842603</v>
      </c>
      <c r="C903" s="5" t="s">
        <v>1094</v>
      </c>
      <c r="D903" s="7"/>
      <c r="E903" s="10"/>
      <c r="F903" s="8">
        <v>9448.2000000000007</v>
      </c>
      <c r="I903" s="11" t="s">
        <v>9</v>
      </c>
      <c r="J903" s="5" t="s">
        <v>1103</v>
      </c>
    </row>
    <row r="904" spans="1:10">
      <c r="A904" s="5" t="s">
        <v>1166</v>
      </c>
      <c r="B904" s="6">
        <v>44894.818873842603</v>
      </c>
      <c r="C904" s="5" t="s">
        <v>1094</v>
      </c>
      <c r="D904" s="7"/>
      <c r="E904" s="10"/>
      <c r="F904" s="8">
        <v>9971.1</v>
      </c>
      <c r="I904" s="11" t="s">
        <v>9</v>
      </c>
      <c r="J904" s="5" t="s">
        <v>1104</v>
      </c>
    </row>
    <row r="905" spans="1:10">
      <c r="A905" s="5" t="s">
        <v>1166</v>
      </c>
      <c r="B905" s="6">
        <v>44894.818873842603</v>
      </c>
      <c r="C905" s="5" t="s">
        <v>1094</v>
      </c>
      <c r="D905" s="7"/>
      <c r="E905" s="10"/>
      <c r="F905" s="8">
        <v>8390.6</v>
      </c>
      <c r="I905" s="11" t="s">
        <v>9</v>
      </c>
      <c r="J905" s="10" t="s">
        <v>1105</v>
      </c>
    </row>
    <row r="906" spans="1:10">
      <c r="A906" s="5" t="s">
        <v>1166</v>
      </c>
      <c r="B906" s="6">
        <v>44894.818873842603</v>
      </c>
      <c r="C906" s="5" t="s">
        <v>1094</v>
      </c>
      <c r="D906" s="7"/>
      <c r="E906" s="10"/>
      <c r="F906" s="8">
        <v>6900.7</v>
      </c>
      <c r="I906" s="11" t="s">
        <v>9</v>
      </c>
      <c r="J906" s="5" t="s">
        <v>1106</v>
      </c>
    </row>
    <row r="907" spans="1:10">
      <c r="A907" s="5" t="s">
        <v>1166</v>
      </c>
      <c r="B907" s="6">
        <v>44894.818873842603</v>
      </c>
      <c r="C907" s="5" t="s">
        <v>1094</v>
      </c>
      <c r="D907" s="7"/>
      <c r="E907" s="10"/>
      <c r="F907" s="8">
        <v>36665.5</v>
      </c>
      <c r="I907" s="11" t="s">
        <v>9</v>
      </c>
      <c r="J907" s="5" t="s">
        <v>1117</v>
      </c>
    </row>
    <row r="908" spans="1:10">
      <c r="A908" s="5" t="s">
        <v>1166</v>
      </c>
      <c r="B908" s="6">
        <v>44894.818873842603</v>
      </c>
      <c r="C908" s="5" t="s">
        <v>1094</v>
      </c>
      <c r="D908" s="7"/>
      <c r="E908" s="10"/>
      <c r="F908" s="8">
        <v>15015.8</v>
      </c>
      <c r="I908" s="11" t="s">
        <v>9</v>
      </c>
      <c r="J908" s="10" t="s">
        <v>1107</v>
      </c>
    </row>
    <row r="909" spans="1:10">
      <c r="A909" s="5" t="s">
        <v>1166</v>
      </c>
      <c r="B909" s="6">
        <v>44894.818873842603</v>
      </c>
      <c r="C909" s="5" t="s">
        <v>1094</v>
      </c>
      <c r="D909" s="7"/>
      <c r="E909" s="10"/>
      <c r="F909" s="8">
        <v>12814.9</v>
      </c>
      <c r="I909" s="11" t="s">
        <v>9</v>
      </c>
      <c r="J909" s="10" t="s">
        <v>1108</v>
      </c>
    </row>
    <row r="910" spans="1:10">
      <c r="A910" s="5" t="s">
        <v>1166</v>
      </c>
      <c r="B910" s="6">
        <v>44894.818873842603</v>
      </c>
      <c r="C910" s="5" t="s">
        <v>1094</v>
      </c>
      <c r="D910" s="7"/>
      <c r="E910" s="10"/>
      <c r="F910" s="8">
        <v>8847.2000000000007</v>
      </c>
      <c r="I910" s="11" t="s">
        <v>9</v>
      </c>
      <c r="J910" s="10" t="s">
        <v>1109</v>
      </c>
    </row>
    <row r="911" spans="1:10">
      <c r="A911" s="5" t="s">
        <v>1166</v>
      </c>
      <c r="B911" s="6">
        <v>44894.818873842603</v>
      </c>
      <c r="C911" s="5" t="s">
        <v>1094</v>
      </c>
      <c r="D911" s="7"/>
      <c r="E911" s="10"/>
      <c r="F911" s="8">
        <v>8181.7</v>
      </c>
      <c r="I911" s="11" t="s">
        <v>9</v>
      </c>
      <c r="J911" s="10" t="s">
        <v>1118</v>
      </c>
    </row>
    <row r="912" spans="1:10">
      <c r="A912" s="5" t="s">
        <v>1166</v>
      </c>
      <c r="B912" s="6">
        <v>44894.818873842603</v>
      </c>
      <c r="C912" s="5" t="s">
        <v>1094</v>
      </c>
      <c r="D912" s="7"/>
      <c r="E912" s="10"/>
      <c r="F912" s="8">
        <v>8125.8</v>
      </c>
      <c r="I912" s="11" t="s">
        <v>9</v>
      </c>
      <c r="J912" s="10" t="s">
        <v>1110</v>
      </c>
    </row>
    <row r="913" spans="1:10">
      <c r="A913" s="5" t="s">
        <v>1166</v>
      </c>
      <c r="B913" s="6">
        <v>44894.818873842603</v>
      </c>
      <c r="C913" s="5" t="s">
        <v>1094</v>
      </c>
      <c r="D913" s="7"/>
      <c r="E913" s="10"/>
      <c r="F913" s="8">
        <v>11327</v>
      </c>
      <c r="I913" s="11" t="s">
        <v>9</v>
      </c>
      <c r="J913" s="10" t="s">
        <v>1111</v>
      </c>
    </row>
    <row r="914" spans="1:10">
      <c r="A914" s="5" t="s">
        <v>1166</v>
      </c>
      <c r="B914" s="6">
        <v>44894.818873842603</v>
      </c>
      <c r="C914" s="5" t="s">
        <v>1094</v>
      </c>
      <c r="D914" s="7"/>
      <c r="E914" s="10"/>
      <c r="F914" s="8">
        <v>11514.4</v>
      </c>
      <c r="I914" s="11" t="s">
        <v>9</v>
      </c>
      <c r="J914" s="10" t="s">
        <v>1122</v>
      </c>
    </row>
    <row r="915" spans="1:10">
      <c r="A915" s="5" t="s">
        <v>1166</v>
      </c>
      <c r="B915" s="6">
        <v>44894.818873842603</v>
      </c>
      <c r="C915" s="5" t="s">
        <v>1094</v>
      </c>
      <c r="D915" s="7"/>
      <c r="E915" s="10"/>
      <c r="F915" s="8">
        <v>197742</v>
      </c>
      <c r="I915" s="11" t="s">
        <v>9</v>
      </c>
      <c r="J915" s="10" t="s">
        <v>1096</v>
      </c>
    </row>
    <row r="916" spans="1:10">
      <c r="A916" s="5" t="s">
        <v>1166</v>
      </c>
      <c r="B916" s="6">
        <v>44894.818873842603</v>
      </c>
      <c r="C916" s="5" t="s">
        <v>1094</v>
      </c>
      <c r="D916" s="7"/>
      <c r="E916" s="10"/>
      <c r="F916" s="8">
        <v>16246.3</v>
      </c>
      <c r="I916" s="11" t="s">
        <v>9</v>
      </c>
      <c r="J916" s="5" t="s">
        <v>1113</v>
      </c>
    </row>
    <row r="917" spans="1:10">
      <c r="A917" s="5" t="s">
        <v>1166</v>
      </c>
      <c r="B917" s="6">
        <v>44894.818873842603</v>
      </c>
      <c r="C917" s="5" t="s">
        <v>1094</v>
      </c>
      <c r="D917" s="7"/>
      <c r="E917" s="10"/>
      <c r="F917" s="8">
        <v>12281</v>
      </c>
      <c r="I917" s="11" t="s">
        <v>9</v>
      </c>
      <c r="J917" s="5" t="s">
        <v>1114</v>
      </c>
    </row>
    <row r="918" spans="1:10">
      <c r="A918" s="12" t="s">
        <v>21</v>
      </c>
      <c r="B918" s="3"/>
      <c r="C918" s="3"/>
      <c r="D918" s="26">
        <f>401719.41+66120</f>
        <v>467839.41</v>
      </c>
      <c r="E918" s="10"/>
      <c r="F918" s="23">
        <f>SUM(F871:G917)</f>
        <v>467839.41</v>
      </c>
      <c r="H918" s="8"/>
      <c r="I918" s="11"/>
      <c r="J918" s="5"/>
    </row>
    <row r="919" spans="1:10">
      <c r="A919" s="13" t="s">
        <v>22</v>
      </c>
      <c r="B919" s="13" t="s">
        <v>23</v>
      </c>
      <c r="C919" s="13" t="s">
        <v>24</v>
      </c>
      <c r="D919" s="7"/>
      <c r="E919" s="10"/>
      <c r="H919" s="8"/>
      <c r="I919" s="11"/>
      <c r="J919" s="5"/>
    </row>
    <row r="920" spans="1:10" ht="15.75" customHeight="1">
      <c r="D920" s="14">
        <v>112320791</v>
      </c>
    </row>
    <row r="921" spans="1:10" ht="15.75" customHeight="1">
      <c r="D921" s="14">
        <v>112320848</v>
      </c>
    </row>
    <row r="923" spans="1:10">
      <c r="A923" s="1" t="s">
        <v>0</v>
      </c>
      <c r="B923" s="2"/>
      <c r="C923" s="2"/>
      <c r="D923" s="2"/>
      <c r="E923" s="2"/>
      <c r="F923" s="2"/>
      <c r="G923" s="2"/>
      <c r="H923" s="2"/>
      <c r="I923" s="2"/>
      <c r="J923" s="2"/>
    </row>
    <row r="924" spans="1:10">
      <c r="A924" s="3" t="s">
        <v>131</v>
      </c>
      <c r="B924" s="2"/>
      <c r="C924" s="2"/>
      <c r="D924" s="2"/>
      <c r="E924" s="2"/>
      <c r="F924" s="2"/>
      <c r="G924" s="2"/>
      <c r="H924" s="2"/>
      <c r="I924" s="2"/>
      <c r="J924" s="2"/>
    </row>
    <row r="925" spans="1:10">
      <c r="A925" s="88" t="s">
        <v>0</v>
      </c>
      <c r="B925" s="88" t="s">
        <v>2</v>
      </c>
      <c r="C925" s="88" t="s">
        <v>3</v>
      </c>
      <c r="D925" s="88" t="s">
        <v>4</v>
      </c>
      <c r="E925" s="88" t="s">
        <v>5</v>
      </c>
      <c r="F925" s="88" t="s">
        <v>6</v>
      </c>
      <c r="G925" s="90"/>
      <c r="H925" s="91"/>
      <c r="I925" s="88" t="s">
        <v>7</v>
      </c>
      <c r="J925" s="88" t="s">
        <v>8</v>
      </c>
    </row>
    <row r="926" spans="1:10">
      <c r="A926" s="89"/>
      <c r="B926" s="89"/>
      <c r="C926" s="89"/>
      <c r="D926" s="89"/>
      <c r="E926" s="89"/>
      <c r="F926" s="4" t="s">
        <v>9</v>
      </c>
      <c r="G926" s="4" t="s">
        <v>10</v>
      </c>
      <c r="H926" s="4" t="s">
        <v>11</v>
      </c>
      <c r="I926" s="89"/>
      <c r="J926" s="89"/>
    </row>
    <row r="927" spans="1:10">
      <c r="A927" s="5" t="s">
        <v>1168</v>
      </c>
      <c r="B927" s="6">
        <v>44895.895855613417</v>
      </c>
      <c r="C927" s="5" t="s">
        <v>1094</v>
      </c>
      <c r="D927" s="7"/>
      <c r="E927" s="10"/>
      <c r="G927" s="8">
        <v>2086.58</v>
      </c>
      <c r="I927" s="11" t="s">
        <v>10</v>
      </c>
      <c r="J927" s="5" t="s">
        <v>1097</v>
      </c>
    </row>
    <row r="928" spans="1:10">
      <c r="A928" s="5" t="s">
        <v>1169</v>
      </c>
      <c r="B928" s="6">
        <v>44895.895855613417</v>
      </c>
      <c r="C928" s="5" t="s">
        <v>1094</v>
      </c>
      <c r="D928" s="9">
        <v>45113125245</v>
      </c>
      <c r="E928" s="10" t="s">
        <v>184</v>
      </c>
      <c r="H928" s="8">
        <v>10749.14</v>
      </c>
      <c r="I928" s="5" t="s">
        <v>15</v>
      </c>
      <c r="J928" s="5" t="s">
        <v>1097</v>
      </c>
    </row>
    <row r="929" spans="1:10">
      <c r="A929" s="5" t="s">
        <v>1168</v>
      </c>
      <c r="B929" s="6">
        <v>44895.895855613417</v>
      </c>
      <c r="C929" s="5" t="s">
        <v>1094</v>
      </c>
      <c r="D929" s="9">
        <v>45173039775</v>
      </c>
      <c r="E929" s="10" t="s">
        <v>184</v>
      </c>
      <c r="H929" s="8">
        <v>287.89999999999998</v>
      </c>
      <c r="I929" s="5" t="s">
        <v>15</v>
      </c>
      <c r="J929" s="5" t="s">
        <v>1095</v>
      </c>
    </row>
    <row r="930" spans="1:10">
      <c r="A930" s="5" t="s">
        <v>1168</v>
      </c>
      <c r="B930" s="6">
        <v>44895.895855613417</v>
      </c>
      <c r="C930" s="5" t="s">
        <v>1094</v>
      </c>
      <c r="D930" s="9">
        <v>45123107610</v>
      </c>
      <c r="E930" s="10" t="s">
        <v>184</v>
      </c>
      <c r="H930" s="8">
        <v>1539.97</v>
      </c>
      <c r="I930" s="5" t="s">
        <v>15</v>
      </c>
      <c r="J930" s="5" t="s">
        <v>1095</v>
      </c>
    </row>
    <row r="931" spans="1:10">
      <c r="A931" s="5" t="s">
        <v>1168</v>
      </c>
      <c r="B931" s="6">
        <v>44895.895855613417</v>
      </c>
      <c r="C931" s="5" t="s">
        <v>1094</v>
      </c>
      <c r="D931" s="9">
        <v>45123107242</v>
      </c>
      <c r="E931" s="10" t="s">
        <v>184</v>
      </c>
      <c r="H931" s="8">
        <v>115.2</v>
      </c>
      <c r="I931" s="5" t="s">
        <v>15</v>
      </c>
      <c r="J931" s="5" t="s">
        <v>1095</v>
      </c>
    </row>
    <row r="932" spans="1:10">
      <c r="A932" s="5" t="s">
        <v>1168</v>
      </c>
      <c r="B932" s="6">
        <v>44895.895855613417</v>
      </c>
      <c r="C932" s="5" t="s">
        <v>1094</v>
      </c>
      <c r="D932" s="9">
        <v>45163073382</v>
      </c>
      <c r="E932" s="10" t="s">
        <v>184</v>
      </c>
      <c r="H932" s="8">
        <v>420.2</v>
      </c>
      <c r="I932" s="5" t="s">
        <v>15</v>
      </c>
      <c r="J932" s="5" t="s">
        <v>1095</v>
      </c>
    </row>
    <row r="933" spans="1:10">
      <c r="A933" s="5" t="s">
        <v>1168</v>
      </c>
      <c r="B933" s="6">
        <v>44895.895855613417</v>
      </c>
      <c r="C933" s="5" t="s">
        <v>1094</v>
      </c>
      <c r="D933" s="9">
        <v>45152975924</v>
      </c>
      <c r="E933" s="10" t="s">
        <v>184</v>
      </c>
      <c r="H933" s="8">
        <v>519.54</v>
      </c>
      <c r="I933" s="5" t="s">
        <v>15</v>
      </c>
      <c r="J933" s="5" t="s">
        <v>1095</v>
      </c>
    </row>
    <row r="934" spans="1:10">
      <c r="A934" s="5" t="s">
        <v>1168</v>
      </c>
      <c r="B934" s="6">
        <v>44895.895855613417</v>
      </c>
      <c r="C934" s="5" t="s">
        <v>1094</v>
      </c>
      <c r="D934" s="9">
        <v>45132981743</v>
      </c>
      <c r="E934" s="10" t="s">
        <v>184</v>
      </c>
      <c r="H934" s="8">
        <v>4448.2</v>
      </c>
      <c r="I934" s="5" t="s">
        <v>15</v>
      </c>
      <c r="J934" s="5" t="s">
        <v>1095</v>
      </c>
    </row>
    <row r="935" spans="1:10">
      <c r="A935" s="5" t="s">
        <v>1168</v>
      </c>
      <c r="B935" s="6">
        <v>44895.895855613417</v>
      </c>
      <c r="C935" s="5" t="s">
        <v>1094</v>
      </c>
      <c r="D935" s="9">
        <v>45173041486</v>
      </c>
      <c r="E935" s="10" t="s">
        <v>184</v>
      </c>
      <c r="H935" s="8">
        <v>1000</v>
      </c>
      <c r="I935" s="5" t="s">
        <v>15</v>
      </c>
      <c r="J935" s="5" t="s">
        <v>1097</v>
      </c>
    </row>
    <row r="936" spans="1:10">
      <c r="A936" s="5" t="s">
        <v>1168</v>
      </c>
      <c r="B936" s="6">
        <v>44895.895855613417</v>
      </c>
      <c r="C936" s="5" t="s">
        <v>1094</v>
      </c>
      <c r="D936" s="9">
        <v>53712159492</v>
      </c>
      <c r="E936" s="10" t="s">
        <v>184</v>
      </c>
      <c r="H936" s="8">
        <v>3700</v>
      </c>
      <c r="I936" s="5" t="s">
        <v>15</v>
      </c>
      <c r="J936" s="5" t="s">
        <v>1097</v>
      </c>
    </row>
    <row r="937" spans="1:10">
      <c r="A937" s="5" t="s">
        <v>1168</v>
      </c>
      <c r="B937" s="6">
        <v>44895.895855613417</v>
      </c>
      <c r="C937" s="5" t="s">
        <v>1094</v>
      </c>
      <c r="D937" s="9">
        <v>451131223691</v>
      </c>
      <c r="E937" s="10" t="s">
        <v>184</v>
      </c>
      <c r="H937" s="8">
        <v>7137.24</v>
      </c>
      <c r="I937" s="5" t="s">
        <v>15</v>
      </c>
      <c r="J937" s="5" t="s">
        <v>1095</v>
      </c>
    </row>
    <row r="938" spans="1:10">
      <c r="A938" s="5" t="s">
        <v>1168</v>
      </c>
      <c r="B938" s="6">
        <v>44895.895855613417</v>
      </c>
      <c r="C938" s="5" t="s">
        <v>1094</v>
      </c>
      <c r="D938" s="9">
        <v>15970314151</v>
      </c>
      <c r="E938" s="10" t="s">
        <v>184</v>
      </c>
      <c r="H938" s="8">
        <v>5000</v>
      </c>
      <c r="I938" s="5" t="s">
        <v>15</v>
      </c>
      <c r="J938" s="5" t="s">
        <v>1097</v>
      </c>
    </row>
    <row r="939" spans="1:10">
      <c r="A939" s="5" t="s">
        <v>1168</v>
      </c>
      <c r="B939" s="6">
        <v>44895.895855613417</v>
      </c>
      <c r="C939" s="5" t="s">
        <v>1094</v>
      </c>
      <c r="D939" s="9">
        <v>45152975567</v>
      </c>
      <c r="E939" s="10" t="s">
        <v>184</v>
      </c>
      <c r="H939" s="8">
        <v>5122.38</v>
      </c>
      <c r="I939" s="5" t="s">
        <v>15</v>
      </c>
      <c r="J939" s="5" t="s">
        <v>1097</v>
      </c>
    </row>
    <row r="940" spans="1:10">
      <c r="A940" s="5" t="s">
        <v>1168</v>
      </c>
      <c r="B940" s="6">
        <v>44895.895855613417</v>
      </c>
      <c r="C940" s="5" t="s">
        <v>1094</v>
      </c>
      <c r="D940" s="9">
        <v>45132981625</v>
      </c>
      <c r="E940" s="10" t="s">
        <v>184</v>
      </c>
      <c r="H940" s="8">
        <v>5569</v>
      </c>
      <c r="I940" s="5" t="s">
        <v>15</v>
      </c>
      <c r="J940" s="5" t="s">
        <v>1097</v>
      </c>
    </row>
    <row r="941" spans="1:10">
      <c r="A941" s="5" t="s">
        <v>1168</v>
      </c>
      <c r="B941" s="6">
        <v>44895.895855613417</v>
      </c>
      <c r="C941" s="5" t="s">
        <v>1094</v>
      </c>
      <c r="D941" s="9">
        <v>451131223692</v>
      </c>
      <c r="E941" s="10" t="s">
        <v>184</v>
      </c>
      <c r="H941" s="8">
        <v>6938.6</v>
      </c>
      <c r="I941" s="5" t="s">
        <v>15</v>
      </c>
      <c r="J941" s="5" t="s">
        <v>1095</v>
      </c>
    </row>
    <row r="942" spans="1:10">
      <c r="A942" s="5" t="s">
        <v>1168</v>
      </c>
      <c r="B942" s="6">
        <v>44895.895855613417</v>
      </c>
      <c r="C942" s="5" t="s">
        <v>1094</v>
      </c>
      <c r="D942" s="9">
        <v>45163073403</v>
      </c>
      <c r="E942" s="10" t="s">
        <v>184</v>
      </c>
      <c r="H942" s="8">
        <v>20000</v>
      </c>
      <c r="I942" s="5" t="s">
        <v>15</v>
      </c>
      <c r="J942" s="5" t="s">
        <v>1097</v>
      </c>
    </row>
    <row r="943" spans="1:10">
      <c r="A943" s="5" t="s">
        <v>1168</v>
      </c>
      <c r="B943" s="6">
        <v>44895.895855613417</v>
      </c>
      <c r="C943" s="5" t="s">
        <v>1094</v>
      </c>
      <c r="D943" s="9">
        <v>451131223693</v>
      </c>
      <c r="E943" s="10" t="s">
        <v>184</v>
      </c>
      <c r="H943" s="8">
        <v>6079.84</v>
      </c>
      <c r="I943" s="5" t="s">
        <v>15</v>
      </c>
      <c r="J943" s="5" t="s">
        <v>1095</v>
      </c>
    </row>
    <row r="944" spans="1:10">
      <c r="A944" s="5" t="s">
        <v>1168</v>
      </c>
      <c r="B944" s="6">
        <v>44895.895855613417</v>
      </c>
      <c r="C944" s="5" t="s">
        <v>1094</v>
      </c>
      <c r="D944" s="9">
        <v>451131223694</v>
      </c>
      <c r="E944" s="10" t="s">
        <v>184</v>
      </c>
      <c r="H944" s="8">
        <v>8077.85</v>
      </c>
      <c r="I944" s="5" t="s">
        <v>15</v>
      </c>
      <c r="J944" s="5" t="s">
        <v>1095</v>
      </c>
    </row>
    <row r="945" spans="1:10">
      <c r="A945" s="5" t="s">
        <v>1168</v>
      </c>
      <c r="B945" s="6">
        <v>44895.895855613417</v>
      </c>
      <c r="C945" s="5" t="s">
        <v>1094</v>
      </c>
      <c r="D945" s="9">
        <v>451131223695</v>
      </c>
      <c r="E945" s="10" t="s">
        <v>184</v>
      </c>
      <c r="H945" s="8">
        <v>7579.66</v>
      </c>
      <c r="I945" s="5" t="s">
        <v>15</v>
      </c>
      <c r="J945" s="5" t="s">
        <v>1095</v>
      </c>
    </row>
    <row r="946" spans="1:10">
      <c r="A946" s="5" t="s">
        <v>1168</v>
      </c>
      <c r="B946" s="6">
        <v>44895.895855613417</v>
      </c>
      <c r="C946" s="5" t="s">
        <v>1094</v>
      </c>
      <c r="D946" s="9">
        <v>45173043853</v>
      </c>
      <c r="E946" s="10" t="s">
        <v>184</v>
      </c>
      <c r="H946" s="8">
        <v>3791.88</v>
      </c>
      <c r="I946" s="5" t="s">
        <v>15</v>
      </c>
      <c r="J946" s="5" t="s">
        <v>1097</v>
      </c>
    </row>
    <row r="947" spans="1:10">
      <c r="A947" s="5" t="s">
        <v>1168</v>
      </c>
      <c r="B947" s="6">
        <v>44895.895855613417</v>
      </c>
      <c r="C947" s="5" t="s">
        <v>1094</v>
      </c>
      <c r="D947" s="9">
        <v>451131223696</v>
      </c>
      <c r="E947" s="10" t="s">
        <v>184</v>
      </c>
      <c r="H947" s="8">
        <v>6957.96</v>
      </c>
      <c r="I947" s="5" t="s">
        <v>15</v>
      </c>
      <c r="J947" s="5" t="s">
        <v>1095</v>
      </c>
    </row>
    <row r="948" spans="1:10">
      <c r="A948" s="5" t="s">
        <v>1168</v>
      </c>
      <c r="B948" s="6">
        <v>44895.895855613417</v>
      </c>
      <c r="C948" s="5" t="s">
        <v>1094</v>
      </c>
      <c r="D948" s="7">
        <v>356932</v>
      </c>
      <c r="E948" s="10" t="s">
        <v>184</v>
      </c>
      <c r="H948" s="8">
        <v>5800</v>
      </c>
      <c r="I948" s="5" t="s">
        <v>15</v>
      </c>
      <c r="J948" s="5" t="s">
        <v>1097</v>
      </c>
    </row>
    <row r="949" spans="1:10">
      <c r="A949" s="5" t="s">
        <v>1168</v>
      </c>
      <c r="B949" s="6">
        <v>44895.895855613417</v>
      </c>
      <c r="C949" s="5" t="s">
        <v>1094</v>
      </c>
      <c r="D949" s="9">
        <v>45132982315</v>
      </c>
      <c r="E949" s="10" t="s">
        <v>184</v>
      </c>
      <c r="H949" s="8">
        <v>3141.89</v>
      </c>
      <c r="I949" s="5" t="s">
        <v>15</v>
      </c>
      <c r="J949" s="5" t="s">
        <v>1097</v>
      </c>
    </row>
    <row r="950" spans="1:10">
      <c r="A950" s="5" t="s">
        <v>1168</v>
      </c>
      <c r="B950" s="6">
        <v>44895.895855613417</v>
      </c>
      <c r="C950" s="5" t="s">
        <v>1094</v>
      </c>
      <c r="D950" s="9">
        <v>53712161538</v>
      </c>
      <c r="E950" s="10" t="s">
        <v>184</v>
      </c>
      <c r="H950" s="8">
        <v>177.5</v>
      </c>
      <c r="I950" s="5" t="s">
        <v>15</v>
      </c>
      <c r="J950" s="5" t="s">
        <v>1095</v>
      </c>
    </row>
    <row r="951" spans="1:10">
      <c r="A951" s="5" t="s">
        <v>1168</v>
      </c>
      <c r="B951" s="6">
        <v>44895.895855613417</v>
      </c>
      <c r="C951" s="5" t="s">
        <v>1094</v>
      </c>
      <c r="D951" s="7">
        <v>29536634</v>
      </c>
      <c r="E951" s="10" t="s">
        <v>654</v>
      </c>
      <c r="H951" s="8">
        <v>5400</v>
      </c>
      <c r="I951" s="5" t="s">
        <v>15</v>
      </c>
      <c r="J951" s="5" t="s">
        <v>1141</v>
      </c>
    </row>
    <row r="952" spans="1:10">
      <c r="A952" s="5" t="s">
        <v>1168</v>
      </c>
      <c r="B952" s="6">
        <v>44895.895855613417</v>
      </c>
      <c r="C952" s="5" t="s">
        <v>1094</v>
      </c>
      <c r="D952" s="7"/>
      <c r="E952" s="10"/>
      <c r="F952" s="8">
        <v>35840.400000000001</v>
      </c>
      <c r="I952" s="11" t="s">
        <v>9</v>
      </c>
      <c r="J952" s="5" t="s">
        <v>1095</v>
      </c>
    </row>
    <row r="953" spans="1:10">
      <c r="A953" s="5" t="s">
        <v>1168</v>
      </c>
      <c r="B953" s="6">
        <v>44895.895855613417</v>
      </c>
      <c r="C953" s="5" t="s">
        <v>1094</v>
      </c>
      <c r="D953" s="7"/>
      <c r="E953" s="10"/>
      <c r="F953" s="8">
        <v>29895.1</v>
      </c>
      <c r="I953" s="11" t="s">
        <v>9</v>
      </c>
      <c r="J953" s="5" t="s">
        <v>1099</v>
      </c>
    </row>
    <row r="954" spans="1:10">
      <c r="A954" s="5" t="s">
        <v>1168</v>
      </c>
      <c r="B954" s="6">
        <v>44895.895855613417</v>
      </c>
      <c r="C954" s="5" t="s">
        <v>1094</v>
      </c>
      <c r="D954" s="7"/>
      <c r="E954" s="10"/>
      <c r="F954" s="8">
        <v>18235.3</v>
      </c>
      <c r="I954" s="11" t="s">
        <v>9</v>
      </c>
      <c r="J954" s="10" t="s">
        <v>1100</v>
      </c>
    </row>
    <row r="955" spans="1:10">
      <c r="A955" s="5" t="s">
        <v>1168</v>
      </c>
      <c r="B955" s="6">
        <v>44895.895855613417</v>
      </c>
      <c r="C955" s="5" t="s">
        <v>1094</v>
      </c>
      <c r="D955" s="7"/>
      <c r="E955" s="10"/>
      <c r="F955" s="8">
        <v>53278</v>
      </c>
      <c r="I955" s="11" t="s">
        <v>9</v>
      </c>
      <c r="J955" s="5" t="s">
        <v>1097</v>
      </c>
    </row>
    <row r="956" spans="1:10">
      <c r="A956" s="5" t="s">
        <v>1168</v>
      </c>
      <c r="B956" s="6">
        <v>44895.895855613417</v>
      </c>
      <c r="C956" s="5" t="s">
        <v>1094</v>
      </c>
      <c r="D956" s="7"/>
      <c r="E956" s="10"/>
      <c r="F956" s="8">
        <v>6226</v>
      </c>
      <c r="I956" s="11" t="s">
        <v>9</v>
      </c>
      <c r="J956" s="10" t="s">
        <v>1101</v>
      </c>
    </row>
    <row r="957" spans="1:10">
      <c r="A957" s="5" t="s">
        <v>1168</v>
      </c>
      <c r="B957" s="6">
        <v>44895.895855613417</v>
      </c>
      <c r="C957" s="5" t="s">
        <v>1094</v>
      </c>
      <c r="D957" s="7"/>
      <c r="E957" s="10"/>
      <c r="F957" s="8">
        <v>13940.3</v>
      </c>
      <c r="I957" s="11" t="s">
        <v>9</v>
      </c>
      <c r="J957" s="5" t="s">
        <v>1102</v>
      </c>
    </row>
    <row r="958" spans="1:10">
      <c r="A958" s="5" t="s">
        <v>1168</v>
      </c>
      <c r="B958" s="6">
        <v>44895.895855613417</v>
      </c>
      <c r="C958" s="5" t="s">
        <v>1094</v>
      </c>
      <c r="D958" s="7"/>
      <c r="E958" s="10"/>
      <c r="F958" s="8">
        <v>7321.8</v>
      </c>
      <c r="I958" s="11" t="s">
        <v>9</v>
      </c>
      <c r="J958" s="5" t="s">
        <v>1103</v>
      </c>
    </row>
    <row r="959" spans="1:10">
      <c r="A959" s="5" t="s">
        <v>1168</v>
      </c>
      <c r="B959" s="6">
        <v>44895.895855613417</v>
      </c>
      <c r="C959" s="5" t="s">
        <v>1094</v>
      </c>
      <c r="D959" s="7"/>
      <c r="E959" s="10"/>
      <c r="F959" s="8">
        <v>11722</v>
      </c>
      <c r="I959" s="11" t="s">
        <v>9</v>
      </c>
      <c r="J959" s="5" t="s">
        <v>1104</v>
      </c>
    </row>
    <row r="960" spans="1:10">
      <c r="A960" s="5" t="s">
        <v>1168</v>
      </c>
      <c r="B960" s="6">
        <v>44895.895855613417</v>
      </c>
      <c r="C960" s="5" t="s">
        <v>1094</v>
      </c>
      <c r="D960" s="7"/>
      <c r="E960" s="10"/>
      <c r="F960" s="8">
        <v>13714.2</v>
      </c>
      <c r="I960" s="11" t="s">
        <v>9</v>
      </c>
      <c r="J960" s="10" t="s">
        <v>1105</v>
      </c>
    </row>
    <row r="961" spans="1:10">
      <c r="A961" s="5" t="s">
        <v>1168</v>
      </c>
      <c r="B961" s="6">
        <v>44895.895855613417</v>
      </c>
      <c r="C961" s="5" t="s">
        <v>1094</v>
      </c>
      <c r="D961" s="7"/>
      <c r="E961" s="10"/>
      <c r="F961" s="8">
        <v>17502.099999999999</v>
      </c>
      <c r="I961" s="11" t="s">
        <v>9</v>
      </c>
      <c r="J961" s="5" t="s">
        <v>1106</v>
      </c>
    </row>
    <row r="962" spans="1:10">
      <c r="A962" s="5" t="s">
        <v>1168</v>
      </c>
      <c r="B962" s="6">
        <v>44895.895855613417</v>
      </c>
      <c r="C962" s="5" t="s">
        <v>1094</v>
      </c>
      <c r="D962" s="7"/>
      <c r="E962" s="10"/>
      <c r="F962" s="8">
        <v>10013</v>
      </c>
      <c r="I962" s="11" t="s">
        <v>9</v>
      </c>
      <c r="J962" s="10" t="s">
        <v>1107</v>
      </c>
    </row>
    <row r="963" spans="1:10">
      <c r="A963" s="5" t="s">
        <v>1168</v>
      </c>
      <c r="B963" s="6">
        <v>44895.895855613417</v>
      </c>
      <c r="C963" s="5" t="s">
        <v>1094</v>
      </c>
      <c r="D963" s="7"/>
      <c r="E963" s="10"/>
      <c r="F963" s="8">
        <v>6309.9</v>
      </c>
      <c r="I963" s="11" t="s">
        <v>9</v>
      </c>
      <c r="J963" s="10" t="s">
        <v>1108</v>
      </c>
    </row>
    <row r="964" spans="1:10">
      <c r="A964" s="5" t="s">
        <v>1168</v>
      </c>
      <c r="B964" s="6">
        <v>44895.895855613417</v>
      </c>
      <c r="C964" s="5" t="s">
        <v>1094</v>
      </c>
      <c r="D964" s="7"/>
      <c r="E964" s="10"/>
      <c r="F964" s="8">
        <v>17262.7</v>
      </c>
      <c r="I964" s="11" t="s">
        <v>9</v>
      </c>
      <c r="J964" s="10" t="s">
        <v>1109</v>
      </c>
    </row>
    <row r="965" spans="1:10">
      <c r="A965" s="5" t="s">
        <v>1168</v>
      </c>
      <c r="B965" s="6">
        <v>44895.895855613417</v>
      </c>
      <c r="C965" s="5" t="s">
        <v>1094</v>
      </c>
      <c r="D965" s="7"/>
      <c r="E965" s="10"/>
      <c r="F965" s="8">
        <v>19691.2</v>
      </c>
      <c r="I965" s="11" t="s">
        <v>9</v>
      </c>
      <c r="J965" s="10" t="s">
        <v>1118</v>
      </c>
    </row>
    <row r="966" spans="1:10">
      <c r="A966" s="5" t="s">
        <v>1168</v>
      </c>
      <c r="B966" s="6">
        <v>44895.895855613417</v>
      </c>
      <c r="C966" s="5" t="s">
        <v>1094</v>
      </c>
      <c r="D966" s="7"/>
      <c r="E966" s="10"/>
      <c r="F966" s="8">
        <v>9889</v>
      </c>
      <c r="I966" s="11" t="s">
        <v>9</v>
      </c>
      <c r="J966" s="10" t="s">
        <v>1110</v>
      </c>
    </row>
    <row r="967" spans="1:10">
      <c r="A967" s="5" t="s">
        <v>1168</v>
      </c>
      <c r="B967" s="6">
        <v>44895.895855613417</v>
      </c>
      <c r="C967" s="5" t="s">
        <v>1094</v>
      </c>
      <c r="D967" s="7"/>
      <c r="E967" s="10"/>
      <c r="F967" s="8">
        <v>14078.8</v>
      </c>
      <c r="I967" s="11" t="s">
        <v>9</v>
      </c>
      <c r="J967" s="10" t="s">
        <v>1111</v>
      </c>
    </row>
    <row r="968" spans="1:10">
      <c r="A968" s="5" t="s">
        <v>1168</v>
      </c>
      <c r="B968" s="6">
        <v>44895.895855613417</v>
      </c>
      <c r="C968" s="5" t="s">
        <v>1094</v>
      </c>
      <c r="D968" s="7"/>
      <c r="E968" s="10"/>
      <c r="F968" s="8">
        <v>7774.5</v>
      </c>
      <c r="I968" s="11" t="s">
        <v>9</v>
      </c>
      <c r="J968" s="10" t="s">
        <v>1122</v>
      </c>
    </row>
    <row r="969" spans="1:10">
      <c r="A969" s="5" t="s">
        <v>1168</v>
      </c>
      <c r="B969" s="6">
        <v>44895.895855613417</v>
      </c>
      <c r="C969" s="5" t="s">
        <v>1094</v>
      </c>
      <c r="D969" s="7"/>
      <c r="E969" s="10"/>
      <c r="F969" s="8">
        <v>221091</v>
      </c>
      <c r="I969" s="11" t="s">
        <v>9</v>
      </c>
      <c r="J969" s="10" t="s">
        <v>1096</v>
      </c>
    </row>
    <row r="970" spans="1:10">
      <c r="A970" s="5" t="s">
        <v>1168</v>
      </c>
      <c r="B970" s="6">
        <v>44895.895855613417</v>
      </c>
      <c r="C970" s="5" t="s">
        <v>1094</v>
      </c>
      <c r="D970" s="7"/>
      <c r="E970" s="10"/>
      <c r="F970" s="8">
        <v>9674.7000000000007</v>
      </c>
      <c r="I970" s="11" t="s">
        <v>9</v>
      </c>
      <c r="J970" s="5" t="s">
        <v>1112</v>
      </c>
    </row>
    <row r="971" spans="1:10">
      <c r="A971" s="5" t="s">
        <v>1168</v>
      </c>
      <c r="B971" s="6">
        <v>44895.895855613417</v>
      </c>
      <c r="C971" s="5" t="s">
        <v>1094</v>
      </c>
      <c r="D971" s="7"/>
      <c r="E971" s="10"/>
      <c r="F971" s="8">
        <v>5561.7</v>
      </c>
      <c r="I971" s="11" t="s">
        <v>9</v>
      </c>
      <c r="J971" s="5" t="s">
        <v>1113</v>
      </c>
    </row>
    <row r="972" spans="1:10">
      <c r="A972" s="5" t="s">
        <v>1168</v>
      </c>
      <c r="B972" s="6">
        <v>44895.895855613417</v>
      </c>
      <c r="C972" s="5" t="s">
        <v>1094</v>
      </c>
      <c r="D972" s="7"/>
      <c r="E972" s="10"/>
      <c r="F972" s="8">
        <v>7873.7</v>
      </c>
      <c r="I972" s="11" t="s">
        <v>9</v>
      </c>
      <c r="J972" s="5" t="s">
        <v>1114</v>
      </c>
    </row>
    <row r="973" spans="1:10">
      <c r="A973" s="5" t="s">
        <v>1168</v>
      </c>
      <c r="B973" s="6">
        <v>44895.895855613417</v>
      </c>
      <c r="C973" s="5" t="s">
        <v>1094</v>
      </c>
      <c r="D973" s="7"/>
      <c r="E973" s="10"/>
      <c r="F973" s="8">
        <v>104141.8</v>
      </c>
      <c r="I973" s="11" t="s">
        <v>9</v>
      </c>
      <c r="J973" s="5" t="s">
        <v>1141</v>
      </c>
    </row>
    <row r="974" spans="1:10">
      <c r="A974" s="12" t="s">
        <v>21</v>
      </c>
      <c r="B974" s="3"/>
      <c r="C974" s="3"/>
      <c r="D974" s="26">
        <f>534547.78+108576</f>
        <v>643123.78</v>
      </c>
      <c r="E974" s="10"/>
      <c r="F974" s="25">
        <f>SUM(F927:G973)</f>
        <v>643123.77999999991</v>
      </c>
      <c r="H974" s="8"/>
      <c r="I974" s="11"/>
      <c r="J974" s="5"/>
    </row>
    <row r="975" spans="1:10">
      <c r="A975" s="13" t="s">
        <v>22</v>
      </c>
      <c r="B975" s="13" t="s">
        <v>23</v>
      </c>
      <c r="C975" s="13" t="s">
        <v>24</v>
      </c>
      <c r="D975" s="7"/>
      <c r="E975" s="10"/>
      <c r="H975" s="8"/>
      <c r="I975" s="11"/>
      <c r="J975" s="5"/>
    </row>
    <row r="976" spans="1:10" ht="15.75" customHeight="1">
      <c r="D976" s="14">
        <v>112321354</v>
      </c>
    </row>
    <row r="977" spans="1:10" ht="15.75" customHeight="1">
      <c r="D977" s="14">
        <v>112321499</v>
      </c>
    </row>
    <row r="979" spans="1:10">
      <c r="A979" s="1" t="s">
        <v>0</v>
      </c>
      <c r="B979" s="2"/>
      <c r="C979" s="2"/>
      <c r="D979" s="2"/>
      <c r="E979" s="2"/>
      <c r="F979" s="2"/>
      <c r="G979" s="2"/>
      <c r="H979" s="2"/>
      <c r="I979" s="2"/>
      <c r="J979" s="2"/>
    </row>
    <row r="980" spans="1:10">
      <c r="A980" s="3" t="s">
        <v>136</v>
      </c>
      <c r="B980" s="2"/>
      <c r="C980" s="2"/>
      <c r="D980" s="2"/>
      <c r="E980" s="2"/>
      <c r="F980" s="2"/>
      <c r="G980" s="2"/>
      <c r="H980" s="2"/>
      <c r="I980" s="2"/>
      <c r="J980" s="2"/>
    </row>
    <row r="981" spans="1:10">
      <c r="A981" s="88" t="s">
        <v>0</v>
      </c>
      <c r="B981" s="88" t="s">
        <v>2</v>
      </c>
      <c r="C981" s="88" t="s">
        <v>3</v>
      </c>
      <c r="D981" s="88" t="s">
        <v>4</v>
      </c>
      <c r="E981" s="88" t="s">
        <v>5</v>
      </c>
      <c r="F981" s="88" t="s">
        <v>6</v>
      </c>
      <c r="G981" s="90"/>
      <c r="H981" s="91"/>
      <c r="I981" s="88" t="s">
        <v>7</v>
      </c>
      <c r="J981" s="88" t="s">
        <v>8</v>
      </c>
    </row>
    <row r="982" spans="1:10">
      <c r="A982" s="89"/>
      <c r="B982" s="89"/>
      <c r="C982" s="89"/>
      <c r="D982" s="89"/>
      <c r="E982" s="89"/>
      <c r="F982" s="4" t="s">
        <v>9</v>
      </c>
      <c r="G982" s="4" t="s">
        <v>10</v>
      </c>
      <c r="H982" s="4" t="s">
        <v>11</v>
      </c>
      <c r="I982" s="89"/>
      <c r="J982" s="89"/>
    </row>
    <row r="983" spans="1:10">
      <c r="A983" s="5" t="s">
        <v>1170</v>
      </c>
      <c r="B983" s="6">
        <v>44896.83676755787</v>
      </c>
      <c r="C983" s="5" t="s">
        <v>1094</v>
      </c>
      <c r="D983" s="7"/>
      <c r="E983" s="10"/>
      <c r="G983" s="8">
        <v>3180</v>
      </c>
      <c r="I983" s="11" t="s">
        <v>10</v>
      </c>
      <c r="J983" s="5" t="s">
        <v>1097</v>
      </c>
    </row>
    <row r="984" spans="1:10">
      <c r="A984" s="5" t="s">
        <v>1170</v>
      </c>
      <c r="B984" s="6">
        <v>44896.83676755787</v>
      </c>
      <c r="C984" s="5" t="s">
        <v>1094</v>
      </c>
      <c r="D984" s="9">
        <v>45173045512</v>
      </c>
      <c r="E984" s="10" t="s">
        <v>184</v>
      </c>
      <c r="H984" s="8">
        <v>2648.88</v>
      </c>
      <c r="I984" s="5" t="s">
        <v>15</v>
      </c>
      <c r="J984" s="5" t="s">
        <v>1095</v>
      </c>
    </row>
    <row r="985" spans="1:10">
      <c r="A985" s="5" t="s">
        <v>1170</v>
      </c>
      <c r="B985" s="6">
        <v>44896.83676755787</v>
      </c>
      <c r="C985" s="5" t="s">
        <v>1094</v>
      </c>
      <c r="D985" s="9">
        <v>451329836361</v>
      </c>
      <c r="E985" s="10" t="s">
        <v>184</v>
      </c>
      <c r="H985" s="8">
        <v>14548.08</v>
      </c>
      <c r="I985" s="5" t="s">
        <v>15</v>
      </c>
      <c r="J985" s="5" t="s">
        <v>1095</v>
      </c>
    </row>
    <row r="986" spans="1:10">
      <c r="A986" s="5" t="s">
        <v>1170</v>
      </c>
      <c r="B986" s="6">
        <v>44896.83676755787</v>
      </c>
      <c r="C986" s="5" t="s">
        <v>1094</v>
      </c>
      <c r="D986" s="9">
        <v>451329836362</v>
      </c>
      <c r="E986" s="10" t="s">
        <v>184</v>
      </c>
      <c r="H986" s="8">
        <v>88719.35</v>
      </c>
      <c r="I986" s="5" t="s">
        <v>15</v>
      </c>
      <c r="J986" s="5" t="s">
        <v>1095</v>
      </c>
    </row>
    <row r="987" spans="1:10">
      <c r="A987" s="5" t="s">
        <v>1170</v>
      </c>
      <c r="B987" s="6">
        <v>44896.83676755787</v>
      </c>
      <c r="C987" s="5" t="s">
        <v>1094</v>
      </c>
      <c r="D987" s="9">
        <v>45113119802</v>
      </c>
      <c r="E987" s="10" t="s">
        <v>1121</v>
      </c>
      <c r="H987" s="8">
        <v>2304.38</v>
      </c>
      <c r="I987" s="5" t="s">
        <v>15</v>
      </c>
      <c r="J987" s="5" t="s">
        <v>1097</v>
      </c>
    </row>
    <row r="988" spans="1:10">
      <c r="A988" s="5" t="s">
        <v>1170</v>
      </c>
      <c r="B988" s="6">
        <v>44896.83676755787</v>
      </c>
      <c r="C988" s="5" t="s">
        <v>1094</v>
      </c>
      <c r="D988" s="9">
        <v>53612154551</v>
      </c>
      <c r="E988" s="10" t="s">
        <v>184</v>
      </c>
      <c r="H988" s="8">
        <v>198.4</v>
      </c>
      <c r="I988" s="5" t="s">
        <v>15</v>
      </c>
      <c r="J988" s="5" t="s">
        <v>1095</v>
      </c>
    </row>
    <row r="989" spans="1:10">
      <c r="A989" s="5" t="s">
        <v>1170</v>
      </c>
      <c r="B989" s="6">
        <v>44896.83676755787</v>
      </c>
      <c r="C989" s="5" t="s">
        <v>1094</v>
      </c>
      <c r="D989" s="9">
        <v>45173046453</v>
      </c>
      <c r="E989" s="10" t="s">
        <v>184</v>
      </c>
      <c r="H989" s="8">
        <v>201.6</v>
      </c>
      <c r="I989" s="5" t="s">
        <v>15</v>
      </c>
      <c r="J989" s="5" t="s">
        <v>1095</v>
      </c>
    </row>
    <row r="990" spans="1:10">
      <c r="A990" s="5" t="s">
        <v>1170</v>
      </c>
      <c r="B990" s="6">
        <v>44896.83676755787</v>
      </c>
      <c r="C990" s="5" t="s">
        <v>1094</v>
      </c>
      <c r="D990" s="9">
        <v>45163076846</v>
      </c>
      <c r="E990" s="10" t="s">
        <v>184</v>
      </c>
      <c r="H990" s="8">
        <v>1218.02</v>
      </c>
      <c r="I990" s="5" t="s">
        <v>15</v>
      </c>
      <c r="J990" s="5" t="s">
        <v>1095</v>
      </c>
    </row>
    <row r="991" spans="1:10">
      <c r="A991" s="5" t="s">
        <v>1170</v>
      </c>
      <c r="B991" s="6">
        <v>44896.83676755787</v>
      </c>
      <c r="C991" s="5" t="s">
        <v>1094</v>
      </c>
      <c r="D991" s="9">
        <v>45113128399</v>
      </c>
      <c r="E991" s="10" t="s">
        <v>184</v>
      </c>
      <c r="H991" s="8">
        <v>194.99</v>
      </c>
      <c r="I991" s="5" t="s">
        <v>15</v>
      </c>
      <c r="J991" s="5" t="s">
        <v>1095</v>
      </c>
    </row>
    <row r="992" spans="1:10">
      <c r="A992" s="5" t="s">
        <v>1170</v>
      </c>
      <c r="B992" s="6">
        <v>44896.83676755787</v>
      </c>
      <c r="C992" s="5" t="s">
        <v>1094</v>
      </c>
      <c r="D992" s="9">
        <v>45152978583</v>
      </c>
      <c r="E992" s="10" t="s">
        <v>184</v>
      </c>
      <c r="H992" s="8">
        <v>396</v>
      </c>
      <c r="I992" s="5" t="s">
        <v>15</v>
      </c>
      <c r="J992" s="5" t="s">
        <v>1095</v>
      </c>
    </row>
    <row r="993" spans="1:10">
      <c r="A993" s="5" t="s">
        <v>1170</v>
      </c>
      <c r="B993" s="6">
        <v>44896.83676755787</v>
      </c>
      <c r="C993" s="5" t="s">
        <v>1094</v>
      </c>
      <c r="D993" s="9">
        <v>53612153968</v>
      </c>
      <c r="E993" s="10" t="s">
        <v>184</v>
      </c>
      <c r="H993" s="8">
        <v>496.36</v>
      </c>
      <c r="I993" s="5" t="s">
        <v>15</v>
      </c>
      <c r="J993" s="5" t="s">
        <v>1095</v>
      </c>
    </row>
    <row r="994" spans="1:10">
      <c r="A994" s="5" t="s">
        <v>1170</v>
      </c>
      <c r="B994" s="6">
        <v>44896.83676755787</v>
      </c>
      <c r="C994" s="5" t="s">
        <v>1094</v>
      </c>
      <c r="D994" s="9">
        <v>45163076605</v>
      </c>
      <c r="E994" s="10" t="s">
        <v>184</v>
      </c>
      <c r="H994" s="8">
        <v>587.82000000000005</v>
      </c>
      <c r="I994" s="5" t="s">
        <v>15</v>
      </c>
      <c r="J994" s="5" t="s">
        <v>1095</v>
      </c>
    </row>
    <row r="995" spans="1:10">
      <c r="A995" s="5" t="s">
        <v>1170</v>
      </c>
      <c r="B995" s="6">
        <v>44896.83676755787</v>
      </c>
      <c r="C995" s="5" t="s">
        <v>1094</v>
      </c>
      <c r="D995" s="9">
        <v>45152979189</v>
      </c>
      <c r="E995" s="10" t="s">
        <v>184</v>
      </c>
      <c r="H995" s="8">
        <v>1595.84</v>
      </c>
      <c r="I995" s="5" t="s">
        <v>15</v>
      </c>
      <c r="J995" s="5" t="s">
        <v>1095</v>
      </c>
    </row>
    <row r="996" spans="1:10">
      <c r="A996" s="5" t="s">
        <v>1170</v>
      </c>
      <c r="B996" s="6">
        <v>44896.83676755787</v>
      </c>
      <c r="C996" s="5" t="s">
        <v>1094</v>
      </c>
      <c r="D996" s="9">
        <v>53612153922</v>
      </c>
      <c r="E996" s="10" t="s">
        <v>184</v>
      </c>
      <c r="H996" s="8">
        <v>920</v>
      </c>
      <c r="I996" s="5" t="s">
        <v>15</v>
      </c>
      <c r="J996" s="5" t="s">
        <v>1095</v>
      </c>
    </row>
    <row r="997" spans="1:10">
      <c r="A997" s="5" t="s">
        <v>1170</v>
      </c>
      <c r="B997" s="6">
        <v>44896.83676755787</v>
      </c>
      <c r="C997" s="5" t="s">
        <v>1094</v>
      </c>
      <c r="D997" s="9">
        <v>45143353918</v>
      </c>
      <c r="E997" s="10" t="s">
        <v>184</v>
      </c>
      <c r="H997" s="8">
        <v>1944</v>
      </c>
      <c r="I997" s="5" t="s">
        <v>15</v>
      </c>
      <c r="J997" s="5" t="s">
        <v>1095</v>
      </c>
    </row>
    <row r="998" spans="1:10">
      <c r="A998" s="5" t="s">
        <v>1171</v>
      </c>
      <c r="B998" s="6">
        <v>44896.83676755787</v>
      </c>
      <c r="C998" s="5" t="s">
        <v>1094</v>
      </c>
      <c r="D998" s="7"/>
      <c r="E998" s="10"/>
      <c r="F998" s="8">
        <v>24264.2</v>
      </c>
      <c r="I998" s="11" t="s">
        <v>9</v>
      </c>
      <c r="J998" s="5" t="s">
        <v>1106</v>
      </c>
    </row>
    <row r="999" spans="1:10">
      <c r="A999" s="5" t="s">
        <v>1170</v>
      </c>
      <c r="B999" s="6">
        <v>44896.83676755787</v>
      </c>
      <c r="C999" s="5" t="s">
        <v>1094</v>
      </c>
      <c r="D999" s="7"/>
      <c r="E999" s="10"/>
      <c r="F999" s="8">
        <v>1.1000000000000001</v>
      </c>
      <c r="I999" s="11" t="s">
        <v>9</v>
      </c>
      <c r="J999" s="5" t="s">
        <v>1095</v>
      </c>
    </row>
    <row r="1000" spans="1:10">
      <c r="A1000" s="5" t="s">
        <v>1170</v>
      </c>
      <c r="B1000" s="6">
        <v>44896.83676755787</v>
      </c>
      <c r="C1000" s="5" t="s">
        <v>1094</v>
      </c>
      <c r="D1000" s="7"/>
      <c r="E1000" s="10"/>
      <c r="F1000" s="8">
        <v>11088.2</v>
      </c>
      <c r="I1000" s="11" t="s">
        <v>9</v>
      </c>
      <c r="J1000" s="5" t="s">
        <v>1099</v>
      </c>
    </row>
    <row r="1001" spans="1:10">
      <c r="A1001" s="5" t="s">
        <v>1170</v>
      </c>
      <c r="B1001" s="6">
        <v>44896.83676755787</v>
      </c>
      <c r="C1001" s="5" t="s">
        <v>1094</v>
      </c>
      <c r="D1001" s="7"/>
      <c r="E1001" s="10"/>
      <c r="F1001" s="8">
        <v>86032.1</v>
      </c>
      <c r="I1001" s="11" t="s">
        <v>9</v>
      </c>
      <c r="J1001" s="5" t="s">
        <v>1097</v>
      </c>
    </row>
    <row r="1002" spans="1:10">
      <c r="A1002" s="5" t="s">
        <v>1170</v>
      </c>
      <c r="B1002" s="6">
        <v>44896.83676755787</v>
      </c>
      <c r="C1002" s="5" t="s">
        <v>1094</v>
      </c>
      <c r="D1002" s="7"/>
      <c r="E1002" s="10"/>
      <c r="F1002" s="8">
        <v>9982.5</v>
      </c>
      <c r="I1002" s="11" t="s">
        <v>9</v>
      </c>
      <c r="J1002" s="10" t="s">
        <v>1101</v>
      </c>
    </row>
    <row r="1003" spans="1:10">
      <c r="A1003" s="5" t="s">
        <v>1170</v>
      </c>
      <c r="B1003" s="6">
        <v>44896.83676755787</v>
      </c>
      <c r="C1003" s="5" t="s">
        <v>1094</v>
      </c>
      <c r="D1003" s="7"/>
      <c r="E1003" s="10"/>
      <c r="F1003" s="8">
        <v>4931.8</v>
      </c>
      <c r="I1003" s="11" t="s">
        <v>9</v>
      </c>
      <c r="J1003" s="5" t="s">
        <v>1102</v>
      </c>
    </row>
    <row r="1004" spans="1:10">
      <c r="A1004" s="5" t="s">
        <v>1170</v>
      </c>
      <c r="B1004" s="6">
        <v>44896.83676755787</v>
      </c>
      <c r="C1004" s="5" t="s">
        <v>1094</v>
      </c>
      <c r="D1004" s="7"/>
      <c r="E1004" s="10"/>
      <c r="F1004" s="8">
        <v>10586.7</v>
      </c>
      <c r="I1004" s="11" t="s">
        <v>9</v>
      </c>
      <c r="J1004" s="5" t="s">
        <v>1103</v>
      </c>
    </row>
    <row r="1005" spans="1:10">
      <c r="A1005" s="5" t="s">
        <v>1170</v>
      </c>
      <c r="B1005" s="6">
        <v>44896.83676755787</v>
      </c>
      <c r="C1005" s="5" t="s">
        <v>1094</v>
      </c>
      <c r="D1005" s="7"/>
      <c r="E1005" s="10"/>
      <c r="F1005" s="8">
        <v>19649.3</v>
      </c>
      <c r="I1005" s="11" t="s">
        <v>9</v>
      </c>
      <c r="J1005" s="5" t="s">
        <v>1104</v>
      </c>
    </row>
    <row r="1006" spans="1:10">
      <c r="A1006" s="5" t="s">
        <v>1170</v>
      </c>
      <c r="B1006" s="6">
        <v>44896.83676755787</v>
      </c>
      <c r="C1006" s="5" t="s">
        <v>1094</v>
      </c>
      <c r="D1006" s="7"/>
      <c r="E1006" s="10"/>
      <c r="F1006" s="8">
        <v>18712.400000000001</v>
      </c>
      <c r="I1006" s="11" t="s">
        <v>9</v>
      </c>
      <c r="J1006" s="10" t="s">
        <v>1105</v>
      </c>
    </row>
    <row r="1007" spans="1:10">
      <c r="A1007" s="5" t="s">
        <v>1170</v>
      </c>
      <c r="B1007" s="6">
        <v>44896.83676755787</v>
      </c>
      <c r="C1007" s="5" t="s">
        <v>1094</v>
      </c>
      <c r="D1007" s="7"/>
      <c r="E1007" s="10"/>
      <c r="F1007" s="8">
        <v>2512.5</v>
      </c>
      <c r="I1007" s="11" t="s">
        <v>9</v>
      </c>
      <c r="J1007" s="5" t="s">
        <v>1117</v>
      </c>
    </row>
    <row r="1008" spans="1:10">
      <c r="A1008" s="5" t="s">
        <v>1170</v>
      </c>
      <c r="B1008" s="6">
        <v>44896.83676755787</v>
      </c>
      <c r="C1008" s="5" t="s">
        <v>1094</v>
      </c>
      <c r="D1008" s="7"/>
      <c r="E1008" s="10"/>
      <c r="F1008" s="8">
        <v>10399.9</v>
      </c>
      <c r="I1008" s="11" t="s">
        <v>9</v>
      </c>
      <c r="J1008" s="10" t="s">
        <v>1107</v>
      </c>
    </row>
    <row r="1009" spans="1:10">
      <c r="A1009" s="5" t="s">
        <v>1170</v>
      </c>
      <c r="B1009" s="6">
        <v>44896.83676755787</v>
      </c>
      <c r="C1009" s="5" t="s">
        <v>1094</v>
      </c>
      <c r="D1009" s="7"/>
      <c r="E1009" s="10"/>
      <c r="F1009" s="8">
        <v>9738.2000000000007</v>
      </c>
      <c r="I1009" s="11" t="s">
        <v>9</v>
      </c>
      <c r="J1009" s="10" t="s">
        <v>1108</v>
      </c>
    </row>
    <row r="1010" spans="1:10">
      <c r="A1010" s="5" t="s">
        <v>1170</v>
      </c>
      <c r="B1010" s="6">
        <v>44896.83676755787</v>
      </c>
      <c r="C1010" s="5" t="s">
        <v>1094</v>
      </c>
      <c r="D1010" s="7"/>
      <c r="E1010" s="10"/>
      <c r="F1010" s="8">
        <v>9518.7999999999993</v>
      </c>
      <c r="I1010" s="11" t="s">
        <v>9</v>
      </c>
      <c r="J1010" s="10" t="s">
        <v>1109</v>
      </c>
    </row>
    <row r="1011" spans="1:10">
      <c r="A1011" s="5" t="s">
        <v>1170</v>
      </c>
      <c r="B1011" s="6">
        <v>44896.83676755787</v>
      </c>
      <c r="C1011" s="5" t="s">
        <v>1094</v>
      </c>
      <c r="D1011" s="7"/>
      <c r="E1011" s="10"/>
      <c r="F1011" s="8">
        <v>2712</v>
      </c>
      <c r="I1011" s="11" t="s">
        <v>9</v>
      </c>
      <c r="J1011" s="10" t="s">
        <v>1118</v>
      </c>
    </row>
    <row r="1012" spans="1:10">
      <c r="A1012" s="5" t="s">
        <v>1170</v>
      </c>
      <c r="B1012" s="6">
        <v>44896.83676755787</v>
      </c>
      <c r="C1012" s="5" t="s">
        <v>1094</v>
      </c>
      <c r="D1012" s="7"/>
      <c r="E1012" s="10"/>
      <c r="F1012" s="8">
        <v>12506.7</v>
      </c>
      <c r="I1012" s="11" t="s">
        <v>9</v>
      </c>
      <c r="J1012" s="10" t="s">
        <v>1110</v>
      </c>
    </row>
    <row r="1013" spans="1:10">
      <c r="A1013" s="5" t="s">
        <v>1170</v>
      </c>
      <c r="B1013" s="6">
        <v>44896.83676755787</v>
      </c>
      <c r="C1013" s="5" t="s">
        <v>1094</v>
      </c>
      <c r="D1013" s="7"/>
      <c r="E1013" s="10"/>
      <c r="F1013" s="8">
        <v>16357.8</v>
      </c>
      <c r="I1013" s="11" t="s">
        <v>9</v>
      </c>
      <c r="J1013" s="10" t="s">
        <v>1111</v>
      </c>
    </row>
    <row r="1014" spans="1:10">
      <c r="A1014" s="5" t="s">
        <v>1170</v>
      </c>
      <c r="B1014" s="6">
        <v>44896.83676755787</v>
      </c>
      <c r="C1014" s="5" t="s">
        <v>1094</v>
      </c>
      <c r="D1014" s="7"/>
      <c r="E1014" s="10"/>
      <c r="F1014" s="8">
        <v>6661</v>
      </c>
      <c r="I1014" s="11" t="s">
        <v>9</v>
      </c>
      <c r="J1014" s="10" t="s">
        <v>1122</v>
      </c>
    </row>
    <row r="1015" spans="1:10">
      <c r="A1015" s="5" t="s">
        <v>1170</v>
      </c>
      <c r="B1015" s="6">
        <v>44896.83676755787</v>
      </c>
      <c r="C1015" s="5" t="s">
        <v>1094</v>
      </c>
      <c r="D1015" s="7"/>
      <c r="E1015" s="10"/>
      <c r="F1015" s="8">
        <v>202874.5</v>
      </c>
      <c r="I1015" s="11" t="s">
        <v>9</v>
      </c>
      <c r="J1015" s="10" t="s">
        <v>1096</v>
      </c>
    </row>
    <row r="1016" spans="1:10">
      <c r="A1016" s="5" t="s">
        <v>1170</v>
      </c>
      <c r="B1016" s="6">
        <v>44896.83676755787</v>
      </c>
      <c r="C1016" s="5" t="s">
        <v>1094</v>
      </c>
      <c r="D1016" s="7"/>
      <c r="E1016" s="10"/>
      <c r="F1016" s="8">
        <v>32983.699999999997</v>
      </c>
      <c r="I1016" s="11" t="s">
        <v>9</v>
      </c>
      <c r="J1016" s="5" t="s">
        <v>1114</v>
      </c>
    </row>
    <row r="1017" spans="1:10">
      <c r="A1017" s="12" t="s">
        <v>21</v>
      </c>
      <c r="B1017" s="3"/>
      <c r="C1017" s="3"/>
      <c r="D1017" s="7"/>
      <c r="E1017" s="10"/>
      <c r="F1017" s="20">
        <f>SUM(F983:G1016)</f>
        <v>494693.39999999997</v>
      </c>
      <c r="G1017" s="8"/>
      <c r="I1017" s="11"/>
      <c r="J1017" s="5"/>
    </row>
    <row r="1018" spans="1:10" ht="15.75" customHeight="1">
      <c r="A1018" s="13" t="s">
        <v>22</v>
      </c>
      <c r="B1018" s="13" t="s">
        <v>23</v>
      </c>
      <c r="C1018" s="13" t="s">
        <v>24</v>
      </c>
      <c r="D1018" s="14">
        <v>112325484</v>
      </c>
      <c r="E1018" s="10"/>
      <c r="G1018" s="8"/>
      <c r="I1018" s="11"/>
      <c r="J1018" s="5"/>
    </row>
    <row r="1021" spans="1:10">
      <c r="A1021" s="1" t="s">
        <v>0</v>
      </c>
      <c r="B1021" s="2"/>
      <c r="C1021" s="2"/>
      <c r="D1021" s="2"/>
      <c r="E1021" s="2"/>
      <c r="F1021" s="2"/>
      <c r="G1021" s="2"/>
      <c r="H1021" s="2"/>
      <c r="I1021" s="2"/>
      <c r="J1021" s="2"/>
    </row>
    <row r="1022" spans="1:10">
      <c r="A1022" s="3" t="s">
        <v>139</v>
      </c>
      <c r="B1022" s="2"/>
      <c r="C1022" s="2"/>
      <c r="D1022" s="2"/>
      <c r="E1022" s="2"/>
      <c r="F1022" s="2"/>
      <c r="G1022" s="2"/>
      <c r="H1022" s="2"/>
      <c r="I1022" s="2"/>
      <c r="J1022" s="2"/>
    </row>
    <row r="1023" spans="1:10">
      <c r="A1023" s="88" t="s">
        <v>0</v>
      </c>
      <c r="B1023" s="88" t="s">
        <v>2</v>
      </c>
      <c r="C1023" s="88" t="s">
        <v>3</v>
      </c>
      <c r="D1023" s="88" t="s">
        <v>4</v>
      </c>
      <c r="E1023" s="88" t="s">
        <v>5</v>
      </c>
      <c r="F1023" s="88" t="s">
        <v>6</v>
      </c>
      <c r="G1023" s="90"/>
      <c r="H1023" s="91"/>
      <c r="I1023" s="88" t="s">
        <v>7</v>
      </c>
      <c r="J1023" s="88" t="s">
        <v>8</v>
      </c>
    </row>
    <row r="1024" spans="1:10">
      <c r="A1024" s="89"/>
      <c r="B1024" s="89"/>
      <c r="C1024" s="89"/>
      <c r="D1024" s="89"/>
      <c r="E1024" s="89"/>
      <c r="F1024" s="4" t="s">
        <v>9</v>
      </c>
      <c r="G1024" s="4" t="s">
        <v>10</v>
      </c>
      <c r="H1024" s="4" t="s">
        <v>11</v>
      </c>
      <c r="I1024" s="89"/>
      <c r="J1024" s="89"/>
    </row>
    <row r="1025" spans="1:10">
      <c r="A1025" s="5" t="s">
        <v>1172</v>
      </c>
      <c r="B1025" s="6">
        <v>44897.80596633102</v>
      </c>
      <c r="C1025" s="5" t="s">
        <v>1094</v>
      </c>
      <c r="D1025" s="7"/>
      <c r="E1025" s="10"/>
      <c r="G1025" s="8">
        <v>14364.28</v>
      </c>
      <c r="I1025" s="11" t="s">
        <v>10</v>
      </c>
      <c r="J1025" s="5" t="s">
        <v>1097</v>
      </c>
    </row>
    <row r="1026" spans="1:10">
      <c r="A1026" s="5" t="s">
        <v>1172</v>
      </c>
      <c r="B1026" s="6">
        <v>44897.80596633102</v>
      </c>
      <c r="C1026" s="5" t="s">
        <v>1094</v>
      </c>
      <c r="D1026" s="7"/>
      <c r="E1026" s="10"/>
      <c r="G1026" s="8">
        <v>455.9</v>
      </c>
      <c r="I1026" s="11" t="s">
        <v>10</v>
      </c>
      <c r="J1026" s="10" t="s">
        <v>1105</v>
      </c>
    </row>
    <row r="1027" spans="1:10">
      <c r="A1027" s="5" t="s">
        <v>1172</v>
      </c>
      <c r="B1027" s="6">
        <v>44897.80596633102</v>
      </c>
      <c r="C1027" s="5" t="s">
        <v>1094</v>
      </c>
      <c r="D1027" s="9">
        <v>45143355502</v>
      </c>
      <c r="E1027" s="10" t="s">
        <v>184</v>
      </c>
      <c r="H1027" s="8">
        <v>1063.9000000000001</v>
      </c>
      <c r="I1027" s="5" t="s">
        <v>15</v>
      </c>
      <c r="J1027" s="5" t="s">
        <v>1095</v>
      </c>
    </row>
    <row r="1028" spans="1:10">
      <c r="A1028" s="5" t="s">
        <v>1172</v>
      </c>
      <c r="B1028" s="6">
        <v>44897.80596633102</v>
      </c>
      <c r="C1028" s="5" t="s">
        <v>1094</v>
      </c>
      <c r="D1028" s="9">
        <v>45152981713</v>
      </c>
      <c r="E1028" s="10" t="s">
        <v>184</v>
      </c>
      <c r="H1028" s="8">
        <v>1282.94</v>
      </c>
      <c r="I1028" s="5" t="s">
        <v>15</v>
      </c>
      <c r="J1028" s="5" t="s">
        <v>1095</v>
      </c>
    </row>
    <row r="1029" spans="1:10">
      <c r="A1029" s="5" t="s">
        <v>1172</v>
      </c>
      <c r="B1029" s="6">
        <v>44897.80596633102</v>
      </c>
      <c r="C1029" s="5" t="s">
        <v>1094</v>
      </c>
      <c r="D1029" s="9">
        <v>45143357923</v>
      </c>
      <c r="E1029" s="10" t="s">
        <v>184</v>
      </c>
      <c r="H1029" s="8">
        <v>911.8</v>
      </c>
      <c r="I1029" s="5" t="s">
        <v>15</v>
      </c>
      <c r="J1029" s="5" t="s">
        <v>1095</v>
      </c>
    </row>
    <row r="1030" spans="1:10">
      <c r="A1030" s="5" t="s">
        <v>1172</v>
      </c>
      <c r="B1030" s="6">
        <v>44897.80596633102</v>
      </c>
      <c r="C1030" s="5" t="s">
        <v>1094</v>
      </c>
      <c r="D1030" s="9">
        <v>45173048471</v>
      </c>
      <c r="E1030" s="10" t="s">
        <v>184</v>
      </c>
      <c r="H1030" s="8">
        <v>1222.57</v>
      </c>
      <c r="I1030" s="5" t="s">
        <v>15</v>
      </c>
      <c r="J1030" s="5" t="s">
        <v>1095</v>
      </c>
    </row>
    <row r="1031" spans="1:10">
      <c r="A1031" s="5" t="s">
        <v>1172</v>
      </c>
      <c r="B1031" s="6">
        <v>44897.80596633102</v>
      </c>
      <c r="C1031" s="5" t="s">
        <v>1094</v>
      </c>
      <c r="D1031" s="9">
        <v>45152982935</v>
      </c>
      <c r="E1031" s="10" t="s">
        <v>184</v>
      </c>
      <c r="H1031" s="8">
        <v>108.64</v>
      </c>
      <c r="I1031" s="5" t="s">
        <v>15</v>
      </c>
      <c r="J1031" s="5" t="s">
        <v>1095</v>
      </c>
    </row>
    <row r="1032" spans="1:10">
      <c r="A1032" s="5" t="s">
        <v>1172</v>
      </c>
      <c r="B1032" s="6">
        <v>44897.80596633102</v>
      </c>
      <c r="C1032" s="5" t="s">
        <v>1094</v>
      </c>
      <c r="D1032" s="9">
        <v>53712167272</v>
      </c>
      <c r="E1032" s="10" t="s">
        <v>184</v>
      </c>
      <c r="H1032" s="8">
        <v>114</v>
      </c>
      <c r="I1032" s="5" t="s">
        <v>15</v>
      </c>
      <c r="J1032" s="5" t="s">
        <v>1095</v>
      </c>
    </row>
    <row r="1033" spans="1:10">
      <c r="A1033" s="5" t="s">
        <v>1172</v>
      </c>
      <c r="B1033" s="6">
        <v>44897.80596633102</v>
      </c>
      <c r="C1033" s="5" t="s">
        <v>1094</v>
      </c>
      <c r="D1033" s="9">
        <v>53312145515</v>
      </c>
      <c r="E1033" s="10" t="s">
        <v>184</v>
      </c>
      <c r="H1033" s="8">
        <v>308.52</v>
      </c>
      <c r="I1033" s="5" t="s">
        <v>15</v>
      </c>
      <c r="J1033" s="5" t="s">
        <v>1095</v>
      </c>
    </row>
    <row r="1034" spans="1:10">
      <c r="A1034" s="5" t="s">
        <v>1172</v>
      </c>
      <c r="B1034" s="6">
        <v>44897.80596633102</v>
      </c>
      <c r="C1034" s="5" t="s">
        <v>1094</v>
      </c>
      <c r="D1034" s="9">
        <v>533121455151</v>
      </c>
      <c r="E1034" s="10" t="s">
        <v>184</v>
      </c>
      <c r="H1034" s="8">
        <v>234.32</v>
      </c>
      <c r="I1034" s="5" t="s">
        <v>15</v>
      </c>
      <c r="J1034" s="5" t="s">
        <v>1095</v>
      </c>
    </row>
    <row r="1035" spans="1:10">
      <c r="A1035" s="5" t="s">
        <v>1172</v>
      </c>
      <c r="B1035" s="6">
        <v>44897.80596633102</v>
      </c>
      <c r="C1035" s="5" t="s">
        <v>1094</v>
      </c>
      <c r="D1035" s="9">
        <v>45143358876</v>
      </c>
      <c r="E1035" s="10" t="s">
        <v>184</v>
      </c>
      <c r="H1035" s="8">
        <v>25280</v>
      </c>
      <c r="I1035" s="5" t="s">
        <v>15</v>
      </c>
      <c r="J1035" s="5" t="s">
        <v>1097</v>
      </c>
    </row>
    <row r="1036" spans="1:10">
      <c r="A1036" s="5" t="s">
        <v>1172</v>
      </c>
      <c r="B1036" s="6">
        <v>44897.80596633102</v>
      </c>
      <c r="C1036" s="5" t="s">
        <v>1094</v>
      </c>
      <c r="D1036" s="9">
        <v>53212178757</v>
      </c>
      <c r="E1036" s="10" t="s">
        <v>184</v>
      </c>
      <c r="H1036" s="8">
        <v>9312</v>
      </c>
      <c r="I1036" s="5" t="s">
        <v>15</v>
      </c>
      <c r="J1036" s="10" t="s">
        <v>1096</v>
      </c>
    </row>
    <row r="1037" spans="1:10">
      <c r="A1037" s="5" t="s">
        <v>1173</v>
      </c>
      <c r="B1037" s="6">
        <v>44897.80596633102</v>
      </c>
      <c r="C1037" s="5" t="s">
        <v>1094</v>
      </c>
      <c r="D1037" s="7"/>
      <c r="E1037" s="10"/>
      <c r="F1037" s="8">
        <v>17598.400000000001</v>
      </c>
      <c r="I1037" s="11" t="s">
        <v>9</v>
      </c>
      <c r="J1037" s="10" t="s">
        <v>1118</v>
      </c>
    </row>
    <row r="1038" spans="1:10">
      <c r="A1038" s="5" t="s">
        <v>1172</v>
      </c>
      <c r="B1038" s="6">
        <v>44897.80596633102</v>
      </c>
      <c r="C1038" s="5" t="s">
        <v>1094</v>
      </c>
      <c r="D1038" s="7"/>
      <c r="E1038" s="10"/>
      <c r="F1038" s="8">
        <v>758.1</v>
      </c>
      <c r="I1038" s="11" t="s">
        <v>9</v>
      </c>
      <c r="J1038" s="5" t="s">
        <v>1114</v>
      </c>
    </row>
    <row r="1039" spans="1:10">
      <c r="A1039" s="5" t="s">
        <v>1172</v>
      </c>
      <c r="B1039" s="6">
        <v>44897.80596633102</v>
      </c>
      <c r="C1039" s="5" t="s">
        <v>1094</v>
      </c>
      <c r="D1039" s="7"/>
      <c r="E1039" s="10"/>
      <c r="F1039" s="8">
        <v>6406.3</v>
      </c>
      <c r="I1039" s="11" t="s">
        <v>9</v>
      </c>
      <c r="J1039" s="5" t="s">
        <v>1099</v>
      </c>
    </row>
    <row r="1040" spans="1:10">
      <c r="A1040" s="5" t="s">
        <v>1172</v>
      </c>
      <c r="B1040" s="6">
        <v>44897.80596633102</v>
      </c>
      <c r="C1040" s="5" t="s">
        <v>1094</v>
      </c>
      <c r="D1040" s="7"/>
      <c r="E1040" s="10"/>
      <c r="F1040" s="8">
        <v>61482.1</v>
      </c>
      <c r="I1040" s="11" t="s">
        <v>9</v>
      </c>
      <c r="J1040" s="5" t="s">
        <v>1097</v>
      </c>
    </row>
    <row r="1041" spans="1:10">
      <c r="A1041" s="5" t="s">
        <v>1172</v>
      </c>
      <c r="B1041" s="6">
        <v>44897.80596633102</v>
      </c>
      <c r="C1041" s="5" t="s">
        <v>1094</v>
      </c>
      <c r="D1041" s="7"/>
      <c r="E1041" s="10"/>
      <c r="F1041" s="8">
        <v>7574.6</v>
      </c>
      <c r="I1041" s="11" t="s">
        <v>9</v>
      </c>
      <c r="J1041" s="10" t="s">
        <v>1101</v>
      </c>
    </row>
    <row r="1042" spans="1:10">
      <c r="A1042" s="5" t="s">
        <v>1172</v>
      </c>
      <c r="B1042" s="6">
        <v>44897.80596633102</v>
      </c>
      <c r="C1042" s="5" t="s">
        <v>1094</v>
      </c>
      <c r="D1042" s="7"/>
      <c r="E1042" s="10"/>
      <c r="F1042" s="8">
        <v>294.39999999999998</v>
      </c>
      <c r="I1042" s="11" t="s">
        <v>9</v>
      </c>
      <c r="J1042" s="5" t="s">
        <v>1102</v>
      </c>
    </row>
    <row r="1043" spans="1:10">
      <c r="A1043" s="5" t="s">
        <v>1172</v>
      </c>
      <c r="B1043" s="6">
        <v>44897.80596633102</v>
      </c>
      <c r="C1043" s="5" t="s">
        <v>1094</v>
      </c>
      <c r="D1043" s="7"/>
      <c r="E1043" s="10"/>
      <c r="F1043" s="8">
        <v>2731.5</v>
      </c>
      <c r="I1043" s="11" t="s">
        <v>9</v>
      </c>
      <c r="J1043" s="5" t="s">
        <v>1103</v>
      </c>
    </row>
    <row r="1044" spans="1:10">
      <c r="A1044" s="5" t="s">
        <v>1172</v>
      </c>
      <c r="B1044" s="6">
        <v>44897.80596633102</v>
      </c>
      <c r="C1044" s="5" t="s">
        <v>1094</v>
      </c>
      <c r="D1044" s="7"/>
      <c r="E1044" s="10"/>
      <c r="F1044" s="8">
        <v>13284.1</v>
      </c>
      <c r="I1044" s="11" t="s">
        <v>9</v>
      </c>
      <c r="J1044" s="5" t="s">
        <v>1104</v>
      </c>
    </row>
    <row r="1045" spans="1:10">
      <c r="A1045" s="5" t="s">
        <v>1172</v>
      </c>
      <c r="B1045" s="6">
        <v>44897.80596633102</v>
      </c>
      <c r="C1045" s="5" t="s">
        <v>1094</v>
      </c>
      <c r="D1045" s="7"/>
      <c r="E1045" s="10"/>
      <c r="F1045" s="8">
        <v>7871.7</v>
      </c>
      <c r="I1045" s="11" t="s">
        <v>9</v>
      </c>
      <c r="J1045" s="10" t="s">
        <v>1105</v>
      </c>
    </row>
    <row r="1046" spans="1:10">
      <c r="A1046" s="5" t="s">
        <v>1172</v>
      </c>
      <c r="B1046" s="6">
        <v>44897.80596633102</v>
      </c>
      <c r="C1046" s="5" t="s">
        <v>1094</v>
      </c>
      <c r="D1046" s="7"/>
      <c r="E1046" s="10"/>
      <c r="F1046" s="8">
        <v>9496.5</v>
      </c>
      <c r="I1046" s="11" t="s">
        <v>9</v>
      </c>
      <c r="J1046" s="10" t="s">
        <v>1110</v>
      </c>
    </row>
    <row r="1047" spans="1:10">
      <c r="A1047" s="5" t="s">
        <v>1172</v>
      </c>
      <c r="B1047" s="6">
        <v>44897.80596633102</v>
      </c>
      <c r="C1047" s="5" t="s">
        <v>1094</v>
      </c>
      <c r="D1047" s="7"/>
      <c r="E1047" s="10"/>
      <c r="F1047" s="8">
        <v>9404.7000000000007</v>
      </c>
      <c r="I1047" s="11" t="s">
        <v>9</v>
      </c>
      <c r="J1047" s="10" t="s">
        <v>1111</v>
      </c>
    </row>
    <row r="1048" spans="1:10">
      <c r="A1048" s="5" t="s">
        <v>1172</v>
      </c>
      <c r="B1048" s="6">
        <v>44897.80596633102</v>
      </c>
      <c r="C1048" s="5" t="s">
        <v>1094</v>
      </c>
      <c r="D1048" s="7"/>
      <c r="E1048" s="10"/>
      <c r="F1048" s="8">
        <v>176441.2</v>
      </c>
      <c r="I1048" s="11" t="s">
        <v>9</v>
      </c>
      <c r="J1048" s="10" t="s">
        <v>1096</v>
      </c>
    </row>
    <row r="1049" spans="1:10">
      <c r="A1049" s="5" t="s">
        <v>1172</v>
      </c>
      <c r="B1049" s="6">
        <v>44897.80596633102</v>
      </c>
      <c r="C1049" s="5" t="s">
        <v>1094</v>
      </c>
      <c r="D1049" s="7"/>
      <c r="E1049" s="10"/>
      <c r="F1049" s="8">
        <v>4424</v>
      </c>
      <c r="I1049" s="11" t="s">
        <v>9</v>
      </c>
      <c r="J1049" s="5" t="s">
        <v>1113</v>
      </c>
    </row>
    <row r="1050" spans="1:10">
      <c r="A1050" s="5" t="s">
        <v>1172</v>
      </c>
      <c r="B1050" s="6">
        <v>44897.80596633102</v>
      </c>
      <c r="C1050" s="5" t="s">
        <v>1094</v>
      </c>
      <c r="D1050" s="7"/>
      <c r="E1050" s="10"/>
      <c r="F1050" s="8">
        <v>289.60000000000002</v>
      </c>
      <c r="I1050" s="11" t="s">
        <v>9</v>
      </c>
      <c r="J1050" s="5" t="s">
        <v>1141</v>
      </c>
    </row>
    <row r="1051" spans="1:10">
      <c r="A1051" s="12" t="s">
        <v>21</v>
      </c>
      <c r="B1051" s="3"/>
      <c r="C1051" s="3"/>
      <c r="D1051" s="7"/>
      <c r="E1051" s="10"/>
      <c r="F1051" s="25">
        <f>SUM(F1025:G1050)</f>
        <v>332877.38</v>
      </c>
      <c r="H1051" s="8"/>
      <c r="I1051" s="11"/>
      <c r="J1051" s="10"/>
    </row>
    <row r="1052" spans="1:10" ht="15.75" customHeight="1">
      <c r="A1052" s="13" t="s">
        <v>22</v>
      </c>
      <c r="B1052" s="13" t="s">
        <v>23</v>
      </c>
      <c r="C1052" s="13" t="s">
        <v>24</v>
      </c>
      <c r="D1052" s="14">
        <v>112353009</v>
      </c>
      <c r="E1052" s="10"/>
      <c r="H1052" s="8"/>
      <c r="I1052" s="11"/>
      <c r="J1052" s="10"/>
    </row>
    <row r="1053" spans="1:10">
      <c r="A1053" s="5"/>
      <c r="B1053" s="6"/>
      <c r="C1053" s="5"/>
      <c r="D1053" s="7"/>
      <c r="E1053" s="10"/>
      <c r="H1053" s="8"/>
      <c r="I1053" s="11"/>
      <c r="J1053" s="10"/>
    </row>
    <row r="1054" spans="1:10">
      <c r="A1054" s="5"/>
      <c r="B1054" s="6"/>
      <c r="C1054" s="5"/>
      <c r="D1054" s="7"/>
      <c r="E1054" s="10"/>
      <c r="H1054" s="8"/>
      <c r="I1054" s="11"/>
      <c r="J1054" s="10"/>
    </row>
    <row r="1055" spans="1:10">
      <c r="A1055" s="1" t="s">
        <v>0</v>
      </c>
      <c r="B1055" s="2"/>
      <c r="C1055" s="2"/>
      <c r="D1055" s="2"/>
      <c r="E1055" s="2"/>
      <c r="F1055" s="2"/>
      <c r="G1055" s="2"/>
      <c r="H1055" s="2"/>
      <c r="I1055" s="2"/>
      <c r="J1055" s="2"/>
    </row>
    <row r="1056" spans="1:10">
      <c r="A1056" s="3" t="s">
        <v>143</v>
      </c>
      <c r="B1056" s="2"/>
      <c r="C1056" s="2"/>
      <c r="D1056" s="2"/>
      <c r="E1056" s="2"/>
      <c r="F1056" s="2"/>
      <c r="G1056" s="2"/>
      <c r="H1056" s="2"/>
      <c r="I1056" s="2"/>
      <c r="J1056" s="2"/>
    </row>
    <row r="1057" spans="1:10">
      <c r="A1057" s="88" t="s">
        <v>0</v>
      </c>
      <c r="B1057" s="88" t="s">
        <v>2</v>
      </c>
      <c r="C1057" s="88" t="s">
        <v>3</v>
      </c>
      <c r="D1057" s="88" t="s">
        <v>4</v>
      </c>
      <c r="E1057" s="88" t="s">
        <v>5</v>
      </c>
      <c r="F1057" s="88" t="s">
        <v>6</v>
      </c>
      <c r="G1057" s="90"/>
      <c r="H1057" s="91"/>
      <c r="I1057" s="88" t="s">
        <v>7</v>
      </c>
      <c r="J1057" s="88" t="s">
        <v>8</v>
      </c>
    </row>
    <row r="1058" spans="1:10">
      <c r="A1058" s="89"/>
      <c r="B1058" s="89"/>
      <c r="C1058" s="89"/>
      <c r="D1058" s="89"/>
      <c r="E1058" s="89"/>
      <c r="F1058" s="4" t="s">
        <v>9</v>
      </c>
      <c r="G1058" s="4" t="s">
        <v>10</v>
      </c>
      <c r="H1058" s="4" t="s">
        <v>11</v>
      </c>
      <c r="I1058" s="89"/>
      <c r="J1058" s="89"/>
    </row>
    <row r="1059" spans="1:10">
      <c r="A1059" s="5" t="s">
        <v>1174</v>
      </c>
      <c r="B1059" s="6">
        <v>44898.626292372683</v>
      </c>
      <c r="C1059" s="5" t="s">
        <v>1094</v>
      </c>
      <c r="D1059" s="7">
        <v>284895</v>
      </c>
      <c r="E1059" s="10" t="s">
        <v>184</v>
      </c>
      <c r="H1059" s="8">
        <v>1119.77</v>
      </c>
      <c r="I1059" s="5" t="s">
        <v>15</v>
      </c>
      <c r="J1059" s="5" t="s">
        <v>1097</v>
      </c>
    </row>
    <row r="1060" spans="1:10">
      <c r="A1060" s="5" t="s">
        <v>1174</v>
      </c>
      <c r="B1060" s="6">
        <v>44898.626292372683</v>
      </c>
      <c r="C1060" s="5" t="s">
        <v>1094</v>
      </c>
      <c r="D1060" s="7">
        <v>284596</v>
      </c>
      <c r="E1060" s="10" t="s">
        <v>184</v>
      </c>
      <c r="H1060" s="8">
        <v>9972.86</v>
      </c>
      <c r="I1060" s="5" t="s">
        <v>15</v>
      </c>
      <c r="J1060" s="5" t="s">
        <v>1097</v>
      </c>
    </row>
    <row r="1061" spans="1:10">
      <c r="A1061" s="5" t="s">
        <v>1174</v>
      </c>
      <c r="B1061" s="6">
        <v>44898.626292372683</v>
      </c>
      <c r="C1061" s="5" t="s">
        <v>1094</v>
      </c>
      <c r="D1061" s="7">
        <v>284894</v>
      </c>
      <c r="E1061" s="10" t="s">
        <v>184</v>
      </c>
      <c r="H1061" s="8">
        <v>2192.9</v>
      </c>
      <c r="I1061" s="5" t="s">
        <v>15</v>
      </c>
      <c r="J1061" s="5" t="s">
        <v>1097</v>
      </c>
    </row>
    <row r="1062" spans="1:10">
      <c r="A1062" s="5" t="s">
        <v>1174</v>
      </c>
      <c r="B1062" s="6">
        <v>44898.626292372683</v>
      </c>
      <c r="C1062" s="5" t="s">
        <v>1094</v>
      </c>
      <c r="D1062" s="7">
        <v>273629</v>
      </c>
      <c r="E1062" s="10" t="s">
        <v>184</v>
      </c>
      <c r="H1062" s="8">
        <v>58113.24</v>
      </c>
      <c r="I1062" s="5" t="s">
        <v>15</v>
      </c>
      <c r="J1062" s="10" t="s">
        <v>1096</v>
      </c>
    </row>
    <row r="1063" spans="1:10">
      <c r="A1063" s="5" t="s">
        <v>1174</v>
      </c>
      <c r="B1063" s="6">
        <v>44898.626292372683</v>
      </c>
      <c r="C1063" s="5" t="s">
        <v>1094</v>
      </c>
      <c r="D1063" s="7">
        <v>273624</v>
      </c>
      <c r="E1063" s="10" t="s">
        <v>130</v>
      </c>
      <c r="H1063" s="8">
        <v>13920</v>
      </c>
      <c r="I1063" s="5" t="s">
        <v>15</v>
      </c>
      <c r="J1063" s="10" t="s">
        <v>1096</v>
      </c>
    </row>
    <row r="1064" spans="1:10">
      <c r="A1064" s="12" t="s">
        <v>21</v>
      </c>
      <c r="B1064" s="3"/>
      <c r="C1064" s="3"/>
      <c r="D1064" s="7"/>
      <c r="E1064" s="10"/>
      <c r="H1064" s="8"/>
      <c r="I1064" s="11"/>
      <c r="J1064" s="10"/>
    </row>
    <row r="1065" spans="1:10">
      <c r="A1065" s="13" t="s">
        <v>22</v>
      </c>
      <c r="B1065" s="13" t="s">
        <v>23</v>
      </c>
      <c r="C1065" s="13" t="s">
        <v>24</v>
      </c>
      <c r="D1065" s="7"/>
      <c r="E1065" s="10"/>
      <c r="H1065" s="8"/>
      <c r="I1065" s="11"/>
      <c r="J1065" s="10"/>
    </row>
    <row r="1066" spans="1:10">
      <c r="A1066" s="22" t="s">
        <v>1175</v>
      </c>
      <c r="B1066" s="23"/>
      <c r="C1066" s="23"/>
    </row>
    <row r="1067" spans="1:10">
      <c r="A1067" s="24" t="s">
        <v>1176</v>
      </c>
      <c r="B1067" s="23"/>
      <c r="C1067" s="23"/>
    </row>
    <row r="1068" spans="1:10">
      <c r="A1068" s="64"/>
      <c r="B1068" s="45"/>
      <c r="C1068" s="45"/>
    </row>
    <row r="1069" spans="1:10">
      <c r="A1069" s="1" t="s">
        <v>0</v>
      </c>
      <c r="B1069" s="2"/>
      <c r="C1069" s="2"/>
      <c r="D1069" s="2"/>
      <c r="E1069" s="2"/>
      <c r="F1069" s="2"/>
      <c r="G1069" s="2"/>
      <c r="H1069" s="2"/>
      <c r="I1069" s="2"/>
      <c r="J1069" s="2"/>
    </row>
    <row r="1070" spans="1:10">
      <c r="A1070" s="3" t="s">
        <v>146</v>
      </c>
      <c r="B1070" s="2"/>
      <c r="C1070" s="2"/>
      <c r="D1070" s="2"/>
      <c r="E1070" s="2"/>
      <c r="F1070" s="2"/>
      <c r="G1070" s="2"/>
      <c r="H1070" s="2"/>
      <c r="I1070" s="2"/>
      <c r="J1070" s="2"/>
    </row>
    <row r="1071" spans="1:10">
      <c r="A1071" s="88" t="s">
        <v>0</v>
      </c>
      <c r="B1071" s="88" t="s">
        <v>2</v>
      </c>
      <c r="C1071" s="88" t="s">
        <v>3</v>
      </c>
      <c r="D1071" s="88" t="s">
        <v>4</v>
      </c>
      <c r="E1071" s="88" t="s">
        <v>5</v>
      </c>
      <c r="F1071" s="88" t="s">
        <v>6</v>
      </c>
      <c r="G1071" s="90"/>
      <c r="H1071" s="91"/>
      <c r="I1071" s="88" t="s">
        <v>7</v>
      </c>
      <c r="J1071" s="88" t="s">
        <v>8</v>
      </c>
    </row>
    <row r="1072" spans="1:10">
      <c r="A1072" s="89"/>
      <c r="B1072" s="89"/>
      <c r="C1072" s="89"/>
      <c r="D1072" s="89"/>
      <c r="E1072" s="89"/>
      <c r="F1072" s="4" t="s">
        <v>9</v>
      </c>
      <c r="G1072" s="4" t="s">
        <v>10</v>
      </c>
      <c r="H1072" s="4" t="s">
        <v>11</v>
      </c>
      <c r="I1072" s="89"/>
      <c r="J1072" s="89"/>
    </row>
    <row r="1073" spans="1:10">
      <c r="A1073" s="5" t="s">
        <v>1177</v>
      </c>
      <c r="B1073" s="6">
        <v>44900.815409143521</v>
      </c>
      <c r="C1073" s="5" t="s">
        <v>1094</v>
      </c>
      <c r="D1073" s="7"/>
      <c r="E1073" s="10"/>
      <c r="G1073" s="8">
        <v>3360.08</v>
      </c>
      <c r="I1073" s="11" t="s">
        <v>10</v>
      </c>
      <c r="J1073" s="5" t="s">
        <v>1097</v>
      </c>
    </row>
    <row r="1074" spans="1:10">
      <c r="A1074" s="5" t="s">
        <v>1177</v>
      </c>
      <c r="B1074" s="6">
        <v>44900.815409143521</v>
      </c>
      <c r="C1074" s="5" t="s">
        <v>1094</v>
      </c>
      <c r="D1074" s="9">
        <v>45143362290</v>
      </c>
      <c r="E1074" s="10" t="s">
        <v>184</v>
      </c>
      <c r="H1074" s="8">
        <v>3356.48</v>
      </c>
      <c r="I1074" s="5" t="s">
        <v>15</v>
      </c>
      <c r="J1074" s="10" t="s">
        <v>1096</v>
      </c>
    </row>
    <row r="1075" spans="1:10">
      <c r="A1075" s="5" t="s">
        <v>1177</v>
      </c>
      <c r="B1075" s="6">
        <v>44900.815409143521</v>
      </c>
      <c r="C1075" s="5" t="s">
        <v>1094</v>
      </c>
      <c r="D1075" s="9">
        <v>45132993313</v>
      </c>
      <c r="E1075" s="10" t="s">
        <v>184</v>
      </c>
      <c r="H1075" s="8">
        <v>148.36000000000001</v>
      </c>
      <c r="I1075" s="5" t="s">
        <v>15</v>
      </c>
      <c r="J1075" s="5" t="s">
        <v>1095</v>
      </c>
    </row>
    <row r="1076" spans="1:10">
      <c r="A1076" s="5" t="s">
        <v>1177</v>
      </c>
      <c r="B1076" s="6">
        <v>44900.815409143521</v>
      </c>
      <c r="C1076" s="5" t="s">
        <v>1094</v>
      </c>
      <c r="D1076" s="9">
        <v>45152983452</v>
      </c>
      <c r="E1076" s="10" t="s">
        <v>184</v>
      </c>
      <c r="H1076" s="8">
        <v>101.66</v>
      </c>
      <c r="I1076" s="5" t="s">
        <v>15</v>
      </c>
      <c r="J1076" s="5" t="s">
        <v>1095</v>
      </c>
    </row>
    <row r="1077" spans="1:10">
      <c r="A1077" s="5" t="s">
        <v>1177</v>
      </c>
      <c r="B1077" s="6">
        <v>44900.815409143521</v>
      </c>
      <c r="C1077" s="5" t="s">
        <v>1094</v>
      </c>
      <c r="D1077" s="9">
        <v>53212179657</v>
      </c>
      <c r="E1077" s="10" t="s">
        <v>184</v>
      </c>
      <c r="H1077" s="8">
        <v>1222.5</v>
      </c>
      <c r="I1077" s="5" t="s">
        <v>15</v>
      </c>
      <c r="J1077" s="5" t="s">
        <v>1095</v>
      </c>
    </row>
    <row r="1078" spans="1:10">
      <c r="A1078" s="5" t="s">
        <v>1177</v>
      </c>
      <c r="B1078" s="6">
        <v>44900.815409143521</v>
      </c>
      <c r="C1078" s="5" t="s">
        <v>1094</v>
      </c>
      <c r="D1078" s="7">
        <v>4511313427</v>
      </c>
      <c r="E1078" s="10" t="s">
        <v>184</v>
      </c>
      <c r="H1078" s="8">
        <v>15135.11</v>
      </c>
      <c r="I1078" s="5" t="s">
        <v>15</v>
      </c>
      <c r="J1078" s="5" t="s">
        <v>1095</v>
      </c>
    </row>
    <row r="1079" spans="1:10">
      <c r="A1079" s="5" t="s">
        <v>1177</v>
      </c>
      <c r="B1079" s="6">
        <v>44900.815409143521</v>
      </c>
      <c r="C1079" s="5" t="s">
        <v>1094</v>
      </c>
      <c r="D1079" s="9">
        <v>45163082515</v>
      </c>
      <c r="E1079" s="10" t="s">
        <v>184</v>
      </c>
      <c r="H1079" s="8">
        <v>806.59</v>
      </c>
      <c r="I1079" s="5" t="s">
        <v>15</v>
      </c>
      <c r="J1079" s="5" t="s">
        <v>1095</v>
      </c>
    </row>
    <row r="1080" spans="1:10">
      <c r="A1080" s="5" t="s">
        <v>1177</v>
      </c>
      <c r="B1080" s="6">
        <v>44900.815409143521</v>
      </c>
      <c r="C1080" s="5" t="s">
        <v>1094</v>
      </c>
      <c r="D1080" s="9">
        <v>45132991021</v>
      </c>
      <c r="E1080" s="10" t="s">
        <v>184</v>
      </c>
      <c r="H1080" s="8">
        <v>645.46</v>
      </c>
      <c r="I1080" s="5" t="s">
        <v>15</v>
      </c>
      <c r="J1080" s="5" t="s">
        <v>1095</v>
      </c>
    </row>
    <row r="1081" spans="1:10">
      <c r="A1081" s="5" t="s">
        <v>1177</v>
      </c>
      <c r="B1081" s="6">
        <v>44900.815409143521</v>
      </c>
      <c r="C1081" s="5" t="s">
        <v>1094</v>
      </c>
      <c r="D1081" s="9">
        <v>45113134458</v>
      </c>
      <c r="E1081" s="10" t="s">
        <v>184</v>
      </c>
      <c r="H1081" s="8">
        <v>531.95000000000005</v>
      </c>
      <c r="I1081" s="5" t="s">
        <v>15</v>
      </c>
      <c r="J1081" s="5" t="s">
        <v>1095</v>
      </c>
    </row>
    <row r="1082" spans="1:10">
      <c r="A1082" s="5" t="s">
        <v>1177</v>
      </c>
      <c r="B1082" s="6">
        <v>44900.815409143521</v>
      </c>
      <c r="C1082" s="5" t="s">
        <v>1094</v>
      </c>
      <c r="D1082" s="9">
        <v>45132990864</v>
      </c>
      <c r="E1082" s="10" t="s">
        <v>184</v>
      </c>
      <c r="H1082" s="8">
        <v>1452.67</v>
      </c>
      <c r="I1082" s="5" t="s">
        <v>15</v>
      </c>
      <c r="J1082" s="5" t="s">
        <v>1095</v>
      </c>
    </row>
    <row r="1083" spans="1:10">
      <c r="A1083" s="5" t="s">
        <v>1177</v>
      </c>
      <c r="B1083" s="6">
        <v>44900.815409143521</v>
      </c>
      <c r="C1083" s="5" t="s">
        <v>1094</v>
      </c>
      <c r="D1083" s="7">
        <v>30239952</v>
      </c>
      <c r="E1083" s="10" t="s">
        <v>654</v>
      </c>
      <c r="H1083" s="8">
        <v>8548.2000000000007</v>
      </c>
      <c r="I1083" s="5" t="s">
        <v>15</v>
      </c>
      <c r="J1083" s="5" t="s">
        <v>1095</v>
      </c>
    </row>
    <row r="1084" spans="1:10">
      <c r="A1084" s="5" t="s">
        <v>1177</v>
      </c>
      <c r="B1084" s="6">
        <v>44900.815409143521</v>
      </c>
      <c r="C1084" s="5" t="s">
        <v>1094</v>
      </c>
      <c r="D1084" s="9">
        <v>45152987970</v>
      </c>
      <c r="E1084" s="10" t="s">
        <v>184</v>
      </c>
      <c r="H1084" s="8">
        <v>4091.87</v>
      </c>
      <c r="I1084" s="5" t="s">
        <v>15</v>
      </c>
      <c r="J1084" s="5" t="s">
        <v>1095</v>
      </c>
    </row>
    <row r="1085" spans="1:10">
      <c r="A1085" s="5" t="s">
        <v>1177</v>
      </c>
      <c r="B1085" s="6">
        <v>44900.815409143521</v>
      </c>
      <c r="C1085" s="5" t="s">
        <v>1094</v>
      </c>
      <c r="D1085" s="7">
        <v>30447914</v>
      </c>
      <c r="E1085" s="10" t="s">
        <v>654</v>
      </c>
      <c r="H1085" s="8">
        <v>8695.98</v>
      </c>
      <c r="I1085" s="5" t="s">
        <v>15</v>
      </c>
      <c r="J1085" s="5" t="s">
        <v>1095</v>
      </c>
    </row>
    <row r="1086" spans="1:10">
      <c r="A1086" s="5" t="s">
        <v>1177</v>
      </c>
      <c r="B1086" s="6">
        <v>44900.815409143521</v>
      </c>
      <c r="C1086" s="5" t="s">
        <v>1094</v>
      </c>
      <c r="D1086" s="9">
        <v>45143361324</v>
      </c>
      <c r="E1086" s="10" t="s">
        <v>184</v>
      </c>
      <c r="H1086" s="8">
        <v>4394.6400000000003</v>
      </c>
      <c r="I1086" s="5" t="s">
        <v>15</v>
      </c>
      <c r="J1086" s="5" t="s">
        <v>1095</v>
      </c>
    </row>
    <row r="1087" spans="1:10">
      <c r="A1087" s="5" t="s">
        <v>1177</v>
      </c>
      <c r="B1087" s="6">
        <v>44900.815409143521</v>
      </c>
      <c r="C1087" s="5" t="s">
        <v>1094</v>
      </c>
      <c r="D1087" s="9">
        <v>45152987646</v>
      </c>
      <c r="E1087" s="10" t="s">
        <v>184</v>
      </c>
      <c r="H1087" s="8">
        <v>334.7</v>
      </c>
      <c r="I1087" s="5" t="s">
        <v>15</v>
      </c>
      <c r="J1087" s="5" t="s">
        <v>1095</v>
      </c>
    </row>
    <row r="1088" spans="1:10">
      <c r="A1088" s="5" t="s">
        <v>1177</v>
      </c>
      <c r="B1088" s="6">
        <v>44900.815409143521</v>
      </c>
      <c r="C1088" s="5" t="s">
        <v>1094</v>
      </c>
      <c r="D1088" s="9">
        <v>45173054254</v>
      </c>
      <c r="E1088" s="10" t="s">
        <v>184</v>
      </c>
      <c r="H1088" s="8">
        <v>33742.9</v>
      </c>
      <c r="I1088" s="5" t="s">
        <v>15</v>
      </c>
      <c r="J1088" s="5" t="s">
        <v>1097</v>
      </c>
    </row>
    <row r="1089" spans="1:10">
      <c r="A1089" s="5" t="s">
        <v>1177</v>
      </c>
      <c r="B1089" s="6">
        <v>44900.815409143521</v>
      </c>
      <c r="C1089" s="5" t="s">
        <v>1094</v>
      </c>
      <c r="D1089" s="9">
        <v>53612161329</v>
      </c>
      <c r="E1089" s="10" t="s">
        <v>184</v>
      </c>
      <c r="H1089" s="8">
        <v>487.67</v>
      </c>
      <c r="I1089" s="5" t="s">
        <v>15</v>
      </c>
      <c r="J1089" s="5" t="s">
        <v>1097</v>
      </c>
    </row>
    <row r="1090" spans="1:10">
      <c r="A1090" s="5" t="s">
        <v>1177</v>
      </c>
      <c r="B1090" s="6">
        <v>44900.815409143521</v>
      </c>
      <c r="C1090" s="5" t="s">
        <v>1094</v>
      </c>
      <c r="D1090" s="9">
        <v>451630824391</v>
      </c>
      <c r="E1090" s="10" t="s">
        <v>184</v>
      </c>
      <c r="H1090" s="8">
        <v>50082.96</v>
      </c>
      <c r="I1090" s="5" t="s">
        <v>15</v>
      </c>
      <c r="J1090" s="5" t="s">
        <v>1095</v>
      </c>
    </row>
    <row r="1091" spans="1:10">
      <c r="A1091" s="5" t="s">
        <v>1177</v>
      </c>
      <c r="B1091" s="6">
        <v>44900.815409143521</v>
      </c>
      <c r="C1091" s="5" t="s">
        <v>1094</v>
      </c>
      <c r="D1091" s="9">
        <v>451630824392</v>
      </c>
      <c r="E1091" s="10" t="s">
        <v>184</v>
      </c>
      <c r="H1091" s="8">
        <v>50417.27</v>
      </c>
      <c r="I1091" s="5" t="s">
        <v>15</v>
      </c>
      <c r="J1091" s="5" t="s">
        <v>1095</v>
      </c>
    </row>
    <row r="1092" spans="1:10">
      <c r="A1092" s="5" t="s">
        <v>1177</v>
      </c>
      <c r="B1092" s="6">
        <v>44900.815409143521</v>
      </c>
      <c r="C1092" s="5" t="s">
        <v>1094</v>
      </c>
      <c r="D1092" s="9">
        <v>451630824393</v>
      </c>
      <c r="E1092" s="10" t="s">
        <v>184</v>
      </c>
      <c r="H1092" s="8">
        <v>42800.94</v>
      </c>
      <c r="I1092" s="5" t="s">
        <v>15</v>
      </c>
      <c r="J1092" s="5" t="s">
        <v>1095</v>
      </c>
    </row>
    <row r="1093" spans="1:10">
      <c r="A1093" s="5" t="s">
        <v>1177</v>
      </c>
      <c r="B1093" s="6">
        <v>44900.815409143521</v>
      </c>
      <c r="C1093" s="5" t="s">
        <v>1094</v>
      </c>
      <c r="D1093" s="9">
        <v>451630824394</v>
      </c>
      <c r="E1093" s="10" t="s">
        <v>184</v>
      </c>
      <c r="H1093" s="8">
        <v>68063.990000000005</v>
      </c>
      <c r="I1093" s="5" t="s">
        <v>15</v>
      </c>
      <c r="J1093" s="5" t="s">
        <v>1095</v>
      </c>
    </row>
    <row r="1094" spans="1:10">
      <c r="A1094" s="5" t="s">
        <v>1177</v>
      </c>
      <c r="B1094" s="6">
        <v>44900.815409143521</v>
      </c>
      <c r="C1094" s="5" t="s">
        <v>1094</v>
      </c>
      <c r="D1094" s="9">
        <v>451630824395</v>
      </c>
      <c r="E1094" s="10" t="s">
        <v>184</v>
      </c>
      <c r="H1094" s="8">
        <v>53137.83</v>
      </c>
      <c r="I1094" s="5" t="s">
        <v>15</v>
      </c>
      <c r="J1094" s="5" t="s">
        <v>1095</v>
      </c>
    </row>
    <row r="1095" spans="1:10">
      <c r="A1095" s="5" t="s">
        <v>1177</v>
      </c>
      <c r="B1095" s="6">
        <v>44900.815409143521</v>
      </c>
      <c r="C1095" s="5" t="s">
        <v>1094</v>
      </c>
      <c r="D1095" s="9">
        <v>451630824396</v>
      </c>
      <c r="E1095" s="10" t="s">
        <v>184</v>
      </c>
      <c r="H1095" s="8">
        <v>16817.3</v>
      </c>
      <c r="I1095" s="5" t="s">
        <v>15</v>
      </c>
      <c r="J1095" s="5" t="s">
        <v>1095</v>
      </c>
    </row>
    <row r="1096" spans="1:10">
      <c r="A1096" s="5" t="s">
        <v>1178</v>
      </c>
      <c r="B1096" s="6">
        <v>44900.815409143521</v>
      </c>
      <c r="C1096" s="5" t="s">
        <v>1094</v>
      </c>
      <c r="D1096" s="7"/>
      <c r="E1096" s="10"/>
      <c r="F1096" s="8">
        <v>13036.9</v>
      </c>
      <c r="I1096" s="11" t="s">
        <v>9</v>
      </c>
      <c r="J1096" s="10" t="s">
        <v>1101</v>
      </c>
    </row>
    <row r="1097" spans="1:10">
      <c r="A1097" s="5" t="s">
        <v>1177</v>
      </c>
      <c r="B1097" s="6">
        <v>44900.815409143521</v>
      </c>
      <c r="C1097" s="5" t="s">
        <v>1094</v>
      </c>
      <c r="D1097" s="7"/>
      <c r="E1097" s="10"/>
      <c r="F1097" s="8">
        <v>17640.900000000001</v>
      </c>
      <c r="I1097" s="11" t="s">
        <v>9</v>
      </c>
      <c r="J1097" s="5" t="s">
        <v>1099</v>
      </c>
    </row>
    <row r="1098" spans="1:10">
      <c r="A1098" s="5" t="s">
        <v>1177</v>
      </c>
      <c r="B1098" s="6">
        <v>44900.815409143521</v>
      </c>
      <c r="C1098" s="5" t="s">
        <v>1094</v>
      </c>
      <c r="D1098" s="7"/>
      <c r="E1098" s="10"/>
      <c r="F1098" s="8">
        <v>571.9</v>
      </c>
      <c r="I1098" s="11" t="s">
        <v>9</v>
      </c>
      <c r="J1098" s="10" t="s">
        <v>1100</v>
      </c>
    </row>
    <row r="1099" spans="1:10">
      <c r="A1099" s="5" t="s">
        <v>1177</v>
      </c>
      <c r="B1099" s="6">
        <v>44900.815409143521</v>
      </c>
      <c r="C1099" s="5" t="s">
        <v>1094</v>
      </c>
      <c r="D1099" s="7"/>
      <c r="E1099" s="10"/>
      <c r="F1099" s="8">
        <v>33841.599999999999</v>
      </c>
      <c r="I1099" s="11" t="s">
        <v>9</v>
      </c>
      <c r="J1099" s="10" t="s">
        <v>1129</v>
      </c>
    </row>
    <row r="1100" spans="1:10">
      <c r="A1100" s="5" t="s">
        <v>1177</v>
      </c>
      <c r="B1100" s="6">
        <v>44900.815409143521</v>
      </c>
      <c r="C1100" s="5" t="s">
        <v>1094</v>
      </c>
      <c r="D1100" s="7"/>
      <c r="E1100" s="10"/>
      <c r="F1100" s="8">
        <v>101625.2</v>
      </c>
      <c r="I1100" s="11" t="s">
        <v>9</v>
      </c>
      <c r="J1100" s="5" t="s">
        <v>1097</v>
      </c>
    </row>
    <row r="1101" spans="1:10">
      <c r="A1101" s="5" t="s">
        <v>1177</v>
      </c>
      <c r="B1101" s="6">
        <v>44900.815409143521</v>
      </c>
      <c r="C1101" s="5" t="s">
        <v>1094</v>
      </c>
      <c r="D1101" s="7"/>
      <c r="E1101" s="10"/>
      <c r="F1101" s="8">
        <v>6498.4</v>
      </c>
      <c r="I1101" s="11" t="s">
        <v>9</v>
      </c>
      <c r="J1101" s="5" t="s">
        <v>1102</v>
      </c>
    </row>
    <row r="1102" spans="1:10">
      <c r="A1102" s="5" t="s">
        <v>1177</v>
      </c>
      <c r="B1102" s="6">
        <v>44900.815409143521</v>
      </c>
      <c r="C1102" s="5" t="s">
        <v>1094</v>
      </c>
      <c r="D1102" s="7"/>
      <c r="E1102" s="10"/>
      <c r="F1102" s="8">
        <v>20920</v>
      </c>
      <c r="I1102" s="11" t="s">
        <v>9</v>
      </c>
      <c r="J1102" s="5" t="s">
        <v>1103</v>
      </c>
    </row>
    <row r="1103" spans="1:10">
      <c r="A1103" s="5" t="s">
        <v>1177</v>
      </c>
      <c r="B1103" s="6">
        <v>44900.815409143521</v>
      </c>
      <c r="C1103" s="5" t="s">
        <v>1094</v>
      </c>
      <c r="D1103" s="7"/>
      <c r="E1103" s="10"/>
      <c r="F1103" s="8">
        <v>19099.599999999999</v>
      </c>
      <c r="I1103" s="11" t="s">
        <v>9</v>
      </c>
      <c r="J1103" s="5" t="s">
        <v>1104</v>
      </c>
    </row>
    <row r="1104" spans="1:10">
      <c r="A1104" s="5" t="s">
        <v>1177</v>
      </c>
      <c r="B1104" s="6">
        <v>44900.815409143521</v>
      </c>
      <c r="C1104" s="5" t="s">
        <v>1094</v>
      </c>
      <c r="D1104" s="7"/>
      <c r="E1104" s="10"/>
      <c r="F1104" s="8">
        <v>18525.599999999999</v>
      </c>
      <c r="I1104" s="11" t="s">
        <v>9</v>
      </c>
      <c r="J1104" s="10" t="s">
        <v>1105</v>
      </c>
    </row>
    <row r="1105" spans="1:10">
      <c r="A1105" s="5" t="s">
        <v>1177</v>
      </c>
      <c r="B1105" s="6">
        <v>44900.815409143521</v>
      </c>
      <c r="C1105" s="5" t="s">
        <v>1094</v>
      </c>
      <c r="D1105" s="7"/>
      <c r="E1105" s="10"/>
      <c r="F1105" s="8">
        <v>11844.9</v>
      </c>
      <c r="I1105" s="11" t="s">
        <v>9</v>
      </c>
      <c r="J1105" s="5" t="s">
        <v>1106</v>
      </c>
    </row>
    <row r="1106" spans="1:10">
      <c r="A1106" s="5" t="s">
        <v>1177</v>
      </c>
      <c r="B1106" s="6">
        <v>44900.815409143521</v>
      </c>
      <c r="C1106" s="5" t="s">
        <v>1094</v>
      </c>
      <c r="D1106" s="7"/>
      <c r="E1106" s="10"/>
      <c r="F1106" s="8">
        <v>11461.1</v>
      </c>
      <c r="I1106" s="11" t="s">
        <v>9</v>
      </c>
      <c r="J1106" s="5" t="s">
        <v>1117</v>
      </c>
    </row>
    <row r="1107" spans="1:10">
      <c r="A1107" s="5" t="s">
        <v>1177</v>
      </c>
      <c r="B1107" s="6">
        <v>44900.815409143521</v>
      </c>
      <c r="C1107" s="5" t="s">
        <v>1094</v>
      </c>
      <c r="D1107" s="7"/>
      <c r="E1107" s="10"/>
      <c r="F1107" s="8">
        <v>5543</v>
      </c>
      <c r="I1107" s="11" t="s">
        <v>9</v>
      </c>
      <c r="J1107" s="10" t="s">
        <v>1107</v>
      </c>
    </row>
    <row r="1108" spans="1:10">
      <c r="A1108" s="5" t="s">
        <v>1177</v>
      </c>
      <c r="B1108" s="6">
        <v>44900.815409143521</v>
      </c>
      <c r="C1108" s="5" t="s">
        <v>1094</v>
      </c>
      <c r="D1108" s="7"/>
      <c r="E1108" s="10"/>
      <c r="F1108" s="8">
        <v>13987.4</v>
      </c>
      <c r="I1108" s="11" t="s">
        <v>9</v>
      </c>
      <c r="J1108" s="10" t="s">
        <v>1108</v>
      </c>
    </row>
    <row r="1109" spans="1:10">
      <c r="A1109" s="5" t="s">
        <v>1177</v>
      </c>
      <c r="B1109" s="6">
        <v>44900.815409143521</v>
      </c>
      <c r="C1109" s="5" t="s">
        <v>1094</v>
      </c>
      <c r="D1109" s="7"/>
      <c r="E1109" s="10"/>
      <c r="F1109" s="8">
        <v>16757.900000000001</v>
      </c>
      <c r="I1109" s="11" t="s">
        <v>9</v>
      </c>
      <c r="J1109" s="10" t="s">
        <v>1109</v>
      </c>
    </row>
    <row r="1110" spans="1:10">
      <c r="A1110" s="5" t="s">
        <v>1177</v>
      </c>
      <c r="B1110" s="6">
        <v>44900.815409143521</v>
      </c>
      <c r="C1110" s="5" t="s">
        <v>1094</v>
      </c>
      <c r="D1110" s="7"/>
      <c r="E1110" s="10"/>
      <c r="F1110" s="8">
        <v>18339.3</v>
      </c>
      <c r="I1110" s="11" t="s">
        <v>9</v>
      </c>
      <c r="J1110" s="10" t="s">
        <v>1110</v>
      </c>
    </row>
    <row r="1111" spans="1:10">
      <c r="A1111" s="5" t="s">
        <v>1177</v>
      </c>
      <c r="B1111" s="6">
        <v>44900.815409143521</v>
      </c>
      <c r="C1111" s="5" t="s">
        <v>1094</v>
      </c>
      <c r="D1111" s="7"/>
      <c r="E1111" s="10"/>
      <c r="F1111" s="8">
        <v>21804.6</v>
      </c>
      <c r="I1111" s="11" t="s">
        <v>9</v>
      </c>
      <c r="J1111" s="10" t="s">
        <v>1111</v>
      </c>
    </row>
    <row r="1112" spans="1:10">
      <c r="A1112" s="5" t="s">
        <v>1177</v>
      </c>
      <c r="B1112" s="6">
        <v>44900.815409143521</v>
      </c>
      <c r="C1112" s="5" t="s">
        <v>1094</v>
      </c>
      <c r="D1112" s="7"/>
      <c r="E1112" s="10"/>
      <c r="F1112" s="8">
        <v>165167</v>
      </c>
      <c r="I1112" s="11" t="s">
        <v>9</v>
      </c>
      <c r="J1112" s="10" t="s">
        <v>1096</v>
      </c>
    </row>
    <row r="1113" spans="1:10">
      <c r="A1113" s="5" t="s">
        <v>1177</v>
      </c>
      <c r="B1113" s="6">
        <v>44900.815409143521</v>
      </c>
      <c r="C1113" s="5" t="s">
        <v>1094</v>
      </c>
      <c r="D1113" s="7"/>
      <c r="E1113" s="10"/>
      <c r="F1113" s="8">
        <v>10263.1</v>
      </c>
      <c r="I1113" s="11" t="s">
        <v>9</v>
      </c>
      <c r="J1113" s="5" t="s">
        <v>1114</v>
      </c>
    </row>
    <row r="1114" spans="1:10">
      <c r="A1114" s="12" t="s">
        <v>21</v>
      </c>
      <c r="B1114" s="3"/>
      <c r="C1114" s="3"/>
      <c r="D1114" s="26">
        <f>508896.48+1392</f>
        <v>510288.48</v>
      </c>
      <c r="E1114" s="10"/>
      <c r="F1114" s="25">
        <f>SUM(F1073:G1113)</f>
        <v>510288.48000000004</v>
      </c>
      <c r="H1114" s="8"/>
      <c r="I1114" s="11"/>
      <c r="J1114" s="5"/>
    </row>
    <row r="1115" spans="1:10">
      <c r="A1115" s="13" t="s">
        <v>22</v>
      </c>
      <c r="B1115" s="13" t="s">
        <v>23</v>
      </c>
      <c r="C1115" s="13" t="s">
        <v>24</v>
      </c>
      <c r="D1115" s="7"/>
      <c r="E1115" s="10"/>
      <c r="H1115" s="8"/>
      <c r="I1115" s="11"/>
      <c r="J1115" s="5"/>
    </row>
    <row r="1116" spans="1:10" ht="15.75" customHeight="1">
      <c r="D1116" s="14">
        <v>112362761</v>
      </c>
    </row>
    <row r="1117" spans="1:10" ht="15.75" customHeight="1">
      <c r="D1117" s="14">
        <v>112362789</v>
      </c>
    </row>
    <row r="1119" spans="1:10">
      <c r="A1119" s="1" t="s">
        <v>0</v>
      </c>
      <c r="B1119" s="2"/>
      <c r="C1119" s="2"/>
      <c r="D1119" s="2"/>
      <c r="E1119" s="2"/>
      <c r="F1119" s="2"/>
      <c r="G1119" s="2"/>
      <c r="H1119" s="2"/>
      <c r="I1119" s="2"/>
      <c r="J1119" s="2"/>
    </row>
    <row r="1120" spans="1:10">
      <c r="A1120" s="3" t="s">
        <v>152</v>
      </c>
      <c r="B1120" s="2"/>
      <c r="C1120" s="2"/>
      <c r="D1120" s="2"/>
      <c r="E1120" s="2"/>
      <c r="F1120" s="2"/>
      <c r="G1120" s="2"/>
      <c r="H1120" s="2"/>
      <c r="I1120" s="2"/>
      <c r="J1120" s="2"/>
    </row>
    <row r="1121" spans="1:10">
      <c r="A1121" s="88" t="s">
        <v>0</v>
      </c>
      <c r="B1121" s="88" t="s">
        <v>2</v>
      </c>
      <c r="C1121" s="88" t="s">
        <v>3</v>
      </c>
      <c r="D1121" s="88" t="s">
        <v>4</v>
      </c>
      <c r="E1121" s="88" t="s">
        <v>5</v>
      </c>
      <c r="F1121" s="88" t="s">
        <v>6</v>
      </c>
      <c r="G1121" s="90"/>
      <c r="H1121" s="91"/>
      <c r="I1121" s="88" t="s">
        <v>7</v>
      </c>
      <c r="J1121" s="88" t="s">
        <v>8</v>
      </c>
    </row>
    <row r="1122" spans="1:10">
      <c r="A1122" s="89"/>
      <c r="B1122" s="89"/>
      <c r="C1122" s="89"/>
      <c r="D1122" s="89"/>
      <c r="E1122" s="89"/>
      <c r="F1122" s="4" t="s">
        <v>9</v>
      </c>
      <c r="G1122" s="4" t="s">
        <v>10</v>
      </c>
      <c r="H1122" s="4" t="s">
        <v>11</v>
      </c>
      <c r="I1122" s="89"/>
      <c r="J1122" s="89"/>
    </row>
    <row r="1123" spans="1:10">
      <c r="A1123" s="5" t="s">
        <v>1179</v>
      </c>
      <c r="B1123" s="6">
        <v>44901.809244895827</v>
      </c>
      <c r="C1123" s="5" t="s">
        <v>1094</v>
      </c>
      <c r="D1123" s="7"/>
      <c r="E1123" s="10"/>
      <c r="G1123" s="8">
        <v>4898.5</v>
      </c>
      <c r="I1123" s="11" t="s">
        <v>10</v>
      </c>
      <c r="J1123" s="10" t="s">
        <v>1096</v>
      </c>
    </row>
    <row r="1124" spans="1:10">
      <c r="A1124" s="5" t="s">
        <v>1179</v>
      </c>
      <c r="B1124" s="6">
        <v>44901.809244895827</v>
      </c>
      <c r="C1124" s="5" t="s">
        <v>1094</v>
      </c>
      <c r="D1124" s="9">
        <v>45143363994</v>
      </c>
      <c r="E1124" s="10" t="s">
        <v>184</v>
      </c>
      <c r="H1124" s="8">
        <v>4557.5</v>
      </c>
      <c r="I1124" s="5" t="s">
        <v>15</v>
      </c>
      <c r="J1124" s="5" t="s">
        <v>1097</v>
      </c>
    </row>
    <row r="1125" spans="1:10">
      <c r="A1125" s="5" t="s">
        <v>1179</v>
      </c>
      <c r="B1125" s="6">
        <v>44901.809244895827</v>
      </c>
      <c r="C1125" s="5" t="s">
        <v>1094</v>
      </c>
      <c r="D1125" s="9">
        <v>45143364838</v>
      </c>
      <c r="E1125" s="10" t="s">
        <v>184</v>
      </c>
      <c r="H1125" s="8">
        <v>494.47</v>
      </c>
      <c r="I1125" s="5" t="s">
        <v>15</v>
      </c>
      <c r="J1125" s="5" t="s">
        <v>1095</v>
      </c>
    </row>
    <row r="1126" spans="1:10">
      <c r="A1126" s="5" t="s">
        <v>1179</v>
      </c>
      <c r="B1126" s="6">
        <v>44901.809244895827</v>
      </c>
      <c r="C1126" s="5" t="s">
        <v>1094</v>
      </c>
      <c r="D1126" s="9">
        <v>53112199138</v>
      </c>
      <c r="E1126" s="10" t="s">
        <v>184</v>
      </c>
      <c r="H1126" s="8">
        <v>178.96</v>
      </c>
      <c r="I1126" s="5" t="s">
        <v>15</v>
      </c>
      <c r="J1126" s="5" t="s">
        <v>1095</v>
      </c>
    </row>
    <row r="1127" spans="1:10">
      <c r="A1127" s="5" t="s">
        <v>1179</v>
      </c>
      <c r="B1127" s="6">
        <v>44901.809244895827</v>
      </c>
      <c r="C1127" s="5" t="s">
        <v>1094</v>
      </c>
      <c r="D1127" s="9">
        <v>45123119521</v>
      </c>
      <c r="E1127" s="10" t="s">
        <v>184</v>
      </c>
      <c r="H1127" s="8">
        <v>149.56</v>
      </c>
      <c r="I1127" s="5" t="s">
        <v>15</v>
      </c>
      <c r="J1127" s="5" t="s">
        <v>1095</v>
      </c>
    </row>
    <row r="1128" spans="1:10">
      <c r="A1128" s="5" t="s">
        <v>1179</v>
      </c>
      <c r="B1128" s="6">
        <v>44901.809244895827</v>
      </c>
      <c r="C1128" s="5" t="s">
        <v>1094</v>
      </c>
      <c r="D1128" s="9">
        <v>45113139783</v>
      </c>
      <c r="E1128" s="10" t="s">
        <v>184</v>
      </c>
      <c r="H1128" s="8">
        <v>5000</v>
      </c>
      <c r="I1128" s="5" t="s">
        <v>15</v>
      </c>
      <c r="J1128" s="5" t="s">
        <v>1097</v>
      </c>
    </row>
    <row r="1129" spans="1:10">
      <c r="A1129" s="5" t="s">
        <v>1179</v>
      </c>
      <c r="B1129" s="6">
        <v>44901.809244895827</v>
      </c>
      <c r="C1129" s="5" t="s">
        <v>1094</v>
      </c>
      <c r="D1129" s="9">
        <v>45132993659</v>
      </c>
      <c r="E1129" s="10" t="s">
        <v>1121</v>
      </c>
      <c r="H1129" s="8">
        <v>956.76</v>
      </c>
      <c r="I1129" s="5" t="s">
        <v>15</v>
      </c>
      <c r="J1129" s="5" t="s">
        <v>1097</v>
      </c>
    </row>
    <row r="1130" spans="1:10">
      <c r="A1130" s="5" t="s">
        <v>1179</v>
      </c>
      <c r="B1130" s="6">
        <v>44901.809244895827</v>
      </c>
      <c r="C1130" s="5" t="s">
        <v>1094</v>
      </c>
      <c r="D1130" s="9">
        <v>45173057022</v>
      </c>
      <c r="E1130" s="10" t="s">
        <v>184</v>
      </c>
      <c r="H1130" s="8">
        <v>148.4</v>
      </c>
      <c r="I1130" s="5" t="s">
        <v>15</v>
      </c>
      <c r="J1130" s="5" t="s">
        <v>1095</v>
      </c>
    </row>
    <row r="1131" spans="1:10">
      <c r="A1131" s="5" t="s">
        <v>1179</v>
      </c>
      <c r="B1131" s="6">
        <v>44901.809244895827</v>
      </c>
      <c r="C1131" s="5" t="s">
        <v>1094</v>
      </c>
      <c r="D1131" s="9">
        <v>45173057033</v>
      </c>
      <c r="E1131" s="10" t="s">
        <v>184</v>
      </c>
      <c r="H1131" s="8">
        <v>165</v>
      </c>
      <c r="I1131" s="5" t="s">
        <v>15</v>
      </c>
      <c r="J1131" s="5" t="s">
        <v>1095</v>
      </c>
    </row>
    <row r="1132" spans="1:10">
      <c r="A1132" s="5" t="s">
        <v>1179</v>
      </c>
      <c r="B1132" s="6">
        <v>44901.809244895827</v>
      </c>
      <c r="C1132" s="5" t="s">
        <v>1094</v>
      </c>
      <c r="D1132" s="9">
        <v>45123122631</v>
      </c>
      <c r="E1132" s="10" t="s">
        <v>184</v>
      </c>
      <c r="H1132" s="8">
        <v>162.94999999999999</v>
      </c>
      <c r="I1132" s="5" t="s">
        <v>15</v>
      </c>
      <c r="J1132" s="5" t="s">
        <v>1095</v>
      </c>
    </row>
    <row r="1133" spans="1:10">
      <c r="A1133" s="5" t="s">
        <v>1179</v>
      </c>
      <c r="B1133" s="6">
        <v>44901.809244895827</v>
      </c>
      <c r="C1133" s="5" t="s">
        <v>1094</v>
      </c>
      <c r="D1133" s="9">
        <v>45163087702</v>
      </c>
      <c r="E1133" s="10" t="s">
        <v>184</v>
      </c>
      <c r="H1133" s="8">
        <v>1489.7</v>
      </c>
      <c r="I1133" s="5" t="s">
        <v>15</v>
      </c>
      <c r="J1133" s="5" t="s">
        <v>1095</v>
      </c>
    </row>
    <row r="1134" spans="1:10">
      <c r="A1134" s="5" t="s">
        <v>1179</v>
      </c>
      <c r="B1134" s="6">
        <v>44901.809244895827</v>
      </c>
      <c r="C1134" s="5" t="s">
        <v>1094</v>
      </c>
      <c r="D1134" s="9">
        <v>45163087802</v>
      </c>
      <c r="E1134" s="10" t="s">
        <v>184</v>
      </c>
      <c r="H1134" s="8">
        <v>129.97999999999999</v>
      </c>
      <c r="I1134" s="5" t="s">
        <v>15</v>
      </c>
      <c r="J1134" s="5" t="s">
        <v>1095</v>
      </c>
    </row>
    <row r="1135" spans="1:10">
      <c r="A1135" s="5" t="s">
        <v>1179</v>
      </c>
      <c r="B1135" s="6">
        <v>44901.809244895827</v>
      </c>
      <c r="C1135" s="5" t="s">
        <v>1094</v>
      </c>
      <c r="D1135" s="9">
        <v>45113140208</v>
      </c>
      <c r="E1135" s="10" t="s">
        <v>184</v>
      </c>
      <c r="H1135" s="8">
        <v>324.95</v>
      </c>
      <c r="I1135" s="5" t="s">
        <v>15</v>
      </c>
      <c r="J1135" s="5" t="s">
        <v>1095</v>
      </c>
    </row>
    <row r="1136" spans="1:10">
      <c r="A1136" s="5" t="s">
        <v>1179</v>
      </c>
      <c r="B1136" s="6">
        <v>44901.809244895827</v>
      </c>
      <c r="C1136" s="5" t="s">
        <v>1094</v>
      </c>
      <c r="D1136" s="9">
        <v>45173056868</v>
      </c>
      <c r="E1136" s="10" t="s">
        <v>184</v>
      </c>
      <c r="H1136" s="8">
        <v>105.94</v>
      </c>
      <c r="I1136" s="5" t="s">
        <v>15</v>
      </c>
      <c r="J1136" s="5" t="s">
        <v>1095</v>
      </c>
    </row>
    <row r="1137" spans="1:10">
      <c r="A1137" s="5" t="s">
        <v>1179</v>
      </c>
      <c r="B1137" s="6">
        <v>44901.809244895827</v>
      </c>
      <c r="C1137" s="5" t="s">
        <v>1094</v>
      </c>
      <c r="D1137" s="9">
        <v>45113140289</v>
      </c>
      <c r="E1137" s="10" t="s">
        <v>184</v>
      </c>
      <c r="H1137" s="8">
        <v>96.6</v>
      </c>
      <c r="I1137" s="5" t="s">
        <v>15</v>
      </c>
      <c r="J1137" s="5" t="s">
        <v>1095</v>
      </c>
    </row>
    <row r="1138" spans="1:10">
      <c r="A1138" s="5" t="s">
        <v>1179</v>
      </c>
      <c r="B1138" s="6">
        <v>44901.809244895827</v>
      </c>
      <c r="C1138" s="5" t="s">
        <v>1094</v>
      </c>
      <c r="D1138" s="9">
        <v>45163088357</v>
      </c>
      <c r="E1138" s="10" t="s">
        <v>184</v>
      </c>
      <c r="H1138" s="8">
        <v>451.04</v>
      </c>
      <c r="I1138" s="5" t="s">
        <v>15</v>
      </c>
      <c r="J1138" s="5" t="s">
        <v>1095</v>
      </c>
    </row>
    <row r="1139" spans="1:10">
      <c r="A1139" s="5" t="s">
        <v>1179</v>
      </c>
      <c r="B1139" s="6">
        <v>44901.809244895827</v>
      </c>
      <c r="C1139" s="5" t="s">
        <v>1094</v>
      </c>
      <c r="D1139" s="7"/>
      <c r="E1139" s="10"/>
      <c r="F1139" s="8">
        <v>105.6</v>
      </c>
      <c r="I1139" s="11" t="s">
        <v>9</v>
      </c>
      <c r="J1139" s="5" t="s">
        <v>1095</v>
      </c>
    </row>
    <row r="1140" spans="1:10">
      <c r="A1140" s="5" t="s">
        <v>1179</v>
      </c>
      <c r="B1140" s="6">
        <v>44901.809244895827</v>
      </c>
      <c r="C1140" s="5" t="s">
        <v>1094</v>
      </c>
      <c r="D1140" s="7"/>
      <c r="E1140" s="10"/>
      <c r="F1140" s="8">
        <v>7792.4</v>
      </c>
      <c r="I1140" s="11" t="s">
        <v>9</v>
      </c>
      <c r="J1140" s="5" t="s">
        <v>1099</v>
      </c>
    </row>
    <row r="1141" spans="1:10">
      <c r="A1141" s="5" t="s">
        <v>1179</v>
      </c>
      <c r="B1141" s="6">
        <v>44901.809244895827</v>
      </c>
      <c r="C1141" s="5" t="s">
        <v>1094</v>
      </c>
      <c r="D1141" s="7"/>
      <c r="E1141" s="10"/>
      <c r="F1141" s="8">
        <v>33963.300000000003</v>
      </c>
      <c r="I1141" s="11" t="s">
        <v>9</v>
      </c>
      <c r="J1141" s="10" t="s">
        <v>1100</v>
      </c>
    </row>
    <row r="1142" spans="1:10">
      <c r="A1142" s="5" t="s">
        <v>1179</v>
      </c>
      <c r="B1142" s="6">
        <v>44901.809244895827</v>
      </c>
      <c r="C1142" s="5" t="s">
        <v>1094</v>
      </c>
      <c r="D1142" s="7"/>
      <c r="E1142" s="10"/>
      <c r="F1142" s="8">
        <v>10288.5</v>
      </c>
      <c r="I1142" s="11" t="s">
        <v>9</v>
      </c>
      <c r="J1142" s="10" t="s">
        <v>1129</v>
      </c>
    </row>
    <row r="1143" spans="1:10">
      <c r="A1143" s="5" t="s">
        <v>1179</v>
      </c>
      <c r="B1143" s="6">
        <v>44901.809244895827</v>
      </c>
      <c r="C1143" s="5" t="s">
        <v>1094</v>
      </c>
      <c r="D1143" s="7"/>
      <c r="E1143" s="10"/>
      <c r="F1143" s="8">
        <v>39213.9</v>
      </c>
      <c r="I1143" s="11" t="s">
        <v>9</v>
      </c>
      <c r="J1143" s="5" t="s">
        <v>1097</v>
      </c>
    </row>
    <row r="1144" spans="1:10">
      <c r="A1144" s="5" t="s">
        <v>1179</v>
      </c>
      <c r="B1144" s="6">
        <v>44901.809244895827</v>
      </c>
      <c r="C1144" s="5" t="s">
        <v>1094</v>
      </c>
      <c r="D1144" s="7"/>
      <c r="E1144" s="10"/>
      <c r="F1144" s="8">
        <v>9328.2000000000007</v>
      </c>
      <c r="I1144" s="11" t="s">
        <v>9</v>
      </c>
      <c r="J1144" s="5" t="s">
        <v>1102</v>
      </c>
    </row>
    <row r="1145" spans="1:10">
      <c r="A1145" s="5" t="s">
        <v>1179</v>
      </c>
      <c r="B1145" s="6">
        <v>44901.809244895827</v>
      </c>
      <c r="C1145" s="5" t="s">
        <v>1094</v>
      </c>
      <c r="D1145" s="7"/>
      <c r="E1145" s="10"/>
      <c r="F1145" s="8">
        <v>15295.9</v>
      </c>
      <c r="I1145" s="11" t="s">
        <v>9</v>
      </c>
      <c r="J1145" s="5" t="s">
        <v>1103</v>
      </c>
    </row>
    <row r="1146" spans="1:10">
      <c r="A1146" s="5" t="s">
        <v>1179</v>
      </c>
      <c r="B1146" s="6">
        <v>44901.809244895827</v>
      </c>
      <c r="C1146" s="5" t="s">
        <v>1094</v>
      </c>
      <c r="D1146" s="7"/>
      <c r="E1146" s="10"/>
      <c r="F1146" s="8">
        <v>10996.5</v>
      </c>
      <c r="I1146" s="11" t="s">
        <v>9</v>
      </c>
      <c r="J1146" s="5" t="s">
        <v>1104</v>
      </c>
    </row>
    <row r="1147" spans="1:10">
      <c r="A1147" s="5" t="s">
        <v>1179</v>
      </c>
      <c r="B1147" s="6">
        <v>44901.809244895827</v>
      </c>
      <c r="C1147" s="5" t="s">
        <v>1094</v>
      </c>
      <c r="D1147" s="7"/>
      <c r="E1147" s="10"/>
      <c r="F1147" s="8">
        <v>6713.4</v>
      </c>
      <c r="I1147" s="11" t="s">
        <v>9</v>
      </c>
      <c r="J1147" s="10" t="s">
        <v>1105</v>
      </c>
    </row>
    <row r="1148" spans="1:10">
      <c r="A1148" s="5" t="s">
        <v>1179</v>
      </c>
      <c r="B1148" s="6">
        <v>44901.809244895827</v>
      </c>
      <c r="C1148" s="5" t="s">
        <v>1094</v>
      </c>
      <c r="D1148" s="7"/>
      <c r="E1148" s="10"/>
      <c r="F1148" s="8">
        <v>10279.299999999999</v>
      </c>
      <c r="I1148" s="11" t="s">
        <v>9</v>
      </c>
      <c r="J1148" s="5" t="s">
        <v>1106</v>
      </c>
    </row>
    <row r="1149" spans="1:10">
      <c r="A1149" s="5" t="s">
        <v>1179</v>
      </c>
      <c r="B1149" s="6">
        <v>44901.809244895827</v>
      </c>
      <c r="C1149" s="5" t="s">
        <v>1094</v>
      </c>
      <c r="D1149" s="7"/>
      <c r="E1149" s="10"/>
      <c r="F1149" s="8">
        <v>18669.099999999999</v>
      </c>
      <c r="I1149" s="11" t="s">
        <v>9</v>
      </c>
      <c r="J1149" s="10" t="s">
        <v>1107</v>
      </c>
    </row>
    <row r="1150" spans="1:10">
      <c r="A1150" s="5" t="s">
        <v>1179</v>
      </c>
      <c r="B1150" s="6">
        <v>44901.809244895827</v>
      </c>
      <c r="C1150" s="5" t="s">
        <v>1094</v>
      </c>
      <c r="D1150" s="7"/>
      <c r="E1150" s="10"/>
      <c r="F1150" s="8">
        <v>13379.9</v>
      </c>
      <c r="I1150" s="11" t="s">
        <v>9</v>
      </c>
      <c r="J1150" s="10" t="s">
        <v>1108</v>
      </c>
    </row>
    <row r="1151" spans="1:10">
      <c r="A1151" s="5" t="s">
        <v>1179</v>
      </c>
      <c r="B1151" s="6">
        <v>44901.809244895827</v>
      </c>
      <c r="C1151" s="5" t="s">
        <v>1094</v>
      </c>
      <c r="D1151" s="7"/>
      <c r="E1151" s="10"/>
      <c r="F1151" s="8">
        <v>8691.9</v>
      </c>
      <c r="I1151" s="11" t="s">
        <v>9</v>
      </c>
      <c r="J1151" s="10" t="s">
        <v>1111</v>
      </c>
    </row>
    <row r="1152" spans="1:10">
      <c r="A1152" s="5" t="s">
        <v>1179</v>
      </c>
      <c r="B1152" s="6">
        <v>44901.809244895827</v>
      </c>
      <c r="C1152" s="5" t="s">
        <v>1094</v>
      </c>
      <c r="D1152" s="7"/>
      <c r="E1152" s="10"/>
      <c r="F1152" s="8">
        <v>142791.4</v>
      </c>
      <c r="I1152" s="11" t="s">
        <v>9</v>
      </c>
      <c r="J1152" s="10" t="s">
        <v>1096</v>
      </c>
    </row>
    <row r="1153" spans="1:10">
      <c r="A1153" s="5" t="s">
        <v>1179</v>
      </c>
      <c r="B1153" s="6">
        <v>44901.809244895827</v>
      </c>
      <c r="C1153" s="5" t="s">
        <v>1094</v>
      </c>
      <c r="D1153" s="7"/>
      <c r="E1153" s="10"/>
      <c r="F1153" s="8">
        <v>11537.6</v>
      </c>
      <c r="I1153" s="11" t="s">
        <v>9</v>
      </c>
      <c r="J1153" s="5" t="s">
        <v>1112</v>
      </c>
    </row>
    <row r="1154" spans="1:10">
      <c r="A1154" s="5" t="s">
        <v>1179</v>
      </c>
      <c r="B1154" s="6">
        <v>44901.809244895827</v>
      </c>
      <c r="C1154" s="5" t="s">
        <v>1094</v>
      </c>
      <c r="D1154" s="7"/>
      <c r="E1154" s="10"/>
      <c r="F1154" s="8">
        <v>10148.700000000001</v>
      </c>
      <c r="I1154" s="11" t="s">
        <v>9</v>
      </c>
      <c r="J1154" s="5" t="s">
        <v>1113</v>
      </c>
    </row>
    <row r="1155" spans="1:10">
      <c r="A1155" s="5" t="s">
        <v>1179</v>
      </c>
      <c r="B1155" s="6">
        <v>44901.809244895827</v>
      </c>
      <c r="C1155" s="5" t="s">
        <v>1094</v>
      </c>
      <c r="D1155" s="7"/>
      <c r="E1155" s="10"/>
      <c r="F1155" s="8">
        <v>11908.7</v>
      </c>
      <c r="I1155" s="11" t="s">
        <v>9</v>
      </c>
      <c r="J1155" s="5" t="s">
        <v>1114</v>
      </c>
    </row>
    <row r="1156" spans="1:10">
      <c r="A1156" s="12" t="s">
        <v>21</v>
      </c>
      <c r="B1156" s="3"/>
      <c r="C1156" s="3"/>
      <c r="D1156" s="26">
        <f>345470.8+20532</f>
        <v>366002.8</v>
      </c>
      <c r="E1156" s="10"/>
      <c r="F1156" s="20">
        <f>SUM(F1123:G1155)</f>
        <v>366002.79999999993</v>
      </c>
      <c r="H1156" s="8"/>
      <c r="I1156" s="11"/>
      <c r="J1156" s="10"/>
    </row>
    <row r="1157" spans="1:10">
      <c r="A1157" s="13" t="s">
        <v>22</v>
      </c>
      <c r="B1157" s="13" t="s">
        <v>23</v>
      </c>
      <c r="C1157" s="13" t="s">
        <v>24</v>
      </c>
      <c r="D1157" s="7"/>
      <c r="E1157" s="10"/>
      <c r="H1157" s="8"/>
      <c r="I1157" s="11"/>
      <c r="J1157" s="10"/>
    </row>
    <row r="1158" spans="1:10" ht="15.75" customHeight="1">
      <c r="D1158" s="14">
        <v>112370471</v>
      </c>
    </row>
    <row r="1159" spans="1:10" ht="15.75" customHeight="1">
      <c r="D1159" s="14">
        <v>112370654</v>
      </c>
    </row>
    <row r="1161" spans="1:10">
      <c r="A1161" s="1" t="s">
        <v>0</v>
      </c>
      <c r="B1161" s="2"/>
      <c r="C1161" s="2"/>
      <c r="D1161" s="2"/>
      <c r="E1161" s="2"/>
      <c r="F1161" s="2"/>
      <c r="G1161" s="2"/>
      <c r="H1161" s="2"/>
      <c r="I1161" s="2"/>
      <c r="J1161" s="2"/>
    </row>
    <row r="1162" spans="1:10">
      <c r="A1162" s="3" t="s">
        <v>155</v>
      </c>
      <c r="B1162" s="2"/>
      <c r="C1162" s="2"/>
      <c r="D1162" s="2"/>
      <c r="E1162" s="2"/>
      <c r="F1162" s="2"/>
      <c r="G1162" s="2"/>
      <c r="H1162" s="2"/>
      <c r="I1162" s="2"/>
      <c r="J1162" s="2"/>
    </row>
    <row r="1163" spans="1:10">
      <c r="A1163" s="88" t="s">
        <v>0</v>
      </c>
      <c r="B1163" s="88" t="s">
        <v>2</v>
      </c>
      <c r="C1163" s="88" t="s">
        <v>3</v>
      </c>
      <c r="D1163" s="88" t="s">
        <v>4</v>
      </c>
      <c r="E1163" s="88" t="s">
        <v>5</v>
      </c>
      <c r="F1163" s="88" t="s">
        <v>6</v>
      </c>
      <c r="G1163" s="90"/>
      <c r="H1163" s="91"/>
      <c r="I1163" s="88" t="s">
        <v>7</v>
      </c>
      <c r="J1163" s="88" t="s">
        <v>8</v>
      </c>
    </row>
    <row r="1164" spans="1:10">
      <c r="A1164" s="89"/>
      <c r="B1164" s="89"/>
      <c r="C1164" s="89"/>
      <c r="D1164" s="89"/>
      <c r="E1164" s="89"/>
      <c r="F1164" s="4" t="s">
        <v>9</v>
      </c>
      <c r="G1164" s="4" t="s">
        <v>10</v>
      </c>
      <c r="H1164" s="4" t="s">
        <v>11</v>
      </c>
      <c r="I1164" s="89"/>
      <c r="J1164" s="89"/>
    </row>
    <row r="1165" spans="1:10">
      <c r="A1165" s="5" t="s">
        <v>1180</v>
      </c>
      <c r="B1165" s="6">
        <v>44902.82912829861</v>
      </c>
      <c r="C1165" s="5" t="s">
        <v>1094</v>
      </c>
      <c r="D1165" s="7"/>
      <c r="E1165" s="10"/>
      <c r="G1165" s="8">
        <v>20109.599999999999</v>
      </c>
      <c r="I1165" s="11" t="s">
        <v>10</v>
      </c>
      <c r="J1165" s="5" t="s">
        <v>1097</v>
      </c>
    </row>
    <row r="1166" spans="1:10">
      <c r="A1166" s="5" t="s">
        <v>1180</v>
      </c>
      <c r="B1166" s="6">
        <v>44902.82912829861</v>
      </c>
      <c r="C1166" s="5" t="s">
        <v>1094</v>
      </c>
      <c r="D1166" s="9">
        <v>45152989713</v>
      </c>
      <c r="E1166" s="10" t="s">
        <v>184</v>
      </c>
      <c r="H1166" s="8">
        <v>2849.64</v>
      </c>
      <c r="I1166" s="5" t="s">
        <v>15</v>
      </c>
      <c r="J1166" s="5" t="s">
        <v>1097</v>
      </c>
    </row>
    <row r="1167" spans="1:10">
      <c r="A1167" s="5" t="s">
        <v>1180</v>
      </c>
      <c r="B1167" s="6">
        <v>44902.82912829861</v>
      </c>
      <c r="C1167" s="5" t="s">
        <v>1094</v>
      </c>
      <c r="D1167" s="9">
        <v>45163088178</v>
      </c>
      <c r="E1167" s="10" t="s">
        <v>184</v>
      </c>
      <c r="H1167" s="8">
        <v>323.39999999999998</v>
      </c>
      <c r="I1167" s="5" t="s">
        <v>15</v>
      </c>
      <c r="J1167" s="5" t="s">
        <v>1095</v>
      </c>
    </row>
    <row r="1168" spans="1:10">
      <c r="A1168" s="5" t="s">
        <v>1180</v>
      </c>
      <c r="B1168" s="6">
        <v>44902.82912829861</v>
      </c>
      <c r="C1168" s="5" t="s">
        <v>1094</v>
      </c>
      <c r="D1168" s="9">
        <v>45123125474</v>
      </c>
      <c r="E1168" s="10" t="s">
        <v>184</v>
      </c>
      <c r="H1168" s="8">
        <v>1051.5</v>
      </c>
      <c r="I1168" s="5" t="s">
        <v>15</v>
      </c>
      <c r="J1168" s="5" t="s">
        <v>1095</v>
      </c>
    </row>
    <row r="1169" spans="1:10">
      <c r="A1169" s="5" t="s">
        <v>1180</v>
      </c>
      <c r="B1169" s="6">
        <v>44902.82912829861</v>
      </c>
      <c r="C1169" s="5" t="s">
        <v>1094</v>
      </c>
      <c r="D1169" s="9">
        <v>45132999000</v>
      </c>
      <c r="E1169" s="10" t="s">
        <v>184</v>
      </c>
      <c r="H1169" s="8">
        <v>606.58000000000004</v>
      </c>
      <c r="I1169" s="5" t="s">
        <v>15</v>
      </c>
      <c r="J1169" s="5" t="s">
        <v>1095</v>
      </c>
    </row>
    <row r="1170" spans="1:10">
      <c r="A1170" s="5" t="s">
        <v>1180</v>
      </c>
      <c r="B1170" s="6">
        <v>44902.82912829861</v>
      </c>
      <c r="C1170" s="5" t="s">
        <v>1094</v>
      </c>
      <c r="D1170" s="9">
        <v>45163089943</v>
      </c>
      <c r="E1170" s="10" t="s">
        <v>184</v>
      </c>
      <c r="H1170" s="8">
        <v>1202.3599999999999</v>
      </c>
      <c r="I1170" s="5" t="s">
        <v>15</v>
      </c>
      <c r="J1170" s="5" t="s">
        <v>1095</v>
      </c>
    </row>
    <row r="1171" spans="1:10">
      <c r="A1171" s="5" t="s">
        <v>1180</v>
      </c>
      <c r="B1171" s="6">
        <v>44902.82912829861</v>
      </c>
      <c r="C1171" s="5" t="s">
        <v>1094</v>
      </c>
      <c r="D1171" s="9">
        <v>45173058532</v>
      </c>
      <c r="E1171" s="10" t="s">
        <v>184</v>
      </c>
      <c r="H1171" s="8">
        <v>1959.88</v>
      </c>
      <c r="I1171" s="5" t="s">
        <v>15</v>
      </c>
      <c r="J1171" s="5" t="s">
        <v>1095</v>
      </c>
    </row>
    <row r="1172" spans="1:10">
      <c r="A1172" s="5" t="s">
        <v>1180</v>
      </c>
      <c r="B1172" s="6">
        <v>44902.82912829861</v>
      </c>
      <c r="C1172" s="5" t="s">
        <v>1094</v>
      </c>
      <c r="D1172" s="9">
        <v>45143366849</v>
      </c>
      <c r="E1172" s="10" t="s">
        <v>184</v>
      </c>
      <c r="H1172" s="8">
        <v>143.94999999999999</v>
      </c>
      <c r="I1172" s="5" t="s">
        <v>15</v>
      </c>
      <c r="J1172" s="5" t="s">
        <v>1095</v>
      </c>
    </row>
    <row r="1173" spans="1:10">
      <c r="A1173" s="5" t="s">
        <v>1180</v>
      </c>
      <c r="B1173" s="6">
        <v>44902.82912829861</v>
      </c>
      <c r="C1173" s="5" t="s">
        <v>1094</v>
      </c>
      <c r="D1173" s="9">
        <v>45113142581</v>
      </c>
      <c r="E1173" s="10" t="s">
        <v>184</v>
      </c>
      <c r="H1173" s="8">
        <v>2303.7600000000002</v>
      </c>
      <c r="I1173" s="5" t="s">
        <v>15</v>
      </c>
      <c r="J1173" s="5" t="s">
        <v>1095</v>
      </c>
    </row>
    <row r="1174" spans="1:10">
      <c r="A1174" s="5" t="s">
        <v>1180</v>
      </c>
      <c r="B1174" s="6">
        <v>44902.82912829861</v>
      </c>
      <c r="C1174" s="5" t="s">
        <v>1094</v>
      </c>
      <c r="D1174" s="9">
        <v>45123125426</v>
      </c>
      <c r="E1174" s="10" t="s">
        <v>184</v>
      </c>
      <c r="H1174" s="8">
        <v>3290</v>
      </c>
      <c r="I1174" s="5" t="s">
        <v>15</v>
      </c>
      <c r="J1174" s="5" t="s">
        <v>1097</v>
      </c>
    </row>
    <row r="1175" spans="1:10">
      <c r="A1175" s="5" t="s">
        <v>1180</v>
      </c>
      <c r="B1175" s="6">
        <v>44902.82912829861</v>
      </c>
      <c r="C1175" s="5" t="s">
        <v>1094</v>
      </c>
      <c r="D1175" s="7"/>
      <c r="E1175" s="10"/>
      <c r="F1175" s="8">
        <v>50500.1</v>
      </c>
      <c r="I1175" s="11" t="s">
        <v>9</v>
      </c>
      <c r="J1175" s="10" t="s">
        <v>1100</v>
      </c>
    </row>
    <row r="1176" spans="1:10">
      <c r="A1176" s="5" t="s">
        <v>1181</v>
      </c>
      <c r="B1176" s="6">
        <v>44902.82912829861</v>
      </c>
      <c r="C1176" s="5" t="s">
        <v>1094</v>
      </c>
      <c r="D1176" s="7"/>
      <c r="E1176" s="10"/>
      <c r="F1176" s="8">
        <v>7914.8</v>
      </c>
      <c r="I1176" s="11" t="s">
        <v>9</v>
      </c>
      <c r="J1176" s="5" t="s">
        <v>1099</v>
      </c>
    </row>
    <row r="1177" spans="1:10">
      <c r="A1177" s="5" t="s">
        <v>1180</v>
      </c>
      <c r="B1177" s="6">
        <v>44902.82912829861</v>
      </c>
      <c r="C1177" s="5" t="s">
        <v>1094</v>
      </c>
      <c r="D1177" s="7"/>
      <c r="E1177" s="10"/>
      <c r="F1177" s="8">
        <v>14756.1</v>
      </c>
      <c r="I1177" s="11" t="s">
        <v>9</v>
      </c>
      <c r="J1177" s="10" t="s">
        <v>1129</v>
      </c>
    </row>
    <row r="1178" spans="1:10">
      <c r="A1178" s="5" t="s">
        <v>1180</v>
      </c>
      <c r="B1178" s="6">
        <v>44902.82912829861</v>
      </c>
      <c r="C1178" s="5" t="s">
        <v>1094</v>
      </c>
      <c r="D1178" s="7"/>
      <c r="E1178" s="10"/>
      <c r="F1178" s="8">
        <v>58533.1</v>
      </c>
      <c r="I1178" s="11" t="s">
        <v>9</v>
      </c>
      <c r="J1178" s="5" t="s">
        <v>1097</v>
      </c>
    </row>
    <row r="1179" spans="1:10">
      <c r="A1179" s="5" t="s">
        <v>1180</v>
      </c>
      <c r="B1179" s="6">
        <v>44902.82912829861</v>
      </c>
      <c r="C1179" s="5" t="s">
        <v>1094</v>
      </c>
      <c r="D1179" s="7"/>
      <c r="E1179" s="10"/>
      <c r="F1179" s="8">
        <v>9919.2000000000007</v>
      </c>
      <c r="I1179" s="11" t="s">
        <v>9</v>
      </c>
      <c r="J1179" s="5" t="s">
        <v>1102</v>
      </c>
    </row>
    <row r="1180" spans="1:10">
      <c r="A1180" s="5" t="s">
        <v>1180</v>
      </c>
      <c r="B1180" s="6">
        <v>44902.82912829861</v>
      </c>
      <c r="C1180" s="5" t="s">
        <v>1094</v>
      </c>
      <c r="D1180" s="7"/>
      <c r="E1180" s="10"/>
      <c r="F1180" s="8">
        <v>5496.2</v>
      </c>
      <c r="I1180" s="11" t="s">
        <v>9</v>
      </c>
      <c r="J1180" s="5" t="s">
        <v>1103</v>
      </c>
    </row>
    <row r="1181" spans="1:10">
      <c r="A1181" s="5" t="s">
        <v>1180</v>
      </c>
      <c r="B1181" s="6">
        <v>44902.82912829861</v>
      </c>
      <c r="C1181" s="5" t="s">
        <v>1094</v>
      </c>
      <c r="D1181" s="7"/>
      <c r="E1181" s="10"/>
      <c r="F1181" s="8">
        <v>9549.2999999999993</v>
      </c>
      <c r="I1181" s="11" t="s">
        <v>9</v>
      </c>
      <c r="J1181" s="5" t="s">
        <v>1104</v>
      </c>
    </row>
    <row r="1182" spans="1:10">
      <c r="A1182" s="5" t="s">
        <v>1180</v>
      </c>
      <c r="B1182" s="6">
        <v>44902.82912829861</v>
      </c>
      <c r="C1182" s="5" t="s">
        <v>1094</v>
      </c>
      <c r="D1182" s="7"/>
      <c r="E1182" s="10"/>
      <c r="F1182" s="8">
        <v>11336.6</v>
      </c>
      <c r="I1182" s="11" t="s">
        <v>9</v>
      </c>
      <c r="J1182" s="10" t="s">
        <v>1105</v>
      </c>
    </row>
    <row r="1183" spans="1:10">
      <c r="A1183" s="5" t="s">
        <v>1180</v>
      </c>
      <c r="B1183" s="6">
        <v>44902.82912829861</v>
      </c>
      <c r="C1183" s="5" t="s">
        <v>1094</v>
      </c>
      <c r="D1183" s="7"/>
      <c r="E1183" s="10"/>
      <c r="F1183" s="8">
        <v>12069.7</v>
      </c>
      <c r="I1183" s="11" t="s">
        <v>9</v>
      </c>
      <c r="J1183" s="5" t="s">
        <v>1106</v>
      </c>
    </row>
    <row r="1184" spans="1:10">
      <c r="A1184" s="5" t="s">
        <v>1180</v>
      </c>
      <c r="B1184" s="6">
        <v>44902.82912829861</v>
      </c>
      <c r="C1184" s="5" t="s">
        <v>1094</v>
      </c>
      <c r="D1184" s="7"/>
      <c r="E1184" s="10"/>
      <c r="F1184" s="8">
        <v>12948.7</v>
      </c>
      <c r="I1184" s="11" t="s">
        <v>9</v>
      </c>
      <c r="J1184" s="5" t="s">
        <v>1117</v>
      </c>
    </row>
    <row r="1185" spans="1:10">
      <c r="A1185" s="5" t="s">
        <v>1180</v>
      </c>
      <c r="B1185" s="6">
        <v>44902.82912829861</v>
      </c>
      <c r="C1185" s="5" t="s">
        <v>1094</v>
      </c>
      <c r="D1185" s="7"/>
      <c r="E1185" s="10"/>
      <c r="F1185" s="8">
        <v>9766.7999999999993</v>
      </c>
      <c r="I1185" s="11" t="s">
        <v>9</v>
      </c>
      <c r="J1185" s="10" t="s">
        <v>1107</v>
      </c>
    </row>
    <row r="1186" spans="1:10">
      <c r="A1186" s="5" t="s">
        <v>1180</v>
      </c>
      <c r="B1186" s="6">
        <v>44902.82912829861</v>
      </c>
      <c r="C1186" s="5" t="s">
        <v>1094</v>
      </c>
      <c r="D1186" s="7"/>
      <c r="E1186" s="10"/>
      <c r="F1186" s="8">
        <v>7733.4</v>
      </c>
      <c r="I1186" s="11" t="s">
        <v>9</v>
      </c>
      <c r="J1186" s="10" t="s">
        <v>1108</v>
      </c>
    </row>
    <row r="1187" spans="1:10">
      <c r="A1187" s="5" t="s">
        <v>1180</v>
      </c>
      <c r="B1187" s="6">
        <v>44902.82912829861</v>
      </c>
      <c r="C1187" s="5" t="s">
        <v>1094</v>
      </c>
      <c r="D1187" s="7"/>
      <c r="E1187" s="10"/>
      <c r="F1187" s="8">
        <v>18642.099999999999</v>
      </c>
      <c r="I1187" s="11" t="s">
        <v>9</v>
      </c>
      <c r="J1187" s="10" t="s">
        <v>1109</v>
      </c>
    </row>
    <row r="1188" spans="1:10">
      <c r="A1188" s="5" t="s">
        <v>1180</v>
      </c>
      <c r="B1188" s="6">
        <v>44902.82912829861</v>
      </c>
      <c r="C1188" s="5" t="s">
        <v>1094</v>
      </c>
      <c r="D1188" s="7"/>
      <c r="E1188" s="10"/>
      <c r="F1188" s="8">
        <v>663</v>
      </c>
      <c r="I1188" s="11" t="s">
        <v>9</v>
      </c>
      <c r="J1188" s="10" t="s">
        <v>1118</v>
      </c>
    </row>
    <row r="1189" spans="1:10">
      <c r="A1189" s="5" t="s">
        <v>1180</v>
      </c>
      <c r="B1189" s="6">
        <v>44902.82912829861</v>
      </c>
      <c r="C1189" s="5" t="s">
        <v>1094</v>
      </c>
      <c r="D1189" s="7"/>
      <c r="E1189" s="10"/>
      <c r="F1189" s="8">
        <v>27528.400000000001</v>
      </c>
      <c r="I1189" s="11" t="s">
        <v>9</v>
      </c>
      <c r="J1189" s="10" t="s">
        <v>1110</v>
      </c>
    </row>
    <row r="1190" spans="1:10">
      <c r="A1190" s="5" t="s">
        <v>1180</v>
      </c>
      <c r="B1190" s="6">
        <v>44902.82912829861</v>
      </c>
      <c r="C1190" s="5" t="s">
        <v>1094</v>
      </c>
      <c r="D1190" s="7"/>
      <c r="E1190" s="10"/>
      <c r="F1190" s="8">
        <v>9134.2000000000007</v>
      </c>
      <c r="I1190" s="11" t="s">
        <v>9</v>
      </c>
      <c r="J1190" s="10" t="s">
        <v>1111</v>
      </c>
    </row>
    <row r="1191" spans="1:10">
      <c r="A1191" s="5" t="s">
        <v>1180</v>
      </c>
      <c r="B1191" s="6">
        <v>44902.82912829861</v>
      </c>
      <c r="C1191" s="5" t="s">
        <v>1094</v>
      </c>
      <c r="D1191" s="7"/>
      <c r="E1191" s="10"/>
      <c r="F1191" s="8">
        <v>39194.6</v>
      </c>
      <c r="I1191" s="11" t="s">
        <v>9</v>
      </c>
      <c r="J1191" s="10" t="s">
        <v>1122</v>
      </c>
    </row>
    <row r="1192" spans="1:10">
      <c r="A1192" s="5" t="s">
        <v>1180</v>
      </c>
      <c r="B1192" s="6">
        <v>44902.82912829861</v>
      </c>
      <c r="C1192" s="5" t="s">
        <v>1094</v>
      </c>
      <c r="D1192" s="7"/>
      <c r="E1192" s="10"/>
      <c r="F1192" s="8">
        <v>52008.9</v>
      </c>
      <c r="I1192" s="11" t="s">
        <v>9</v>
      </c>
      <c r="J1192" s="10" t="s">
        <v>1096</v>
      </c>
    </row>
    <row r="1193" spans="1:10">
      <c r="A1193" s="5" t="s">
        <v>1180</v>
      </c>
      <c r="B1193" s="6">
        <v>44902.82912829861</v>
      </c>
      <c r="C1193" s="5" t="s">
        <v>1094</v>
      </c>
      <c r="D1193" s="7"/>
      <c r="E1193" s="10"/>
      <c r="F1193" s="8">
        <v>15753.6</v>
      </c>
      <c r="I1193" s="11" t="s">
        <v>9</v>
      </c>
      <c r="J1193" s="5" t="s">
        <v>1112</v>
      </c>
    </row>
    <row r="1194" spans="1:10">
      <c r="A1194" s="12" t="s">
        <v>21</v>
      </c>
      <c r="B1194" s="3"/>
      <c r="C1194" s="3"/>
      <c r="D1194" s="26">
        <f>385902.4+7656</f>
        <v>393558.4</v>
      </c>
      <c r="E1194" s="10"/>
      <c r="F1194" s="20">
        <f>SUM(F1165:G1193)</f>
        <v>393558.4</v>
      </c>
      <c r="H1194" s="8"/>
      <c r="I1194" s="11"/>
      <c r="J1194" s="5"/>
    </row>
    <row r="1195" spans="1:10">
      <c r="A1195" s="13" t="s">
        <v>22</v>
      </c>
      <c r="B1195" s="13" t="s">
        <v>23</v>
      </c>
      <c r="C1195" s="13" t="s">
        <v>24</v>
      </c>
      <c r="D1195" s="7"/>
      <c r="E1195" s="10"/>
      <c r="H1195" s="8"/>
      <c r="I1195" s="11"/>
      <c r="J1195" s="5"/>
    </row>
    <row r="1196" spans="1:10" ht="15.75" customHeight="1">
      <c r="D1196" s="14">
        <v>112372781</v>
      </c>
    </row>
    <row r="1197" spans="1:10" ht="15.75" customHeight="1">
      <c r="D1197" s="14">
        <v>112376995</v>
      </c>
    </row>
    <row r="1199" spans="1:10">
      <c r="A1199" s="1" t="s">
        <v>0</v>
      </c>
      <c r="B1199" s="2"/>
      <c r="C1199" s="2"/>
      <c r="D1199" s="2"/>
      <c r="E1199" s="2"/>
      <c r="F1199" s="2"/>
      <c r="G1199" s="2"/>
      <c r="H1199" s="2"/>
      <c r="I1199" s="2"/>
      <c r="J1199" s="2"/>
    </row>
    <row r="1200" spans="1:10">
      <c r="A1200" s="3" t="s">
        <v>159</v>
      </c>
      <c r="B1200" s="2"/>
      <c r="C1200" s="2"/>
      <c r="D1200" s="2"/>
      <c r="E1200" s="2"/>
      <c r="F1200" s="2"/>
      <c r="G1200" s="2"/>
      <c r="H1200" s="2"/>
      <c r="I1200" s="2"/>
      <c r="J1200" s="2"/>
    </row>
    <row r="1201" spans="1:10">
      <c r="A1201" s="88" t="s">
        <v>0</v>
      </c>
      <c r="B1201" s="88" t="s">
        <v>2</v>
      </c>
      <c r="C1201" s="88" t="s">
        <v>3</v>
      </c>
      <c r="D1201" s="88" t="s">
        <v>4</v>
      </c>
      <c r="E1201" s="88" t="s">
        <v>5</v>
      </c>
      <c r="F1201" s="88" t="s">
        <v>6</v>
      </c>
      <c r="G1201" s="90"/>
      <c r="H1201" s="91"/>
      <c r="I1201" s="88" t="s">
        <v>7</v>
      </c>
      <c r="J1201" s="88" t="s">
        <v>8</v>
      </c>
    </row>
    <row r="1202" spans="1:10">
      <c r="A1202" s="89"/>
      <c r="B1202" s="89"/>
      <c r="C1202" s="89"/>
      <c r="D1202" s="89"/>
      <c r="E1202" s="89"/>
      <c r="F1202" s="4" t="s">
        <v>9</v>
      </c>
      <c r="G1202" s="4" t="s">
        <v>10</v>
      </c>
      <c r="H1202" s="4" t="s">
        <v>11</v>
      </c>
      <c r="I1202" s="89"/>
      <c r="J1202" s="89"/>
    </row>
    <row r="1203" spans="1:10">
      <c r="A1203" s="5" t="s">
        <v>1182</v>
      </c>
      <c r="B1203" s="6">
        <v>44903.828029363423</v>
      </c>
      <c r="C1203" s="5" t="s">
        <v>1094</v>
      </c>
      <c r="D1203" s="7"/>
      <c r="E1203" s="10"/>
      <c r="G1203" s="8">
        <v>1104</v>
      </c>
      <c r="I1203" s="11" t="s">
        <v>10</v>
      </c>
      <c r="J1203" s="5" t="s">
        <v>1128</v>
      </c>
    </row>
    <row r="1204" spans="1:10">
      <c r="A1204" s="5" t="s">
        <v>1183</v>
      </c>
      <c r="B1204" s="6">
        <v>44903.828029363423</v>
      </c>
      <c r="C1204" s="5" t="s">
        <v>1094</v>
      </c>
      <c r="D1204" s="7"/>
      <c r="E1204" s="10"/>
      <c r="G1204" s="8">
        <v>11180.34</v>
      </c>
      <c r="I1204" s="11" t="s">
        <v>10</v>
      </c>
      <c r="J1204" s="5" t="s">
        <v>1097</v>
      </c>
    </row>
    <row r="1205" spans="1:10">
      <c r="A1205" s="5" t="s">
        <v>1183</v>
      </c>
      <c r="B1205" s="6">
        <v>44903.828029363423</v>
      </c>
      <c r="C1205" s="5" t="s">
        <v>1094</v>
      </c>
      <c r="D1205" s="7"/>
      <c r="E1205" s="10"/>
      <c r="G1205" s="8">
        <v>1518</v>
      </c>
      <c r="I1205" s="11" t="s">
        <v>10</v>
      </c>
      <c r="J1205" s="10" t="s">
        <v>1096</v>
      </c>
    </row>
    <row r="1206" spans="1:10">
      <c r="A1206" s="5" t="s">
        <v>1183</v>
      </c>
      <c r="B1206" s="6">
        <v>44903.828029363423</v>
      </c>
      <c r="C1206" s="5" t="s">
        <v>1094</v>
      </c>
      <c r="D1206" s="9">
        <v>45132999617</v>
      </c>
      <c r="E1206" s="10" t="s">
        <v>184</v>
      </c>
      <c r="H1206" s="8">
        <v>2779.39</v>
      </c>
      <c r="I1206" s="5" t="s">
        <v>15</v>
      </c>
      <c r="J1206" s="5" t="s">
        <v>1097</v>
      </c>
    </row>
    <row r="1207" spans="1:10">
      <c r="A1207" s="5" t="s">
        <v>1183</v>
      </c>
      <c r="B1207" s="6">
        <v>44903.828029363423</v>
      </c>
      <c r="C1207" s="5" t="s">
        <v>1094</v>
      </c>
      <c r="D1207" s="9">
        <v>45133001241</v>
      </c>
      <c r="E1207" s="10" t="s">
        <v>184</v>
      </c>
      <c r="H1207" s="8">
        <v>590.69000000000005</v>
      </c>
      <c r="I1207" s="5" t="s">
        <v>15</v>
      </c>
      <c r="J1207" s="5" t="s">
        <v>1095</v>
      </c>
    </row>
    <row r="1208" spans="1:10">
      <c r="A1208" s="5" t="s">
        <v>1183</v>
      </c>
      <c r="B1208" s="6">
        <v>44903.828029363423</v>
      </c>
      <c r="C1208" s="5" t="s">
        <v>1094</v>
      </c>
      <c r="D1208" s="9">
        <v>45173061699</v>
      </c>
      <c r="E1208" s="10" t="s">
        <v>184</v>
      </c>
      <c r="H1208" s="8">
        <v>17312.98</v>
      </c>
      <c r="I1208" s="5" t="s">
        <v>15</v>
      </c>
      <c r="J1208" s="10" t="s">
        <v>1096</v>
      </c>
    </row>
    <row r="1209" spans="1:10">
      <c r="A1209" s="5" t="s">
        <v>1183</v>
      </c>
      <c r="B1209" s="6">
        <v>44903.828029363423</v>
      </c>
      <c r="C1209" s="5" t="s">
        <v>1094</v>
      </c>
      <c r="D1209" s="9">
        <v>451730616991</v>
      </c>
      <c r="E1209" s="10" t="s">
        <v>184</v>
      </c>
      <c r="H1209" s="8">
        <v>2687.02</v>
      </c>
      <c r="I1209" s="5" t="s">
        <v>15</v>
      </c>
      <c r="J1209" s="10" t="s">
        <v>1096</v>
      </c>
    </row>
    <row r="1210" spans="1:10">
      <c r="A1210" s="5" t="s">
        <v>1183</v>
      </c>
      <c r="B1210" s="6">
        <v>44903.828029363423</v>
      </c>
      <c r="C1210" s="5" t="s">
        <v>1094</v>
      </c>
      <c r="D1210" s="9">
        <v>45173061568</v>
      </c>
      <c r="E1210" s="10" t="s">
        <v>184</v>
      </c>
      <c r="H1210" s="8">
        <v>2070.1799999999998</v>
      </c>
      <c r="I1210" s="5" t="s">
        <v>15</v>
      </c>
      <c r="J1210" s="10" t="s">
        <v>1096</v>
      </c>
    </row>
    <row r="1211" spans="1:10">
      <c r="A1211" s="5" t="s">
        <v>1183</v>
      </c>
      <c r="B1211" s="6">
        <v>44903.828029363423</v>
      </c>
      <c r="C1211" s="5" t="s">
        <v>1094</v>
      </c>
      <c r="D1211" s="9">
        <v>45152995403</v>
      </c>
      <c r="E1211" s="10" t="s">
        <v>184</v>
      </c>
      <c r="H1211" s="8">
        <v>711.64</v>
      </c>
      <c r="I1211" s="5" t="s">
        <v>15</v>
      </c>
      <c r="J1211" s="5" t="s">
        <v>1095</v>
      </c>
    </row>
    <row r="1212" spans="1:10">
      <c r="A1212" s="5" t="s">
        <v>1183</v>
      </c>
      <c r="B1212" s="6">
        <v>44903.828029363423</v>
      </c>
      <c r="C1212" s="5" t="s">
        <v>1094</v>
      </c>
      <c r="D1212" s="9">
        <v>53612167753</v>
      </c>
      <c r="E1212" s="10" t="s">
        <v>184</v>
      </c>
      <c r="H1212" s="8">
        <v>174.1</v>
      </c>
      <c r="I1212" s="5" t="s">
        <v>15</v>
      </c>
      <c r="J1212" s="5" t="s">
        <v>1095</v>
      </c>
    </row>
    <row r="1213" spans="1:10">
      <c r="A1213" s="5" t="s">
        <v>1183</v>
      </c>
      <c r="B1213" s="6">
        <v>44903.828029363423</v>
      </c>
      <c r="C1213" s="5" t="s">
        <v>1094</v>
      </c>
      <c r="D1213" s="9">
        <v>53412160532</v>
      </c>
      <c r="E1213" s="10" t="s">
        <v>184</v>
      </c>
      <c r="H1213" s="8">
        <v>281.08</v>
      </c>
      <c r="I1213" s="5" t="s">
        <v>15</v>
      </c>
      <c r="J1213" s="5" t="s">
        <v>1095</v>
      </c>
    </row>
    <row r="1214" spans="1:10">
      <c r="A1214" s="5" t="s">
        <v>1183</v>
      </c>
      <c r="B1214" s="6">
        <v>44903.828029363423</v>
      </c>
      <c r="C1214" s="5" t="s">
        <v>1094</v>
      </c>
      <c r="D1214" s="9">
        <v>45173061954</v>
      </c>
      <c r="E1214" s="10" t="s">
        <v>184</v>
      </c>
      <c r="H1214" s="8">
        <v>741.95</v>
      </c>
      <c r="I1214" s="5" t="s">
        <v>15</v>
      </c>
      <c r="J1214" s="5" t="s">
        <v>1095</v>
      </c>
    </row>
    <row r="1215" spans="1:10">
      <c r="A1215" s="5" t="s">
        <v>1183</v>
      </c>
      <c r="B1215" s="6">
        <v>44903.828029363423</v>
      </c>
      <c r="C1215" s="5" t="s">
        <v>1094</v>
      </c>
      <c r="D1215" s="9">
        <v>45143370272</v>
      </c>
      <c r="E1215" s="10" t="s">
        <v>184</v>
      </c>
      <c r="H1215" s="8">
        <v>4452</v>
      </c>
      <c r="I1215" s="5" t="s">
        <v>15</v>
      </c>
      <c r="J1215" s="5" t="s">
        <v>1097</v>
      </c>
    </row>
    <row r="1216" spans="1:10">
      <c r="A1216" s="5" t="s">
        <v>1183</v>
      </c>
      <c r="B1216" s="6">
        <v>44903.828029363423</v>
      </c>
      <c r="C1216" s="5" t="s">
        <v>1094</v>
      </c>
      <c r="D1216" s="9">
        <v>53412160571</v>
      </c>
      <c r="E1216" s="10" t="s">
        <v>184</v>
      </c>
      <c r="H1216" s="8">
        <v>456.6</v>
      </c>
      <c r="I1216" s="5" t="s">
        <v>15</v>
      </c>
      <c r="J1216" s="5" t="s">
        <v>1095</v>
      </c>
    </row>
    <row r="1217" spans="1:10">
      <c r="A1217" s="5" t="s">
        <v>1183</v>
      </c>
      <c r="B1217" s="6">
        <v>44903.828029363423</v>
      </c>
      <c r="C1217" s="5" t="s">
        <v>1094</v>
      </c>
      <c r="D1217" s="9">
        <v>45143370894</v>
      </c>
      <c r="E1217" s="10" t="s">
        <v>184</v>
      </c>
      <c r="H1217" s="8">
        <v>3184.64</v>
      </c>
      <c r="I1217" s="5" t="s">
        <v>15</v>
      </c>
      <c r="J1217" s="5" t="s">
        <v>1097</v>
      </c>
    </row>
    <row r="1218" spans="1:10">
      <c r="A1218" s="5" t="s">
        <v>1183</v>
      </c>
      <c r="B1218" s="6">
        <v>44903.828029363423</v>
      </c>
      <c r="C1218" s="5" t="s">
        <v>1094</v>
      </c>
      <c r="D1218" s="9">
        <v>45173060585</v>
      </c>
      <c r="E1218" s="10" t="s">
        <v>184</v>
      </c>
      <c r="H1218" s="8">
        <v>30960</v>
      </c>
      <c r="I1218" s="5" t="s">
        <v>15</v>
      </c>
      <c r="J1218" s="5" t="s">
        <v>1097</v>
      </c>
    </row>
    <row r="1219" spans="1:10">
      <c r="A1219" s="5" t="s">
        <v>1183</v>
      </c>
      <c r="B1219" s="6">
        <v>44903.828029363423</v>
      </c>
      <c r="C1219" s="5" t="s">
        <v>1094</v>
      </c>
      <c r="D1219" s="7"/>
      <c r="E1219" s="10"/>
      <c r="F1219" s="8">
        <v>11190.1</v>
      </c>
      <c r="I1219" s="11" t="s">
        <v>9</v>
      </c>
      <c r="J1219" s="5" t="s">
        <v>1099</v>
      </c>
    </row>
    <row r="1220" spans="1:10">
      <c r="A1220" s="5" t="s">
        <v>1183</v>
      </c>
      <c r="B1220" s="6">
        <v>44903.828029363423</v>
      </c>
      <c r="C1220" s="5" t="s">
        <v>1094</v>
      </c>
      <c r="D1220" s="7"/>
      <c r="E1220" s="10"/>
      <c r="F1220" s="8">
        <v>13756.1</v>
      </c>
      <c r="I1220" s="11" t="s">
        <v>9</v>
      </c>
      <c r="J1220" s="5" t="s">
        <v>1128</v>
      </c>
    </row>
    <row r="1221" spans="1:10">
      <c r="A1221" s="5" t="s">
        <v>1183</v>
      </c>
      <c r="B1221" s="6">
        <v>44903.828029363423</v>
      </c>
      <c r="C1221" s="5" t="s">
        <v>1094</v>
      </c>
      <c r="D1221" s="7"/>
      <c r="E1221" s="10"/>
      <c r="F1221" s="8">
        <v>13454.8</v>
      </c>
      <c r="I1221" s="11" t="s">
        <v>9</v>
      </c>
      <c r="J1221" s="10" t="s">
        <v>1100</v>
      </c>
    </row>
    <row r="1222" spans="1:10">
      <c r="A1222" s="5" t="s">
        <v>1183</v>
      </c>
      <c r="B1222" s="6">
        <v>44903.828029363423</v>
      </c>
      <c r="C1222" s="5" t="s">
        <v>1094</v>
      </c>
      <c r="D1222" s="7"/>
      <c r="E1222" s="10"/>
      <c r="F1222" s="8">
        <v>71734.899999999994</v>
      </c>
      <c r="I1222" s="11" t="s">
        <v>9</v>
      </c>
      <c r="J1222" s="5" t="s">
        <v>1097</v>
      </c>
    </row>
    <row r="1223" spans="1:10">
      <c r="A1223" s="5" t="s">
        <v>1183</v>
      </c>
      <c r="B1223" s="6">
        <v>44903.828029363423</v>
      </c>
      <c r="C1223" s="5" t="s">
        <v>1094</v>
      </c>
      <c r="D1223" s="7"/>
      <c r="E1223" s="10"/>
      <c r="F1223" s="8">
        <v>17305.5</v>
      </c>
      <c r="I1223" s="11" t="s">
        <v>9</v>
      </c>
      <c r="J1223" s="5" t="s">
        <v>1102</v>
      </c>
    </row>
    <row r="1224" spans="1:10">
      <c r="A1224" s="5" t="s">
        <v>1183</v>
      </c>
      <c r="B1224" s="6">
        <v>44903.828029363423</v>
      </c>
      <c r="C1224" s="5" t="s">
        <v>1094</v>
      </c>
      <c r="D1224" s="7"/>
      <c r="E1224" s="10"/>
      <c r="F1224" s="8">
        <v>15680</v>
      </c>
      <c r="I1224" s="11" t="s">
        <v>9</v>
      </c>
      <c r="J1224" s="5" t="s">
        <v>1103</v>
      </c>
    </row>
    <row r="1225" spans="1:10">
      <c r="A1225" s="5" t="s">
        <v>1183</v>
      </c>
      <c r="B1225" s="6">
        <v>44903.828029363423</v>
      </c>
      <c r="C1225" s="5" t="s">
        <v>1094</v>
      </c>
      <c r="D1225" s="7"/>
      <c r="E1225" s="10"/>
      <c r="F1225" s="8">
        <v>12767.3</v>
      </c>
      <c r="I1225" s="11" t="s">
        <v>9</v>
      </c>
      <c r="J1225" s="10" t="s">
        <v>1105</v>
      </c>
    </row>
    <row r="1226" spans="1:10">
      <c r="A1226" s="5" t="s">
        <v>1183</v>
      </c>
      <c r="B1226" s="6">
        <v>44903.828029363423</v>
      </c>
      <c r="C1226" s="5" t="s">
        <v>1094</v>
      </c>
      <c r="D1226" s="7"/>
      <c r="E1226" s="10"/>
      <c r="F1226" s="8">
        <v>9792.1</v>
      </c>
      <c r="I1226" s="11" t="s">
        <v>9</v>
      </c>
      <c r="J1226" s="5" t="s">
        <v>1106</v>
      </c>
    </row>
    <row r="1227" spans="1:10">
      <c r="A1227" s="5" t="s">
        <v>1183</v>
      </c>
      <c r="B1227" s="6">
        <v>44903.828029363423</v>
      </c>
      <c r="C1227" s="5" t="s">
        <v>1094</v>
      </c>
      <c r="D1227" s="7"/>
      <c r="E1227" s="10"/>
      <c r="F1227" s="8">
        <v>10733.6</v>
      </c>
      <c r="I1227" s="11" t="s">
        <v>9</v>
      </c>
      <c r="J1227" s="10" t="s">
        <v>1107</v>
      </c>
    </row>
    <row r="1228" spans="1:10">
      <c r="A1228" s="5" t="s">
        <v>1183</v>
      </c>
      <c r="B1228" s="6">
        <v>44903.828029363423</v>
      </c>
      <c r="C1228" s="5" t="s">
        <v>1094</v>
      </c>
      <c r="D1228" s="7"/>
      <c r="E1228" s="10"/>
      <c r="F1228" s="8">
        <v>11714.9</v>
      </c>
      <c r="I1228" s="11" t="s">
        <v>9</v>
      </c>
      <c r="J1228" s="10" t="s">
        <v>1108</v>
      </c>
    </row>
    <row r="1229" spans="1:10">
      <c r="A1229" s="5" t="s">
        <v>1183</v>
      </c>
      <c r="B1229" s="6">
        <v>44903.828029363423</v>
      </c>
      <c r="C1229" s="5" t="s">
        <v>1094</v>
      </c>
      <c r="D1229" s="7"/>
      <c r="E1229" s="10"/>
      <c r="F1229" s="8">
        <v>7969.2</v>
      </c>
      <c r="I1229" s="11" t="s">
        <v>9</v>
      </c>
      <c r="J1229" s="10" t="s">
        <v>1109</v>
      </c>
    </row>
    <row r="1230" spans="1:10">
      <c r="A1230" s="5" t="s">
        <v>1183</v>
      </c>
      <c r="B1230" s="6">
        <v>44903.828029363423</v>
      </c>
      <c r="C1230" s="5" t="s">
        <v>1094</v>
      </c>
      <c r="D1230" s="7"/>
      <c r="E1230" s="10"/>
      <c r="F1230" s="8">
        <v>19573.5</v>
      </c>
      <c r="I1230" s="11" t="s">
        <v>9</v>
      </c>
      <c r="J1230" s="10" t="s">
        <v>1118</v>
      </c>
    </row>
    <row r="1231" spans="1:10">
      <c r="A1231" s="5" t="s">
        <v>1183</v>
      </c>
      <c r="B1231" s="6">
        <v>44903.828029363423</v>
      </c>
      <c r="C1231" s="5" t="s">
        <v>1094</v>
      </c>
      <c r="D1231" s="7"/>
      <c r="E1231" s="10"/>
      <c r="F1231" s="8">
        <v>19974.8</v>
      </c>
      <c r="I1231" s="11" t="s">
        <v>9</v>
      </c>
      <c r="J1231" s="10" t="s">
        <v>1110</v>
      </c>
    </row>
    <row r="1232" spans="1:10">
      <c r="A1232" s="5" t="s">
        <v>1183</v>
      </c>
      <c r="B1232" s="6">
        <v>44903.828029363423</v>
      </c>
      <c r="C1232" s="5" t="s">
        <v>1094</v>
      </c>
      <c r="D1232" s="7"/>
      <c r="E1232" s="10"/>
      <c r="F1232" s="8">
        <v>12360.9</v>
      </c>
      <c r="I1232" s="11" t="s">
        <v>9</v>
      </c>
      <c r="J1232" s="10" t="s">
        <v>1111</v>
      </c>
    </row>
    <row r="1233" spans="1:10">
      <c r="A1233" s="5" t="s">
        <v>1183</v>
      </c>
      <c r="B1233" s="6">
        <v>44903.828029363423</v>
      </c>
      <c r="C1233" s="5" t="s">
        <v>1094</v>
      </c>
      <c r="D1233" s="7"/>
      <c r="E1233" s="10"/>
      <c r="F1233" s="8">
        <v>15882.4</v>
      </c>
      <c r="I1233" s="11" t="s">
        <v>9</v>
      </c>
      <c r="J1233" s="10" t="s">
        <v>1122</v>
      </c>
    </row>
    <row r="1234" spans="1:10">
      <c r="A1234" s="5" t="s">
        <v>1183</v>
      </c>
      <c r="B1234" s="6">
        <v>44903.828029363423</v>
      </c>
      <c r="C1234" s="5" t="s">
        <v>1094</v>
      </c>
      <c r="D1234" s="7"/>
      <c r="E1234" s="10"/>
      <c r="F1234" s="8">
        <v>72825.600000000006</v>
      </c>
      <c r="I1234" s="11" t="s">
        <v>9</v>
      </c>
      <c r="J1234" s="10" t="s">
        <v>1096</v>
      </c>
    </row>
    <row r="1235" spans="1:10">
      <c r="A1235" s="5" t="s">
        <v>1183</v>
      </c>
      <c r="B1235" s="6">
        <v>44903.828029363423</v>
      </c>
      <c r="C1235" s="5" t="s">
        <v>1094</v>
      </c>
      <c r="D1235" s="7"/>
      <c r="E1235" s="10"/>
      <c r="F1235" s="8">
        <v>10903.2</v>
      </c>
      <c r="I1235" s="11" t="s">
        <v>9</v>
      </c>
      <c r="J1235" s="5" t="s">
        <v>1113</v>
      </c>
    </row>
    <row r="1236" spans="1:10">
      <c r="A1236" s="12" t="s">
        <v>21</v>
      </c>
      <c r="B1236" s="3"/>
      <c r="C1236" s="3"/>
      <c r="D1236" s="26">
        <f>350981.24+10440</f>
        <v>361421.24</v>
      </c>
      <c r="E1236" s="10"/>
      <c r="F1236" s="25">
        <f>SUM(F1203:G1235)</f>
        <v>361421.24000000005</v>
      </c>
      <c r="H1236" s="8"/>
      <c r="I1236" s="11"/>
      <c r="J1236" s="10"/>
    </row>
    <row r="1237" spans="1:10">
      <c r="A1237" s="13" t="s">
        <v>22</v>
      </c>
      <c r="B1237" s="13" t="s">
        <v>23</v>
      </c>
      <c r="C1237" s="13" t="s">
        <v>24</v>
      </c>
      <c r="D1237" s="7"/>
      <c r="E1237" s="10"/>
      <c r="H1237" s="8"/>
      <c r="I1237" s="11"/>
      <c r="J1237" s="10"/>
    </row>
    <row r="1238" spans="1:10" ht="15.75" customHeight="1">
      <c r="D1238" s="14">
        <v>112387911</v>
      </c>
    </row>
    <row r="1239" spans="1:10" ht="15.75" customHeight="1">
      <c r="D1239" s="14">
        <v>112387977</v>
      </c>
    </row>
    <row r="1241" spans="1:10">
      <c r="A1241" s="1" t="s">
        <v>0</v>
      </c>
      <c r="B1241" s="2"/>
      <c r="C1241" s="2"/>
      <c r="D1241" s="2"/>
      <c r="E1241" s="2"/>
      <c r="F1241" s="2"/>
      <c r="G1241" s="2"/>
      <c r="H1241" s="2"/>
      <c r="I1241" s="2"/>
      <c r="J1241" s="2"/>
    </row>
    <row r="1242" spans="1:10">
      <c r="A1242" s="3" t="s">
        <v>162</v>
      </c>
      <c r="B1242" s="2"/>
      <c r="C1242" s="2"/>
      <c r="D1242" s="2"/>
      <c r="E1242" s="2"/>
      <c r="F1242" s="2"/>
      <c r="G1242" s="2"/>
      <c r="H1242" s="2"/>
      <c r="I1242" s="2"/>
      <c r="J1242" s="2"/>
    </row>
    <row r="1243" spans="1:10">
      <c r="A1243" s="88" t="s">
        <v>0</v>
      </c>
      <c r="B1243" s="88" t="s">
        <v>2</v>
      </c>
      <c r="C1243" s="88" t="s">
        <v>3</v>
      </c>
      <c r="D1243" s="88" t="s">
        <v>4</v>
      </c>
      <c r="E1243" s="88" t="s">
        <v>5</v>
      </c>
      <c r="F1243" s="88" t="s">
        <v>6</v>
      </c>
      <c r="G1243" s="90"/>
      <c r="H1243" s="91"/>
      <c r="I1243" s="88" t="s">
        <v>7</v>
      </c>
      <c r="J1243" s="88" t="s">
        <v>8</v>
      </c>
    </row>
    <row r="1244" spans="1:10">
      <c r="A1244" s="89"/>
      <c r="B1244" s="89"/>
      <c r="C1244" s="89"/>
      <c r="D1244" s="89"/>
      <c r="E1244" s="89"/>
      <c r="F1244" s="4" t="s">
        <v>9</v>
      </c>
      <c r="G1244" s="4" t="s">
        <v>10</v>
      </c>
      <c r="H1244" s="4" t="s">
        <v>11</v>
      </c>
      <c r="I1244" s="89"/>
      <c r="J1244" s="89"/>
    </row>
    <row r="1245" spans="1:10">
      <c r="A1245" s="5" t="s">
        <v>1184</v>
      </c>
      <c r="B1245" s="6">
        <v>44904.814737569453</v>
      </c>
      <c r="C1245" s="5" t="s">
        <v>1094</v>
      </c>
      <c r="D1245" s="9">
        <v>45113145749</v>
      </c>
      <c r="E1245" s="10" t="s">
        <v>184</v>
      </c>
      <c r="H1245" s="8">
        <v>8361.36</v>
      </c>
      <c r="I1245" s="5" t="s">
        <v>15</v>
      </c>
      <c r="J1245" s="5" t="s">
        <v>1095</v>
      </c>
    </row>
    <row r="1246" spans="1:10">
      <c r="A1246" s="5" t="s">
        <v>1185</v>
      </c>
      <c r="B1246" s="6">
        <v>44904.814737569453</v>
      </c>
      <c r="C1246" s="5" t="s">
        <v>1094</v>
      </c>
      <c r="D1246" s="7">
        <v>31125330</v>
      </c>
      <c r="E1246" s="10" t="s">
        <v>654</v>
      </c>
      <c r="H1246" s="8">
        <v>12657.34</v>
      </c>
      <c r="I1246" s="5" t="s">
        <v>15</v>
      </c>
      <c r="J1246" s="5" t="s">
        <v>1095</v>
      </c>
    </row>
    <row r="1247" spans="1:10">
      <c r="A1247" s="5" t="s">
        <v>1185</v>
      </c>
      <c r="B1247" s="6">
        <v>44904.814737569453</v>
      </c>
      <c r="C1247" s="5" t="s">
        <v>1094</v>
      </c>
      <c r="D1247" s="9">
        <v>45123130581</v>
      </c>
      <c r="E1247" s="10" t="s">
        <v>184</v>
      </c>
      <c r="H1247" s="8">
        <v>103.98</v>
      </c>
      <c r="I1247" s="5" t="s">
        <v>15</v>
      </c>
      <c r="J1247" s="5" t="s">
        <v>1095</v>
      </c>
    </row>
    <row r="1248" spans="1:10">
      <c r="A1248" s="5" t="s">
        <v>1185</v>
      </c>
      <c r="B1248" s="6">
        <v>44904.814737569453</v>
      </c>
      <c r="C1248" s="5" t="s">
        <v>1094</v>
      </c>
      <c r="D1248" s="9">
        <v>45133005112</v>
      </c>
      <c r="E1248" s="10" t="s">
        <v>184</v>
      </c>
      <c r="H1248" s="8">
        <v>1223.48</v>
      </c>
      <c r="I1248" s="5" t="s">
        <v>15</v>
      </c>
      <c r="J1248" s="5" t="s">
        <v>1095</v>
      </c>
    </row>
    <row r="1249" spans="1:10">
      <c r="A1249" s="5" t="s">
        <v>1185</v>
      </c>
      <c r="B1249" s="6">
        <v>44904.814737569453</v>
      </c>
      <c r="C1249" s="5" t="s">
        <v>1094</v>
      </c>
      <c r="D1249" s="9">
        <v>45123131011</v>
      </c>
      <c r="E1249" s="10" t="s">
        <v>184</v>
      </c>
      <c r="H1249" s="8">
        <v>1465.2</v>
      </c>
      <c r="I1249" s="5" t="s">
        <v>15</v>
      </c>
      <c r="J1249" s="5" t="s">
        <v>1095</v>
      </c>
    </row>
    <row r="1250" spans="1:10">
      <c r="A1250" s="5" t="s">
        <v>1185</v>
      </c>
      <c r="B1250" s="6">
        <v>44904.814737569453</v>
      </c>
      <c r="C1250" s="5" t="s">
        <v>1094</v>
      </c>
      <c r="D1250" s="9">
        <v>45173063920</v>
      </c>
      <c r="E1250" s="10" t="s">
        <v>184</v>
      </c>
      <c r="H1250" s="8">
        <v>1607.99</v>
      </c>
      <c r="I1250" s="5" t="s">
        <v>15</v>
      </c>
      <c r="J1250" s="5" t="s">
        <v>1095</v>
      </c>
    </row>
    <row r="1251" spans="1:10">
      <c r="A1251" s="5" t="s">
        <v>1185</v>
      </c>
      <c r="B1251" s="6">
        <v>44904.814737569453</v>
      </c>
      <c r="C1251" s="5" t="s">
        <v>1094</v>
      </c>
      <c r="D1251" s="9">
        <v>45143375290</v>
      </c>
      <c r="E1251" s="10" t="s">
        <v>184</v>
      </c>
      <c r="H1251" s="8">
        <v>239.99</v>
      </c>
      <c r="I1251" s="5" t="s">
        <v>15</v>
      </c>
      <c r="J1251" s="5" t="s">
        <v>1095</v>
      </c>
    </row>
    <row r="1252" spans="1:10">
      <c r="A1252" s="5" t="s">
        <v>1185</v>
      </c>
      <c r="B1252" s="6">
        <v>44904.814737569453</v>
      </c>
      <c r="C1252" s="5" t="s">
        <v>1094</v>
      </c>
      <c r="D1252" s="9">
        <v>45153000015</v>
      </c>
      <c r="E1252" s="10" t="s">
        <v>184</v>
      </c>
      <c r="H1252" s="8">
        <v>230.96</v>
      </c>
      <c r="I1252" s="5" t="s">
        <v>15</v>
      </c>
      <c r="J1252" s="5" t="s">
        <v>1095</v>
      </c>
    </row>
    <row r="1253" spans="1:10">
      <c r="A1253" s="5" t="s">
        <v>1185</v>
      </c>
      <c r="B1253" s="6">
        <v>44904.814737569453</v>
      </c>
      <c r="C1253" s="5" t="s">
        <v>1094</v>
      </c>
      <c r="D1253" s="9">
        <v>45113150407</v>
      </c>
      <c r="E1253" s="10" t="s">
        <v>184</v>
      </c>
      <c r="H1253" s="8">
        <v>1400.58</v>
      </c>
      <c r="I1253" s="5" t="s">
        <v>15</v>
      </c>
      <c r="J1253" s="5" t="s">
        <v>1095</v>
      </c>
    </row>
    <row r="1254" spans="1:10">
      <c r="A1254" s="5" t="s">
        <v>1185</v>
      </c>
      <c r="B1254" s="6">
        <v>44904.814737569453</v>
      </c>
      <c r="C1254" s="5" t="s">
        <v>1094</v>
      </c>
      <c r="D1254" s="9">
        <v>45143372842</v>
      </c>
      <c r="E1254" s="10" t="s">
        <v>184</v>
      </c>
      <c r="H1254" s="8">
        <v>2051.9</v>
      </c>
      <c r="I1254" s="5" t="s">
        <v>15</v>
      </c>
      <c r="J1254" s="5" t="s">
        <v>1097</v>
      </c>
    </row>
    <row r="1255" spans="1:10">
      <c r="A1255" s="5" t="s">
        <v>1185</v>
      </c>
      <c r="B1255" s="6">
        <v>44904.814737569453</v>
      </c>
      <c r="C1255" s="5" t="s">
        <v>1094</v>
      </c>
      <c r="D1255" s="9">
        <v>45113148769</v>
      </c>
      <c r="E1255" s="10" t="s">
        <v>184</v>
      </c>
      <c r="H1255" s="8">
        <v>6096</v>
      </c>
      <c r="I1255" s="5" t="s">
        <v>15</v>
      </c>
      <c r="J1255" s="10" t="s">
        <v>1096</v>
      </c>
    </row>
    <row r="1256" spans="1:10">
      <c r="A1256" s="5" t="s">
        <v>1185</v>
      </c>
      <c r="B1256" s="6">
        <v>44904.814737569453</v>
      </c>
      <c r="C1256" s="5" t="s">
        <v>1094</v>
      </c>
      <c r="F1256" s="8">
        <v>9611.2000000000007</v>
      </c>
      <c r="I1256" s="11" t="s">
        <v>9</v>
      </c>
      <c r="J1256" s="5" t="s">
        <v>1099</v>
      </c>
    </row>
    <row r="1257" spans="1:10">
      <c r="A1257" s="5" t="s">
        <v>1185</v>
      </c>
      <c r="B1257" s="6">
        <v>44904.814737569453</v>
      </c>
      <c r="C1257" s="5" t="s">
        <v>1094</v>
      </c>
      <c r="F1257" s="8">
        <v>18230.2</v>
      </c>
      <c r="I1257" s="11" t="s">
        <v>9</v>
      </c>
      <c r="J1257" s="5" t="s">
        <v>1128</v>
      </c>
    </row>
    <row r="1258" spans="1:10">
      <c r="A1258" s="5" t="s">
        <v>1185</v>
      </c>
      <c r="B1258" s="6">
        <v>44904.814737569453</v>
      </c>
      <c r="C1258" s="5" t="s">
        <v>1094</v>
      </c>
      <c r="F1258" s="8">
        <v>77427.7</v>
      </c>
      <c r="I1258" s="11" t="s">
        <v>9</v>
      </c>
      <c r="J1258" s="10" t="s">
        <v>1129</v>
      </c>
    </row>
    <row r="1259" spans="1:10">
      <c r="A1259" s="5" t="s">
        <v>1185</v>
      </c>
      <c r="B1259" s="6">
        <v>44904.814737569453</v>
      </c>
      <c r="C1259" s="5" t="s">
        <v>1094</v>
      </c>
      <c r="F1259" s="8">
        <v>56384.2</v>
      </c>
      <c r="I1259" s="11" t="s">
        <v>9</v>
      </c>
      <c r="J1259" s="5" t="s">
        <v>1097</v>
      </c>
    </row>
    <row r="1260" spans="1:10">
      <c r="A1260" s="5" t="s">
        <v>1185</v>
      </c>
      <c r="B1260" s="6">
        <v>44904.814737569453</v>
      </c>
      <c r="C1260" s="5" t="s">
        <v>1094</v>
      </c>
      <c r="F1260" s="8">
        <v>6847.5</v>
      </c>
      <c r="I1260" s="11" t="s">
        <v>9</v>
      </c>
      <c r="J1260" s="10" t="s">
        <v>1101</v>
      </c>
    </row>
    <row r="1261" spans="1:10">
      <c r="A1261" s="5" t="s">
        <v>1185</v>
      </c>
      <c r="B1261" s="6">
        <v>44904.814737569453</v>
      </c>
      <c r="C1261" s="5" t="s">
        <v>1094</v>
      </c>
      <c r="F1261" s="8">
        <v>12850.4</v>
      </c>
      <c r="I1261" s="11" t="s">
        <v>9</v>
      </c>
      <c r="J1261" s="5" t="s">
        <v>1102</v>
      </c>
    </row>
    <row r="1262" spans="1:10">
      <c r="A1262" s="5" t="s">
        <v>1185</v>
      </c>
      <c r="B1262" s="6">
        <v>44904.814737569453</v>
      </c>
      <c r="C1262" s="5" t="s">
        <v>1094</v>
      </c>
      <c r="F1262" s="8">
        <v>10858.2</v>
      </c>
      <c r="I1262" s="11" t="s">
        <v>9</v>
      </c>
      <c r="J1262" s="5" t="s">
        <v>1103</v>
      </c>
    </row>
    <row r="1263" spans="1:10">
      <c r="A1263" s="5" t="s">
        <v>1185</v>
      </c>
      <c r="B1263" s="6">
        <v>44904.814737569453</v>
      </c>
      <c r="C1263" s="5" t="s">
        <v>1094</v>
      </c>
      <c r="F1263" s="8">
        <v>16487.7</v>
      </c>
      <c r="I1263" s="11" t="s">
        <v>9</v>
      </c>
      <c r="J1263" s="10" t="s">
        <v>1105</v>
      </c>
    </row>
    <row r="1264" spans="1:10">
      <c r="A1264" s="5" t="s">
        <v>1185</v>
      </c>
      <c r="B1264" s="6">
        <v>44904.814737569453</v>
      </c>
      <c r="C1264" s="5" t="s">
        <v>1094</v>
      </c>
      <c r="F1264" s="8">
        <v>7657.3</v>
      </c>
      <c r="I1264" s="11" t="s">
        <v>9</v>
      </c>
      <c r="J1264" s="5" t="s">
        <v>1106</v>
      </c>
    </row>
    <row r="1265" spans="1:10">
      <c r="A1265" s="5" t="s">
        <v>1185</v>
      </c>
      <c r="B1265" s="6">
        <v>44904.814737569453</v>
      </c>
      <c r="C1265" s="5" t="s">
        <v>1094</v>
      </c>
      <c r="F1265" s="8">
        <v>13508.6</v>
      </c>
      <c r="I1265" s="11" t="s">
        <v>9</v>
      </c>
      <c r="J1265" s="5" t="s">
        <v>1117</v>
      </c>
    </row>
    <row r="1266" spans="1:10">
      <c r="A1266" s="5" t="s">
        <v>1185</v>
      </c>
      <c r="B1266" s="6">
        <v>44904.814737569453</v>
      </c>
      <c r="C1266" s="5" t="s">
        <v>1094</v>
      </c>
      <c r="F1266" s="8">
        <v>12273.8</v>
      </c>
      <c r="I1266" s="11" t="s">
        <v>9</v>
      </c>
      <c r="J1266" s="10" t="s">
        <v>1107</v>
      </c>
    </row>
    <row r="1267" spans="1:10">
      <c r="A1267" s="5" t="s">
        <v>1185</v>
      </c>
      <c r="B1267" s="6">
        <v>44904.814737569453</v>
      </c>
      <c r="C1267" s="5" t="s">
        <v>1094</v>
      </c>
      <c r="F1267" s="8">
        <v>11008.8</v>
      </c>
      <c r="I1267" s="11" t="s">
        <v>9</v>
      </c>
      <c r="J1267" s="10" t="s">
        <v>1108</v>
      </c>
    </row>
    <row r="1268" spans="1:10">
      <c r="A1268" s="5" t="s">
        <v>1185</v>
      </c>
      <c r="B1268" s="6">
        <v>44904.814737569453</v>
      </c>
      <c r="C1268" s="5" t="s">
        <v>1094</v>
      </c>
      <c r="F1268" s="8">
        <v>6325.6</v>
      </c>
      <c r="I1268" s="11" t="s">
        <v>9</v>
      </c>
      <c r="J1268" s="10" t="s">
        <v>1109</v>
      </c>
    </row>
    <row r="1269" spans="1:10">
      <c r="A1269" s="5" t="s">
        <v>1185</v>
      </c>
      <c r="B1269" s="6">
        <v>44904.814737569453</v>
      </c>
      <c r="C1269" s="5" t="s">
        <v>1094</v>
      </c>
      <c r="F1269" s="8">
        <v>1986.6</v>
      </c>
      <c r="I1269" s="11" t="s">
        <v>9</v>
      </c>
      <c r="J1269" s="10" t="s">
        <v>1118</v>
      </c>
    </row>
    <row r="1270" spans="1:10">
      <c r="A1270" s="5" t="s">
        <v>1185</v>
      </c>
      <c r="B1270" s="6">
        <v>44904.814737569453</v>
      </c>
      <c r="C1270" s="5" t="s">
        <v>1094</v>
      </c>
      <c r="F1270" s="8">
        <v>9002.7999999999993</v>
      </c>
      <c r="I1270" s="11" t="s">
        <v>9</v>
      </c>
      <c r="J1270" s="10" t="s">
        <v>1110</v>
      </c>
    </row>
    <row r="1271" spans="1:10">
      <c r="A1271" s="5" t="s">
        <v>1185</v>
      </c>
      <c r="B1271" s="6">
        <v>44904.814737569453</v>
      </c>
      <c r="C1271" s="5" t="s">
        <v>1094</v>
      </c>
      <c r="F1271" s="8">
        <v>9154.2000000000007</v>
      </c>
      <c r="I1271" s="11" t="s">
        <v>9</v>
      </c>
      <c r="J1271" s="10" t="s">
        <v>1122</v>
      </c>
    </row>
    <row r="1272" spans="1:10">
      <c r="A1272" s="5" t="s">
        <v>1185</v>
      </c>
      <c r="B1272" s="6">
        <v>44904.814737569453</v>
      </c>
      <c r="C1272" s="5" t="s">
        <v>1094</v>
      </c>
      <c r="F1272" s="8">
        <v>156705.9</v>
      </c>
      <c r="I1272" s="11" t="s">
        <v>9</v>
      </c>
      <c r="J1272" s="10" t="s">
        <v>1096</v>
      </c>
    </row>
    <row r="1273" spans="1:10">
      <c r="A1273" s="5" t="s">
        <v>1185</v>
      </c>
      <c r="B1273" s="6">
        <v>44904.814737569453</v>
      </c>
      <c r="C1273" s="5" t="s">
        <v>1094</v>
      </c>
      <c r="G1273" s="8">
        <v>2241.89</v>
      </c>
      <c r="I1273" s="11" t="s">
        <v>10</v>
      </c>
      <c r="J1273" s="5" t="s">
        <v>1097</v>
      </c>
    </row>
    <row r="1274" spans="1:10">
      <c r="A1274" s="12" t="s">
        <v>21</v>
      </c>
      <c r="B1274" s="3"/>
      <c r="C1274" s="3"/>
      <c r="F1274" s="42">
        <f>SUM(F1256:G1273)</f>
        <v>438562.58999999997</v>
      </c>
    </row>
    <row r="1275" spans="1:10">
      <c r="A1275" s="13" t="s">
        <v>22</v>
      </c>
      <c r="B1275" s="13" t="s">
        <v>23</v>
      </c>
      <c r="C1275" s="13" t="s">
        <v>24</v>
      </c>
      <c r="F1275" s="51"/>
    </row>
    <row r="1276" spans="1:10" ht="15.75" customHeight="1">
      <c r="D1276" s="14">
        <v>112399594</v>
      </c>
    </row>
    <row r="1277" spans="1:10" ht="15.75" customHeight="1">
      <c r="D1277" s="14">
        <v>112399696</v>
      </c>
    </row>
    <row r="1279" spans="1:10">
      <c r="A1279" s="5" t="s">
        <v>1186</v>
      </c>
      <c r="B1279" s="6">
        <v>44905.628214699071</v>
      </c>
      <c r="C1279" s="5" t="s">
        <v>1094</v>
      </c>
      <c r="D1279" s="9">
        <v>45163098146</v>
      </c>
      <c r="E1279" s="10" t="s">
        <v>184</v>
      </c>
      <c r="H1279" s="8">
        <v>2000</v>
      </c>
      <c r="I1279" s="5" t="s">
        <v>15</v>
      </c>
      <c r="J1279" s="10" t="s">
        <v>1096</v>
      </c>
    </row>
    <row r="1280" spans="1:10">
      <c r="A1280" s="5" t="s">
        <v>1186</v>
      </c>
      <c r="B1280" s="6">
        <v>44905.628214699071</v>
      </c>
      <c r="C1280" s="5" t="s">
        <v>1094</v>
      </c>
      <c r="D1280" s="9">
        <v>451630981461</v>
      </c>
      <c r="E1280" s="10" t="s">
        <v>184</v>
      </c>
      <c r="H1280" s="8">
        <v>500</v>
      </c>
      <c r="I1280" s="5" t="s">
        <v>15</v>
      </c>
      <c r="J1280" s="10" t="s">
        <v>1096</v>
      </c>
    </row>
    <row r="1281" spans="1:10">
      <c r="A1281" s="5" t="s">
        <v>1186</v>
      </c>
      <c r="B1281" s="6">
        <v>44905.628214699071</v>
      </c>
      <c r="C1281" s="5" t="s">
        <v>1094</v>
      </c>
      <c r="D1281" s="9">
        <v>45173066684</v>
      </c>
      <c r="E1281" s="10" t="s">
        <v>184</v>
      </c>
      <c r="H1281" s="8">
        <v>194.99</v>
      </c>
      <c r="I1281" s="5" t="s">
        <v>15</v>
      </c>
      <c r="J1281" s="5" t="s">
        <v>1095</v>
      </c>
    </row>
    <row r="1282" spans="1:10">
      <c r="A1282" s="5" t="s">
        <v>1186</v>
      </c>
      <c r="B1282" s="6">
        <v>44905.628214699071</v>
      </c>
      <c r="C1282" s="5" t="s">
        <v>1094</v>
      </c>
      <c r="D1282" s="9">
        <v>53112208513</v>
      </c>
      <c r="E1282" s="10" t="s">
        <v>184</v>
      </c>
      <c r="H1282" s="8">
        <v>1092.22</v>
      </c>
      <c r="I1282" s="5" t="s">
        <v>15</v>
      </c>
      <c r="J1282" s="5" t="s">
        <v>1095</v>
      </c>
    </row>
    <row r="1283" spans="1:10">
      <c r="A1283" s="5" t="s">
        <v>1186</v>
      </c>
      <c r="B1283" s="6">
        <v>44905.628214699071</v>
      </c>
      <c r="C1283" s="5" t="s">
        <v>1094</v>
      </c>
      <c r="D1283" s="9">
        <v>45173067570</v>
      </c>
      <c r="E1283" s="10" t="s">
        <v>184</v>
      </c>
      <c r="H1283" s="8">
        <v>253.26</v>
      </c>
      <c r="I1283" s="5" t="s">
        <v>15</v>
      </c>
      <c r="J1283" s="5" t="s">
        <v>1095</v>
      </c>
    </row>
    <row r="1284" spans="1:10">
      <c r="A1284" s="5" t="s">
        <v>1186</v>
      </c>
      <c r="B1284" s="6">
        <v>44905.628214699071</v>
      </c>
      <c r="C1284" s="5" t="s">
        <v>1094</v>
      </c>
      <c r="D1284" s="7">
        <v>253448</v>
      </c>
      <c r="E1284" s="10" t="s">
        <v>184</v>
      </c>
      <c r="H1284" s="8">
        <v>31098.47</v>
      </c>
      <c r="I1284" s="5" t="s">
        <v>15</v>
      </c>
      <c r="J1284" s="5" t="s">
        <v>1097</v>
      </c>
    </row>
    <row r="1285" spans="1:10">
      <c r="A1285" s="5" t="s">
        <v>1186</v>
      </c>
      <c r="B1285" s="6">
        <v>44905.628214699071</v>
      </c>
      <c r="C1285" s="5" t="s">
        <v>1094</v>
      </c>
      <c r="D1285" s="7">
        <v>253444</v>
      </c>
      <c r="E1285" s="10" t="s">
        <v>130</v>
      </c>
      <c r="H1285" s="8">
        <v>20184</v>
      </c>
      <c r="I1285" s="5" t="s">
        <v>15</v>
      </c>
      <c r="J1285" s="5" t="s">
        <v>1097</v>
      </c>
    </row>
    <row r="1286" spans="1:10">
      <c r="A1286" s="5" t="s">
        <v>1186</v>
      </c>
      <c r="B1286" s="6">
        <v>44905.628214699071</v>
      </c>
      <c r="C1286" s="5" t="s">
        <v>1094</v>
      </c>
      <c r="D1286" s="7">
        <v>274542</v>
      </c>
      <c r="E1286" s="10" t="s">
        <v>184</v>
      </c>
      <c r="H1286" s="8">
        <v>67136.87</v>
      </c>
      <c r="I1286" s="5" t="s">
        <v>15</v>
      </c>
      <c r="J1286" s="10" t="s">
        <v>1096</v>
      </c>
    </row>
    <row r="1287" spans="1:10">
      <c r="A1287" s="5" t="s">
        <v>1186</v>
      </c>
      <c r="B1287" s="6">
        <v>44905.628214699071</v>
      </c>
      <c r="C1287" s="5" t="s">
        <v>1094</v>
      </c>
      <c r="D1287" s="7"/>
      <c r="E1287" s="10"/>
      <c r="F1287" s="8">
        <v>23048.3</v>
      </c>
      <c r="I1287" s="11" t="s">
        <v>9</v>
      </c>
      <c r="J1287" s="10" t="s">
        <v>1111</v>
      </c>
    </row>
    <row r="1288" spans="1:10">
      <c r="A1288" s="5" t="s">
        <v>1186</v>
      </c>
      <c r="B1288" s="6">
        <v>44905.628214699071</v>
      </c>
      <c r="C1288" s="5" t="s">
        <v>1094</v>
      </c>
      <c r="D1288" s="7"/>
      <c r="E1288" s="10"/>
      <c r="F1288" s="8">
        <v>11059.9</v>
      </c>
      <c r="I1288" s="11" t="s">
        <v>9</v>
      </c>
      <c r="J1288" s="5" t="s">
        <v>1114</v>
      </c>
    </row>
    <row r="1289" spans="1:10">
      <c r="A1289" s="12" t="s">
        <v>21</v>
      </c>
      <c r="B1289" s="3"/>
      <c r="C1289" s="3"/>
      <c r="F1289" s="42">
        <f>SUM(F1287:F1288)</f>
        <v>34108.199999999997</v>
      </c>
    </row>
    <row r="1290" spans="1:10">
      <c r="A1290" s="13" t="s">
        <v>22</v>
      </c>
      <c r="B1290" s="13" t="s">
        <v>23</v>
      </c>
      <c r="C1290" s="13" t="s">
        <v>24</v>
      </c>
    </row>
    <row r="1291" spans="1:10" ht="15.75" customHeight="1">
      <c r="D1291" s="14">
        <v>112399596</v>
      </c>
    </row>
    <row r="1293" spans="1:10">
      <c r="A1293" s="1" t="s">
        <v>0</v>
      </c>
      <c r="B1293" s="2"/>
      <c r="C1293" s="2"/>
      <c r="D1293" s="2"/>
      <c r="E1293" s="2"/>
      <c r="F1293" s="2"/>
      <c r="G1293" s="2"/>
      <c r="H1293" s="2"/>
      <c r="I1293" s="2"/>
      <c r="J1293" s="2"/>
    </row>
    <row r="1294" spans="1:10">
      <c r="A1294" s="3" t="s">
        <v>167</v>
      </c>
      <c r="B1294" s="2"/>
      <c r="C1294" s="2"/>
      <c r="D1294" s="2"/>
      <c r="E1294" s="2"/>
      <c r="F1294" s="2"/>
      <c r="G1294" s="2"/>
      <c r="H1294" s="2"/>
      <c r="I1294" s="2"/>
      <c r="J1294" s="2"/>
    </row>
    <row r="1295" spans="1:10">
      <c r="A1295" s="88" t="s">
        <v>0</v>
      </c>
      <c r="B1295" s="88" t="s">
        <v>2</v>
      </c>
      <c r="C1295" s="88" t="s">
        <v>3</v>
      </c>
      <c r="D1295" s="88" t="s">
        <v>4</v>
      </c>
      <c r="E1295" s="88" t="s">
        <v>5</v>
      </c>
      <c r="F1295" s="88" t="s">
        <v>6</v>
      </c>
      <c r="G1295" s="90"/>
      <c r="H1295" s="91"/>
      <c r="I1295" s="88" t="s">
        <v>7</v>
      </c>
      <c r="J1295" s="88" t="s">
        <v>8</v>
      </c>
    </row>
    <row r="1296" spans="1:10">
      <c r="A1296" s="89"/>
      <c r="B1296" s="89"/>
      <c r="C1296" s="89"/>
      <c r="D1296" s="89"/>
      <c r="E1296" s="89"/>
      <c r="F1296" s="4" t="s">
        <v>9</v>
      </c>
      <c r="G1296" s="4" t="s">
        <v>10</v>
      </c>
      <c r="H1296" s="4" t="s">
        <v>11</v>
      </c>
      <c r="I1296" s="89"/>
      <c r="J1296" s="89"/>
    </row>
    <row r="1297" spans="1:10">
      <c r="A1297" s="5" t="s">
        <v>1187</v>
      </c>
      <c r="B1297" s="6">
        <v>44907.800805300933</v>
      </c>
      <c r="C1297" s="5" t="s">
        <v>1094</v>
      </c>
      <c r="D1297" s="7"/>
      <c r="E1297" s="10"/>
      <c r="G1297" s="8">
        <v>33483.94</v>
      </c>
      <c r="I1297" s="11" t="s">
        <v>10</v>
      </c>
      <c r="J1297" s="5" t="s">
        <v>1095</v>
      </c>
    </row>
    <row r="1298" spans="1:10">
      <c r="A1298" s="5" t="s">
        <v>1187</v>
      </c>
      <c r="B1298" s="6">
        <v>44907.800805300933</v>
      </c>
      <c r="C1298" s="5" t="s">
        <v>1094</v>
      </c>
      <c r="D1298" s="7"/>
      <c r="E1298" s="10"/>
      <c r="G1298" s="8">
        <v>16539.73</v>
      </c>
      <c r="I1298" s="11" t="s">
        <v>10</v>
      </c>
      <c r="J1298" s="5" t="s">
        <v>1097</v>
      </c>
    </row>
    <row r="1299" spans="1:10">
      <c r="A1299" s="5" t="s">
        <v>1187</v>
      </c>
      <c r="B1299" s="6">
        <v>44907.800805300933</v>
      </c>
      <c r="C1299" s="5" t="s">
        <v>1094</v>
      </c>
      <c r="D1299" s="9">
        <v>45163101543</v>
      </c>
      <c r="E1299" s="10" t="s">
        <v>184</v>
      </c>
      <c r="H1299" s="8">
        <v>25280</v>
      </c>
      <c r="I1299" s="5" t="s">
        <v>15</v>
      </c>
      <c r="J1299" s="5" t="s">
        <v>1097</v>
      </c>
    </row>
    <row r="1300" spans="1:10">
      <c r="A1300" s="5" t="s">
        <v>1187</v>
      </c>
      <c r="B1300" s="6">
        <v>44907.800805300933</v>
      </c>
      <c r="C1300" s="5" t="s">
        <v>1094</v>
      </c>
      <c r="D1300" s="9">
        <v>53612171992</v>
      </c>
      <c r="E1300" s="10" t="s">
        <v>184</v>
      </c>
      <c r="H1300" s="8">
        <v>178.96</v>
      </c>
      <c r="I1300" s="5" t="s">
        <v>15</v>
      </c>
      <c r="J1300" s="5" t="s">
        <v>1095</v>
      </c>
    </row>
    <row r="1301" spans="1:10">
      <c r="A1301" s="5" t="s">
        <v>1187</v>
      </c>
      <c r="B1301" s="6">
        <v>44907.800805300933</v>
      </c>
      <c r="C1301" s="5" t="s">
        <v>1094</v>
      </c>
      <c r="D1301" s="9">
        <v>45143380004</v>
      </c>
      <c r="E1301" s="10" t="s">
        <v>184</v>
      </c>
      <c r="H1301" s="8">
        <v>15135.09</v>
      </c>
      <c r="I1301" s="5" t="s">
        <v>15</v>
      </c>
      <c r="J1301" s="5" t="s">
        <v>1095</v>
      </c>
    </row>
    <row r="1302" spans="1:10">
      <c r="A1302" s="5" t="s">
        <v>1187</v>
      </c>
      <c r="B1302" s="6">
        <v>44907.800805300933</v>
      </c>
      <c r="C1302" s="5" t="s">
        <v>1094</v>
      </c>
      <c r="D1302" s="9">
        <v>45143385551</v>
      </c>
      <c r="E1302" s="10" t="s">
        <v>184</v>
      </c>
      <c r="H1302" s="8">
        <v>8335</v>
      </c>
      <c r="I1302" s="5" t="s">
        <v>15</v>
      </c>
      <c r="J1302" s="5" t="s">
        <v>1095</v>
      </c>
    </row>
    <row r="1303" spans="1:10">
      <c r="A1303" s="5" t="s">
        <v>1187</v>
      </c>
      <c r="B1303" s="6">
        <v>44907.800805300933</v>
      </c>
      <c r="C1303" s="5" t="s">
        <v>1094</v>
      </c>
      <c r="D1303" s="9">
        <v>45163108978</v>
      </c>
      <c r="E1303" s="10" t="s">
        <v>184</v>
      </c>
      <c r="H1303" s="8">
        <v>584.82000000000005</v>
      </c>
      <c r="I1303" s="5" t="s">
        <v>15</v>
      </c>
      <c r="J1303" s="5" t="s">
        <v>1095</v>
      </c>
    </row>
    <row r="1304" spans="1:10">
      <c r="A1304" s="5" t="s">
        <v>1187</v>
      </c>
      <c r="B1304" s="6">
        <v>44907.800805300933</v>
      </c>
      <c r="C1304" s="5" t="s">
        <v>1094</v>
      </c>
      <c r="D1304" s="9">
        <v>51217287911</v>
      </c>
      <c r="E1304" s="10" t="s">
        <v>184</v>
      </c>
      <c r="H1304" s="8">
        <v>728.85</v>
      </c>
      <c r="I1304" s="5" t="s">
        <v>15</v>
      </c>
      <c r="J1304" s="5" t="s">
        <v>1095</v>
      </c>
    </row>
    <row r="1305" spans="1:10">
      <c r="A1305" s="5" t="s">
        <v>1187</v>
      </c>
      <c r="B1305" s="6">
        <v>44907.800805300933</v>
      </c>
      <c r="C1305" s="5" t="s">
        <v>1094</v>
      </c>
      <c r="D1305" s="9">
        <v>45173078438</v>
      </c>
      <c r="E1305" s="10" t="s">
        <v>184</v>
      </c>
      <c r="H1305" s="8">
        <v>33.89</v>
      </c>
      <c r="I1305" s="5" t="s">
        <v>15</v>
      </c>
      <c r="J1305" s="5" t="s">
        <v>1095</v>
      </c>
    </row>
    <row r="1306" spans="1:10">
      <c r="A1306" s="5" t="s">
        <v>1187</v>
      </c>
      <c r="B1306" s="6">
        <v>44907.800805300933</v>
      </c>
      <c r="C1306" s="5" t="s">
        <v>1094</v>
      </c>
      <c r="D1306" s="9">
        <v>45163110086</v>
      </c>
      <c r="E1306" s="10" t="s">
        <v>184</v>
      </c>
      <c r="H1306" s="8">
        <v>33.479999999999997</v>
      </c>
      <c r="I1306" s="5" t="s">
        <v>15</v>
      </c>
      <c r="J1306" s="10" t="s">
        <v>1096</v>
      </c>
    </row>
    <row r="1307" spans="1:10">
      <c r="A1307" s="5" t="s">
        <v>1187</v>
      </c>
      <c r="B1307" s="6">
        <v>44907.800805300933</v>
      </c>
      <c r="C1307" s="5" t="s">
        <v>1094</v>
      </c>
      <c r="D1307" s="9">
        <v>451631100861</v>
      </c>
      <c r="E1307" s="10" t="s">
        <v>184</v>
      </c>
      <c r="H1307" s="8">
        <v>11786.91</v>
      </c>
      <c r="I1307" s="5" t="s">
        <v>15</v>
      </c>
      <c r="J1307" s="10" t="s">
        <v>1096</v>
      </c>
    </row>
    <row r="1308" spans="1:10">
      <c r="A1308" s="5" t="s">
        <v>1187</v>
      </c>
      <c r="B1308" s="6">
        <v>44907.800805300933</v>
      </c>
      <c r="C1308" s="5" t="s">
        <v>1094</v>
      </c>
      <c r="D1308" s="9">
        <v>45133015913</v>
      </c>
      <c r="E1308" s="10" t="s">
        <v>184</v>
      </c>
      <c r="H1308" s="8">
        <v>3877</v>
      </c>
      <c r="I1308" s="5" t="s">
        <v>15</v>
      </c>
      <c r="J1308" s="10" t="s">
        <v>1096</v>
      </c>
    </row>
    <row r="1309" spans="1:10">
      <c r="A1309" s="5" t="s">
        <v>1187</v>
      </c>
      <c r="B1309" s="6">
        <v>44907.800805300933</v>
      </c>
      <c r="C1309" s="5" t="s">
        <v>1094</v>
      </c>
      <c r="D1309" s="7"/>
      <c r="E1309" s="10"/>
      <c r="F1309" s="8">
        <v>6316.6</v>
      </c>
      <c r="I1309" s="11" t="s">
        <v>9</v>
      </c>
      <c r="J1309" s="5" t="s">
        <v>1095</v>
      </c>
    </row>
    <row r="1310" spans="1:10">
      <c r="A1310" s="5" t="s">
        <v>1187</v>
      </c>
      <c r="B1310" s="6">
        <v>44907.800805300933</v>
      </c>
      <c r="C1310" s="5" t="s">
        <v>1094</v>
      </c>
      <c r="D1310" s="7"/>
      <c r="E1310" s="10"/>
      <c r="F1310" s="8">
        <v>54540.3</v>
      </c>
      <c r="I1310" s="11" t="s">
        <v>9</v>
      </c>
      <c r="J1310" s="5" t="s">
        <v>1099</v>
      </c>
    </row>
    <row r="1311" spans="1:10">
      <c r="A1311" s="5" t="s">
        <v>1187</v>
      </c>
      <c r="B1311" s="6">
        <v>44907.800805300933</v>
      </c>
      <c r="C1311" s="5" t="s">
        <v>1094</v>
      </c>
      <c r="D1311" s="7"/>
      <c r="E1311" s="10"/>
      <c r="F1311" s="8">
        <v>10421.4</v>
      </c>
      <c r="I1311" s="11" t="s">
        <v>9</v>
      </c>
      <c r="J1311" s="5" t="s">
        <v>1128</v>
      </c>
    </row>
    <row r="1312" spans="1:10">
      <c r="A1312" s="5" t="s">
        <v>1187</v>
      </c>
      <c r="B1312" s="6">
        <v>44907.800805300933</v>
      </c>
      <c r="C1312" s="5" t="s">
        <v>1094</v>
      </c>
      <c r="D1312" s="7"/>
      <c r="E1312" s="10"/>
      <c r="F1312" s="8">
        <v>24327.4</v>
      </c>
      <c r="I1312" s="11" t="s">
        <v>9</v>
      </c>
      <c r="J1312" s="10" t="s">
        <v>1129</v>
      </c>
    </row>
    <row r="1313" spans="1:10">
      <c r="A1313" s="5" t="s">
        <v>1187</v>
      </c>
      <c r="B1313" s="6">
        <v>44907.800805300933</v>
      </c>
      <c r="C1313" s="5" t="s">
        <v>1094</v>
      </c>
      <c r="F1313" s="8">
        <v>108421.3</v>
      </c>
      <c r="I1313" s="11" t="s">
        <v>9</v>
      </c>
      <c r="J1313" s="5" t="s">
        <v>1097</v>
      </c>
    </row>
    <row r="1314" spans="1:10">
      <c r="A1314" s="5" t="s">
        <v>1187</v>
      </c>
      <c r="B1314" s="6">
        <v>44907.800805300933</v>
      </c>
      <c r="C1314" s="5" t="s">
        <v>1094</v>
      </c>
      <c r="F1314" s="8">
        <v>18435.2</v>
      </c>
      <c r="I1314" s="11" t="s">
        <v>9</v>
      </c>
      <c r="J1314" s="10" t="s">
        <v>1101</v>
      </c>
    </row>
    <row r="1315" spans="1:10">
      <c r="A1315" s="5" t="s">
        <v>1187</v>
      </c>
      <c r="B1315" s="6">
        <v>44907.800805300933</v>
      </c>
      <c r="C1315" s="5" t="s">
        <v>1094</v>
      </c>
      <c r="F1315" s="8">
        <v>17536.900000000001</v>
      </c>
      <c r="I1315" s="11" t="s">
        <v>9</v>
      </c>
      <c r="J1315" s="5" t="s">
        <v>1102</v>
      </c>
    </row>
    <row r="1316" spans="1:10">
      <c r="A1316" s="5" t="s">
        <v>1187</v>
      </c>
      <c r="B1316" s="6">
        <v>44907.800805300933</v>
      </c>
      <c r="C1316" s="5" t="s">
        <v>1094</v>
      </c>
      <c r="F1316" s="8">
        <v>65683.7</v>
      </c>
      <c r="I1316" s="11" t="s">
        <v>9</v>
      </c>
      <c r="J1316" s="5" t="s">
        <v>1103</v>
      </c>
    </row>
    <row r="1317" spans="1:10">
      <c r="A1317" s="5" t="s">
        <v>1187</v>
      </c>
      <c r="B1317" s="6">
        <v>44907.800805300933</v>
      </c>
      <c r="C1317" s="5" t="s">
        <v>1094</v>
      </c>
      <c r="F1317" s="8">
        <v>70200.3</v>
      </c>
      <c r="I1317" s="11" t="s">
        <v>9</v>
      </c>
      <c r="J1317" s="5" t="s">
        <v>1104</v>
      </c>
    </row>
    <row r="1318" spans="1:10">
      <c r="A1318" s="5" t="s">
        <v>1187</v>
      </c>
      <c r="B1318" s="6">
        <v>44907.800805300933</v>
      </c>
      <c r="C1318" s="5" t="s">
        <v>1094</v>
      </c>
      <c r="F1318" s="8">
        <v>26912.3</v>
      </c>
      <c r="I1318" s="11" t="s">
        <v>9</v>
      </c>
      <c r="J1318" s="10" t="s">
        <v>1105</v>
      </c>
    </row>
    <row r="1319" spans="1:10">
      <c r="A1319" s="5" t="s">
        <v>1187</v>
      </c>
      <c r="B1319" s="6">
        <v>44907.800805300933</v>
      </c>
      <c r="C1319" s="5" t="s">
        <v>1094</v>
      </c>
      <c r="F1319" s="8">
        <v>26092.9</v>
      </c>
      <c r="I1319" s="11" t="s">
        <v>9</v>
      </c>
      <c r="J1319" s="5" t="s">
        <v>1106</v>
      </c>
    </row>
    <row r="1320" spans="1:10">
      <c r="A1320" s="5" t="s">
        <v>1187</v>
      </c>
      <c r="B1320" s="6">
        <v>44907.800805300933</v>
      </c>
      <c r="C1320" s="5" t="s">
        <v>1094</v>
      </c>
      <c r="F1320" s="8">
        <v>35514.800000000003</v>
      </c>
      <c r="I1320" s="11" t="s">
        <v>9</v>
      </c>
      <c r="J1320" s="5" t="s">
        <v>1117</v>
      </c>
    </row>
    <row r="1321" spans="1:10">
      <c r="A1321" s="5" t="s">
        <v>1187</v>
      </c>
      <c r="B1321" s="6">
        <v>44907.800805300933</v>
      </c>
      <c r="C1321" s="5" t="s">
        <v>1094</v>
      </c>
      <c r="F1321" s="8">
        <v>21235.3</v>
      </c>
      <c r="I1321" s="11" t="s">
        <v>9</v>
      </c>
      <c r="J1321" s="10" t="s">
        <v>1107</v>
      </c>
    </row>
    <row r="1322" spans="1:10">
      <c r="A1322" s="5" t="s">
        <v>1187</v>
      </c>
      <c r="B1322" s="6">
        <v>44907.800805300933</v>
      </c>
      <c r="C1322" s="5" t="s">
        <v>1094</v>
      </c>
      <c r="F1322" s="8">
        <v>19338.7</v>
      </c>
      <c r="I1322" s="11" t="s">
        <v>9</v>
      </c>
      <c r="J1322" s="10" t="s">
        <v>1108</v>
      </c>
    </row>
    <row r="1323" spans="1:10">
      <c r="A1323" s="5" t="s">
        <v>1187</v>
      </c>
      <c r="B1323" s="6">
        <v>44907.800805300933</v>
      </c>
      <c r="C1323" s="5" t="s">
        <v>1094</v>
      </c>
      <c r="F1323" s="8">
        <v>14381.6</v>
      </c>
      <c r="I1323" s="11" t="s">
        <v>9</v>
      </c>
      <c r="J1323" s="10" t="s">
        <v>1109</v>
      </c>
    </row>
    <row r="1324" spans="1:10">
      <c r="A1324" s="5" t="s">
        <v>1187</v>
      </c>
      <c r="B1324" s="6">
        <v>44907.800805300933</v>
      </c>
      <c r="C1324" s="5" t="s">
        <v>1094</v>
      </c>
      <c r="F1324" s="8">
        <v>8495.7000000000007</v>
      </c>
      <c r="I1324" s="11" t="s">
        <v>9</v>
      </c>
      <c r="J1324" s="10" t="s">
        <v>1110</v>
      </c>
    </row>
    <row r="1325" spans="1:10">
      <c r="A1325" s="5" t="s">
        <v>1187</v>
      </c>
      <c r="B1325" s="6">
        <v>44907.800805300933</v>
      </c>
      <c r="C1325" s="5" t="s">
        <v>1094</v>
      </c>
      <c r="F1325" s="8">
        <v>17710.2</v>
      </c>
      <c r="I1325" s="11" t="s">
        <v>9</v>
      </c>
      <c r="J1325" s="10" t="s">
        <v>1111</v>
      </c>
    </row>
    <row r="1326" spans="1:10">
      <c r="A1326" s="5" t="s">
        <v>1187</v>
      </c>
      <c r="B1326" s="6">
        <v>44907.800805300933</v>
      </c>
      <c r="C1326" s="5" t="s">
        <v>1094</v>
      </c>
      <c r="F1326" s="8">
        <v>17168</v>
      </c>
      <c r="I1326" s="11" t="s">
        <v>9</v>
      </c>
      <c r="J1326" s="10" t="s">
        <v>1122</v>
      </c>
    </row>
    <row r="1327" spans="1:10">
      <c r="A1327" s="5" t="s">
        <v>1188</v>
      </c>
      <c r="B1327" s="6">
        <v>44907.800805300933</v>
      </c>
      <c r="C1327" s="5" t="s">
        <v>1094</v>
      </c>
      <c r="D1327" s="7"/>
      <c r="E1327" s="10"/>
      <c r="F1327" s="8">
        <v>129892.2</v>
      </c>
      <c r="I1327" s="11" t="s">
        <v>9</v>
      </c>
      <c r="J1327" s="10" t="s">
        <v>1096</v>
      </c>
    </row>
    <row r="1328" spans="1:10">
      <c r="A1328" s="12" t="s">
        <v>21</v>
      </c>
      <c r="B1328" s="3"/>
      <c r="C1328" s="3"/>
      <c r="F1328" s="23">
        <f>SUM(F1297:G1327)</f>
        <v>742648.46999999986</v>
      </c>
    </row>
    <row r="1329" spans="1:10">
      <c r="A1329" s="13" t="s">
        <v>22</v>
      </c>
      <c r="B1329" s="13" t="s">
        <v>23</v>
      </c>
      <c r="C1329" s="13" t="s">
        <v>24</v>
      </c>
    </row>
    <row r="1330" spans="1:10" ht="15.75" customHeight="1">
      <c r="D1330" s="14">
        <v>112405678</v>
      </c>
    </row>
    <row r="1331" spans="1:10" ht="15.75" customHeight="1">
      <c r="D1331" s="14">
        <v>112413050</v>
      </c>
    </row>
    <row r="1333" spans="1:10">
      <c r="A1333" s="1" t="s">
        <v>0</v>
      </c>
      <c r="B1333" s="2"/>
      <c r="C1333" s="2"/>
      <c r="D1333" s="2"/>
      <c r="E1333" s="2"/>
      <c r="F1333" s="2"/>
      <c r="G1333" s="2"/>
      <c r="H1333" s="2"/>
      <c r="I1333" s="2"/>
      <c r="J1333" s="2"/>
    </row>
    <row r="1334" spans="1:10">
      <c r="A1334" s="3" t="s">
        <v>171</v>
      </c>
      <c r="B1334" s="2"/>
      <c r="C1334" s="2"/>
      <c r="D1334" s="2"/>
      <c r="E1334" s="2"/>
      <c r="F1334" s="2"/>
      <c r="G1334" s="2"/>
      <c r="H1334" s="2"/>
      <c r="I1334" s="2"/>
      <c r="J1334" s="2"/>
    </row>
    <row r="1335" spans="1:10">
      <c r="A1335" s="88" t="s">
        <v>0</v>
      </c>
      <c r="B1335" s="88" t="s">
        <v>2</v>
      </c>
      <c r="C1335" s="88" t="s">
        <v>3</v>
      </c>
      <c r="D1335" s="88" t="s">
        <v>4</v>
      </c>
      <c r="E1335" s="88" t="s">
        <v>5</v>
      </c>
      <c r="F1335" s="88" t="s">
        <v>6</v>
      </c>
      <c r="G1335" s="90"/>
      <c r="H1335" s="91"/>
      <c r="I1335" s="88" t="s">
        <v>7</v>
      </c>
      <c r="J1335" s="88" t="s">
        <v>8</v>
      </c>
    </row>
    <row r="1336" spans="1:10">
      <c r="A1336" s="89"/>
      <c r="B1336" s="89"/>
      <c r="C1336" s="89"/>
      <c r="D1336" s="89"/>
      <c r="E1336" s="89"/>
      <c r="F1336" s="4" t="s">
        <v>9</v>
      </c>
      <c r="G1336" s="4" t="s">
        <v>10</v>
      </c>
      <c r="H1336" s="4" t="s">
        <v>11</v>
      </c>
      <c r="I1336" s="89"/>
      <c r="J1336" s="89"/>
    </row>
    <row r="1337" spans="1:10">
      <c r="A1337" s="5" t="s">
        <v>1189</v>
      </c>
      <c r="B1337" s="6">
        <v>44908.820818009262</v>
      </c>
      <c r="C1337" s="5" t="s">
        <v>1094</v>
      </c>
      <c r="D1337" s="7">
        <v>31362764</v>
      </c>
      <c r="E1337" s="10" t="s">
        <v>654</v>
      </c>
      <c r="H1337" s="8">
        <v>2367.86</v>
      </c>
      <c r="I1337" s="5" t="s">
        <v>15</v>
      </c>
      <c r="J1337" s="5" t="s">
        <v>1095</v>
      </c>
    </row>
    <row r="1338" spans="1:10">
      <c r="A1338" s="5" t="s">
        <v>1189</v>
      </c>
      <c r="B1338" s="6">
        <v>44908.820818009262</v>
      </c>
      <c r="C1338" s="5" t="s">
        <v>1094</v>
      </c>
      <c r="D1338" s="9">
        <v>45123147768</v>
      </c>
      <c r="E1338" s="10" t="s">
        <v>184</v>
      </c>
      <c r="H1338" s="8">
        <v>2230.04</v>
      </c>
      <c r="I1338" s="5" t="s">
        <v>15</v>
      </c>
      <c r="J1338" s="5" t="s">
        <v>1097</v>
      </c>
    </row>
    <row r="1339" spans="1:10">
      <c r="A1339" s="5" t="s">
        <v>1189</v>
      </c>
      <c r="B1339" s="6">
        <v>44908.820818009262</v>
      </c>
      <c r="C1339" s="5" t="s">
        <v>1094</v>
      </c>
      <c r="D1339" s="9">
        <v>45123148680</v>
      </c>
      <c r="E1339" s="10" t="s">
        <v>184</v>
      </c>
      <c r="H1339" s="8">
        <v>813.97</v>
      </c>
      <c r="I1339" s="5" t="s">
        <v>15</v>
      </c>
      <c r="J1339" s="5" t="s">
        <v>1095</v>
      </c>
    </row>
    <row r="1340" spans="1:10">
      <c r="A1340" s="5" t="s">
        <v>1189</v>
      </c>
      <c r="B1340" s="6">
        <v>44908.820818009262</v>
      </c>
      <c r="C1340" s="5" t="s">
        <v>1094</v>
      </c>
      <c r="D1340" s="9">
        <v>45173082021</v>
      </c>
      <c r="E1340" s="10" t="s">
        <v>184</v>
      </c>
      <c r="H1340" s="8">
        <v>8838.9500000000007</v>
      </c>
      <c r="I1340" s="5" t="s">
        <v>15</v>
      </c>
      <c r="J1340" s="5" t="s">
        <v>1095</v>
      </c>
    </row>
    <row r="1341" spans="1:10">
      <c r="A1341" s="5" t="s">
        <v>1189</v>
      </c>
      <c r="B1341" s="6">
        <v>44908.820818009262</v>
      </c>
      <c r="C1341" s="5" t="s">
        <v>1094</v>
      </c>
      <c r="D1341" s="9">
        <v>534121685131</v>
      </c>
      <c r="E1341" s="10" t="s">
        <v>184</v>
      </c>
      <c r="H1341" s="8">
        <v>232</v>
      </c>
      <c r="I1341" s="5" t="s">
        <v>15</v>
      </c>
      <c r="J1341" s="5" t="s">
        <v>1095</v>
      </c>
    </row>
    <row r="1342" spans="1:10">
      <c r="A1342" s="5" t="s">
        <v>1189</v>
      </c>
      <c r="B1342" s="6">
        <v>44908.820818009262</v>
      </c>
      <c r="C1342" s="5" t="s">
        <v>1094</v>
      </c>
      <c r="D1342" s="9">
        <v>45113166907</v>
      </c>
      <c r="E1342" s="10" t="s">
        <v>184</v>
      </c>
      <c r="H1342" s="8">
        <v>472.94</v>
      </c>
      <c r="I1342" s="5" t="s">
        <v>15</v>
      </c>
      <c r="J1342" s="5" t="s">
        <v>1095</v>
      </c>
    </row>
    <row r="1343" spans="1:10">
      <c r="A1343" s="5" t="s">
        <v>1189</v>
      </c>
      <c r="B1343" s="6">
        <v>44908.820818009262</v>
      </c>
      <c r="C1343" s="5" t="s">
        <v>1094</v>
      </c>
      <c r="D1343" s="9">
        <v>45143394093</v>
      </c>
      <c r="E1343" s="10" t="s">
        <v>184</v>
      </c>
      <c r="H1343" s="8">
        <v>942.49</v>
      </c>
      <c r="I1343" s="5" t="s">
        <v>15</v>
      </c>
      <c r="J1343" s="5" t="s">
        <v>1095</v>
      </c>
    </row>
    <row r="1344" spans="1:10">
      <c r="A1344" s="5" t="s">
        <v>1189</v>
      </c>
      <c r="B1344" s="6">
        <v>44908.820818009262</v>
      </c>
      <c r="C1344" s="5" t="s">
        <v>1094</v>
      </c>
      <c r="D1344" s="9">
        <v>45143392021</v>
      </c>
      <c r="E1344" s="10" t="s">
        <v>184</v>
      </c>
      <c r="H1344" s="8">
        <v>1993</v>
      </c>
      <c r="I1344" s="5" t="s">
        <v>15</v>
      </c>
      <c r="J1344" s="5" t="s">
        <v>1095</v>
      </c>
    </row>
    <row r="1345" spans="1:10">
      <c r="A1345" s="5" t="s">
        <v>1189</v>
      </c>
      <c r="B1345" s="6">
        <v>44908.820818009262</v>
      </c>
      <c r="C1345" s="5" t="s">
        <v>1094</v>
      </c>
      <c r="D1345" s="9">
        <v>45123150081</v>
      </c>
      <c r="E1345" s="10" t="s">
        <v>184</v>
      </c>
      <c r="H1345" s="8">
        <v>1239.03</v>
      </c>
      <c r="I1345" s="5" t="s">
        <v>15</v>
      </c>
      <c r="J1345" s="10" t="s">
        <v>1096</v>
      </c>
    </row>
    <row r="1346" spans="1:10">
      <c r="A1346" s="5" t="s">
        <v>1189</v>
      </c>
      <c r="B1346" s="6">
        <v>44908.820818009262</v>
      </c>
      <c r="C1346" s="5" t="s">
        <v>1094</v>
      </c>
      <c r="D1346" s="9">
        <v>451231500811</v>
      </c>
      <c r="E1346" s="10" t="s">
        <v>184</v>
      </c>
      <c r="H1346" s="8">
        <v>8023.09</v>
      </c>
      <c r="I1346" s="5" t="s">
        <v>15</v>
      </c>
      <c r="J1346" s="10" t="s">
        <v>1096</v>
      </c>
    </row>
    <row r="1347" spans="1:10">
      <c r="A1347" s="5" t="s">
        <v>1189</v>
      </c>
      <c r="B1347" s="6">
        <v>44908.820818009262</v>
      </c>
      <c r="C1347" s="5" t="s">
        <v>1094</v>
      </c>
      <c r="D1347" s="9">
        <v>451231500812</v>
      </c>
      <c r="E1347" s="10" t="s">
        <v>184</v>
      </c>
      <c r="H1347" s="8">
        <v>9213.2000000000007</v>
      </c>
      <c r="I1347" s="5" t="s">
        <v>15</v>
      </c>
      <c r="J1347" s="10" t="s">
        <v>1096</v>
      </c>
    </row>
    <row r="1348" spans="1:10">
      <c r="A1348" s="5" t="s">
        <v>1189</v>
      </c>
      <c r="B1348" s="6">
        <v>44908.820818009262</v>
      </c>
      <c r="C1348" s="5" t="s">
        <v>1094</v>
      </c>
      <c r="D1348" s="9">
        <v>45113168528</v>
      </c>
      <c r="E1348" s="10" t="s">
        <v>184</v>
      </c>
      <c r="H1348" s="8">
        <v>8406</v>
      </c>
      <c r="I1348" s="5" t="s">
        <v>15</v>
      </c>
      <c r="J1348" s="10" t="s">
        <v>1096</v>
      </c>
    </row>
    <row r="1349" spans="1:10">
      <c r="A1349" s="5" t="s">
        <v>1189</v>
      </c>
      <c r="B1349" s="6">
        <v>44908.820818009262</v>
      </c>
      <c r="C1349" s="5" t="s">
        <v>1094</v>
      </c>
      <c r="D1349" s="7">
        <v>274855</v>
      </c>
      <c r="E1349" s="10" t="s">
        <v>184</v>
      </c>
      <c r="H1349" s="8">
        <v>70000</v>
      </c>
      <c r="I1349" s="5" t="s">
        <v>15</v>
      </c>
      <c r="J1349" s="10" t="s">
        <v>1096</v>
      </c>
    </row>
    <row r="1350" spans="1:10">
      <c r="A1350" s="5" t="s">
        <v>1189</v>
      </c>
      <c r="B1350" s="6">
        <v>44908.820818009262</v>
      </c>
      <c r="C1350" s="5" t="s">
        <v>1094</v>
      </c>
      <c r="H1350" s="8">
        <v>251.16</v>
      </c>
      <c r="I1350" s="5" t="s">
        <v>15</v>
      </c>
      <c r="J1350" s="5" t="s">
        <v>1095</v>
      </c>
    </row>
    <row r="1351" spans="1:10">
      <c r="A1351" s="5" t="s">
        <v>1189</v>
      </c>
      <c r="B1351" s="6">
        <v>44908.820818009262</v>
      </c>
      <c r="C1351" s="5" t="s">
        <v>1094</v>
      </c>
      <c r="D1351" s="7"/>
      <c r="E1351" s="10"/>
      <c r="F1351" s="8">
        <v>10234.700000000001</v>
      </c>
      <c r="I1351" s="11" t="s">
        <v>9</v>
      </c>
      <c r="J1351" s="5" t="s">
        <v>1099</v>
      </c>
    </row>
    <row r="1352" spans="1:10">
      <c r="A1352" s="5" t="s">
        <v>1189</v>
      </c>
      <c r="B1352" s="6">
        <v>44908.820818009262</v>
      </c>
      <c r="C1352" s="5" t="s">
        <v>1094</v>
      </c>
      <c r="D1352" s="7"/>
      <c r="E1352" s="10"/>
      <c r="F1352" s="8">
        <v>53807.4</v>
      </c>
      <c r="I1352" s="11" t="s">
        <v>9</v>
      </c>
      <c r="J1352" s="10" t="s">
        <v>1100</v>
      </c>
    </row>
    <row r="1353" spans="1:10">
      <c r="A1353" s="5" t="s">
        <v>1189</v>
      </c>
      <c r="B1353" s="6">
        <v>44908.820818009262</v>
      </c>
      <c r="C1353" s="5" t="s">
        <v>1094</v>
      </c>
      <c r="D1353" s="7"/>
      <c r="E1353" s="10"/>
      <c r="F1353" s="8">
        <v>1560</v>
      </c>
      <c r="I1353" s="11" t="s">
        <v>9</v>
      </c>
      <c r="J1353" s="10" t="s">
        <v>1129</v>
      </c>
    </row>
    <row r="1354" spans="1:10">
      <c r="A1354" s="5" t="s">
        <v>1189</v>
      </c>
      <c r="B1354" s="6">
        <v>44908.820818009262</v>
      </c>
      <c r="C1354" s="5" t="s">
        <v>1094</v>
      </c>
      <c r="D1354" s="7"/>
      <c r="E1354" s="10"/>
      <c r="F1354" s="8">
        <v>63746.1</v>
      </c>
      <c r="I1354" s="11" t="s">
        <v>9</v>
      </c>
      <c r="J1354" s="5" t="s">
        <v>1097</v>
      </c>
    </row>
    <row r="1355" spans="1:10">
      <c r="A1355" s="5" t="s">
        <v>1189</v>
      </c>
      <c r="B1355" s="6">
        <v>44908.820818009262</v>
      </c>
      <c r="C1355" s="5" t="s">
        <v>1094</v>
      </c>
      <c r="F1355" s="8">
        <v>12628.6</v>
      </c>
      <c r="I1355" s="11" t="s">
        <v>9</v>
      </c>
      <c r="J1355" s="10" t="s">
        <v>1101</v>
      </c>
    </row>
    <row r="1356" spans="1:10">
      <c r="A1356" s="5" t="s">
        <v>1189</v>
      </c>
      <c r="B1356" s="6">
        <v>44908.820818009262</v>
      </c>
      <c r="C1356" s="5" t="s">
        <v>1094</v>
      </c>
      <c r="F1356" s="8">
        <v>10051.200000000001</v>
      </c>
      <c r="I1356" s="11" t="s">
        <v>9</v>
      </c>
      <c r="J1356" s="5" t="s">
        <v>1102</v>
      </c>
    </row>
    <row r="1357" spans="1:10">
      <c r="A1357" s="5" t="s">
        <v>1189</v>
      </c>
      <c r="B1357" s="6">
        <v>44908.820818009262</v>
      </c>
      <c r="C1357" s="5" t="s">
        <v>1094</v>
      </c>
      <c r="F1357" s="8">
        <v>13002.2</v>
      </c>
      <c r="I1357" s="11" t="s">
        <v>9</v>
      </c>
      <c r="J1357" s="5" t="s">
        <v>1103</v>
      </c>
    </row>
    <row r="1358" spans="1:10">
      <c r="A1358" s="5" t="s">
        <v>1189</v>
      </c>
      <c r="B1358" s="6">
        <v>44908.820818009262</v>
      </c>
      <c r="C1358" s="5" t="s">
        <v>1094</v>
      </c>
      <c r="F1358" s="8">
        <v>15635.4</v>
      </c>
      <c r="I1358" s="11" t="s">
        <v>9</v>
      </c>
      <c r="J1358" s="5" t="s">
        <v>1104</v>
      </c>
    </row>
    <row r="1359" spans="1:10">
      <c r="A1359" s="5" t="s">
        <v>1189</v>
      </c>
      <c r="B1359" s="6">
        <v>44908.820818009262</v>
      </c>
      <c r="C1359" s="5" t="s">
        <v>1094</v>
      </c>
      <c r="F1359" s="8">
        <v>9849.7000000000007</v>
      </c>
      <c r="I1359" s="11" t="s">
        <v>9</v>
      </c>
      <c r="J1359" s="10" t="s">
        <v>1105</v>
      </c>
    </row>
    <row r="1360" spans="1:10">
      <c r="A1360" s="5" t="s">
        <v>1189</v>
      </c>
      <c r="B1360" s="6">
        <v>44908.820818009262</v>
      </c>
      <c r="C1360" s="5" t="s">
        <v>1094</v>
      </c>
      <c r="F1360" s="8">
        <v>8760.7999999999993</v>
      </c>
      <c r="I1360" s="11" t="s">
        <v>9</v>
      </c>
      <c r="J1360" s="5" t="s">
        <v>1106</v>
      </c>
    </row>
    <row r="1361" spans="1:10">
      <c r="A1361" s="5" t="s">
        <v>1189</v>
      </c>
      <c r="B1361" s="6">
        <v>44908.820818009262</v>
      </c>
      <c r="C1361" s="5" t="s">
        <v>1094</v>
      </c>
      <c r="F1361" s="8">
        <v>11361.2</v>
      </c>
      <c r="I1361" s="11" t="s">
        <v>9</v>
      </c>
      <c r="J1361" s="10" t="s">
        <v>1107</v>
      </c>
    </row>
    <row r="1362" spans="1:10">
      <c r="A1362" s="5" t="s">
        <v>1189</v>
      </c>
      <c r="B1362" s="6">
        <v>44908.820818009262</v>
      </c>
      <c r="C1362" s="5" t="s">
        <v>1094</v>
      </c>
      <c r="F1362" s="8">
        <v>13072.6</v>
      </c>
      <c r="I1362" s="11" t="s">
        <v>9</v>
      </c>
      <c r="J1362" s="10" t="s">
        <v>1108</v>
      </c>
    </row>
    <row r="1363" spans="1:10">
      <c r="A1363" s="5" t="s">
        <v>1189</v>
      </c>
      <c r="B1363" s="6">
        <v>44908.820818009262</v>
      </c>
      <c r="C1363" s="5" t="s">
        <v>1094</v>
      </c>
      <c r="F1363" s="8">
        <v>17060</v>
      </c>
      <c r="I1363" s="11" t="s">
        <v>9</v>
      </c>
      <c r="J1363" s="10" t="s">
        <v>1109</v>
      </c>
    </row>
    <row r="1364" spans="1:10">
      <c r="A1364" s="5" t="s">
        <v>1189</v>
      </c>
      <c r="B1364" s="6">
        <v>44908.820818009262</v>
      </c>
      <c r="C1364" s="5" t="s">
        <v>1094</v>
      </c>
      <c r="F1364" s="8">
        <v>632.1</v>
      </c>
      <c r="I1364" s="11" t="s">
        <v>9</v>
      </c>
      <c r="J1364" s="10" t="s">
        <v>1118</v>
      </c>
    </row>
    <row r="1365" spans="1:10">
      <c r="A1365" s="5" t="s">
        <v>1189</v>
      </c>
      <c r="B1365" s="6">
        <v>44908.820818009262</v>
      </c>
      <c r="C1365" s="5" t="s">
        <v>1094</v>
      </c>
      <c r="F1365" s="8">
        <v>11745.3</v>
      </c>
      <c r="I1365" s="11" t="s">
        <v>9</v>
      </c>
      <c r="J1365" s="10" t="s">
        <v>1111</v>
      </c>
    </row>
    <row r="1366" spans="1:10">
      <c r="A1366" s="5" t="s">
        <v>1189</v>
      </c>
      <c r="B1366" s="6">
        <v>44908.820818009262</v>
      </c>
      <c r="C1366" s="5" t="s">
        <v>1094</v>
      </c>
      <c r="F1366" s="8">
        <v>7990.4</v>
      </c>
      <c r="I1366" s="11" t="s">
        <v>9</v>
      </c>
      <c r="J1366" s="10" t="s">
        <v>1122</v>
      </c>
    </row>
    <row r="1367" spans="1:10">
      <c r="A1367" s="5" t="s">
        <v>1189</v>
      </c>
      <c r="B1367" s="6">
        <v>44908.820818009262</v>
      </c>
      <c r="C1367" s="5" t="s">
        <v>1094</v>
      </c>
      <c r="F1367" s="8">
        <v>71556.600000000006</v>
      </c>
      <c r="I1367" s="11" t="s">
        <v>9</v>
      </c>
      <c r="J1367" s="10" t="s">
        <v>1096</v>
      </c>
    </row>
    <row r="1368" spans="1:10">
      <c r="A1368" s="5" t="s">
        <v>1189</v>
      </c>
      <c r="B1368" s="6">
        <v>44908.820818009262</v>
      </c>
      <c r="C1368" s="5" t="s">
        <v>1094</v>
      </c>
      <c r="F1368" s="8">
        <v>9171.9</v>
      </c>
      <c r="I1368" s="11" t="s">
        <v>9</v>
      </c>
      <c r="J1368" s="5" t="s">
        <v>1112</v>
      </c>
    </row>
    <row r="1369" spans="1:10">
      <c r="A1369" s="12" t="s">
        <v>21</v>
      </c>
      <c r="B1369" s="3"/>
      <c r="C1369" s="3"/>
      <c r="D1369" s="82">
        <f>338386.2+3480</f>
        <v>341866.2</v>
      </c>
      <c r="F1369" s="42">
        <f>SUM(F1351:F1368)</f>
        <v>341866.20000000007</v>
      </c>
    </row>
    <row r="1370" spans="1:10">
      <c r="A1370" s="13" t="s">
        <v>22</v>
      </c>
      <c r="B1370" s="13" t="s">
        <v>23</v>
      </c>
      <c r="C1370" s="13" t="s">
        <v>24</v>
      </c>
    </row>
    <row r="1371" spans="1:10" ht="15.75" customHeight="1">
      <c r="D1371" s="14">
        <v>112413246</v>
      </c>
    </row>
    <row r="1372" spans="1:10" ht="15.75" customHeight="1">
      <c r="D1372" s="14">
        <v>112413051</v>
      </c>
    </row>
    <row r="1374" spans="1:10">
      <c r="A1374" s="1" t="s">
        <v>0</v>
      </c>
      <c r="B1374" s="2"/>
      <c r="C1374" s="2"/>
      <c r="D1374" s="2"/>
      <c r="E1374" s="2"/>
      <c r="F1374" s="2"/>
      <c r="G1374" s="2"/>
      <c r="H1374" s="2"/>
      <c r="I1374" s="2"/>
      <c r="J1374" s="2"/>
    </row>
    <row r="1375" spans="1:10">
      <c r="A1375" s="3" t="s">
        <v>174</v>
      </c>
      <c r="B1375" s="2"/>
      <c r="C1375" s="2"/>
      <c r="D1375" s="2"/>
      <c r="E1375" s="2"/>
      <c r="F1375" s="2"/>
      <c r="G1375" s="2"/>
      <c r="H1375" s="2"/>
      <c r="I1375" s="2"/>
      <c r="J1375" s="2"/>
    </row>
    <row r="1376" spans="1:10">
      <c r="A1376" s="88" t="s">
        <v>0</v>
      </c>
      <c r="B1376" s="88" t="s">
        <v>2</v>
      </c>
      <c r="C1376" s="88" t="s">
        <v>3</v>
      </c>
      <c r="D1376" s="88" t="s">
        <v>4</v>
      </c>
      <c r="E1376" s="88" t="s">
        <v>5</v>
      </c>
      <c r="F1376" s="88" t="s">
        <v>6</v>
      </c>
      <c r="G1376" s="90"/>
      <c r="H1376" s="91"/>
      <c r="I1376" s="88" t="s">
        <v>7</v>
      </c>
      <c r="J1376" s="88" t="s">
        <v>8</v>
      </c>
    </row>
    <row r="1377" spans="1:10">
      <c r="A1377" s="89"/>
      <c r="B1377" s="89"/>
      <c r="C1377" s="89"/>
      <c r="D1377" s="89"/>
      <c r="E1377" s="89"/>
      <c r="F1377" s="4" t="s">
        <v>9</v>
      </c>
      <c r="G1377" s="4" t="s">
        <v>10</v>
      </c>
      <c r="H1377" s="4" t="s">
        <v>11</v>
      </c>
      <c r="I1377" s="89"/>
      <c r="J1377" s="89"/>
    </row>
    <row r="1378" spans="1:10">
      <c r="A1378" s="5" t="s">
        <v>1190</v>
      </c>
      <c r="B1378" s="6">
        <v>44909.840028564817</v>
      </c>
      <c r="C1378" s="5" t="s">
        <v>1094</v>
      </c>
      <c r="D1378" s="9">
        <v>45123151420</v>
      </c>
      <c r="E1378" s="10" t="s">
        <v>184</v>
      </c>
      <c r="H1378" s="8">
        <v>2233.71</v>
      </c>
      <c r="I1378" s="5" t="s">
        <v>15</v>
      </c>
      <c r="J1378" s="5" t="s">
        <v>1095</v>
      </c>
    </row>
    <row r="1379" spans="1:10">
      <c r="A1379" s="5" t="s">
        <v>1190</v>
      </c>
      <c r="B1379" s="6">
        <v>44909.840028564817</v>
      </c>
      <c r="C1379" s="5" t="s">
        <v>1094</v>
      </c>
      <c r="D1379" s="9">
        <v>45123152469</v>
      </c>
      <c r="E1379" s="10" t="s">
        <v>184</v>
      </c>
      <c r="H1379" s="8">
        <v>708.06</v>
      </c>
      <c r="I1379" s="5" t="s">
        <v>15</v>
      </c>
      <c r="J1379" s="5" t="s">
        <v>1095</v>
      </c>
    </row>
    <row r="1380" spans="1:10">
      <c r="A1380" s="5" t="s">
        <v>1190</v>
      </c>
      <c r="B1380" s="6">
        <v>44909.840028564817</v>
      </c>
      <c r="C1380" s="5" t="s">
        <v>1094</v>
      </c>
      <c r="D1380" s="9">
        <v>45123152236</v>
      </c>
      <c r="E1380" s="10" t="s">
        <v>184</v>
      </c>
      <c r="H1380" s="8">
        <v>684</v>
      </c>
      <c r="I1380" s="5" t="s">
        <v>15</v>
      </c>
      <c r="J1380" s="5" t="s">
        <v>1095</v>
      </c>
    </row>
    <row r="1381" spans="1:10">
      <c r="A1381" s="5" t="s">
        <v>1190</v>
      </c>
      <c r="B1381" s="6">
        <v>44909.840028564817</v>
      </c>
      <c r="C1381" s="5" t="s">
        <v>1094</v>
      </c>
      <c r="D1381" s="9">
        <v>45113174064</v>
      </c>
      <c r="E1381" s="10" t="s">
        <v>184</v>
      </c>
      <c r="H1381" s="8">
        <v>1063.9000000000001</v>
      </c>
      <c r="I1381" s="5" t="s">
        <v>15</v>
      </c>
      <c r="J1381" s="5" t="s">
        <v>1095</v>
      </c>
    </row>
    <row r="1382" spans="1:10">
      <c r="A1382" s="5" t="s">
        <v>1190</v>
      </c>
      <c r="B1382" s="6">
        <v>44909.840028564817</v>
      </c>
      <c r="C1382" s="5" t="s">
        <v>1094</v>
      </c>
      <c r="D1382" s="9">
        <v>45143398927</v>
      </c>
      <c r="E1382" s="10" t="s">
        <v>184</v>
      </c>
      <c r="H1382" s="8">
        <v>679.78</v>
      </c>
      <c r="I1382" s="5" t="s">
        <v>15</v>
      </c>
      <c r="J1382" s="5" t="s">
        <v>1095</v>
      </c>
    </row>
    <row r="1383" spans="1:10">
      <c r="A1383" s="5" t="s">
        <v>1190</v>
      </c>
      <c r="B1383" s="6">
        <v>44909.840028564817</v>
      </c>
      <c r="C1383" s="5" t="s">
        <v>1094</v>
      </c>
      <c r="D1383" s="9">
        <v>45123149485</v>
      </c>
      <c r="E1383" s="10" t="s">
        <v>184</v>
      </c>
      <c r="H1383" s="8">
        <v>590.69000000000005</v>
      </c>
      <c r="I1383" s="5" t="s">
        <v>15</v>
      </c>
      <c r="J1383" s="5" t="s">
        <v>1095</v>
      </c>
    </row>
    <row r="1384" spans="1:10">
      <c r="A1384" s="5" t="s">
        <v>1190</v>
      </c>
      <c r="B1384" s="6">
        <v>44909.840028564817</v>
      </c>
      <c r="C1384" s="5" t="s">
        <v>1094</v>
      </c>
      <c r="D1384" s="9">
        <v>45173089853</v>
      </c>
      <c r="E1384" s="10" t="s">
        <v>184</v>
      </c>
      <c r="H1384" s="8">
        <v>1796.63</v>
      </c>
      <c r="I1384" s="5" t="s">
        <v>15</v>
      </c>
      <c r="J1384" s="5" t="s">
        <v>1095</v>
      </c>
    </row>
    <row r="1385" spans="1:10">
      <c r="A1385" s="5" t="s">
        <v>1190</v>
      </c>
      <c r="B1385" s="6">
        <v>44909.840028564817</v>
      </c>
      <c r="C1385" s="5" t="s">
        <v>1094</v>
      </c>
      <c r="D1385" s="9">
        <v>45133028186</v>
      </c>
      <c r="E1385" s="10" t="s">
        <v>184</v>
      </c>
      <c r="H1385" s="8">
        <v>2357.64</v>
      </c>
      <c r="I1385" s="5" t="s">
        <v>15</v>
      </c>
      <c r="J1385" s="5" t="s">
        <v>1095</v>
      </c>
    </row>
    <row r="1386" spans="1:10">
      <c r="A1386" s="5" t="s">
        <v>1190</v>
      </c>
      <c r="B1386" s="6">
        <v>44909.840028564817</v>
      </c>
      <c r="C1386" s="5" t="s">
        <v>1094</v>
      </c>
      <c r="D1386" s="7">
        <v>275042</v>
      </c>
      <c r="E1386" s="10" t="s">
        <v>184</v>
      </c>
      <c r="H1386" s="8">
        <v>115000</v>
      </c>
      <c r="I1386" s="5" t="s">
        <v>15</v>
      </c>
      <c r="J1386" s="10" t="s">
        <v>1096</v>
      </c>
    </row>
    <row r="1387" spans="1:10">
      <c r="A1387" s="5" t="s">
        <v>1190</v>
      </c>
      <c r="B1387" s="6">
        <v>44909.840028564817</v>
      </c>
      <c r="C1387" s="5" t="s">
        <v>1094</v>
      </c>
      <c r="D1387" s="7"/>
      <c r="E1387" s="10"/>
      <c r="F1387" s="8">
        <v>7055.7</v>
      </c>
      <c r="I1387" s="11" t="s">
        <v>9</v>
      </c>
      <c r="J1387" s="5" t="s">
        <v>1099</v>
      </c>
    </row>
    <row r="1388" spans="1:10">
      <c r="A1388" s="5" t="s">
        <v>1190</v>
      </c>
      <c r="B1388" s="6">
        <v>44909.840028564817</v>
      </c>
      <c r="C1388" s="5" t="s">
        <v>1094</v>
      </c>
      <c r="D1388" s="7"/>
      <c r="E1388" s="10"/>
      <c r="F1388" s="8">
        <v>21965.8</v>
      </c>
      <c r="I1388" s="11" t="s">
        <v>9</v>
      </c>
      <c r="J1388" s="10" t="s">
        <v>1100</v>
      </c>
    </row>
    <row r="1389" spans="1:10">
      <c r="A1389" s="5" t="s">
        <v>1190</v>
      </c>
      <c r="B1389" s="6">
        <v>44909.840028564817</v>
      </c>
      <c r="C1389" s="5" t="s">
        <v>1094</v>
      </c>
      <c r="D1389" s="7"/>
      <c r="E1389" s="10"/>
      <c r="F1389" s="8">
        <v>10149.799999999999</v>
      </c>
      <c r="I1389" s="11" t="s">
        <v>9</v>
      </c>
      <c r="J1389" s="10" t="s">
        <v>1129</v>
      </c>
    </row>
    <row r="1390" spans="1:10">
      <c r="A1390" s="5" t="s">
        <v>1190</v>
      </c>
      <c r="B1390" s="6">
        <v>44909.840028564817</v>
      </c>
      <c r="C1390" s="5" t="s">
        <v>1094</v>
      </c>
      <c r="D1390" s="7"/>
      <c r="E1390" s="10"/>
      <c r="F1390" s="8">
        <v>169414.6</v>
      </c>
      <c r="I1390" s="11" t="s">
        <v>9</v>
      </c>
      <c r="J1390" s="5" t="s">
        <v>1097</v>
      </c>
    </row>
    <row r="1391" spans="1:10">
      <c r="A1391" s="5" t="s">
        <v>1190</v>
      </c>
      <c r="B1391" s="6">
        <v>44909.840028564817</v>
      </c>
      <c r="C1391" s="5" t="s">
        <v>1094</v>
      </c>
      <c r="D1391" s="7"/>
      <c r="E1391" s="10"/>
      <c r="F1391" s="8">
        <v>11018</v>
      </c>
      <c r="I1391" s="11" t="s">
        <v>9</v>
      </c>
      <c r="J1391" s="5" t="s">
        <v>1102</v>
      </c>
    </row>
    <row r="1392" spans="1:10">
      <c r="A1392" s="5" t="s">
        <v>1190</v>
      </c>
      <c r="B1392" s="6">
        <v>44909.840028564817</v>
      </c>
      <c r="C1392" s="5" t="s">
        <v>1094</v>
      </c>
      <c r="D1392" s="7"/>
      <c r="E1392" s="10"/>
      <c r="F1392" s="8">
        <v>12579.6</v>
      </c>
      <c r="I1392" s="11" t="s">
        <v>9</v>
      </c>
      <c r="J1392" s="5" t="s">
        <v>1103</v>
      </c>
    </row>
    <row r="1393" spans="1:10">
      <c r="A1393" s="5" t="s">
        <v>1190</v>
      </c>
      <c r="B1393" s="6">
        <v>44909.840028564817</v>
      </c>
      <c r="C1393" s="5" t="s">
        <v>1094</v>
      </c>
      <c r="D1393" s="7"/>
      <c r="E1393" s="10"/>
      <c r="F1393" s="8">
        <v>14842.5</v>
      </c>
      <c r="I1393" s="11" t="s">
        <v>9</v>
      </c>
      <c r="J1393" s="10" t="s">
        <v>1105</v>
      </c>
    </row>
    <row r="1394" spans="1:10">
      <c r="A1394" s="5" t="s">
        <v>1190</v>
      </c>
      <c r="B1394" s="6">
        <v>44909.840028564817</v>
      </c>
      <c r="C1394" s="5" t="s">
        <v>1094</v>
      </c>
      <c r="D1394" s="7"/>
      <c r="E1394" s="10"/>
      <c r="F1394" s="8">
        <v>9320</v>
      </c>
      <c r="I1394" s="11" t="s">
        <v>9</v>
      </c>
      <c r="J1394" s="5" t="s">
        <v>1106</v>
      </c>
    </row>
    <row r="1395" spans="1:10">
      <c r="A1395" s="5" t="s">
        <v>1190</v>
      </c>
      <c r="B1395" s="6">
        <v>44909.840028564817</v>
      </c>
      <c r="C1395" s="5" t="s">
        <v>1094</v>
      </c>
      <c r="D1395" s="7"/>
      <c r="E1395" s="10"/>
      <c r="F1395" s="8">
        <v>8461.9</v>
      </c>
      <c r="I1395" s="11" t="s">
        <v>9</v>
      </c>
      <c r="J1395" s="10" t="s">
        <v>1107</v>
      </c>
    </row>
    <row r="1396" spans="1:10">
      <c r="A1396" s="5" t="s">
        <v>1190</v>
      </c>
      <c r="B1396" s="6">
        <v>44909.840028564817</v>
      </c>
      <c r="C1396" s="5" t="s">
        <v>1094</v>
      </c>
      <c r="D1396" s="7"/>
      <c r="E1396" s="10"/>
      <c r="F1396" s="8">
        <v>13011.7</v>
      </c>
      <c r="I1396" s="11" t="s">
        <v>9</v>
      </c>
      <c r="J1396" s="10" t="s">
        <v>1108</v>
      </c>
    </row>
    <row r="1397" spans="1:10">
      <c r="A1397" s="5" t="s">
        <v>1190</v>
      </c>
      <c r="B1397" s="6">
        <v>44909.840028564817</v>
      </c>
      <c r="C1397" s="5" t="s">
        <v>1094</v>
      </c>
      <c r="D1397" s="7"/>
      <c r="E1397" s="10"/>
      <c r="F1397" s="8">
        <v>9633.2999999999993</v>
      </c>
      <c r="I1397" s="11" t="s">
        <v>9</v>
      </c>
      <c r="J1397" s="10" t="s">
        <v>1109</v>
      </c>
    </row>
    <row r="1398" spans="1:10">
      <c r="A1398" s="5" t="s">
        <v>1190</v>
      </c>
      <c r="B1398" s="6">
        <v>44909.840028564817</v>
      </c>
      <c r="C1398" s="5" t="s">
        <v>1094</v>
      </c>
      <c r="D1398" s="7"/>
      <c r="E1398" s="10"/>
      <c r="F1398" s="8">
        <v>2691.2</v>
      </c>
      <c r="I1398" s="11" t="s">
        <v>9</v>
      </c>
      <c r="J1398" s="10" t="s">
        <v>1118</v>
      </c>
    </row>
    <row r="1399" spans="1:10">
      <c r="A1399" s="5" t="s">
        <v>1190</v>
      </c>
      <c r="B1399" s="6">
        <v>44909.840028564817</v>
      </c>
      <c r="C1399" s="5" t="s">
        <v>1094</v>
      </c>
      <c r="D1399" s="7"/>
      <c r="E1399" s="10"/>
      <c r="F1399" s="8">
        <v>27493.3</v>
      </c>
      <c r="I1399" s="11" t="s">
        <v>9</v>
      </c>
      <c r="J1399" s="10" t="s">
        <v>1110</v>
      </c>
    </row>
    <row r="1400" spans="1:10">
      <c r="A1400" s="5" t="s">
        <v>1190</v>
      </c>
      <c r="B1400" s="6">
        <v>44909.840028564817</v>
      </c>
      <c r="C1400" s="5" t="s">
        <v>1094</v>
      </c>
      <c r="D1400" s="7"/>
      <c r="E1400" s="10"/>
      <c r="F1400" s="8">
        <v>9987.7999999999993</v>
      </c>
      <c r="I1400" s="11" t="s">
        <v>9</v>
      </c>
      <c r="J1400" s="10" t="s">
        <v>1111</v>
      </c>
    </row>
    <row r="1401" spans="1:10">
      <c r="A1401" s="5" t="s">
        <v>1190</v>
      </c>
      <c r="B1401" s="6">
        <v>44909.840028564817</v>
      </c>
      <c r="C1401" s="5" t="s">
        <v>1094</v>
      </c>
      <c r="D1401" s="7"/>
      <c r="E1401" s="10"/>
      <c r="F1401" s="8">
        <v>6447.1</v>
      </c>
      <c r="I1401" s="11" t="s">
        <v>9</v>
      </c>
      <c r="J1401" s="10" t="s">
        <v>1122</v>
      </c>
    </row>
    <row r="1402" spans="1:10">
      <c r="A1402" s="5" t="s">
        <v>1190</v>
      </c>
      <c r="B1402" s="6">
        <v>44909.840028564817</v>
      </c>
      <c r="C1402" s="5" t="s">
        <v>1094</v>
      </c>
      <c r="D1402" s="7"/>
      <c r="E1402" s="10"/>
      <c r="F1402" s="8">
        <v>73069.399999999994</v>
      </c>
      <c r="I1402" s="11" t="s">
        <v>9</v>
      </c>
      <c r="J1402" s="10" t="s">
        <v>1096</v>
      </c>
    </row>
    <row r="1403" spans="1:10">
      <c r="A1403" s="5" t="s">
        <v>1190</v>
      </c>
      <c r="B1403" s="6">
        <v>44909.840028564817</v>
      </c>
      <c r="C1403" s="5" t="s">
        <v>1094</v>
      </c>
      <c r="D1403" s="7"/>
      <c r="E1403" s="10"/>
      <c r="F1403" s="8">
        <v>8437</v>
      </c>
      <c r="I1403" s="11" t="s">
        <v>9</v>
      </c>
      <c r="J1403" s="5" t="s">
        <v>1112</v>
      </c>
    </row>
    <row r="1404" spans="1:10">
      <c r="A1404" s="5" t="s">
        <v>1190</v>
      </c>
      <c r="B1404" s="6">
        <v>44909.840028564817</v>
      </c>
      <c r="C1404" s="5" t="s">
        <v>1094</v>
      </c>
      <c r="D1404" s="7"/>
      <c r="E1404" s="10"/>
      <c r="F1404" s="8">
        <v>320.5</v>
      </c>
      <c r="I1404" s="11" t="s">
        <v>9</v>
      </c>
      <c r="J1404" s="5" t="s">
        <v>1113</v>
      </c>
    </row>
    <row r="1405" spans="1:10">
      <c r="A1405" s="12" t="s">
        <v>21</v>
      </c>
      <c r="B1405" s="3"/>
      <c r="C1405" s="3"/>
      <c r="D1405" s="26">
        <f>399891.2+16008</f>
        <v>415899.2</v>
      </c>
      <c r="E1405" s="10"/>
      <c r="F1405" s="20">
        <f>SUM(F1378:G1404)</f>
        <v>415899.19999999995</v>
      </c>
      <c r="H1405" s="8"/>
      <c r="I1405" s="11"/>
      <c r="J1405" s="5"/>
    </row>
    <row r="1406" spans="1:10">
      <c r="A1406" s="13" t="s">
        <v>22</v>
      </c>
      <c r="B1406" s="13" t="s">
        <v>23</v>
      </c>
      <c r="C1406" s="13" t="s">
        <v>24</v>
      </c>
      <c r="D1406" s="7"/>
      <c r="E1406" s="10"/>
      <c r="H1406" s="8"/>
      <c r="I1406" s="11"/>
      <c r="J1406" s="5"/>
    </row>
    <row r="1407" spans="1:10" ht="15.75" customHeight="1">
      <c r="A1407" s="5"/>
      <c r="B1407" s="6"/>
      <c r="C1407" s="5"/>
      <c r="D1407" s="14">
        <v>112414959</v>
      </c>
      <c r="E1407" s="10"/>
      <c r="H1407" s="8"/>
      <c r="I1407" s="11"/>
      <c r="J1407" s="5"/>
    </row>
    <row r="1408" spans="1:10" ht="15.75" customHeight="1">
      <c r="D1408" s="14">
        <v>112415013</v>
      </c>
    </row>
    <row r="1410" spans="1:10">
      <c r="A1410" s="1" t="s">
        <v>0</v>
      </c>
      <c r="B1410" s="2"/>
      <c r="C1410" s="2"/>
      <c r="D1410" s="2"/>
      <c r="E1410" s="2"/>
      <c r="F1410" s="2"/>
      <c r="G1410" s="2"/>
      <c r="H1410" s="2"/>
      <c r="I1410" s="2"/>
      <c r="J1410" s="2"/>
    </row>
    <row r="1411" spans="1:10">
      <c r="A1411" s="3" t="s">
        <v>178</v>
      </c>
      <c r="B1411" s="2"/>
      <c r="C1411" s="2"/>
      <c r="D1411" s="2"/>
      <c r="E1411" s="2"/>
      <c r="F1411" s="2"/>
      <c r="G1411" s="2"/>
      <c r="H1411" s="2"/>
      <c r="I1411" s="2"/>
      <c r="J1411" s="2"/>
    </row>
    <row r="1412" spans="1:10">
      <c r="A1412" s="88" t="s">
        <v>0</v>
      </c>
      <c r="B1412" s="88" t="s">
        <v>2</v>
      </c>
      <c r="C1412" s="88" t="s">
        <v>3</v>
      </c>
      <c r="D1412" s="88" t="s">
        <v>4</v>
      </c>
      <c r="E1412" s="88" t="s">
        <v>5</v>
      </c>
      <c r="F1412" s="88" t="s">
        <v>6</v>
      </c>
      <c r="G1412" s="90"/>
      <c r="H1412" s="91"/>
      <c r="I1412" s="88" t="s">
        <v>7</v>
      </c>
      <c r="J1412" s="88" t="s">
        <v>8</v>
      </c>
    </row>
    <row r="1413" spans="1:10">
      <c r="A1413" s="89"/>
      <c r="B1413" s="89"/>
      <c r="C1413" s="89"/>
      <c r="D1413" s="89"/>
      <c r="E1413" s="89"/>
      <c r="F1413" s="4" t="s">
        <v>9</v>
      </c>
      <c r="G1413" s="4" t="s">
        <v>10</v>
      </c>
      <c r="H1413" s="4" t="s">
        <v>11</v>
      </c>
      <c r="I1413" s="89"/>
      <c r="J1413" s="89"/>
    </row>
    <row r="1414" spans="1:10">
      <c r="A1414" s="5" t="s">
        <v>1191</v>
      </c>
      <c r="B1414" s="6">
        <v>44910.815936319443</v>
      </c>
      <c r="C1414" s="5" t="s">
        <v>1094</v>
      </c>
      <c r="D1414" s="7"/>
      <c r="E1414" s="10"/>
      <c r="G1414" s="8">
        <v>259.95999999999998</v>
      </c>
      <c r="I1414" s="11" t="s">
        <v>10</v>
      </c>
      <c r="J1414" s="10" t="s">
        <v>1105</v>
      </c>
    </row>
    <row r="1415" spans="1:10">
      <c r="A1415" s="5" t="s">
        <v>1192</v>
      </c>
      <c r="B1415" s="6">
        <v>44910.815936319443</v>
      </c>
      <c r="C1415" s="5" t="s">
        <v>1094</v>
      </c>
      <c r="D1415" s="9">
        <v>451330351413</v>
      </c>
      <c r="E1415" s="10" t="s">
        <v>184</v>
      </c>
      <c r="H1415" s="8">
        <v>4377.66</v>
      </c>
      <c r="I1415" s="5" t="s">
        <v>15</v>
      </c>
      <c r="J1415" s="5" t="s">
        <v>1095</v>
      </c>
    </row>
    <row r="1416" spans="1:10">
      <c r="A1416" s="5" t="s">
        <v>1191</v>
      </c>
      <c r="B1416" s="6">
        <v>44910.815936319443</v>
      </c>
      <c r="C1416" s="5" t="s">
        <v>1094</v>
      </c>
      <c r="D1416" s="9">
        <v>45153021913</v>
      </c>
      <c r="E1416" s="10" t="s">
        <v>184</v>
      </c>
      <c r="H1416" s="8">
        <v>2141.1999999999998</v>
      </c>
      <c r="I1416" s="5" t="s">
        <v>15</v>
      </c>
      <c r="J1416" s="5" t="s">
        <v>1097</v>
      </c>
    </row>
    <row r="1417" spans="1:10">
      <c r="A1417" s="5" t="s">
        <v>1191</v>
      </c>
      <c r="B1417" s="6">
        <v>44910.815936319443</v>
      </c>
      <c r="C1417" s="5" t="s">
        <v>1094</v>
      </c>
      <c r="D1417" s="9">
        <v>45153024833</v>
      </c>
      <c r="E1417" s="10" t="s">
        <v>184</v>
      </c>
      <c r="H1417" s="8">
        <v>2735.76</v>
      </c>
      <c r="I1417" s="5" t="s">
        <v>15</v>
      </c>
      <c r="J1417" s="5" t="s">
        <v>1097</v>
      </c>
    </row>
    <row r="1418" spans="1:10">
      <c r="A1418" s="5" t="s">
        <v>1191</v>
      </c>
      <c r="B1418" s="6">
        <v>44910.815936319443</v>
      </c>
      <c r="C1418" s="5" t="s">
        <v>1094</v>
      </c>
      <c r="D1418" s="9">
        <v>45123158054</v>
      </c>
      <c r="E1418" s="10" t="s">
        <v>184</v>
      </c>
      <c r="H1418" s="8">
        <v>599.55999999999995</v>
      </c>
      <c r="I1418" s="5" t="s">
        <v>15</v>
      </c>
      <c r="J1418" s="5" t="s">
        <v>1095</v>
      </c>
    </row>
    <row r="1419" spans="1:10">
      <c r="A1419" s="5" t="s">
        <v>1191</v>
      </c>
      <c r="B1419" s="6">
        <v>44910.815936319443</v>
      </c>
      <c r="C1419" s="5" t="s">
        <v>1094</v>
      </c>
      <c r="D1419" s="9">
        <v>53712189148</v>
      </c>
      <c r="E1419" s="10" t="s">
        <v>184</v>
      </c>
      <c r="H1419" s="8">
        <v>351.85</v>
      </c>
      <c r="I1419" s="5" t="s">
        <v>15</v>
      </c>
      <c r="J1419" s="5" t="s">
        <v>1095</v>
      </c>
    </row>
    <row r="1420" spans="1:10">
      <c r="A1420" s="5" t="s">
        <v>1191</v>
      </c>
      <c r="B1420" s="6">
        <v>44910.815936319443</v>
      </c>
      <c r="C1420" s="5" t="s">
        <v>1094</v>
      </c>
      <c r="D1420" s="9">
        <v>45133028874</v>
      </c>
      <c r="E1420" s="10" t="s">
        <v>184</v>
      </c>
      <c r="H1420" s="8">
        <v>143.94999999999999</v>
      </c>
      <c r="I1420" s="5" t="s">
        <v>15</v>
      </c>
      <c r="J1420" s="5" t="s">
        <v>1095</v>
      </c>
    </row>
    <row r="1421" spans="1:10">
      <c r="A1421" s="5" t="s">
        <v>1191</v>
      </c>
      <c r="B1421" s="6">
        <v>44910.815936319443</v>
      </c>
      <c r="C1421" s="5" t="s">
        <v>1094</v>
      </c>
      <c r="D1421" s="7">
        <v>31737276</v>
      </c>
      <c r="E1421" s="10" t="s">
        <v>654</v>
      </c>
      <c r="H1421" s="8">
        <v>21993.58</v>
      </c>
      <c r="I1421" s="5" t="s">
        <v>15</v>
      </c>
      <c r="J1421" s="5" t="s">
        <v>1095</v>
      </c>
    </row>
    <row r="1422" spans="1:10">
      <c r="A1422" s="5" t="s">
        <v>1191</v>
      </c>
      <c r="B1422" s="6">
        <v>44910.815936319443</v>
      </c>
      <c r="C1422" s="5" t="s">
        <v>1094</v>
      </c>
      <c r="D1422" s="7">
        <v>31913233</v>
      </c>
      <c r="E1422" s="10" t="s">
        <v>654</v>
      </c>
      <c r="H1422" s="8">
        <v>7003.06</v>
      </c>
      <c r="I1422" s="5" t="s">
        <v>15</v>
      </c>
      <c r="J1422" s="5" t="s">
        <v>1095</v>
      </c>
    </row>
    <row r="1423" spans="1:10">
      <c r="A1423" s="5" t="s">
        <v>1191</v>
      </c>
      <c r="B1423" s="6">
        <v>44910.815936319443</v>
      </c>
      <c r="C1423" s="5" t="s">
        <v>1094</v>
      </c>
      <c r="D1423" s="9">
        <v>45133035582</v>
      </c>
      <c r="E1423" s="10" t="s">
        <v>184</v>
      </c>
      <c r="H1423" s="8">
        <v>179.6</v>
      </c>
      <c r="I1423" s="5" t="s">
        <v>15</v>
      </c>
      <c r="J1423" s="5" t="s">
        <v>1095</v>
      </c>
    </row>
    <row r="1424" spans="1:10">
      <c r="A1424" s="5" t="s">
        <v>1191</v>
      </c>
      <c r="B1424" s="6">
        <v>44910.815936319443</v>
      </c>
      <c r="C1424" s="5" t="s">
        <v>1094</v>
      </c>
      <c r="D1424" s="9">
        <v>45173095357</v>
      </c>
      <c r="E1424" s="10" t="s">
        <v>184</v>
      </c>
      <c r="H1424" s="8">
        <v>711.64</v>
      </c>
      <c r="I1424" s="5" t="s">
        <v>15</v>
      </c>
      <c r="J1424" s="5" t="s">
        <v>1095</v>
      </c>
    </row>
    <row r="1425" spans="1:10">
      <c r="A1425" s="5" t="s">
        <v>1191</v>
      </c>
      <c r="B1425" s="6">
        <v>44910.815936319443</v>
      </c>
      <c r="C1425" s="5" t="s">
        <v>1094</v>
      </c>
      <c r="D1425" s="9">
        <v>45173095274</v>
      </c>
      <c r="E1425" s="10" t="s">
        <v>184</v>
      </c>
      <c r="H1425" s="8">
        <v>1634.41</v>
      </c>
      <c r="I1425" s="5" t="s">
        <v>15</v>
      </c>
      <c r="J1425" s="5" t="s">
        <v>1095</v>
      </c>
    </row>
    <row r="1426" spans="1:10">
      <c r="A1426" s="5" t="s">
        <v>1191</v>
      </c>
      <c r="B1426" s="6">
        <v>44910.815936319443</v>
      </c>
      <c r="C1426" s="5" t="s">
        <v>1094</v>
      </c>
      <c r="D1426" s="9">
        <v>45173095042</v>
      </c>
      <c r="E1426" s="10" t="s">
        <v>184</v>
      </c>
      <c r="H1426" s="8">
        <v>72.5</v>
      </c>
      <c r="I1426" s="5" t="s">
        <v>15</v>
      </c>
      <c r="J1426" s="5" t="s">
        <v>1095</v>
      </c>
    </row>
    <row r="1427" spans="1:10">
      <c r="A1427" s="5" t="s">
        <v>1191</v>
      </c>
      <c r="B1427" s="6">
        <v>44910.815936319443</v>
      </c>
      <c r="C1427" s="5" t="s">
        <v>1094</v>
      </c>
      <c r="D1427" s="9">
        <v>45173095041</v>
      </c>
      <c r="E1427" s="10" t="s">
        <v>184</v>
      </c>
      <c r="H1427" s="8">
        <v>1176.02</v>
      </c>
      <c r="I1427" s="5" t="s">
        <v>15</v>
      </c>
      <c r="J1427" s="5" t="s">
        <v>1095</v>
      </c>
    </row>
    <row r="1428" spans="1:10">
      <c r="A1428" s="5" t="s">
        <v>1191</v>
      </c>
      <c r="B1428" s="6">
        <v>44910.815936319443</v>
      </c>
      <c r="C1428" s="5" t="s">
        <v>1094</v>
      </c>
      <c r="D1428" s="9">
        <v>45133033877</v>
      </c>
      <c r="E1428" s="10" t="s">
        <v>184</v>
      </c>
      <c r="H1428" s="8">
        <v>2272.3000000000002</v>
      </c>
      <c r="I1428" s="5" t="s">
        <v>15</v>
      </c>
      <c r="J1428" s="5" t="s">
        <v>1095</v>
      </c>
    </row>
    <row r="1429" spans="1:10">
      <c r="A1429" s="5" t="s">
        <v>1191</v>
      </c>
      <c r="B1429" s="6">
        <v>44910.815936319443</v>
      </c>
      <c r="C1429" s="5" t="s">
        <v>1094</v>
      </c>
      <c r="D1429" s="9">
        <v>53712191289</v>
      </c>
      <c r="E1429" s="10" t="s">
        <v>184</v>
      </c>
      <c r="H1429" s="8">
        <v>184.57</v>
      </c>
      <c r="I1429" s="5" t="s">
        <v>15</v>
      </c>
      <c r="J1429" s="5" t="s">
        <v>1095</v>
      </c>
    </row>
    <row r="1430" spans="1:10">
      <c r="A1430" s="5" t="s">
        <v>1191</v>
      </c>
      <c r="B1430" s="6">
        <v>44910.815936319443</v>
      </c>
      <c r="C1430" s="5" t="s">
        <v>1094</v>
      </c>
      <c r="D1430" s="9">
        <v>45163124807</v>
      </c>
      <c r="E1430" s="10" t="s">
        <v>184</v>
      </c>
      <c r="H1430" s="8">
        <v>22775.7</v>
      </c>
      <c r="I1430" s="5" t="s">
        <v>15</v>
      </c>
      <c r="J1430" s="5" t="s">
        <v>1097</v>
      </c>
    </row>
    <row r="1431" spans="1:10">
      <c r="A1431" s="5" t="s">
        <v>1191</v>
      </c>
      <c r="B1431" s="6">
        <v>44910.815936319443</v>
      </c>
      <c r="C1431" s="5" t="s">
        <v>1094</v>
      </c>
      <c r="D1431" s="9">
        <v>45143404116</v>
      </c>
      <c r="E1431" s="10" t="s">
        <v>184</v>
      </c>
      <c r="H1431" s="8">
        <v>8638.48</v>
      </c>
      <c r="I1431" s="5" t="s">
        <v>15</v>
      </c>
      <c r="J1431" s="5" t="s">
        <v>1097</v>
      </c>
    </row>
    <row r="1432" spans="1:10">
      <c r="A1432" s="5" t="s">
        <v>1191</v>
      </c>
      <c r="B1432" s="6">
        <v>44910.815936319443</v>
      </c>
      <c r="C1432" s="5" t="s">
        <v>1094</v>
      </c>
      <c r="D1432" s="9">
        <v>45123162141</v>
      </c>
      <c r="E1432" s="10" t="s">
        <v>184</v>
      </c>
      <c r="H1432" s="8">
        <v>15056.78</v>
      </c>
      <c r="I1432" s="5" t="s">
        <v>15</v>
      </c>
      <c r="J1432" s="10" t="s">
        <v>1096</v>
      </c>
    </row>
    <row r="1433" spans="1:10">
      <c r="A1433" s="5" t="s">
        <v>1191</v>
      </c>
      <c r="B1433" s="6">
        <v>44910.815936319443</v>
      </c>
      <c r="C1433" s="5" t="s">
        <v>1094</v>
      </c>
      <c r="D1433" s="9">
        <v>451330351411</v>
      </c>
      <c r="E1433" s="10" t="s">
        <v>184</v>
      </c>
      <c r="H1433" s="8">
        <v>2513.6999999999998</v>
      </c>
      <c r="I1433" s="5" t="s">
        <v>15</v>
      </c>
      <c r="J1433" s="5" t="s">
        <v>1095</v>
      </c>
    </row>
    <row r="1434" spans="1:10">
      <c r="A1434" s="5" t="s">
        <v>1191</v>
      </c>
      <c r="B1434" s="6">
        <v>44910.815936319443</v>
      </c>
      <c r="C1434" s="5" t="s">
        <v>1094</v>
      </c>
      <c r="D1434" s="9">
        <v>451330351412</v>
      </c>
      <c r="E1434" s="10" t="s">
        <v>184</v>
      </c>
      <c r="H1434" s="8">
        <v>1291.5999999999999</v>
      </c>
      <c r="I1434" s="5" t="s">
        <v>15</v>
      </c>
      <c r="J1434" s="5" t="s">
        <v>1095</v>
      </c>
    </row>
    <row r="1435" spans="1:10">
      <c r="A1435" s="5" t="s">
        <v>1191</v>
      </c>
      <c r="B1435" s="6">
        <v>44910.815936319443</v>
      </c>
      <c r="C1435" s="5" t="s">
        <v>1094</v>
      </c>
      <c r="D1435" s="9">
        <v>451330351414</v>
      </c>
      <c r="E1435" s="10" t="s">
        <v>184</v>
      </c>
      <c r="H1435" s="8">
        <v>2596.84</v>
      </c>
      <c r="I1435" s="5" t="s">
        <v>15</v>
      </c>
      <c r="J1435" s="5" t="s">
        <v>1095</v>
      </c>
    </row>
    <row r="1436" spans="1:10">
      <c r="A1436" s="5" t="s">
        <v>1191</v>
      </c>
      <c r="B1436" s="6">
        <v>44910.815936319443</v>
      </c>
      <c r="C1436" s="5" t="s">
        <v>1094</v>
      </c>
      <c r="D1436" s="9">
        <v>451330351415</v>
      </c>
      <c r="E1436" s="10" t="s">
        <v>184</v>
      </c>
      <c r="H1436" s="8">
        <v>1642.3</v>
      </c>
      <c r="I1436" s="5" t="s">
        <v>15</v>
      </c>
      <c r="J1436" s="5" t="s">
        <v>1095</v>
      </c>
    </row>
    <row r="1437" spans="1:10">
      <c r="A1437" s="5" t="s">
        <v>1191</v>
      </c>
      <c r="B1437" s="6">
        <v>44910.815936319443</v>
      </c>
      <c r="C1437" s="5" t="s">
        <v>1094</v>
      </c>
      <c r="D1437" s="9">
        <v>451330351416</v>
      </c>
      <c r="E1437" s="10" t="s">
        <v>184</v>
      </c>
      <c r="H1437" s="8">
        <v>1428.12</v>
      </c>
      <c r="I1437" s="5" t="s">
        <v>15</v>
      </c>
      <c r="J1437" s="5" t="s">
        <v>1095</v>
      </c>
    </row>
    <row r="1438" spans="1:10">
      <c r="A1438" s="5" t="s">
        <v>1191</v>
      </c>
      <c r="B1438" s="6">
        <v>44910.815936319443</v>
      </c>
      <c r="C1438" s="5" t="s">
        <v>1094</v>
      </c>
      <c r="D1438" s="7"/>
      <c r="E1438" s="10"/>
      <c r="F1438" s="8">
        <v>812.9</v>
      </c>
      <c r="I1438" s="11" t="s">
        <v>9</v>
      </c>
      <c r="J1438" s="5" t="s">
        <v>1095</v>
      </c>
    </row>
    <row r="1439" spans="1:10">
      <c r="A1439" s="5" t="s">
        <v>1191</v>
      </c>
      <c r="B1439" s="6">
        <v>44910.815936319443</v>
      </c>
      <c r="C1439" s="5" t="s">
        <v>1094</v>
      </c>
      <c r="D1439" s="7"/>
      <c r="E1439" s="10"/>
      <c r="F1439" s="8">
        <v>11936.7</v>
      </c>
      <c r="I1439" s="11" t="s">
        <v>9</v>
      </c>
      <c r="J1439" s="5" t="s">
        <v>1099</v>
      </c>
    </row>
    <row r="1440" spans="1:10">
      <c r="A1440" s="5" t="s">
        <v>1191</v>
      </c>
      <c r="B1440" s="6">
        <v>44910.815936319443</v>
      </c>
      <c r="C1440" s="5" t="s">
        <v>1094</v>
      </c>
      <c r="D1440" s="7"/>
      <c r="E1440" s="10"/>
      <c r="F1440" s="8">
        <v>23497.8</v>
      </c>
      <c r="I1440" s="11" t="s">
        <v>9</v>
      </c>
      <c r="J1440" s="5" t="s">
        <v>1128</v>
      </c>
    </row>
    <row r="1441" spans="1:10">
      <c r="A1441" s="5" t="s">
        <v>1191</v>
      </c>
      <c r="B1441" s="6">
        <v>44910.815936319443</v>
      </c>
      <c r="C1441" s="5" t="s">
        <v>1094</v>
      </c>
      <c r="D1441" s="7"/>
      <c r="E1441" s="10"/>
      <c r="F1441" s="8">
        <v>78577.2</v>
      </c>
      <c r="I1441" s="11" t="s">
        <v>9</v>
      </c>
      <c r="J1441" s="5" t="s">
        <v>1097</v>
      </c>
    </row>
    <row r="1442" spans="1:10">
      <c r="A1442" s="5" t="s">
        <v>1191</v>
      </c>
      <c r="B1442" s="6">
        <v>44910.815936319443</v>
      </c>
      <c r="C1442" s="5" t="s">
        <v>1094</v>
      </c>
      <c r="D1442" s="7"/>
      <c r="E1442" s="10"/>
      <c r="F1442" s="8">
        <v>9318.7999999999993</v>
      </c>
      <c r="I1442" s="11" t="s">
        <v>9</v>
      </c>
      <c r="J1442" s="10" t="s">
        <v>1101</v>
      </c>
    </row>
    <row r="1443" spans="1:10">
      <c r="A1443" s="5" t="s">
        <v>1191</v>
      </c>
      <c r="B1443" s="6">
        <v>44910.815936319443</v>
      </c>
      <c r="C1443" s="5" t="s">
        <v>1094</v>
      </c>
      <c r="D1443" s="7"/>
      <c r="E1443" s="10"/>
      <c r="F1443" s="8">
        <v>18739.2</v>
      </c>
      <c r="I1443" s="11" t="s">
        <v>9</v>
      </c>
      <c r="J1443" s="5" t="s">
        <v>1102</v>
      </c>
    </row>
    <row r="1444" spans="1:10">
      <c r="A1444" s="5" t="s">
        <v>1191</v>
      </c>
      <c r="B1444" s="6">
        <v>44910.815936319443</v>
      </c>
      <c r="C1444" s="5" t="s">
        <v>1094</v>
      </c>
      <c r="D1444" s="7"/>
      <c r="E1444" s="10"/>
      <c r="F1444" s="8">
        <v>7908.4</v>
      </c>
      <c r="I1444" s="11" t="s">
        <v>9</v>
      </c>
      <c r="J1444" s="5" t="s">
        <v>1103</v>
      </c>
    </row>
    <row r="1445" spans="1:10">
      <c r="A1445" s="5" t="s">
        <v>1191</v>
      </c>
      <c r="B1445" s="6">
        <v>44910.815936319443</v>
      </c>
      <c r="C1445" s="5" t="s">
        <v>1094</v>
      </c>
      <c r="D1445" s="7"/>
      <c r="E1445" s="10"/>
      <c r="F1445" s="8">
        <v>29210.2</v>
      </c>
      <c r="I1445" s="11" t="s">
        <v>9</v>
      </c>
      <c r="J1445" s="5" t="s">
        <v>1104</v>
      </c>
    </row>
    <row r="1446" spans="1:10">
      <c r="A1446" s="5" t="s">
        <v>1191</v>
      </c>
      <c r="B1446" s="6">
        <v>44910.815936319443</v>
      </c>
      <c r="C1446" s="5" t="s">
        <v>1094</v>
      </c>
      <c r="D1446" s="7"/>
      <c r="E1446" s="10"/>
      <c r="F1446" s="8">
        <v>15454.2</v>
      </c>
      <c r="I1446" s="11" t="s">
        <v>9</v>
      </c>
      <c r="J1446" s="10" t="s">
        <v>1105</v>
      </c>
    </row>
    <row r="1447" spans="1:10">
      <c r="A1447" s="5" t="s">
        <v>1191</v>
      </c>
      <c r="B1447" s="6">
        <v>44910.815936319443</v>
      </c>
      <c r="C1447" s="5" t="s">
        <v>1094</v>
      </c>
      <c r="D1447" s="7"/>
      <c r="E1447" s="10"/>
      <c r="F1447" s="8">
        <v>15294.2</v>
      </c>
      <c r="I1447" s="11" t="s">
        <v>9</v>
      </c>
      <c r="J1447" s="5" t="s">
        <v>1106</v>
      </c>
    </row>
    <row r="1448" spans="1:10">
      <c r="A1448" s="5" t="s">
        <v>1191</v>
      </c>
      <c r="B1448" s="6">
        <v>44910.815936319443</v>
      </c>
      <c r="C1448" s="5" t="s">
        <v>1094</v>
      </c>
      <c r="D1448" s="7"/>
      <c r="E1448" s="10"/>
      <c r="F1448" s="8">
        <v>11717.4</v>
      </c>
      <c r="I1448" s="11" t="s">
        <v>9</v>
      </c>
      <c r="J1448" s="10" t="s">
        <v>1107</v>
      </c>
    </row>
    <row r="1449" spans="1:10">
      <c r="A1449" s="5" t="s">
        <v>1191</v>
      </c>
      <c r="B1449" s="6">
        <v>44910.815936319443</v>
      </c>
      <c r="C1449" s="5" t="s">
        <v>1094</v>
      </c>
      <c r="D1449" s="7"/>
      <c r="E1449" s="10"/>
      <c r="F1449" s="8">
        <v>10545.7</v>
      </c>
      <c r="I1449" s="11" t="s">
        <v>9</v>
      </c>
      <c r="J1449" s="10" t="s">
        <v>1108</v>
      </c>
    </row>
    <row r="1450" spans="1:10">
      <c r="A1450" s="5" t="s">
        <v>1191</v>
      </c>
      <c r="B1450" s="6">
        <v>44910.815936319443</v>
      </c>
      <c r="C1450" s="5" t="s">
        <v>1094</v>
      </c>
      <c r="D1450" s="7"/>
      <c r="E1450" s="10"/>
      <c r="F1450" s="8">
        <v>46724.4</v>
      </c>
      <c r="I1450" s="11" t="s">
        <v>9</v>
      </c>
      <c r="J1450" s="10" t="s">
        <v>1118</v>
      </c>
    </row>
    <row r="1451" spans="1:10">
      <c r="A1451" s="5" t="s">
        <v>1191</v>
      </c>
      <c r="B1451" s="6">
        <v>44910.815936319443</v>
      </c>
      <c r="C1451" s="5" t="s">
        <v>1094</v>
      </c>
      <c r="D1451" s="7"/>
      <c r="E1451" s="10"/>
      <c r="F1451" s="8">
        <v>14355.2</v>
      </c>
      <c r="I1451" s="11" t="s">
        <v>9</v>
      </c>
      <c r="J1451" s="10" t="s">
        <v>1110</v>
      </c>
    </row>
    <row r="1452" spans="1:10">
      <c r="A1452" s="5" t="s">
        <v>1191</v>
      </c>
      <c r="B1452" s="6">
        <v>44910.815936319443</v>
      </c>
      <c r="C1452" s="5" t="s">
        <v>1094</v>
      </c>
      <c r="D1452" s="7"/>
      <c r="E1452" s="10"/>
      <c r="F1452" s="8">
        <v>8450.5</v>
      </c>
      <c r="I1452" s="11" t="s">
        <v>9</v>
      </c>
      <c r="J1452" s="10" t="s">
        <v>1111</v>
      </c>
    </row>
    <row r="1453" spans="1:10">
      <c r="A1453" s="5" t="s">
        <v>1191</v>
      </c>
      <c r="B1453" s="6">
        <v>44910.815936319443</v>
      </c>
      <c r="C1453" s="5" t="s">
        <v>1094</v>
      </c>
      <c r="D1453" s="7"/>
      <c r="E1453" s="10"/>
      <c r="F1453" s="8">
        <v>9120.2999999999993</v>
      </c>
      <c r="I1453" s="11" t="s">
        <v>9</v>
      </c>
      <c r="J1453" s="10" t="s">
        <v>1122</v>
      </c>
    </row>
    <row r="1454" spans="1:10">
      <c r="A1454" s="5" t="s">
        <v>1191</v>
      </c>
      <c r="B1454" s="6">
        <v>44910.815936319443</v>
      </c>
      <c r="C1454" s="5" t="s">
        <v>1094</v>
      </c>
      <c r="D1454" s="7"/>
      <c r="E1454" s="10"/>
      <c r="F1454" s="8">
        <v>141867.4</v>
      </c>
      <c r="I1454" s="11" t="s">
        <v>9</v>
      </c>
      <c r="J1454" s="10" t="s">
        <v>1096</v>
      </c>
    </row>
    <row r="1455" spans="1:10">
      <c r="A1455" s="5" t="s">
        <v>1191</v>
      </c>
      <c r="B1455" s="6">
        <v>44910.815936319443</v>
      </c>
      <c r="C1455" s="5" t="s">
        <v>1094</v>
      </c>
      <c r="D1455" s="7"/>
      <c r="E1455" s="10"/>
      <c r="F1455" s="8">
        <v>7868.6</v>
      </c>
      <c r="I1455" s="11" t="s">
        <v>9</v>
      </c>
      <c r="J1455" s="5" t="s">
        <v>1112</v>
      </c>
    </row>
    <row r="1456" spans="1:10">
      <c r="A1456" s="5" t="s">
        <v>1191</v>
      </c>
      <c r="B1456" s="6">
        <v>44910.815936319443</v>
      </c>
      <c r="C1456" s="5" t="s">
        <v>1094</v>
      </c>
      <c r="D1456" s="7"/>
      <c r="E1456" s="10"/>
      <c r="F1456" s="8">
        <v>1356</v>
      </c>
      <c r="I1456" s="11" t="s">
        <v>9</v>
      </c>
      <c r="J1456" s="5" t="s">
        <v>1193</v>
      </c>
    </row>
    <row r="1457" spans="1:10">
      <c r="A1457" s="12" t="s">
        <v>21</v>
      </c>
      <c r="B1457" s="3"/>
      <c r="C1457" s="3"/>
      <c r="D1457" s="26">
        <f>460231.06+2784</f>
        <v>463015.06</v>
      </c>
      <c r="E1457" s="10"/>
      <c r="F1457" s="25">
        <f>SUM(F1414:G1456)</f>
        <v>463015.06000000006</v>
      </c>
      <c r="H1457" s="8"/>
      <c r="I1457" s="11"/>
      <c r="J1457" s="10"/>
    </row>
    <row r="1458" spans="1:10">
      <c r="A1458" s="13" t="s">
        <v>22</v>
      </c>
      <c r="B1458" s="13" t="s">
        <v>23</v>
      </c>
      <c r="C1458" s="13" t="s">
        <v>24</v>
      </c>
      <c r="D1458" s="7"/>
      <c r="E1458" s="10"/>
      <c r="H1458" s="8"/>
      <c r="I1458" s="11"/>
      <c r="J1458" s="10"/>
    </row>
    <row r="1459" spans="1:10" ht="15.75" customHeight="1">
      <c r="D1459" s="14">
        <v>112433267</v>
      </c>
    </row>
    <row r="1460" spans="1:10" ht="15.75" customHeight="1">
      <c r="D1460" s="14">
        <v>112433392</v>
      </c>
    </row>
    <row r="1462" spans="1:10">
      <c r="A1462" s="1" t="s">
        <v>0</v>
      </c>
      <c r="B1462" s="2"/>
      <c r="C1462" s="2"/>
      <c r="D1462" s="2"/>
      <c r="E1462" s="2"/>
      <c r="F1462" s="2"/>
      <c r="G1462" s="2"/>
      <c r="H1462" s="2"/>
      <c r="I1462" s="2"/>
      <c r="J1462" s="2"/>
    </row>
    <row r="1463" spans="1:10">
      <c r="A1463" s="3" t="s">
        <v>181</v>
      </c>
      <c r="B1463" s="2"/>
      <c r="C1463" s="2"/>
      <c r="D1463" s="2"/>
      <c r="E1463" s="2"/>
      <c r="F1463" s="2"/>
      <c r="G1463" s="2"/>
      <c r="H1463" s="2"/>
      <c r="I1463" s="2"/>
      <c r="J1463" s="2"/>
    </row>
    <row r="1464" spans="1:10">
      <c r="A1464" s="88" t="s">
        <v>0</v>
      </c>
      <c r="B1464" s="88" t="s">
        <v>2</v>
      </c>
      <c r="C1464" s="88" t="s">
        <v>3</v>
      </c>
      <c r="D1464" s="88" t="s">
        <v>4</v>
      </c>
      <c r="E1464" s="88" t="s">
        <v>5</v>
      </c>
      <c r="F1464" s="88" t="s">
        <v>6</v>
      </c>
      <c r="G1464" s="90"/>
      <c r="H1464" s="91"/>
      <c r="I1464" s="88" t="s">
        <v>7</v>
      </c>
      <c r="J1464" s="88" t="s">
        <v>8</v>
      </c>
    </row>
    <row r="1465" spans="1:10">
      <c r="A1465" s="89"/>
      <c r="B1465" s="89"/>
      <c r="C1465" s="89"/>
      <c r="D1465" s="89"/>
      <c r="E1465" s="89"/>
      <c r="F1465" s="4" t="s">
        <v>9</v>
      </c>
      <c r="G1465" s="4" t="s">
        <v>10</v>
      </c>
      <c r="H1465" s="4" t="s">
        <v>11</v>
      </c>
      <c r="I1465" s="89"/>
      <c r="J1465" s="89"/>
    </row>
    <row r="1466" spans="1:10">
      <c r="A1466" s="5" t="s">
        <v>1194</v>
      </c>
      <c r="B1466" s="6">
        <v>44911.82907201389</v>
      </c>
      <c r="C1466" s="5" t="s">
        <v>1094</v>
      </c>
      <c r="D1466" s="7"/>
      <c r="E1466" s="10"/>
      <c r="G1466" s="8">
        <v>2959.93</v>
      </c>
      <c r="I1466" s="11" t="s">
        <v>10</v>
      </c>
      <c r="J1466" s="5" t="s">
        <v>1097</v>
      </c>
    </row>
    <row r="1467" spans="1:10">
      <c r="A1467" s="5" t="s">
        <v>1194</v>
      </c>
      <c r="B1467" s="6">
        <v>44911.82907201389</v>
      </c>
      <c r="C1467" s="5" t="s">
        <v>1094</v>
      </c>
      <c r="D1467" s="9">
        <v>451631278701</v>
      </c>
      <c r="E1467" s="10" t="s">
        <v>184</v>
      </c>
      <c r="H1467" s="8">
        <v>15.12</v>
      </c>
      <c r="I1467" s="5" t="s">
        <v>15</v>
      </c>
      <c r="J1467" s="5" t="s">
        <v>1097</v>
      </c>
    </row>
    <row r="1468" spans="1:10">
      <c r="A1468" s="5" t="s">
        <v>1194</v>
      </c>
      <c r="B1468" s="6">
        <v>44911.82907201389</v>
      </c>
      <c r="C1468" s="5" t="s">
        <v>1094</v>
      </c>
      <c r="D1468" s="9">
        <v>451631278702</v>
      </c>
      <c r="E1468" s="10" t="s">
        <v>184</v>
      </c>
      <c r="H1468" s="8">
        <v>284.88</v>
      </c>
      <c r="I1468" s="5" t="s">
        <v>15</v>
      </c>
      <c r="J1468" s="5" t="s">
        <v>1097</v>
      </c>
    </row>
    <row r="1469" spans="1:10">
      <c r="A1469" s="5" t="s">
        <v>1194</v>
      </c>
      <c r="B1469" s="6">
        <v>44911.82907201389</v>
      </c>
      <c r="C1469" s="5" t="s">
        <v>1094</v>
      </c>
      <c r="D1469" s="9">
        <v>45153030021</v>
      </c>
      <c r="E1469" s="10" t="s">
        <v>184</v>
      </c>
      <c r="H1469" s="8">
        <v>418.68</v>
      </c>
      <c r="I1469" s="5" t="s">
        <v>15</v>
      </c>
      <c r="J1469" s="5" t="s">
        <v>1097</v>
      </c>
    </row>
    <row r="1470" spans="1:10">
      <c r="A1470" s="5" t="s">
        <v>1194</v>
      </c>
      <c r="B1470" s="6">
        <v>44911.82907201389</v>
      </c>
      <c r="C1470" s="5" t="s">
        <v>1094</v>
      </c>
      <c r="D1470" s="9">
        <v>45113184975</v>
      </c>
      <c r="E1470" s="10" t="s">
        <v>184</v>
      </c>
      <c r="H1470" s="8">
        <v>3977.86</v>
      </c>
      <c r="I1470" s="5" t="s">
        <v>15</v>
      </c>
      <c r="J1470" s="5" t="s">
        <v>1097</v>
      </c>
    </row>
    <row r="1471" spans="1:10">
      <c r="A1471" s="5" t="s">
        <v>1194</v>
      </c>
      <c r="B1471" s="6">
        <v>44911.82907201389</v>
      </c>
      <c r="C1471" s="5" t="s">
        <v>1094</v>
      </c>
      <c r="D1471" s="9">
        <v>45133038752</v>
      </c>
      <c r="E1471" s="10" t="s">
        <v>184</v>
      </c>
      <c r="H1471" s="8">
        <v>2146.02</v>
      </c>
      <c r="I1471" s="5" t="s">
        <v>15</v>
      </c>
      <c r="J1471" s="5" t="s">
        <v>1095</v>
      </c>
    </row>
    <row r="1472" spans="1:10">
      <c r="A1472" s="5" t="s">
        <v>1194</v>
      </c>
      <c r="B1472" s="6">
        <v>44911.82907201389</v>
      </c>
      <c r="C1472" s="5" t="s">
        <v>1094</v>
      </c>
      <c r="D1472" s="9">
        <v>53212203082</v>
      </c>
      <c r="E1472" s="10" t="s">
        <v>184</v>
      </c>
      <c r="H1472" s="8">
        <v>184.57</v>
      </c>
      <c r="I1472" s="5" t="s">
        <v>15</v>
      </c>
      <c r="J1472" s="5" t="s">
        <v>1095</v>
      </c>
    </row>
    <row r="1473" spans="1:10">
      <c r="A1473" s="5" t="s">
        <v>1194</v>
      </c>
      <c r="B1473" s="6">
        <v>44911.82907201389</v>
      </c>
      <c r="C1473" s="5" t="s">
        <v>1094</v>
      </c>
      <c r="D1473" s="9">
        <v>56510220686</v>
      </c>
      <c r="E1473" s="10" t="s">
        <v>184</v>
      </c>
      <c r="H1473" s="8">
        <v>366</v>
      </c>
      <c r="I1473" s="5" t="s">
        <v>15</v>
      </c>
      <c r="J1473" s="5" t="s">
        <v>1095</v>
      </c>
    </row>
    <row r="1474" spans="1:10">
      <c r="A1474" s="5" t="s">
        <v>1194</v>
      </c>
      <c r="B1474" s="6">
        <v>44911.82907201389</v>
      </c>
      <c r="C1474" s="5" t="s">
        <v>1094</v>
      </c>
      <c r="D1474" s="9">
        <v>53312172224</v>
      </c>
      <c r="E1474" s="10" t="s">
        <v>184</v>
      </c>
      <c r="H1474" s="8">
        <v>519.91999999999996</v>
      </c>
      <c r="I1474" s="5" t="s">
        <v>15</v>
      </c>
      <c r="J1474" s="5" t="s">
        <v>1095</v>
      </c>
    </row>
    <row r="1475" spans="1:10">
      <c r="A1475" s="5" t="s">
        <v>1194</v>
      </c>
      <c r="B1475" s="6">
        <v>44911.82907201389</v>
      </c>
      <c r="C1475" s="5" t="s">
        <v>1094</v>
      </c>
      <c r="D1475" s="9">
        <v>45133038818</v>
      </c>
      <c r="E1475" s="10" t="s">
        <v>184</v>
      </c>
      <c r="H1475" s="8">
        <v>1380.9</v>
      </c>
      <c r="I1475" s="5" t="s">
        <v>15</v>
      </c>
      <c r="J1475" s="5" t="s">
        <v>1095</v>
      </c>
    </row>
    <row r="1476" spans="1:10">
      <c r="A1476" s="5" t="s">
        <v>1194</v>
      </c>
      <c r="B1476" s="6">
        <v>44911.82907201389</v>
      </c>
      <c r="C1476" s="5" t="s">
        <v>1094</v>
      </c>
      <c r="D1476" s="9">
        <v>53312172351</v>
      </c>
      <c r="E1476" s="10" t="s">
        <v>184</v>
      </c>
      <c r="H1476" s="8">
        <v>872.5</v>
      </c>
      <c r="I1476" s="5" t="s">
        <v>15</v>
      </c>
      <c r="J1476" s="5" t="s">
        <v>1095</v>
      </c>
    </row>
    <row r="1477" spans="1:10">
      <c r="A1477" s="5" t="s">
        <v>1194</v>
      </c>
      <c r="B1477" s="6">
        <v>44911.82907201389</v>
      </c>
      <c r="C1477" s="5" t="s">
        <v>1094</v>
      </c>
      <c r="D1477" s="9">
        <v>45153033229</v>
      </c>
      <c r="E1477" s="10" t="s">
        <v>184</v>
      </c>
      <c r="H1477" s="8">
        <v>12809.33</v>
      </c>
      <c r="I1477" s="5" t="s">
        <v>15</v>
      </c>
      <c r="J1477" s="5" t="s">
        <v>1095</v>
      </c>
    </row>
    <row r="1478" spans="1:10">
      <c r="A1478" s="5" t="s">
        <v>1194</v>
      </c>
      <c r="B1478" s="6">
        <v>44911.82907201389</v>
      </c>
      <c r="C1478" s="5" t="s">
        <v>1094</v>
      </c>
      <c r="D1478" s="9">
        <v>451530332292</v>
      </c>
      <c r="E1478" s="10" t="s">
        <v>184</v>
      </c>
      <c r="H1478" s="8">
        <v>22172.75</v>
      </c>
      <c r="I1478" s="5" t="s">
        <v>15</v>
      </c>
      <c r="J1478" s="5" t="s">
        <v>1095</v>
      </c>
    </row>
    <row r="1479" spans="1:10">
      <c r="A1479" s="5" t="s">
        <v>1194</v>
      </c>
      <c r="B1479" s="6">
        <v>44911.82907201389</v>
      </c>
      <c r="C1479" s="5" t="s">
        <v>1094</v>
      </c>
      <c r="D1479" s="9">
        <v>451530332293</v>
      </c>
      <c r="E1479" s="10" t="s">
        <v>184</v>
      </c>
      <c r="H1479" s="8">
        <v>7302.24</v>
      </c>
      <c r="I1479" s="5" t="s">
        <v>15</v>
      </c>
      <c r="J1479" s="5" t="s">
        <v>1095</v>
      </c>
    </row>
    <row r="1480" spans="1:10">
      <c r="A1480" s="5" t="s">
        <v>1194</v>
      </c>
      <c r="B1480" s="6">
        <v>44911.82907201389</v>
      </c>
      <c r="C1480" s="5" t="s">
        <v>1094</v>
      </c>
      <c r="D1480" s="9">
        <v>451530332294</v>
      </c>
      <c r="E1480" s="10" t="s">
        <v>184</v>
      </c>
      <c r="H1480" s="8">
        <v>10356</v>
      </c>
      <c r="I1480" s="5" t="s">
        <v>15</v>
      </c>
      <c r="J1480" s="5" t="s">
        <v>1095</v>
      </c>
    </row>
    <row r="1481" spans="1:10">
      <c r="A1481" s="5" t="s">
        <v>1194</v>
      </c>
      <c r="B1481" s="6">
        <v>44911.82907201389</v>
      </c>
      <c r="C1481" s="5" t="s">
        <v>1094</v>
      </c>
      <c r="D1481" s="9">
        <v>451530332295</v>
      </c>
      <c r="E1481" s="10" t="s">
        <v>184</v>
      </c>
      <c r="H1481" s="8">
        <v>13391.85</v>
      </c>
      <c r="I1481" s="5" t="s">
        <v>15</v>
      </c>
      <c r="J1481" s="5" t="s">
        <v>1095</v>
      </c>
    </row>
    <row r="1482" spans="1:10">
      <c r="A1482" s="5" t="s">
        <v>1194</v>
      </c>
      <c r="B1482" s="6">
        <v>44911.82907201389</v>
      </c>
      <c r="C1482" s="5" t="s">
        <v>1094</v>
      </c>
      <c r="D1482" s="9">
        <v>451530332296</v>
      </c>
      <c r="E1482" s="10" t="s">
        <v>184</v>
      </c>
      <c r="H1482" s="8">
        <v>6760.48</v>
      </c>
      <c r="I1482" s="5" t="s">
        <v>15</v>
      </c>
      <c r="J1482" s="5" t="s">
        <v>1095</v>
      </c>
    </row>
    <row r="1483" spans="1:10">
      <c r="A1483" s="5" t="s">
        <v>1194</v>
      </c>
      <c r="B1483" s="6">
        <v>44911.82907201389</v>
      </c>
      <c r="C1483" s="5" t="s">
        <v>1094</v>
      </c>
      <c r="D1483" s="9">
        <v>45153031899</v>
      </c>
      <c r="E1483" s="10" t="s">
        <v>184</v>
      </c>
      <c r="H1483" s="8">
        <v>4129.5200000000004</v>
      </c>
      <c r="I1483" s="5" t="s">
        <v>15</v>
      </c>
      <c r="J1483" s="5" t="s">
        <v>1097</v>
      </c>
    </row>
    <row r="1484" spans="1:10">
      <c r="A1484" s="5" t="s">
        <v>1195</v>
      </c>
      <c r="B1484" s="6">
        <v>44911.82907201389</v>
      </c>
      <c r="C1484" s="5" t="s">
        <v>1094</v>
      </c>
      <c r="D1484" s="7"/>
      <c r="E1484" s="10"/>
      <c r="F1484" s="8">
        <v>12665.3</v>
      </c>
      <c r="I1484" s="11" t="s">
        <v>9</v>
      </c>
      <c r="J1484" s="10" t="s">
        <v>1122</v>
      </c>
    </row>
    <row r="1485" spans="1:10">
      <c r="A1485" s="5" t="s">
        <v>1194</v>
      </c>
      <c r="B1485" s="6">
        <v>44911.82907201389</v>
      </c>
      <c r="C1485" s="5" t="s">
        <v>1094</v>
      </c>
      <c r="D1485" s="7"/>
      <c r="E1485" s="10"/>
      <c r="F1485" s="8">
        <v>2669.4</v>
      </c>
      <c r="I1485" s="11" t="s">
        <v>9</v>
      </c>
      <c r="J1485" s="5" t="s">
        <v>1095</v>
      </c>
    </row>
    <row r="1486" spans="1:10">
      <c r="A1486" s="5" t="s">
        <v>1194</v>
      </c>
      <c r="B1486" s="6">
        <v>44911.82907201389</v>
      </c>
      <c r="C1486" s="5" t="s">
        <v>1094</v>
      </c>
      <c r="D1486" s="7"/>
      <c r="E1486" s="10"/>
      <c r="F1486" s="8">
        <v>15625.7</v>
      </c>
      <c r="I1486" s="11" t="s">
        <v>9</v>
      </c>
      <c r="J1486" s="5" t="s">
        <v>1099</v>
      </c>
    </row>
    <row r="1487" spans="1:10">
      <c r="A1487" s="5" t="s">
        <v>1194</v>
      </c>
      <c r="B1487" s="6">
        <v>44911.82907201389</v>
      </c>
      <c r="C1487" s="5" t="s">
        <v>1094</v>
      </c>
      <c r="D1487" s="7"/>
      <c r="E1487" s="10"/>
      <c r="F1487" s="8">
        <v>106087.4</v>
      </c>
      <c r="I1487" s="11" t="s">
        <v>9</v>
      </c>
      <c r="J1487" s="5" t="s">
        <v>1097</v>
      </c>
    </row>
    <row r="1488" spans="1:10">
      <c r="A1488" s="5" t="s">
        <v>1194</v>
      </c>
      <c r="B1488" s="6">
        <v>44911.82907201389</v>
      </c>
      <c r="C1488" s="5" t="s">
        <v>1094</v>
      </c>
      <c r="D1488" s="7"/>
      <c r="E1488" s="10"/>
      <c r="F1488" s="8">
        <v>10336.4</v>
      </c>
      <c r="I1488" s="11" t="s">
        <v>9</v>
      </c>
      <c r="J1488" s="10" t="s">
        <v>1101</v>
      </c>
    </row>
    <row r="1489" spans="1:10">
      <c r="A1489" s="5" t="s">
        <v>1194</v>
      </c>
      <c r="B1489" s="6">
        <v>44911.82907201389</v>
      </c>
      <c r="C1489" s="5" t="s">
        <v>1094</v>
      </c>
      <c r="D1489" s="7"/>
      <c r="E1489" s="10"/>
      <c r="F1489" s="8">
        <v>19935.3</v>
      </c>
      <c r="I1489" s="11" t="s">
        <v>9</v>
      </c>
      <c r="J1489" s="5" t="s">
        <v>1102</v>
      </c>
    </row>
    <row r="1490" spans="1:10">
      <c r="A1490" s="5" t="s">
        <v>1194</v>
      </c>
      <c r="B1490" s="6">
        <v>44911.82907201389</v>
      </c>
      <c r="C1490" s="5" t="s">
        <v>1094</v>
      </c>
      <c r="D1490" s="7"/>
      <c r="E1490" s="10"/>
      <c r="F1490" s="8">
        <v>16250.5</v>
      </c>
      <c r="I1490" s="11" t="s">
        <v>9</v>
      </c>
      <c r="J1490" s="5" t="s">
        <v>1103</v>
      </c>
    </row>
    <row r="1491" spans="1:10">
      <c r="A1491" s="5" t="s">
        <v>1194</v>
      </c>
      <c r="B1491" s="6">
        <v>44911.82907201389</v>
      </c>
      <c r="C1491" s="5" t="s">
        <v>1094</v>
      </c>
      <c r="D1491" s="7"/>
      <c r="E1491" s="10"/>
      <c r="F1491" s="8">
        <v>19589.2</v>
      </c>
      <c r="I1491" s="11" t="s">
        <v>9</v>
      </c>
      <c r="J1491" s="5" t="s">
        <v>1104</v>
      </c>
    </row>
    <row r="1492" spans="1:10">
      <c r="A1492" s="5" t="s">
        <v>1194</v>
      </c>
      <c r="B1492" s="6">
        <v>44911.82907201389</v>
      </c>
      <c r="C1492" s="5" t="s">
        <v>1094</v>
      </c>
      <c r="D1492" s="7"/>
      <c r="E1492" s="10"/>
      <c r="F1492" s="8">
        <v>15233.8</v>
      </c>
      <c r="I1492" s="11" t="s">
        <v>9</v>
      </c>
      <c r="J1492" s="10" t="s">
        <v>1105</v>
      </c>
    </row>
    <row r="1493" spans="1:10">
      <c r="A1493" s="5" t="s">
        <v>1194</v>
      </c>
      <c r="B1493" s="6">
        <v>44911.82907201389</v>
      </c>
      <c r="C1493" s="5" t="s">
        <v>1094</v>
      </c>
      <c r="D1493" s="7"/>
      <c r="E1493" s="10"/>
      <c r="F1493" s="8">
        <v>13479.1</v>
      </c>
      <c r="I1493" s="11" t="s">
        <v>9</v>
      </c>
      <c r="J1493" s="5" t="s">
        <v>1106</v>
      </c>
    </row>
    <row r="1494" spans="1:10">
      <c r="A1494" s="5" t="s">
        <v>1194</v>
      </c>
      <c r="B1494" s="6">
        <v>44911.82907201389</v>
      </c>
      <c r="C1494" s="5" t="s">
        <v>1094</v>
      </c>
      <c r="D1494" s="7"/>
      <c r="E1494" s="10"/>
      <c r="F1494" s="8">
        <v>10902.7</v>
      </c>
      <c r="I1494" s="11" t="s">
        <v>9</v>
      </c>
      <c r="J1494" s="10" t="s">
        <v>1107</v>
      </c>
    </row>
    <row r="1495" spans="1:10">
      <c r="A1495" s="5" t="s">
        <v>1194</v>
      </c>
      <c r="B1495" s="6">
        <v>44911.82907201389</v>
      </c>
      <c r="C1495" s="5" t="s">
        <v>1094</v>
      </c>
      <c r="D1495" s="7"/>
      <c r="E1495" s="10"/>
      <c r="F1495" s="8">
        <v>10764</v>
      </c>
      <c r="I1495" s="11" t="s">
        <v>9</v>
      </c>
      <c r="J1495" s="10" t="s">
        <v>1108</v>
      </c>
    </row>
    <row r="1496" spans="1:10">
      <c r="A1496" s="5" t="s">
        <v>1194</v>
      </c>
      <c r="B1496" s="6">
        <v>44911.82907201389</v>
      </c>
      <c r="C1496" s="5" t="s">
        <v>1094</v>
      </c>
      <c r="D1496" s="7"/>
      <c r="E1496" s="10"/>
      <c r="F1496" s="8">
        <v>18810.8</v>
      </c>
      <c r="I1496" s="11" t="s">
        <v>9</v>
      </c>
      <c r="J1496" s="10" t="s">
        <v>1109</v>
      </c>
    </row>
    <row r="1497" spans="1:10">
      <c r="A1497" s="5" t="s">
        <v>1194</v>
      </c>
      <c r="B1497" s="6">
        <v>44911.82907201389</v>
      </c>
      <c r="C1497" s="5" t="s">
        <v>1094</v>
      </c>
      <c r="D1497" s="7"/>
      <c r="E1497" s="10"/>
      <c r="F1497" s="8">
        <v>19553.599999999999</v>
      </c>
      <c r="I1497" s="11" t="s">
        <v>9</v>
      </c>
      <c r="J1497" s="10" t="s">
        <v>1111</v>
      </c>
    </row>
    <row r="1498" spans="1:10">
      <c r="A1498" s="5" t="s">
        <v>1194</v>
      </c>
      <c r="B1498" s="6">
        <v>44911.82907201389</v>
      </c>
      <c r="C1498" s="5" t="s">
        <v>1094</v>
      </c>
      <c r="D1498" s="7"/>
      <c r="E1498" s="10"/>
      <c r="F1498" s="8">
        <v>130910.3</v>
      </c>
      <c r="I1498" s="11" t="s">
        <v>9</v>
      </c>
      <c r="J1498" s="10" t="s">
        <v>1096</v>
      </c>
    </row>
    <row r="1499" spans="1:10">
      <c r="A1499" s="5" t="s">
        <v>1194</v>
      </c>
      <c r="B1499" s="6">
        <v>44911.82907201389</v>
      </c>
      <c r="C1499" s="5" t="s">
        <v>1094</v>
      </c>
      <c r="D1499" s="7"/>
      <c r="E1499" s="10"/>
      <c r="F1499" s="8">
        <v>1708.3</v>
      </c>
      <c r="I1499" s="11" t="s">
        <v>9</v>
      </c>
      <c r="J1499" s="5" t="s">
        <v>1112</v>
      </c>
    </row>
    <row r="1500" spans="1:10">
      <c r="A1500" s="5" t="s">
        <v>1194</v>
      </c>
      <c r="B1500" s="6">
        <v>44911.82907201389</v>
      </c>
      <c r="C1500" s="5" t="s">
        <v>1094</v>
      </c>
      <c r="D1500" s="7"/>
      <c r="E1500" s="10"/>
      <c r="F1500" s="8">
        <v>16727.3</v>
      </c>
      <c r="I1500" s="11" t="s">
        <v>9</v>
      </c>
      <c r="J1500" s="5" t="s">
        <v>1113</v>
      </c>
    </row>
    <row r="1501" spans="1:10">
      <c r="A1501" s="5" t="s">
        <v>1194</v>
      </c>
      <c r="B1501" s="6">
        <v>44911.82907201389</v>
      </c>
      <c r="C1501" s="5" t="s">
        <v>1094</v>
      </c>
      <c r="D1501" s="7"/>
      <c r="E1501" s="10"/>
      <c r="F1501" s="8">
        <v>7764.6</v>
      </c>
      <c r="I1501" s="11" t="s">
        <v>9</v>
      </c>
      <c r="J1501" s="5" t="s">
        <v>1114</v>
      </c>
    </row>
    <row r="1502" spans="1:10">
      <c r="A1502" s="12" t="s">
        <v>21</v>
      </c>
      <c r="B1502" s="3"/>
      <c r="C1502" s="3"/>
      <c r="D1502" s="26">
        <f>436661.3+15312</f>
        <v>451973.3</v>
      </c>
      <c r="E1502" s="10"/>
      <c r="F1502" s="25">
        <f>SUM(F1466:G1501)</f>
        <v>451973.62999999989</v>
      </c>
      <c r="H1502" s="8"/>
      <c r="I1502" s="11"/>
      <c r="J1502" s="5"/>
    </row>
    <row r="1503" spans="1:10">
      <c r="A1503" s="13" t="s">
        <v>22</v>
      </c>
      <c r="B1503" s="13" t="s">
        <v>23</v>
      </c>
      <c r="C1503" s="13" t="s">
        <v>24</v>
      </c>
      <c r="D1503" s="7"/>
      <c r="E1503" s="10"/>
      <c r="H1503" s="8"/>
      <c r="I1503" s="11"/>
      <c r="J1503" s="5"/>
    </row>
    <row r="1504" spans="1:10" ht="15.75" customHeight="1">
      <c r="A1504" s="5"/>
      <c r="B1504" s="6"/>
      <c r="C1504" s="5"/>
      <c r="D1504" s="14">
        <v>112441836</v>
      </c>
      <c r="E1504" s="10"/>
      <c r="H1504" s="8"/>
      <c r="I1504" s="11"/>
      <c r="J1504" s="5"/>
    </row>
    <row r="1505" spans="1:10" ht="15.75" customHeight="1">
      <c r="A1505" s="5"/>
      <c r="B1505" s="6"/>
      <c r="C1505" s="5"/>
      <c r="D1505" s="14">
        <v>112441950</v>
      </c>
      <c r="E1505" s="10"/>
      <c r="H1505" s="8"/>
      <c r="I1505" s="11"/>
      <c r="J1505" s="5"/>
    </row>
    <row r="1506" spans="1:10">
      <c r="A1506" s="5"/>
      <c r="B1506" s="6"/>
      <c r="C1506" s="5"/>
      <c r="D1506" s="7"/>
      <c r="E1506" s="10"/>
      <c r="H1506" s="8"/>
      <c r="I1506" s="11"/>
      <c r="J1506" s="5"/>
    </row>
    <row r="1507" spans="1:10">
      <c r="A1507" s="1" t="s">
        <v>0</v>
      </c>
      <c r="B1507" s="2"/>
      <c r="C1507" s="2"/>
      <c r="D1507" s="2"/>
      <c r="E1507" s="2"/>
      <c r="F1507" s="2"/>
      <c r="G1507" s="2"/>
      <c r="H1507" s="2"/>
      <c r="I1507" s="2"/>
      <c r="J1507" s="2"/>
    </row>
    <row r="1508" spans="1:10">
      <c r="A1508" s="3" t="s">
        <v>185</v>
      </c>
      <c r="B1508" s="2"/>
      <c r="C1508" s="2"/>
      <c r="D1508" s="2"/>
      <c r="E1508" s="2"/>
      <c r="F1508" s="2"/>
      <c r="G1508" s="2"/>
      <c r="H1508" s="2"/>
      <c r="I1508" s="2"/>
      <c r="J1508" s="2"/>
    </row>
    <row r="1509" spans="1:10">
      <c r="A1509" s="88" t="s">
        <v>0</v>
      </c>
      <c r="B1509" s="88" t="s">
        <v>2</v>
      </c>
      <c r="C1509" s="88" t="s">
        <v>3</v>
      </c>
      <c r="D1509" s="88" t="s">
        <v>4</v>
      </c>
      <c r="E1509" s="88" t="s">
        <v>5</v>
      </c>
      <c r="F1509" s="88" t="s">
        <v>6</v>
      </c>
      <c r="G1509" s="90"/>
      <c r="H1509" s="91"/>
      <c r="I1509" s="88" t="s">
        <v>7</v>
      </c>
      <c r="J1509" s="88" t="s">
        <v>8</v>
      </c>
    </row>
    <row r="1510" spans="1:10">
      <c r="A1510" s="89"/>
      <c r="B1510" s="89"/>
      <c r="C1510" s="89"/>
      <c r="D1510" s="89"/>
      <c r="E1510" s="89"/>
      <c r="F1510" s="4" t="s">
        <v>9</v>
      </c>
      <c r="G1510" s="4" t="s">
        <v>10</v>
      </c>
      <c r="H1510" s="4" t="s">
        <v>11</v>
      </c>
      <c r="I1510" s="89"/>
      <c r="J1510" s="89"/>
    </row>
    <row r="1511" spans="1:10">
      <c r="A1511" s="5" t="s">
        <v>1196</v>
      </c>
      <c r="B1511" s="6">
        <v>44912.645953599538</v>
      </c>
      <c r="C1511" s="5" t="s">
        <v>1094</v>
      </c>
      <c r="D1511" s="9">
        <v>45123167418</v>
      </c>
      <c r="E1511" s="10" t="s">
        <v>184</v>
      </c>
      <c r="H1511" s="8">
        <v>27020</v>
      </c>
      <c r="I1511" s="5" t="s">
        <v>15</v>
      </c>
      <c r="J1511" s="5" t="s">
        <v>1097</v>
      </c>
    </row>
    <row r="1512" spans="1:10">
      <c r="A1512" s="5" t="s">
        <v>1196</v>
      </c>
      <c r="B1512" s="6">
        <v>44912.645953599538</v>
      </c>
      <c r="C1512" s="5" t="s">
        <v>1094</v>
      </c>
      <c r="D1512" s="9">
        <v>45163130617</v>
      </c>
      <c r="E1512" s="10" t="s">
        <v>184</v>
      </c>
      <c r="H1512" s="8">
        <v>8335</v>
      </c>
      <c r="I1512" s="5" t="s">
        <v>15</v>
      </c>
      <c r="J1512" s="5" t="s">
        <v>1095</v>
      </c>
    </row>
    <row r="1513" spans="1:10">
      <c r="A1513" s="5" t="s">
        <v>1196</v>
      </c>
      <c r="B1513" s="6">
        <v>44912.645953599538</v>
      </c>
      <c r="C1513" s="5" t="s">
        <v>1094</v>
      </c>
      <c r="D1513" s="9">
        <v>45163133067</v>
      </c>
      <c r="E1513" s="10" t="s">
        <v>184</v>
      </c>
      <c r="H1513" s="8">
        <v>116.16</v>
      </c>
      <c r="I1513" s="5" t="s">
        <v>15</v>
      </c>
      <c r="J1513" s="5" t="s">
        <v>1095</v>
      </c>
    </row>
    <row r="1514" spans="1:10">
      <c r="A1514" s="5" t="s">
        <v>1196</v>
      </c>
      <c r="B1514" s="6">
        <v>44912.645953599538</v>
      </c>
      <c r="C1514" s="5" t="s">
        <v>1094</v>
      </c>
      <c r="D1514" s="9">
        <v>451330418341</v>
      </c>
      <c r="E1514" s="10" t="s">
        <v>184</v>
      </c>
      <c r="H1514" s="8">
        <v>51734.64</v>
      </c>
      <c r="I1514" s="5" t="s">
        <v>15</v>
      </c>
      <c r="J1514" s="5" t="s">
        <v>1095</v>
      </c>
    </row>
    <row r="1515" spans="1:10">
      <c r="A1515" s="5" t="s">
        <v>1196</v>
      </c>
      <c r="B1515" s="6">
        <v>44912.645953599538</v>
      </c>
      <c r="C1515" s="5" t="s">
        <v>1094</v>
      </c>
      <c r="D1515" s="9">
        <v>451330418342</v>
      </c>
      <c r="E1515" s="10" t="s">
        <v>184</v>
      </c>
      <c r="H1515" s="8">
        <v>51392.639999999999</v>
      </c>
      <c r="I1515" s="5" t="s">
        <v>15</v>
      </c>
      <c r="J1515" s="5" t="s">
        <v>1095</v>
      </c>
    </row>
    <row r="1516" spans="1:10">
      <c r="A1516" s="5" t="s">
        <v>1196</v>
      </c>
      <c r="B1516" s="6">
        <v>44912.645953599538</v>
      </c>
      <c r="C1516" s="5" t="s">
        <v>1094</v>
      </c>
      <c r="D1516" s="9">
        <v>451330418343</v>
      </c>
      <c r="E1516" s="10" t="s">
        <v>184</v>
      </c>
      <c r="H1516" s="8">
        <v>32907.53</v>
      </c>
      <c r="I1516" s="5" t="s">
        <v>15</v>
      </c>
      <c r="J1516" s="5" t="s">
        <v>1095</v>
      </c>
    </row>
    <row r="1517" spans="1:10">
      <c r="A1517" s="5" t="s">
        <v>1196</v>
      </c>
      <c r="B1517" s="6">
        <v>44912.645953599538</v>
      </c>
      <c r="C1517" s="5" t="s">
        <v>1094</v>
      </c>
      <c r="D1517" s="9">
        <v>451330418344</v>
      </c>
      <c r="E1517" s="10" t="s">
        <v>184</v>
      </c>
      <c r="H1517" s="8">
        <v>93319.24</v>
      </c>
      <c r="I1517" s="5" t="s">
        <v>15</v>
      </c>
      <c r="J1517" s="5" t="s">
        <v>1095</v>
      </c>
    </row>
    <row r="1518" spans="1:10">
      <c r="A1518" s="5" t="s">
        <v>1196</v>
      </c>
      <c r="B1518" s="6">
        <v>44912.645953599538</v>
      </c>
      <c r="C1518" s="5" t="s">
        <v>1094</v>
      </c>
      <c r="D1518" s="9">
        <v>451330418345</v>
      </c>
      <c r="E1518" s="10" t="s">
        <v>184</v>
      </c>
      <c r="H1518" s="8">
        <v>44980.98</v>
      </c>
      <c r="I1518" s="5" t="s">
        <v>15</v>
      </c>
      <c r="J1518" s="5" t="s">
        <v>1095</v>
      </c>
    </row>
    <row r="1519" spans="1:10">
      <c r="A1519" s="5" t="s">
        <v>1196</v>
      </c>
      <c r="B1519" s="6">
        <v>44912.645953599538</v>
      </c>
      <c r="C1519" s="5" t="s">
        <v>1094</v>
      </c>
      <c r="D1519" s="9">
        <v>45163133247</v>
      </c>
      <c r="E1519" s="10" t="s">
        <v>184</v>
      </c>
      <c r="H1519" s="8">
        <v>2070.1799999999998</v>
      </c>
      <c r="I1519" s="5" t="s">
        <v>15</v>
      </c>
      <c r="J1519" s="10" t="s">
        <v>1096</v>
      </c>
    </row>
    <row r="1520" spans="1:10">
      <c r="A1520" s="5" t="s">
        <v>1196</v>
      </c>
      <c r="B1520" s="6">
        <v>44912.645953599538</v>
      </c>
      <c r="C1520" s="5" t="s">
        <v>1094</v>
      </c>
      <c r="D1520" s="9">
        <v>451330418346</v>
      </c>
      <c r="E1520" s="10" t="s">
        <v>184</v>
      </c>
      <c r="H1520" s="8">
        <v>44899.32</v>
      </c>
      <c r="I1520" s="5" t="s">
        <v>15</v>
      </c>
      <c r="J1520" s="5" t="s">
        <v>1095</v>
      </c>
    </row>
    <row r="1521" spans="1:10">
      <c r="A1521" s="5" t="s">
        <v>1196</v>
      </c>
      <c r="B1521" s="6">
        <v>44912.645953599538</v>
      </c>
      <c r="C1521" s="5" t="s">
        <v>1094</v>
      </c>
      <c r="D1521" s="9">
        <v>45163133247</v>
      </c>
      <c r="E1521" s="10" t="s">
        <v>184</v>
      </c>
      <c r="H1521" s="8">
        <v>2636.53</v>
      </c>
      <c r="I1521" s="5" t="s">
        <v>15</v>
      </c>
      <c r="J1521" s="10" t="s">
        <v>1096</v>
      </c>
    </row>
    <row r="1522" spans="1:10">
      <c r="A1522" s="5" t="s">
        <v>1196</v>
      </c>
      <c r="B1522" s="6">
        <v>44912.645953599538</v>
      </c>
      <c r="C1522" s="5" t="s">
        <v>1094</v>
      </c>
      <c r="D1522" s="7">
        <v>275609</v>
      </c>
      <c r="E1522" s="10" t="s">
        <v>184</v>
      </c>
      <c r="H1522" s="8">
        <v>24640.15</v>
      </c>
      <c r="I1522" s="5" t="s">
        <v>15</v>
      </c>
      <c r="J1522" s="10" t="s">
        <v>1096</v>
      </c>
    </row>
    <row r="1523" spans="1:10">
      <c r="A1523" s="5" t="s">
        <v>1196</v>
      </c>
      <c r="B1523" s="6">
        <v>44912.645953599538</v>
      </c>
      <c r="C1523" s="5" t="s">
        <v>1094</v>
      </c>
      <c r="D1523" s="7">
        <v>420155</v>
      </c>
      <c r="E1523" s="10" t="s">
        <v>184</v>
      </c>
      <c r="H1523" s="8">
        <v>27637.35</v>
      </c>
      <c r="I1523" s="5" t="s">
        <v>15</v>
      </c>
      <c r="J1523" s="5" t="s">
        <v>1097</v>
      </c>
    </row>
    <row r="1524" spans="1:10">
      <c r="A1524" s="5" t="s">
        <v>1196</v>
      </c>
      <c r="B1524" s="6">
        <v>44912.645953599538</v>
      </c>
      <c r="C1524" s="5" t="s">
        <v>1094</v>
      </c>
      <c r="D1524" s="7">
        <v>420153</v>
      </c>
      <c r="E1524" s="10" t="s">
        <v>184</v>
      </c>
      <c r="H1524" s="8">
        <v>5152</v>
      </c>
      <c r="I1524" s="5" t="s">
        <v>15</v>
      </c>
      <c r="J1524" s="5" t="s">
        <v>1097</v>
      </c>
    </row>
    <row r="1525" spans="1:10">
      <c r="A1525" s="5" t="s">
        <v>1196</v>
      </c>
      <c r="B1525" s="6">
        <v>44912.645953599538</v>
      </c>
      <c r="C1525" s="5" t="s">
        <v>1094</v>
      </c>
      <c r="D1525" s="7"/>
      <c r="E1525" s="10"/>
      <c r="F1525" s="8">
        <v>49024.1</v>
      </c>
      <c r="I1525" s="11" t="s">
        <v>9</v>
      </c>
      <c r="J1525" s="10" t="s">
        <v>1100</v>
      </c>
    </row>
    <row r="1526" spans="1:10">
      <c r="A1526" s="5" t="s">
        <v>1196</v>
      </c>
      <c r="B1526" s="6">
        <v>44912.645953599538</v>
      </c>
      <c r="C1526" s="5" t="s">
        <v>1094</v>
      </c>
      <c r="D1526" s="7"/>
      <c r="E1526" s="10"/>
      <c r="F1526" s="8">
        <v>13923.8</v>
      </c>
      <c r="I1526" s="11" t="s">
        <v>9</v>
      </c>
      <c r="J1526" s="5" t="s">
        <v>1117</v>
      </c>
    </row>
    <row r="1527" spans="1:10">
      <c r="A1527" s="5" t="s">
        <v>1196</v>
      </c>
      <c r="B1527" s="6">
        <v>44912.645953599538</v>
      </c>
      <c r="C1527" s="5" t="s">
        <v>1094</v>
      </c>
      <c r="D1527" s="7"/>
      <c r="E1527" s="10"/>
      <c r="F1527" s="8">
        <v>14039.8</v>
      </c>
      <c r="I1527" s="11" t="s">
        <v>9</v>
      </c>
      <c r="J1527" s="10" t="s">
        <v>1110</v>
      </c>
    </row>
    <row r="1528" spans="1:10">
      <c r="A1528" s="12" t="s">
        <v>21</v>
      </c>
      <c r="B1528" s="3"/>
      <c r="C1528" s="3"/>
      <c r="D1528" s="26">
        <f>66547.7+10440</f>
        <v>76987.7</v>
      </c>
      <c r="E1528" s="10"/>
      <c r="F1528" s="20">
        <f>SUM(F1511:G1527)</f>
        <v>76987.7</v>
      </c>
      <c r="H1528" s="8"/>
      <c r="I1528" s="11"/>
      <c r="J1528" s="5"/>
    </row>
    <row r="1529" spans="1:10">
      <c r="A1529" s="13" t="s">
        <v>22</v>
      </c>
      <c r="B1529" s="13" t="s">
        <v>23</v>
      </c>
      <c r="C1529" s="13" t="s">
        <v>24</v>
      </c>
      <c r="D1529" s="7"/>
      <c r="E1529" s="10"/>
      <c r="H1529" s="8"/>
      <c r="I1529" s="11"/>
      <c r="J1529" s="5"/>
    </row>
    <row r="1530" spans="1:10" ht="15.75" customHeight="1">
      <c r="D1530" s="14">
        <v>112441837</v>
      </c>
    </row>
    <row r="1531" spans="1:10" ht="15.75" customHeight="1">
      <c r="D1531" s="14">
        <v>112441952</v>
      </c>
    </row>
    <row r="1533" spans="1:10">
      <c r="A1533" s="1" t="s">
        <v>0</v>
      </c>
      <c r="B1533" s="2"/>
      <c r="C1533" s="2"/>
      <c r="D1533" s="2"/>
      <c r="E1533" s="2"/>
      <c r="F1533" s="2"/>
      <c r="G1533" s="2"/>
      <c r="H1533" s="2"/>
      <c r="I1533" s="2"/>
      <c r="J1533" s="2"/>
    </row>
    <row r="1534" spans="1:10">
      <c r="A1534" s="3" t="s">
        <v>188</v>
      </c>
      <c r="B1534" s="2"/>
      <c r="C1534" s="2"/>
      <c r="D1534" s="2"/>
      <c r="E1534" s="2"/>
      <c r="F1534" s="2"/>
      <c r="G1534" s="2"/>
      <c r="H1534" s="2"/>
      <c r="I1534" s="2"/>
      <c r="J1534" s="2"/>
    </row>
    <row r="1535" spans="1:10">
      <c r="A1535" s="88" t="s">
        <v>0</v>
      </c>
      <c r="B1535" s="88" t="s">
        <v>2</v>
      </c>
      <c r="C1535" s="88" t="s">
        <v>3</v>
      </c>
      <c r="D1535" s="88" t="s">
        <v>4</v>
      </c>
      <c r="E1535" s="88" t="s">
        <v>5</v>
      </c>
      <c r="F1535" s="88" t="s">
        <v>6</v>
      </c>
      <c r="G1535" s="90"/>
      <c r="H1535" s="91"/>
      <c r="I1535" s="88" t="s">
        <v>7</v>
      </c>
      <c r="J1535" s="88" t="s">
        <v>8</v>
      </c>
    </row>
    <row r="1536" spans="1:10">
      <c r="A1536" s="89"/>
      <c r="B1536" s="89"/>
      <c r="C1536" s="89"/>
      <c r="D1536" s="89"/>
      <c r="E1536" s="89"/>
      <c r="F1536" s="4" t="s">
        <v>9</v>
      </c>
      <c r="G1536" s="4" t="s">
        <v>10</v>
      </c>
      <c r="H1536" s="4" t="s">
        <v>11</v>
      </c>
      <c r="I1536" s="89"/>
      <c r="J1536" s="89"/>
    </row>
    <row r="1537" spans="1:10">
      <c r="A1537" s="5" t="s">
        <v>1197</v>
      </c>
      <c r="B1537" s="6">
        <v>44914.824199120369</v>
      </c>
      <c r="C1537" s="5" t="s">
        <v>1094</v>
      </c>
      <c r="D1537" s="7">
        <v>275764</v>
      </c>
      <c r="E1537" s="10" t="s">
        <v>184</v>
      </c>
      <c r="H1537" s="8">
        <v>176000</v>
      </c>
      <c r="I1537" s="5" t="s">
        <v>15</v>
      </c>
      <c r="J1537" s="10" t="s">
        <v>1096</v>
      </c>
    </row>
    <row r="1538" spans="1:10">
      <c r="A1538" s="5" t="s">
        <v>1198</v>
      </c>
      <c r="B1538" s="6">
        <v>44914.824199120369</v>
      </c>
      <c r="C1538" s="5" t="s">
        <v>1094</v>
      </c>
      <c r="D1538" s="9">
        <v>53312174255</v>
      </c>
      <c r="E1538" s="10" t="s">
        <v>184</v>
      </c>
      <c r="H1538" s="8">
        <v>227.94</v>
      </c>
      <c r="I1538" s="5" t="s">
        <v>15</v>
      </c>
      <c r="J1538" s="5" t="s">
        <v>1095</v>
      </c>
    </row>
    <row r="1539" spans="1:10">
      <c r="A1539" s="5" t="s">
        <v>1198</v>
      </c>
      <c r="B1539" s="6">
        <v>44914.824199120369</v>
      </c>
      <c r="C1539" s="5" t="s">
        <v>1094</v>
      </c>
      <c r="D1539" s="9">
        <v>537121959111</v>
      </c>
      <c r="E1539" s="10" t="s">
        <v>184</v>
      </c>
      <c r="H1539" s="8">
        <v>161.19999999999999</v>
      </c>
      <c r="I1539" s="5" t="s">
        <v>15</v>
      </c>
      <c r="J1539" s="5" t="s">
        <v>1095</v>
      </c>
    </row>
    <row r="1540" spans="1:10">
      <c r="A1540" s="5" t="s">
        <v>1198</v>
      </c>
      <c r="B1540" s="6">
        <v>44914.824199120369</v>
      </c>
      <c r="C1540" s="5" t="s">
        <v>1094</v>
      </c>
      <c r="D1540" s="9">
        <v>537121959112</v>
      </c>
      <c r="E1540" s="10" t="s">
        <v>184</v>
      </c>
      <c r="H1540" s="8">
        <v>305.42</v>
      </c>
      <c r="I1540" s="5" t="s">
        <v>15</v>
      </c>
      <c r="J1540" s="5" t="s">
        <v>1095</v>
      </c>
    </row>
    <row r="1541" spans="1:10">
      <c r="A1541" s="5" t="s">
        <v>1198</v>
      </c>
      <c r="B1541" s="6">
        <v>44914.824199120369</v>
      </c>
      <c r="C1541" s="5" t="s">
        <v>1094</v>
      </c>
      <c r="D1541" s="9">
        <v>45123169866</v>
      </c>
      <c r="E1541" s="10" t="s">
        <v>184</v>
      </c>
      <c r="H1541" s="8">
        <v>129.97999999999999</v>
      </c>
      <c r="I1541" s="5" t="s">
        <v>15</v>
      </c>
      <c r="J1541" s="5" t="s">
        <v>1095</v>
      </c>
    </row>
    <row r="1542" spans="1:10">
      <c r="A1542" s="5" t="s">
        <v>1198</v>
      </c>
      <c r="B1542" s="6">
        <v>44914.824199120369</v>
      </c>
      <c r="C1542" s="5" t="s">
        <v>1094</v>
      </c>
      <c r="D1542" s="9">
        <v>45143411906</v>
      </c>
      <c r="E1542" s="10" t="s">
        <v>184</v>
      </c>
      <c r="H1542" s="8">
        <v>447.54</v>
      </c>
      <c r="I1542" s="5" t="s">
        <v>15</v>
      </c>
      <c r="J1542" s="5" t="s">
        <v>1095</v>
      </c>
    </row>
    <row r="1543" spans="1:10">
      <c r="A1543" s="5" t="s">
        <v>1198</v>
      </c>
      <c r="B1543" s="6">
        <v>44914.824199120369</v>
      </c>
      <c r="C1543" s="5" t="s">
        <v>1094</v>
      </c>
      <c r="D1543" s="9">
        <v>45173103071</v>
      </c>
      <c r="E1543" s="10" t="s">
        <v>184</v>
      </c>
      <c r="H1543" s="8">
        <v>193.32</v>
      </c>
      <c r="I1543" s="5" t="s">
        <v>15</v>
      </c>
      <c r="J1543" s="5" t="s">
        <v>1095</v>
      </c>
    </row>
    <row r="1544" spans="1:10">
      <c r="A1544" s="5" t="s">
        <v>1198</v>
      </c>
      <c r="B1544" s="6">
        <v>44914.824199120369</v>
      </c>
      <c r="C1544" s="5" t="s">
        <v>1094</v>
      </c>
      <c r="D1544" s="7">
        <v>32304353</v>
      </c>
      <c r="E1544" s="10" t="s">
        <v>654</v>
      </c>
      <c r="H1544" s="8">
        <v>12831.99</v>
      </c>
      <c r="I1544" s="5" t="s">
        <v>15</v>
      </c>
      <c r="J1544" s="5" t="s">
        <v>1095</v>
      </c>
    </row>
    <row r="1545" spans="1:10">
      <c r="A1545" s="5" t="s">
        <v>1198</v>
      </c>
      <c r="B1545" s="6">
        <v>44914.824199120369</v>
      </c>
      <c r="C1545" s="5" t="s">
        <v>1094</v>
      </c>
      <c r="D1545" s="9">
        <v>45173107856</v>
      </c>
      <c r="E1545" s="10" t="s">
        <v>184</v>
      </c>
      <c r="H1545" s="8">
        <v>519.91999999999996</v>
      </c>
      <c r="I1545" s="5" t="s">
        <v>15</v>
      </c>
      <c r="J1545" s="5" t="s">
        <v>1095</v>
      </c>
    </row>
    <row r="1546" spans="1:10">
      <c r="A1546" s="5" t="s">
        <v>1198</v>
      </c>
      <c r="B1546" s="6">
        <v>44914.824199120369</v>
      </c>
      <c r="C1546" s="5" t="s">
        <v>1094</v>
      </c>
      <c r="D1546" s="9">
        <v>45163139418</v>
      </c>
      <c r="E1546" s="10" t="s">
        <v>184</v>
      </c>
      <c r="H1546" s="8">
        <v>369</v>
      </c>
      <c r="I1546" s="5" t="s">
        <v>15</v>
      </c>
      <c r="J1546" s="5" t="s">
        <v>1095</v>
      </c>
    </row>
    <row r="1547" spans="1:10">
      <c r="A1547" s="5" t="s">
        <v>1198</v>
      </c>
      <c r="B1547" s="6">
        <v>44914.824199120369</v>
      </c>
      <c r="C1547" s="5" t="s">
        <v>1094</v>
      </c>
      <c r="D1547" s="9">
        <v>45143418023</v>
      </c>
      <c r="E1547" s="10" t="s">
        <v>184</v>
      </c>
      <c r="H1547" s="8">
        <v>143.94999999999999</v>
      </c>
      <c r="I1547" s="5" t="s">
        <v>15</v>
      </c>
      <c r="J1547" s="5" t="s">
        <v>1095</v>
      </c>
    </row>
    <row r="1548" spans="1:10">
      <c r="A1548" s="5" t="s">
        <v>1198</v>
      </c>
      <c r="B1548" s="6">
        <v>44914.824199120369</v>
      </c>
      <c r="C1548" s="5" t="s">
        <v>1094</v>
      </c>
      <c r="D1548" s="9">
        <v>45133048419</v>
      </c>
      <c r="E1548" s="10" t="s">
        <v>184</v>
      </c>
      <c r="H1548" s="8">
        <v>3840.59</v>
      </c>
      <c r="I1548" s="5" t="s">
        <v>15</v>
      </c>
      <c r="J1548" s="10" t="s">
        <v>1096</v>
      </c>
    </row>
    <row r="1549" spans="1:10">
      <c r="A1549" s="5" t="s">
        <v>1198</v>
      </c>
      <c r="B1549" s="6">
        <v>44914.824199120369</v>
      </c>
      <c r="C1549" s="5" t="s">
        <v>1094</v>
      </c>
      <c r="D1549" s="9">
        <v>45143417438</v>
      </c>
      <c r="E1549" s="10" t="s">
        <v>184</v>
      </c>
      <c r="H1549" s="8">
        <v>4242.96</v>
      </c>
      <c r="I1549" s="5" t="s">
        <v>15</v>
      </c>
      <c r="J1549" s="5" t="s">
        <v>1097</v>
      </c>
    </row>
    <row r="1550" spans="1:10">
      <c r="A1550" s="5" t="s">
        <v>1198</v>
      </c>
      <c r="B1550" s="6">
        <v>44914.824199120369</v>
      </c>
      <c r="C1550" s="5" t="s">
        <v>1094</v>
      </c>
      <c r="D1550" s="9">
        <v>45123176118</v>
      </c>
      <c r="E1550" s="10" t="s">
        <v>184</v>
      </c>
      <c r="H1550" s="8">
        <v>3554.74</v>
      </c>
      <c r="I1550" s="5" t="s">
        <v>15</v>
      </c>
      <c r="J1550" s="5" t="s">
        <v>1097</v>
      </c>
    </row>
    <row r="1551" spans="1:10">
      <c r="A1551" s="5" t="s">
        <v>1198</v>
      </c>
      <c r="B1551" s="6">
        <v>44914.824199120369</v>
      </c>
      <c r="C1551" s="5" t="s">
        <v>1094</v>
      </c>
      <c r="D1551" s="9">
        <v>45143417849</v>
      </c>
      <c r="E1551" s="10" t="s">
        <v>184</v>
      </c>
      <c r="H1551" s="8">
        <v>3500</v>
      </c>
      <c r="I1551" s="5" t="s">
        <v>15</v>
      </c>
      <c r="J1551" s="5" t="s">
        <v>1097</v>
      </c>
    </row>
    <row r="1552" spans="1:10">
      <c r="A1552" s="5" t="s">
        <v>1198</v>
      </c>
      <c r="B1552" s="6">
        <v>44914.824199120369</v>
      </c>
      <c r="C1552" s="5" t="s">
        <v>1094</v>
      </c>
      <c r="D1552" s="9">
        <v>53212212111</v>
      </c>
      <c r="E1552" s="10" t="s">
        <v>184</v>
      </c>
      <c r="H1552" s="8">
        <v>325.92</v>
      </c>
      <c r="I1552" s="5" t="s">
        <v>15</v>
      </c>
      <c r="J1552" s="5" t="s">
        <v>1097</v>
      </c>
    </row>
    <row r="1553" spans="1:10">
      <c r="A1553" s="5" t="s">
        <v>1198</v>
      </c>
      <c r="B1553" s="6">
        <v>44914.824199120369</v>
      </c>
      <c r="C1553" s="5" t="s">
        <v>1094</v>
      </c>
      <c r="D1553" s="7"/>
      <c r="E1553" s="10"/>
      <c r="F1553" s="8">
        <v>14393.3</v>
      </c>
      <c r="I1553" s="11" t="s">
        <v>9</v>
      </c>
      <c r="J1553" s="5" t="s">
        <v>1099</v>
      </c>
    </row>
    <row r="1554" spans="1:10">
      <c r="A1554" s="5" t="s">
        <v>1198</v>
      </c>
      <c r="B1554" s="6">
        <v>44914.824199120369</v>
      </c>
      <c r="C1554" s="5" t="s">
        <v>1094</v>
      </c>
      <c r="D1554" s="7"/>
      <c r="E1554" s="10"/>
      <c r="F1554" s="8">
        <v>8437.5</v>
      </c>
      <c r="I1554" s="11" t="s">
        <v>9</v>
      </c>
      <c r="J1554" s="5" t="s">
        <v>1128</v>
      </c>
    </row>
    <row r="1555" spans="1:10">
      <c r="A1555" s="5" t="s">
        <v>1198</v>
      </c>
      <c r="B1555" s="6">
        <v>44914.824199120369</v>
      </c>
      <c r="C1555" s="5" t="s">
        <v>1094</v>
      </c>
      <c r="D1555" s="7"/>
      <c r="E1555" s="10"/>
      <c r="F1555" s="8">
        <v>11732</v>
      </c>
      <c r="I1555" s="11" t="s">
        <v>9</v>
      </c>
      <c r="J1555" s="10" t="s">
        <v>1100</v>
      </c>
    </row>
    <row r="1556" spans="1:10">
      <c r="A1556" s="5" t="s">
        <v>1198</v>
      </c>
      <c r="B1556" s="6">
        <v>44914.824199120369</v>
      </c>
      <c r="C1556" s="5" t="s">
        <v>1094</v>
      </c>
      <c r="D1556" s="7"/>
      <c r="E1556" s="10"/>
      <c r="F1556" s="8">
        <v>52828.1</v>
      </c>
      <c r="I1556" s="11" t="s">
        <v>9</v>
      </c>
      <c r="J1556" s="10" t="s">
        <v>1129</v>
      </c>
    </row>
    <row r="1557" spans="1:10">
      <c r="A1557" s="5" t="s">
        <v>1198</v>
      </c>
      <c r="B1557" s="6">
        <v>44914.824199120369</v>
      </c>
      <c r="C1557" s="5" t="s">
        <v>1094</v>
      </c>
      <c r="D1557" s="7"/>
      <c r="E1557" s="10"/>
      <c r="F1557" s="8">
        <v>106124.3</v>
      </c>
      <c r="I1557" s="11" t="s">
        <v>9</v>
      </c>
      <c r="J1557" s="5" t="s">
        <v>1097</v>
      </c>
    </row>
    <row r="1558" spans="1:10">
      <c r="A1558" s="5" t="s">
        <v>1198</v>
      </c>
      <c r="B1558" s="6">
        <v>44914.824199120369</v>
      </c>
      <c r="C1558" s="5" t="s">
        <v>1094</v>
      </c>
      <c r="D1558" s="7"/>
      <c r="E1558" s="10"/>
      <c r="F1558" s="8">
        <v>20748</v>
      </c>
      <c r="I1558" s="11" t="s">
        <v>9</v>
      </c>
      <c r="J1558" s="10" t="s">
        <v>1101</v>
      </c>
    </row>
    <row r="1559" spans="1:10">
      <c r="A1559" s="5" t="s">
        <v>1198</v>
      </c>
      <c r="B1559" s="6">
        <v>44914.824199120369</v>
      </c>
      <c r="C1559" s="5" t="s">
        <v>1094</v>
      </c>
      <c r="D1559" s="7"/>
      <c r="E1559" s="10"/>
      <c r="F1559" s="8">
        <v>14566.4</v>
      </c>
      <c r="I1559" s="11" t="s">
        <v>9</v>
      </c>
      <c r="J1559" s="5" t="s">
        <v>1102</v>
      </c>
    </row>
    <row r="1560" spans="1:10">
      <c r="A1560" s="5" t="s">
        <v>1198</v>
      </c>
      <c r="B1560" s="6">
        <v>44914.824199120369</v>
      </c>
      <c r="C1560" s="5" t="s">
        <v>1094</v>
      </c>
      <c r="D1560" s="7"/>
      <c r="E1560" s="10"/>
      <c r="F1560" s="8">
        <v>12176.2</v>
      </c>
      <c r="I1560" s="11" t="s">
        <v>9</v>
      </c>
      <c r="J1560" s="5" t="s">
        <v>1103</v>
      </c>
    </row>
    <row r="1561" spans="1:10">
      <c r="A1561" s="5" t="s">
        <v>1198</v>
      </c>
      <c r="B1561" s="6">
        <v>44914.824199120369</v>
      </c>
      <c r="C1561" s="5" t="s">
        <v>1094</v>
      </c>
      <c r="D1561" s="7"/>
      <c r="E1561" s="10"/>
      <c r="F1561" s="8">
        <v>17920.5</v>
      </c>
      <c r="I1561" s="11" t="s">
        <v>9</v>
      </c>
      <c r="J1561" s="5" t="s">
        <v>1104</v>
      </c>
    </row>
    <row r="1562" spans="1:10">
      <c r="A1562" s="5" t="s">
        <v>1198</v>
      </c>
      <c r="B1562" s="6">
        <v>44914.824199120369</v>
      </c>
      <c r="C1562" s="5" t="s">
        <v>1094</v>
      </c>
      <c r="D1562" s="7"/>
      <c r="E1562" s="10"/>
      <c r="F1562" s="8">
        <v>18690.7</v>
      </c>
      <c r="I1562" s="11" t="s">
        <v>9</v>
      </c>
      <c r="J1562" s="10" t="s">
        <v>1105</v>
      </c>
    </row>
    <row r="1563" spans="1:10">
      <c r="A1563" s="5" t="s">
        <v>1198</v>
      </c>
      <c r="B1563" s="6">
        <v>44914.824199120369</v>
      </c>
      <c r="C1563" s="5" t="s">
        <v>1094</v>
      </c>
      <c r="D1563" s="7"/>
      <c r="E1563" s="10"/>
      <c r="F1563" s="8">
        <v>8873.7999999999993</v>
      </c>
      <c r="I1563" s="11" t="s">
        <v>9</v>
      </c>
      <c r="J1563" s="5" t="s">
        <v>1106</v>
      </c>
    </row>
    <row r="1564" spans="1:10">
      <c r="A1564" s="5" t="s">
        <v>1198</v>
      </c>
      <c r="B1564" s="6">
        <v>44914.824199120369</v>
      </c>
      <c r="C1564" s="5" t="s">
        <v>1094</v>
      </c>
      <c r="D1564" s="7"/>
      <c r="E1564" s="10"/>
      <c r="F1564" s="8">
        <v>82558.7</v>
      </c>
      <c r="I1564" s="11" t="s">
        <v>9</v>
      </c>
      <c r="J1564" s="5" t="s">
        <v>1117</v>
      </c>
    </row>
    <row r="1565" spans="1:10">
      <c r="A1565" s="5" t="s">
        <v>1198</v>
      </c>
      <c r="B1565" s="6">
        <v>44914.824199120369</v>
      </c>
      <c r="C1565" s="5" t="s">
        <v>1094</v>
      </c>
      <c r="D1565" s="7"/>
      <c r="E1565" s="10"/>
      <c r="F1565" s="8">
        <v>9134.5</v>
      </c>
      <c r="I1565" s="11" t="s">
        <v>9</v>
      </c>
      <c r="J1565" s="10" t="s">
        <v>1107</v>
      </c>
    </row>
    <row r="1566" spans="1:10">
      <c r="A1566" s="5" t="s">
        <v>1198</v>
      </c>
      <c r="B1566" s="6">
        <v>44914.824199120369</v>
      </c>
      <c r="C1566" s="5" t="s">
        <v>1094</v>
      </c>
      <c r="D1566" s="7"/>
      <c r="E1566" s="10"/>
      <c r="F1566" s="8">
        <v>16925.5</v>
      </c>
      <c r="I1566" s="11" t="s">
        <v>9</v>
      </c>
      <c r="J1566" s="10" t="s">
        <v>1108</v>
      </c>
    </row>
    <row r="1567" spans="1:10">
      <c r="A1567" s="5" t="s">
        <v>1198</v>
      </c>
      <c r="B1567" s="6">
        <v>44914.824199120369</v>
      </c>
      <c r="C1567" s="5" t="s">
        <v>1094</v>
      </c>
      <c r="D1567" s="7"/>
      <c r="E1567" s="10"/>
      <c r="F1567" s="8">
        <v>17355.2</v>
      </c>
      <c r="I1567" s="11" t="s">
        <v>9</v>
      </c>
      <c r="J1567" s="10" t="s">
        <v>1109</v>
      </c>
    </row>
    <row r="1568" spans="1:10">
      <c r="A1568" s="5" t="s">
        <v>1198</v>
      </c>
      <c r="B1568" s="6">
        <v>44914.824199120369</v>
      </c>
      <c r="C1568" s="5" t="s">
        <v>1094</v>
      </c>
      <c r="D1568" s="7"/>
      <c r="E1568" s="10"/>
      <c r="F1568" s="8">
        <v>6325</v>
      </c>
      <c r="I1568" s="11" t="s">
        <v>9</v>
      </c>
      <c r="J1568" s="10" t="s">
        <v>1118</v>
      </c>
    </row>
    <row r="1569" spans="1:10">
      <c r="A1569" s="5" t="s">
        <v>1198</v>
      </c>
      <c r="B1569" s="6">
        <v>44914.824199120369</v>
      </c>
      <c r="C1569" s="5" t="s">
        <v>1094</v>
      </c>
      <c r="D1569" s="7"/>
      <c r="E1569" s="10"/>
      <c r="F1569" s="8">
        <v>24198.2</v>
      </c>
      <c r="I1569" s="11" t="s">
        <v>9</v>
      </c>
      <c r="J1569" s="10" t="s">
        <v>1110</v>
      </c>
    </row>
    <row r="1570" spans="1:10">
      <c r="A1570" s="5" t="s">
        <v>1198</v>
      </c>
      <c r="B1570" s="6">
        <v>44914.824199120369</v>
      </c>
      <c r="C1570" s="5" t="s">
        <v>1094</v>
      </c>
      <c r="D1570" s="7"/>
      <c r="E1570" s="10"/>
      <c r="F1570" s="8">
        <v>19687.5</v>
      </c>
      <c r="I1570" s="11" t="s">
        <v>9</v>
      </c>
      <c r="J1570" s="10" t="s">
        <v>1111</v>
      </c>
    </row>
    <row r="1571" spans="1:10">
      <c r="A1571" s="5" t="s">
        <v>1198</v>
      </c>
      <c r="B1571" s="6">
        <v>44914.824199120369</v>
      </c>
      <c r="C1571" s="5" t="s">
        <v>1094</v>
      </c>
      <c r="D1571" s="7"/>
      <c r="E1571" s="10"/>
      <c r="F1571" s="8">
        <v>5217.8999999999996</v>
      </c>
      <c r="I1571" s="11" t="s">
        <v>9</v>
      </c>
      <c r="J1571" s="10" t="s">
        <v>1122</v>
      </c>
    </row>
    <row r="1572" spans="1:10">
      <c r="A1572" s="5" t="s">
        <v>1198</v>
      </c>
      <c r="B1572" s="6">
        <v>44914.824199120369</v>
      </c>
      <c r="C1572" s="5" t="s">
        <v>1094</v>
      </c>
      <c r="D1572" s="7"/>
      <c r="E1572" s="10"/>
      <c r="F1572" s="8">
        <v>60664</v>
      </c>
      <c r="I1572" s="11" t="s">
        <v>9</v>
      </c>
      <c r="J1572" s="10" t="s">
        <v>1096</v>
      </c>
    </row>
    <row r="1573" spans="1:10">
      <c r="A1573" s="12" t="s">
        <v>21</v>
      </c>
      <c r="B1573" s="3"/>
      <c r="C1573" s="3"/>
      <c r="D1573" s="26">
        <f>516655.7+11901.6</f>
        <v>528557.30000000005</v>
      </c>
      <c r="E1573" s="10"/>
      <c r="F1573" s="20">
        <f>SUM(F1537:G1572)</f>
        <v>528557.30000000005</v>
      </c>
      <c r="H1573" s="8"/>
      <c r="I1573" s="11"/>
      <c r="J1573" s="10"/>
    </row>
    <row r="1574" spans="1:10">
      <c r="A1574" s="13" t="s">
        <v>22</v>
      </c>
      <c r="B1574" s="13" t="s">
        <v>23</v>
      </c>
      <c r="C1574" s="13" t="s">
        <v>24</v>
      </c>
      <c r="D1574" s="7"/>
      <c r="E1574" s="10"/>
      <c r="H1574" s="8"/>
      <c r="I1574" s="11"/>
      <c r="J1574" s="10"/>
    </row>
    <row r="1575" spans="1:10" ht="15.75" customHeight="1">
      <c r="D1575" s="14">
        <v>112450116</v>
      </c>
    </row>
    <row r="1576" spans="1:10" ht="15.75" customHeight="1">
      <c r="D1576" s="14">
        <v>112450189</v>
      </c>
    </row>
    <row r="1578" spans="1:10">
      <c r="A1578" s="1" t="s">
        <v>0</v>
      </c>
      <c r="B1578" s="2"/>
      <c r="C1578" s="2"/>
      <c r="D1578" s="2"/>
      <c r="E1578" s="2"/>
      <c r="F1578" s="2"/>
      <c r="G1578" s="2"/>
      <c r="H1578" s="2"/>
      <c r="I1578" s="2"/>
      <c r="J1578" s="2"/>
    </row>
    <row r="1579" spans="1:10">
      <c r="A1579" s="3" t="s">
        <v>191</v>
      </c>
      <c r="B1579" s="2"/>
      <c r="C1579" s="2"/>
      <c r="D1579" s="2"/>
      <c r="E1579" s="2"/>
      <c r="F1579" s="2"/>
      <c r="G1579" s="2"/>
      <c r="H1579" s="2"/>
      <c r="I1579" s="2"/>
      <c r="J1579" s="2"/>
    </row>
    <row r="1580" spans="1:10">
      <c r="A1580" s="88" t="s">
        <v>0</v>
      </c>
      <c r="B1580" s="88" t="s">
        <v>2</v>
      </c>
      <c r="C1580" s="88" t="s">
        <v>3</v>
      </c>
      <c r="D1580" s="88" t="s">
        <v>4</v>
      </c>
      <c r="E1580" s="88" t="s">
        <v>5</v>
      </c>
      <c r="F1580" s="88" t="s">
        <v>6</v>
      </c>
      <c r="G1580" s="90"/>
      <c r="H1580" s="91"/>
      <c r="I1580" s="88" t="s">
        <v>7</v>
      </c>
      <c r="J1580" s="88" t="s">
        <v>8</v>
      </c>
    </row>
    <row r="1581" spans="1:10">
      <c r="A1581" s="89"/>
      <c r="B1581" s="89"/>
      <c r="C1581" s="89"/>
      <c r="D1581" s="89"/>
      <c r="E1581" s="89"/>
      <c r="F1581" s="4" t="s">
        <v>9</v>
      </c>
      <c r="G1581" s="4" t="s">
        <v>10</v>
      </c>
      <c r="H1581" s="4" t="s">
        <v>11</v>
      </c>
      <c r="I1581" s="89"/>
      <c r="J1581" s="89"/>
    </row>
    <row r="1582" spans="1:10">
      <c r="A1582" s="5" t="s">
        <v>1199</v>
      </c>
      <c r="B1582" s="6">
        <v>44915.857764976849</v>
      </c>
      <c r="C1582" s="5" t="s">
        <v>1094</v>
      </c>
      <c r="D1582" s="7"/>
      <c r="E1582" s="10"/>
      <c r="G1582" s="8">
        <v>37438.9</v>
      </c>
      <c r="I1582" s="11" t="s">
        <v>10</v>
      </c>
      <c r="J1582" s="5" t="s">
        <v>1097</v>
      </c>
    </row>
    <row r="1583" spans="1:10">
      <c r="A1583" s="5" t="s">
        <v>1199</v>
      </c>
      <c r="B1583" s="6">
        <v>44915.857764976849</v>
      </c>
      <c r="C1583" s="5" t="s">
        <v>1094</v>
      </c>
      <c r="D1583" s="7"/>
      <c r="E1583" s="10"/>
      <c r="G1583" s="8">
        <v>6124.25</v>
      </c>
      <c r="I1583" s="11" t="s">
        <v>10</v>
      </c>
      <c r="J1583" s="10" t="s">
        <v>1096</v>
      </c>
    </row>
    <row r="1584" spans="1:10">
      <c r="A1584" s="5" t="s">
        <v>1200</v>
      </c>
      <c r="B1584" s="6">
        <v>44915.857764976849</v>
      </c>
      <c r="C1584" s="5" t="s">
        <v>1094</v>
      </c>
      <c r="D1584" s="9">
        <v>45153044578</v>
      </c>
      <c r="E1584" s="10" t="s">
        <v>184</v>
      </c>
      <c r="H1584" s="8">
        <v>4095.81</v>
      </c>
      <c r="I1584" s="5" t="s">
        <v>15</v>
      </c>
      <c r="J1584" s="5" t="s">
        <v>1095</v>
      </c>
    </row>
    <row r="1585" spans="1:10">
      <c r="A1585" s="5" t="s">
        <v>1199</v>
      </c>
      <c r="B1585" s="6">
        <v>44915.857764976849</v>
      </c>
      <c r="C1585" s="5" t="s">
        <v>1094</v>
      </c>
      <c r="D1585" s="9">
        <v>52116598694</v>
      </c>
      <c r="E1585" s="10" t="s">
        <v>184</v>
      </c>
      <c r="H1585" s="8">
        <v>1410</v>
      </c>
      <c r="I1585" s="5" t="s">
        <v>15</v>
      </c>
      <c r="J1585" s="5" t="s">
        <v>1095</v>
      </c>
    </row>
    <row r="1586" spans="1:10">
      <c r="A1586" s="5" t="s">
        <v>1199</v>
      </c>
      <c r="B1586" s="6">
        <v>44915.857764976849</v>
      </c>
      <c r="C1586" s="5" t="s">
        <v>1094</v>
      </c>
      <c r="D1586" s="9">
        <v>45133049085</v>
      </c>
      <c r="E1586" s="10" t="s">
        <v>184</v>
      </c>
      <c r="H1586" s="8">
        <v>1471</v>
      </c>
      <c r="I1586" s="5" t="s">
        <v>15</v>
      </c>
      <c r="J1586" s="5" t="s">
        <v>1095</v>
      </c>
    </row>
    <row r="1587" spans="1:10">
      <c r="A1587" s="5" t="s">
        <v>1199</v>
      </c>
      <c r="B1587" s="6">
        <v>44915.857764976849</v>
      </c>
      <c r="C1587" s="5" t="s">
        <v>1094</v>
      </c>
      <c r="D1587" s="9">
        <v>45113196584</v>
      </c>
      <c r="E1587" s="10" t="s">
        <v>184</v>
      </c>
      <c r="H1587" s="8">
        <v>1222.2</v>
      </c>
      <c r="I1587" s="5" t="s">
        <v>15</v>
      </c>
      <c r="J1587" s="5" t="s">
        <v>1095</v>
      </c>
    </row>
    <row r="1588" spans="1:10">
      <c r="A1588" s="5" t="s">
        <v>1199</v>
      </c>
      <c r="B1588" s="6">
        <v>44915.857764976849</v>
      </c>
      <c r="C1588" s="5" t="s">
        <v>1094</v>
      </c>
      <c r="D1588" s="9">
        <v>45143420724</v>
      </c>
      <c r="E1588" s="10" t="s">
        <v>184</v>
      </c>
      <c r="H1588" s="8">
        <v>149.56</v>
      </c>
      <c r="I1588" s="5" t="s">
        <v>15</v>
      </c>
      <c r="J1588" s="5" t="s">
        <v>1095</v>
      </c>
    </row>
    <row r="1589" spans="1:10">
      <c r="A1589" s="5" t="s">
        <v>1199</v>
      </c>
      <c r="B1589" s="6">
        <v>44915.857764976849</v>
      </c>
      <c r="C1589" s="5" t="s">
        <v>1094</v>
      </c>
      <c r="D1589" s="9">
        <v>45143421934</v>
      </c>
      <c r="E1589" s="10" t="s">
        <v>184</v>
      </c>
      <c r="H1589" s="8">
        <v>341.92</v>
      </c>
      <c r="I1589" s="5" t="s">
        <v>15</v>
      </c>
      <c r="J1589" s="5" t="s">
        <v>1095</v>
      </c>
    </row>
    <row r="1590" spans="1:10">
      <c r="A1590" s="5" t="s">
        <v>1199</v>
      </c>
      <c r="B1590" s="6">
        <v>44915.857764976849</v>
      </c>
      <c r="C1590" s="5" t="s">
        <v>1094</v>
      </c>
      <c r="D1590" s="9">
        <v>45163142460</v>
      </c>
      <c r="E1590" s="10" t="s">
        <v>184</v>
      </c>
      <c r="H1590" s="8">
        <v>2036.96</v>
      </c>
      <c r="I1590" s="5" t="s">
        <v>15</v>
      </c>
      <c r="J1590" s="5" t="s">
        <v>1097</v>
      </c>
    </row>
    <row r="1591" spans="1:10">
      <c r="A1591" s="5" t="s">
        <v>1199</v>
      </c>
      <c r="B1591" s="6">
        <v>44915.857764976849</v>
      </c>
      <c r="C1591" s="5" t="s">
        <v>1094</v>
      </c>
      <c r="D1591" s="9">
        <v>45113198897</v>
      </c>
      <c r="E1591" s="10" t="s">
        <v>184</v>
      </c>
      <c r="H1591" s="8">
        <v>2418.06</v>
      </c>
      <c r="I1591" s="5" t="s">
        <v>15</v>
      </c>
      <c r="J1591" s="5" t="s">
        <v>1097</v>
      </c>
    </row>
    <row r="1592" spans="1:10">
      <c r="A1592" s="5" t="s">
        <v>1199</v>
      </c>
      <c r="B1592" s="6">
        <v>44915.857764976849</v>
      </c>
      <c r="C1592" s="5" t="s">
        <v>1094</v>
      </c>
      <c r="D1592" s="7"/>
      <c r="E1592" s="10"/>
      <c r="F1592" s="8">
        <v>9655.6</v>
      </c>
      <c r="I1592" s="11" t="s">
        <v>9</v>
      </c>
      <c r="J1592" s="5" t="s">
        <v>1095</v>
      </c>
    </row>
    <row r="1593" spans="1:10">
      <c r="A1593" s="5" t="s">
        <v>1199</v>
      </c>
      <c r="B1593" s="6">
        <v>44915.857764976849</v>
      </c>
      <c r="C1593" s="5" t="s">
        <v>1094</v>
      </c>
      <c r="D1593" s="7"/>
      <c r="E1593" s="10"/>
      <c r="F1593" s="8">
        <v>14131.6</v>
      </c>
      <c r="I1593" s="11" t="s">
        <v>9</v>
      </c>
      <c r="J1593" s="5" t="s">
        <v>1099</v>
      </c>
    </row>
    <row r="1594" spans="1:10">
      <c r="A1594" s="5" t="s">
        <v>1199</v>
      </c>
      <c r="B1594" s="6">
        <v>44915.857764976849</v>
      </c>
      <c r="C1594" s="5" t="s">
        <v>1094</v>
      </c>
      <c r="D1594" s="7"/>
      <c r="E1594" s="10"/>
      <c r="F1594" s="8">
        <v>131722.70000000001</v>
      </c>
      <c r="I1594" s="11" t="s">
        <v>9</v>
      </c>
      <c r="J1594" s="5" t="s">
        <v>1097</v>
      </c>
    </row>
    <row r="1595" spans="1:10">
      <c r="A1595" s="5" t="s">
        <v>1199</v>
      </c>
      <c r="B1595" s="6">
        <v>44915.857764976849</v>
      </c>
      <c r="C1595" s="5" t="s">
        <v>1094</v>
      </c>
      <c r="D1595" s="7"/>
      <c r="E1595" s="10"/>
      <c r="F1595" s="8">
        <v>13809.2</v>
      </c>
      <c r="I1595" s="11" t="s">
        <v>9</v>
      </c>
      <c r="J1595" s="10" t="s">
        <v>1101</v>
      </c>
    </row>
    <row r="1596" spans="1:10">
      <c r="A1596" s="5" t="s">
        <v>1199</v>
      </c>
      <c r="B1596" s="6">
        <v>44915.857764976849</v>
      </c>
      <c r="C1596" s="5" t="s">
        <v>1094</v>
      </c>
      <c r="D1596" s="7"/>
      <c r="E1596" s="10"/>
      <c r="F1596" s="8">
        <v>16033.3</v>
      </c>
      <c r="I1596" s="11" t="s">
        <v>9</v>
      </c>
      <c r="J1596" s="5" t="s">
        <v>1102</v>
      </c>
    </row>
    <row r="1597" spans="1:10">
      <c r="A1597" s="5" t="s">
        <v>1199</v>
      </c>
      <c r="B1597" s="6">
        <v>44915.857764976849</v>
      </c>
      <c r="C1597" s="5" t="s">
        <v>1094</v>
      </c>
      <c r="D1597" s="7"/>
      <c r="E1597" s="10"/>
      <c r="F1597" s="8">
        <v>9841.6</v>
      </c>
      <c r="I1597" s="11" t="s">
        <v>9</v>
      </c>
      <c r="J1597" s="5" t="s">
        <v>1103</v>
      </c>
    </row>
    <row r="1598" spans="1:10">
      <c r="A1598" s="5" t="s">
        <v>1199</v>
      </c>
      <c r="B1598" s="6">
        <v>44915.857764976849</v>
      </c>
      <c r="C1598" s="5" t="s">
        <v>1094</v>
      </c>
      <c r="D1598" s="7"/>
      <c r="E1598" s="10"/>
      <c r="F1598" s="8">
        <v>18263.400000000001</v>
      </c>
      <c r="I1598" s="11" t="s">
        <v>9</v>
      </c>
      <c r="J1598" s="5" t="s">
        <v>1104</v>
      </c>
    </row>
    <row r="1599" spans="1:10">
      <c r="A1599" s="5" t="s">
        <v>1199</v>
      </c>
      <c r="B1599" s="6">
        <v>44915.857764976849</v>
      </c>
      <c r="C1599" s="5" t="s">
        <v>1094</v>
      </c>
      <c r="D1599" s="7"/>
      <c r="E1599" s="10"/>
      <c r="F1599" s="8">
        <v>16326.8</v>
      </c>
      <c r="I1599" s="11" t="s">
        <v>9</v>
      </c>
      <c r="J1599" s="10" t="s">
        <v>1105</v>
      </c>
    </row>
    <row r="1600" spans="1:10">
      <c r="A1600" s="5" t="s">
        <v>1199</v>
      </c>
      <c r="B1600" s="6">
        <v>44915.857764976849</v>
      </c>
      <c r="C1600" s="5" t="s">
        <v>1094</v>
      </c>
      <c r="D1600" s="7"/>
      <c r="E1600" s="10"/>
      <c r="F1600" s="8">
        <v>5112</v>
      </c>
      <c r="I1600" s="11" t="s">
        <v>9</v>
      </c>
      <c r="J1600" s="5" t="s">
        <v>1106</v>
      </c>
    </row>
    <row r="1601" spans="1:10">
      <c r="A1601" s="5" t="s">
        <v>1199</v>
      </c>
      <c r="B1601" s="6">
        <v>44915.857764976849</v>
      </c>
      <c r="C1601" s="5" t="s">
        <v>1094</v>
      </c>
      <c r="D1601" s="7"/>
      <c r="E1601" s="10"/>
      <c r="F1601" s="8">
        <v>25204.7</v>
      </c>
      <c r="I1601" s="11" t="s">
        <v>9</v>
      </c>
      <c r="J1601" s="10" t="s">
        <v>1107</v>
      </c>
    </row>
    <row r="1602" spans="1:10">
      <c r="A1602" s="5" t="s">
        <v>1199</v>
      </c>
      <c r="B1602" s="6">
        <v>44915.857764976849</v>
      </c>
      <c r="C1602" s="5" t="s">
        <v>1094</v>
      </c>
      <c r="D1602" s="7"/>
      <c r="E1602" s="10"/>
      <c r="F1602" s="8">
        <v>9496.2999999999993</v>
      </c>
      <c r="I1602" s="11" t="s">
        <v>9</v>
      </c>
      <c r="J1602" s="10" t="s">
        <v>1108</v>
      </c>
    </row>
    <row r="1603" spans="1:10">
      <c r="A1603" s="5" t="s">
        <v>1199</v>
      </c>
      <c r="B1603" s="6">
        <v>44915.857764976849</v>
      </c>
      <c r="C1603" s="5" t="s">
        <v>1094</v>
      </c>
      <c r="D1603" s="7"/>
      <c r="E1603" s="10"/>
      <c r="F1603" s="8">
        <v>12075.9</v>
      </c>
      <c r="I1603" s="11" t="s">
        <v>9</v>
      </c>
      <c r="J1603" s="10" t="s">
        <v>1109</v>
      </c>
    </row>
    <row r="1604" spans="1:10">
      <c r="A1604" s="5" t="s">
        <v>1199</v>
      </c>
      <c r="B1604" s="6">
        <v>44915.857764976849</v>
      </c>
      <c r="C1604" s="5" t="s">
        <v>1094</v>
      </c>
      <c r="D1604" s="7"/>
      <c r="E1604" s="10"/>
      <c r="F1604" s="8">
        <v>1920</v>
      </c>
      <c r="I1604" s="11" t="s">
        <v>9</v>
      </c>
      <c r="J1604" s="10" t="s">
        <v>1118</v>
      </c>
    </row>
    <row r="1605" spans="1:10">
      <c r="A1605" s="5" t="s">
        <v>1199</v>
      </c>
      <c r="B1605" s="6">
        <v>44915.857764976849</v>
      </c>
      <c r="C1605" s="5" t="s">
        <v>1094</v>
      </c>
      <c r="D1605" s="7"/>
      <c r="E1605" s="10"/>
      <c r="F1605" s="8">
        <v>12781.3</v>
      </c>
      <c r="I1605" s="11" t="s">
        <v>9</v>
      </c>
      <c r="J1605" s="10" t="s">
        <v>1110</v>
      </c>
    </row>
    <row r="1606" spans="1:10">
      <c r="A1606" s="5" t="s">
        <v>1199</v>
      </c>
      <c r="B1606" s="6">
        <v>44915.857764976849</v>
      </c>
      <c r="C1606" s="5" t="s">
        <v>1094</v>
      </c>
      <c r="D1606" s="7"/>
      <c r="E1606" s="10"/>
      <c r="F1606" s="8">
        <v>15164.4</v>
      </c>
      <c r="I1606" s="11" t="s">
        <v>9</v>
      </c>
      <c r="J1606" s="10" t="s">
        <v>1111</v>
      </c>
    </row>
    <row r="1607" spans="1:10">
      <c r="A1607" s="5" t="s">
        <v>1199</v>
      </c>
      <c r="B1607" s="6">
        <v>44915.857764976849</v>
      </c>
      <c r="C1607" s="5" t="s">
        <v>1094</v>
      </c>
      <c r="D1607" s="7"/>
      <c r="E1607" s="10"/>
      <c r="F1607" s="8">
        <v>10180</v>
      </c>
      <c r="I1607" s="11" t="s">
        <v>9</v>
      </c>
      <c r="J1607" s="10" t="s">
        <v>1122</v>
      </c>
    </row>
    <row r="1608" spans="1:10">
      <c r="A1608" s="5" t="s">
        <v>1199</v>
      </c>
      <c r="B1608" s="6">
        <v>44915.857764976849</v>
      </c>
      <c r="C1608" s="5" t="s">
        <v>1094</v>
      </c>
      <c r="D1608" s="7"/>
      <c r="E1608" s="10"/>
      <c r="F1608" s="8">
        <v>99271</v>
      </c>
      <c r="I1608" s="11" t="s">
        <v>9</v>
      </c>
      <c r="J1608" s="10" t="s">
        <v>1096</v>
      </c>
    </row>
    <row r="1609" spans="1:10">
      <c r="A1609" s="5" t="s">
        <v>1199</v>
      </c>
      <c r="B1609" s="6">
        <v>44915.857764976849</v>
      </c>
      <c r="C1609" s="5" t="s">
        <v>1094</v>
      </c>
      <c r="D1609" s="7"/>
      <c r="E1609" s="10"/>
      <c r="F1609" s="8">
        <v>15947.5</v>
      </c>
      <c r="I1609" s="11" t="s">
        <v>9</v>
      </c>
      <c r="J1609" s="5" t="s">
        <v>1113</v>
      </c>
    </row>
    <row r="1610" spans="1:10">
      <c r="A1610" s="5" t="s">
        <v>1199</v>
      </c>
      <c r="B1610" s="6">
        <v>44915.857764976849</v>
      </c>
      <c r="C1610" s="5" t="s">
        <v>1094</v>
      </c>
      <c r="D1610" s="7"/>
      <c r="E1610" s="10"/>
      <c r="F1610" s="8">
        <v>2745.8</v>
      </c>
      <c r="I1610" s="11" t="s">
        <v>9</v>
      </c>
      <c r="J1610" s="5" t="s">
        <v>1114</v>
      </c>
    </row>
    <row r="1611" spans="1:10">
      <c r="A1611" s="5" t="s">
        <v>1199</v>
      </c>
      <c r="B1611" s="6">
        <v>44915.857764976849</v>
      </c>
      <c r="C1611" s="5" t="s">
        <v>1094</v>
      </c>
      <c r="D1611" s="7"/>
      <c r="E1611" s="10"/>
      <c r="F1611" s="8">
        <v>4362.3</v>
      </c>
      <c r="I1611" s="11" t="s">
        <v>9</v>
      </c>
      <c r="J1611" s="5" t="s">
        <v>1193</v>
      </c>
    </row>
    <row r="1612" spans="1:10">
      <c r="A1612" s="12" t="s">
        <v>21</v>
      </c>
      <c r="B1612" s="3"/>
      <c r="C1612" s="3"/>
      <c r="D1612" s="7"/>
      <c r="E1612" s="10"/>
      <c r="F1612" s="25">
        <f>SUM(F1582:G1611)</f>
        <v>487608.55000000005</v>
      </c>
      <c r="H1612" s="8"/>
      <c r="I1612" s="11"/>
      <c r="J1612" s="10"/>
    </row>
    <row r="1613" spans="1:10" ht="15.75" customHeight="1">
      <c r="A1613" s="13" t="s">
        <v>22</v>
      </c>
      <c r="B1613" s="13" t="s">
        <v>23</v>
      </c>
      <c r="C1613" s="13" t="s">
        <v>24</v>
      </c>
      <c r="D1613" s="14">
        <v>112458290</v>
      </c>
      <c r="E1613" s="10"/>
      <c r="H1613" s="8"/>
      <c r="I1613" s="11"/>
      <c r="J1613" s="10"/>
    </row>
    <row r="1616" spans="1:10">
      <c r="A1616" s="1" t="s">
        <v>0</v>
      </c>
      <c r="B1616" s="2"/>
      <c r="C1616" s="2"/>
      <c r="D1616" s="2"/>
      <c r="E1616" s="2"/>
      <c r="F1616" s="2"/>
      <c r="G1616" s="2"/>
      <c r="H1616" s="2"/>
      <c r="I1616" s="2"/>
      <c r="J1616" s="2"/>
    </row>
    <row r="1617" spans="1:10">
      <c r="A1617" s="3" t="s">
        <v>194</v>
      </c>
      <c r="B1617" s="2"/>
      <c r="C1617" s="2"/>
      <c r="D1617" s="2"/>
      <c r="E1617" s="2"/>
      <c r="F1617" s="2"/>
      <c r="G1617" s="2"/>
      <c r="H1617" s="2"/>
      <c r="I1617" s="2"/>
      <c r="J1617" s="2"/>
    </row>
    <row r="1618" spans="1:10">
      <c r="A1618" s="88" t="s">
        <v>0</v>
      </c>
      <c r="B1618" s="88" t="s">
        <v>2</v>
      </c>
      <c r="C1618" s="88" t="s">
        <v>3</v>
      </c>
      <c r="D1618" s="88" t="s">
        <v>4</v>
      </c>
      <c r="E1618" s="88" t="s">
        <v>5</v>
      </c>
      <c r="F1618" s="88" t="s">
        <v>6</v>
      </c>
      <c r="G1618" s="90"/>
      <c r="H1618" s="91"/>
      <c r="I1618" s="88" t="s">
        <v>7</v>
      </c>
      <c r="J1618" s="88" t="s">
        <v>8</v>
      </c>
    </row>
    <row r="1619" spans="1:10">
      <c r="A1619" s="89"/>
      <c r="B1619" s="89"/>
      <c r="C1619" s="89"/>
      <c r="D1619" s="89"/>
      <c r="E1619" s="89"/>
      <c r="F1619" s="4" t="s">
        <v>9</v>
      </c>
      <c r="G1619" s="4" t="s">
        <v>10</v>
      </c>
      <c r="H1619" s="4" t="s">
        <v>11</v>
      </c>
      <c r="I1619" s="89"/>
      <c r="J1619" s="89"/>
    </row>
    <row r="1620" spans="1:10">
      <c r="A1620" s="5" t="s">
        <v>1201</v>
      </c>
      <c r="B1620" s="6">
        <v>44916.834645949071</v>
      </c>
      <c r="C1620" s="5" t="s">
        <v>1094</v>
      </c>
      <c r="D1620" s="9">
        <v>45113200666</v>
      </c>
      <c r="E1620" s="10" t="s">
        <v>184</v>
      </c>
      <c r="H1620" s="8">
        <v>296.95</v>
      </c>
      <c r="I1620" s="5" t="s">
        <v>15</v>
      </c>
      <c r="J1620" s="5" t="s">
        <v>1095</v>
      </c>
    </row>
    <row r="1621" spans="1:10">
      <c r="A1621" s="5" t="s">
        <v>1201</v>
      </c>
      <c r="B1621" s="6">
        <v>44916.834645949071</v>
      </c>
      <c r="C1621" s="5" t="s">
        <v>1094</v>
      </c>
      <c r="D1621" s="9">
        <v>45163147067</v>
      </c>
      <c r="E1621" s="10" t="s">
        <v>184</v>
      </c>
      <c r="H1621" s="8">
        <v>614.16</v>
      </c>
      <c r="I1621" s="5" t="s">
        <v>15</v>
      </c>
      <c r="J1621" s="5" t="s">
        <v>1095</v>
      </c>
    </row>
    <row r="1622" spans="1:10">
      <c r="A1622" s="5" t="s">
        <v>1201</v>
      </c>
      <c r="B1622" s="6">
        <v>44916.834645949071</v>
      </c>
      <c r="C1622" s="5" t="s">
        <v>1094</v>
      </c>
      <c r="D1622" s="9">
        <v>45123183404</v>
      </c>
      <c r="E1622" s="10" t="s">
        <v>184</v>
      </c>
      <c r="H1622" s="8">
        <v>153.97999999999999</v>
      </c>
      <c r="I1622" s="5" t="s">
        <v>15</v>
      </c>
      <c r="J1622" s="5" t="s">
        <v>1095</v>
      </c>
    </row>
    <row r="1623" spans="1:10">
      <c r="A1623" s="5" t="s">
        <v>1201</v>
      </c>
      <c r="B1623" s="6">
        <v>44916.834645949071</v>
      </c>
      <c r="C1623" s="5" t="s">
        <v>1094</v>
      </c>
      <c r="D1623" s="9">
        <v>45153048989</v>
      </c>
      <c r="E1623" s="10" t="s">
        <v>184</v>
      </c>
      <c r="H1623" s="8">
        <v>1375.1</v>
      </c>
      <c r="I1623" s="5" t="s">
        <v>15</v>
      </c>
      <c r="J1623" s="5" t="s">
        <v>1095</v>
      </c>
    </row>
    <row r="1624" spans="1:10">
      <c r="A1624" s="5" t="s">
        <v>1201</v>
      </c>
      <c r="B1624" s="6">
        <v>44916.834645949071</v>
      </c>
      <c r="C1624" s="5" t="s">
        <v>1094</v>
      </c>
      <c r="D1624" s="7">
        <v>32657237</v>
      </c>
      <c r="E1624" s="10" t="s">
        <v>654</v>
      </c>
      <c r="H1624" s="8">
        <v>7051.31</v>
      </c>
      <c r="I1624" s="5" t="s">
        <v>15</v>
      </c>
      <c r="J1624" s="5" t="s">
        <v>1095</v>
      </c>
    </row>
    <row r="1625" spans="1:10">
      <c r="A1625" s="5" t="s">
        <v>1201</v>
      </c>
      <c r="B1625" s="6">
        <v>44916.834645949071</v>
      </c>
      <c r="C1625" s="5" t="s">
        <v>1094</v>
      </c>
      <c r="D1625" s="9">
        <v>45173115641</v>
      </c>
      <c r="E1625" s="10" t="s">
        <v>184</v>
      </c>
      <c r="H1625" s="8">
        <v>544.08000000000004</v>
      </c>
      <c r="I1625" s="5" t="s">
        <v>15</v>
      </c>
      <c r="J1625" s="5" t="s">
        <v>1095</v>
      </c>
    </row>
    <row r="1626" spans="1:10">
      <c r="A1626" s="5" t="s">
        <v>1201</v>
      </c>
      <c r="B1626" s="6">
        <v>44916.834645949071</v>
      </c>
      <c r="C1626" s="5" t="s">
        <v>1094</v>
      </c>
      <c r="D1626" s="9">
        <v>45143425092</v>
      </c>
      <c r="E1626" s="10" t="s">
        <v>184</v>
      </c>
      <c r="H1626" s="8">
        <v>500</v>
      </c>
      <c r="I1626" s="5" t="s">
        <v>15</v>
      </c>
      <c r="J1626" s="5" t="s">
        <v>1097</v>
      </c>
    </row>
    <row r="1627" spans="1:10">
      <c r="A1627" s="5" t="s">
        <v>1201</v>
      </c>
      <c r="B1627" s="6">
        <v>44916.834645949071</v>
      </c>
      <c r="C1627" s="5" t="s">
        <v>1094</v>
      </c>
      <c r="D1627" s="9">
        <v>45153049094</v>
      </c>
      <c r="E1627" s="10" t="s">
        <v>184</v>
      </c>
      <c r="H1627" s="8">
        <v>500</v>
      </c>
      <c r="I1627" s="5" t="s">
        <v>15</v>
      </c>
      <c r="J1627" s="5" t="s">
        <v>1097</v>
      </c>
    </row>
    <row r="1628" spans="1:10">
      <c r="A1628" s="5" t="s">
        <v>1201</v>
      </c>
      <c r="B1628" s="6">
        <v>44916.834645949071</v>
      </c>
      <c r="C1628" s="5" t="s">
        <v>1094</v>
      </c>
      <c r="D1628" s="9">
        <v>45143425072</v>
      </c>
      <c r="E1628" s="10" t="s">
        <v>184</v>
      </c>
      <c r="H1628" s="8">
        <v>925</v>
      </c>
      <c r="I1628" s="5" t="s">
        <v>15</v>
      </c>
      <c r="J1628" s="5" t="s">
        <v>1097</v>
      </c>
    </row>
    <row r="1629" spans="1:10">
      <c r="A1629" s="5" t="s">
        <v>1201</v>
      </c>
      <c r="B1629" s="6">
        <v>44916.834645949071</v>
      </c>
      <c r="C1629" s="5" t="s">
        <v>1094</v>
      </c>
      <c r="D1629" s="9">
        <v>45113201310</v>
      </c>
      <c r="E1629" s="10" t="s">
        <v>184</v>
      </c>
      <c r="H1629" s="8">
        <v>925</v>
      </c>
      <c r="I1629" s="5" t="s">
        <v>15</v>
      </c>
      <c r="J1629" s="5" t="s">
        <v>1097</v>
      </c>
    </row>
    <row r="1630" spans="1:10">
      <c r="A1630" s="5" t="s">
        <v>1201</v>
      </c>
      <c r="B1630" s="6">
        <v>44916.834645949071</v>
      </c>
      <c r="C1630" s="5" t="s">
        <v>1094</v>
      </c>
      <c r="D1630" s="9">
        <v>45163147206</v>
      </c>
      <c r="E1630" s="10" t="s">
        <v>184</v>
      </c>
      <c r="H1630" s="8">
        <v>925</v>
      </c>
      <c r="I1630" s="5" t="s">
        <v>15</v>
      </c>
      <c r="J1630" s="5" t="s">
        <v>1097</v>
      </c>
    </row>
    <row r="1631" spans="1:10">
      <c r="A1631" s="5" t="s">
        <v>1201</v>
      </c>
      <c r="B1631" s="6">
        <v>44916.834645949071</v>
      </c>
      <c r="C1631" s="5" t="s">
        <v>1094</v>
      </c>
      <c r="D1631" s="9">
        <v>45113201305</v>
      </c>
      <c r="E1631" s="10" t="s">
        <v>184</v>
      </c>
      <c r="H1631" s="8">
        <v>925</v>
      </c>
      <c r="I1631" s="5" t="s">
        <v>15</v>
      </c>
      <c r="J1631" s="5" t="s">
        <v>1097</v>
      </c>
    </row>
    <row r="1632" spans="1:10">
      <c r="A1632" s="5" t="s">
        <v>1201</v>
      </c>
      <c r="B1632" s="6">
        <v>44916.834645949071</v>
      </c>
      <c r="C1632" s="5" t="s">
        <v>1094</v>
      </c>
      <c r="D1632" s="9">
        <v>45123183640</v>
      </c>
      <c r="E1632" s="10" t="s">
        <v>184</v>
      </c>
      <c r="H1632" s="8">
        <v>20132.919999999998</v>
      </c>
      <c r="I1632" s="5" t="s">
        <v>15</v>
      </c>
      <c r="J1632" s="10" t="s">
        <v>1096</v>
      </c>
    </row>
    <row r="1633" spans="1:10">
      <c r="A1633" s="5" t="s">
        <v>1201</v>
      </c>
      <c r="B1633" s="6">
        <v>44916.834645949071</v>
      </c>
      <c r="C1633" s="5" t="s">
        <v>1094</v>
      </c>
      <c r="D1633" s="9">
        <v>45163147489</v>
      </c>
      <c r="E1633" s="10" t="s">
        <v>184</v>
      </c>
      <c r="H1633" s="8">
        <v>9648</v>
      </c>
      <c r="I1633" s="5" t="s">
        <v>15</v>
      </c>
      <c r="J1633" s="10" t="s">
        <v>1096</v>
      </c>
    </row>
    <row r="1634" spans="1:10">
      <c r="A1634" s="5" t="s">
        <v>1201</v>
      </c>
      <c r="B1634" s="6">
        <v>44916.834645949071</v>
      </c>
      <c r="C1634" s="5" t="s">
        <v>1094</v>
      </c>
      <c r="D1634" s="9">
        <v>45173115763</v>
      </c>
      <c r="E1634" s="10" t="s">
        <v>184</v>
      </c>
      <c r="H1634" s="8">
        <v>737.25</v>
      </c>
      <c r="I1634" s="5" t="s">
        <v>15</v>
      </c>
      <c r="J1634" s="10" t="s">
        <v>1096</v>
      </c>
    </row>
    <row r="1635" spans="1:10">
      <c r="A1635" s="5" t="s">
        <v>1201</v>
      </c>
      <c r="B1635" s="6">
        <v>44916.834645949071</v>
      </c>
      <c r="C1635" s="5" t="s">
        <v>1094</v>
      </c>
      <c r="D1635" s="9">
        <v>45153049337</v>
      </c>
      <c r="E1635" s="10" t="s">
        <v>184</v>
      </c>
      <c r="H1635" s="8">
        <v>2119.1999999999998</v>
      </c>
      <c r="I1635" s="5" t="s">
        <v>15</v>
      </c>
      <c r="J1635" s="10" t="s">
        <v>1096</v>
      </c>
    </row>
    <row r="1636" spans="1:10">
      <c r="A1636" s="5" t="s">
        <v>1201</v>
      </c>
      <c r="B1636" s="6">
        <v>44916.834645949071</v>
      </c>
      <c r="C1636" s="5" t="s">
        <v>1094</v>
      </c>
      <c r="D1636" s="9">
        <v>45153049341</v>
      </c>
      <c r="E1636" s="10" t="s">
        <v>184</v>
      </c>
      <c r="H1636" s="8">
        <v>168</v>
      </c>
      <c r="I1636" s="5" t="s">
        <v>15</v>
      </c>
      <c r="J1636" s="10" t="s">
        <v>1096</v>
      </c>
    </row>
    <row r="1637" spans="1:10">
      <c r="A1637" s="5" t="s">
        <v>1202</v>
      </c>
      <c r="B1637" s="6">
        <v>44916.834645949071</v>
      </c>
      <c r="C1637" s="5" t="s">
        <v>1094</v>
      </c>
      <c r="D1637" s="7"/>
      <c r="E1637" s="10"/>
      <c r="F1637" s="8">
        <v>16038.6</v>
      </c>
      <c r="I1637" s="11" t="s">
        <v>9</v>
      </c>
      <c r="J1637" s="10" t="s">
        <v>1110</v>
      </c>
    </row>
    <row r="1638" spans="1:10">
      <c r="A1638" s="5" t="s">
        <v>1201</v>
      </c>
      <c r="B1638" s="6">
        <v>44916.834645949071</v>
      </c>
      <c r="C1638" s="5" t="s">
        <v>1094</v>
      </c>
      <c r="D1638" s="7"/>
      <c r="E1638" s="10"/>
      <c r="F1638" s="8">
        <v>48000.3</v>
      </c>
      <c r="I1638" s="11" t="s">
        <v>9</v>
      </c>
      <c r="J1638" s="5" t="s">
        <v>1095</v>
      </c>
    </row>
    <row r="1639" spans="1:10">
      <c r="A1639" s="5" t="s">
        <v>1201</v>
      </c>
      <c r="B1639" s="6">
        <v>44916.834645949071</v>
      </c>
      <c r="C1639" s="5" t="s">
        <v>1094</v>
      </c>
      <c r="D1639" s="7"/>
      <c r="E1639" s="10"/>
      <c r="F1639" s="8">
        <v>9078.1</v>
      </c>
      <c r="I1639" s="11" t="s">
        <v>9</v>
      </c>
      <c r="J1639" s="5" t="s">
        <v>1099</v>
      </c>
    </row>
    <row r="1640" spans="1:10">
      <c r="A1640" s="5" t="s">
        <v>1201</v>
      </c>
      <c r="B1640" s="6">
        <v>44916.834645949071</v>
      </c>
      <c r="C1640" s="5" t="s">
        <v>1094</v>
      </c>
      <c r="D1640" s="7"/>
      <c r="E1640" s="10"/>
      <c r="F1640" s="8">
        <v>99583</v>
      </c>
      <c r="I1640" s="11" t="s">
        <v>9</v>
      </c>
      <c r="J1640" s="10" t="s">
        <v>1100</v>
      </c>
    </row>
    <row r="1641" spans="1:10">
      <c r="A1641" s="5" t="s">
        <v>1201</v>
      </c>
      <c r="B1641" s="6">
        <v>44916.834645949071</v>
      </c>
      <c r="C1641" s="5" t="s">
        <v>1094</v>
      </c>
      <c r="D1641" s="7"/>
      <c r="E1641" s="10"/>
      <c r="F1641" s="8">
        <v>89948.5</v>
      </c>
      <c r="I1641" s="11" t="s">
        <v>9</v>
      </c>
      <c r="J1641" s="5" t="s">
        <v>1097</v>
      </c>
    </row>
    <row r="1642" spans="1:10">
      <c r="A1642" s="5" t="s">
        <v>1201</v>
      </c>
      <c r="B1642" s="6">
        <v>44916.834645949071</v>
      </c>
      <c r="C1642" s="5" t="s">
        <v>1094</v>
      </c>
      <c r="D1642" s="7"/>
      <c r="E1642" s="10"/>
      <c r="F1642" s="8">
        <v>13146</v>
      </c>
      <c r="I1642" s="11" t="s">
        <v>9</v>
      </c>
      <c r="J1642" s="10" t="s">
        <v>1101</v>
      </c>
    </row>
    <row r="1643" spans="1:10">
      <c r="A1643" s="5" t="s">
        <v>1201</v>
      </c>
      <c r="B1643" s="6">
        <v>44916.834645949071</v>
      </c>
      <c r="C1643" s="5" t="s">
        <v>1094</v>
      </c>
      <c r="D1643" s="7"/>
      <c r="E1643" s="10"/>
      <c r="F1643" s="8">
        <v>9764.2000000000007</v>
      </c>
      <c r="I1643" s="11" t="s">
        <v>9</v>
      </c>
      <c r="J1643" s="5" t="s">
        <v>1102</v>
      </c>
    </row>
    <row r="1644" spans="1:10">
      <c r="A1644" s="5" t="s">
        <v>1201</v>
      </c>
      <c r="B1644" s="6">
        <v>44916.834645949071</v>
      </c>
      <c r="C1644" s="5" t="s">
        <v>1094</v>
      </c>
      <c r="D1644" s="7"/>
      <c r="E1644" s="10"/>
      <c r="F1644" s="8">
        <v>20779</v>
      </c>
      <c r="I1644" s="11" t="s">
        <v>9</v>
      </c>
      <c r="J1644" s="5" t="s">
        <v>1103</v>
      </c>
    </row>
    <row r="1645" spans="1:10">
      <c r="A1645" s="5" t="s">
        <v>1201</v>
      </c>
      <c r="B1645" s="6">
        <v>44916.834645949071</v>
      </c>
      <c r="C1645" s="5" t="s">
        <v>1094</v>
      </c>
      <c r="D1645" s="7"/>
      <c r="E1645" s="10"/>
      <c r="F1645" s="8">
        <v>20101.400000000001</v>
      </c>
      <c r="I1645" s="11" t="s">
        <v>9</v>
      </c>
      <c r="J1645" s="10" t="s">
        <v>1105</v>
      </c>
    </row>
    <row r="1646" spans="1:10">
      <c r="A1646" s="5" t="s">
        <v>1201</v>
      </c>
      <c r="B1646" s="6">
        <v>44916.834645949071</v>
      </c>
      <c r="C1646" s="5" t="s">
        <v>1094</v>
      </c>
      <c r="D1646" s="7"/>
      <c r="E1646" s="10"/>
      <c r="F1646" s="8">
        <v>7576.4</v>
      </c>
      <c r="I1646" s="11" t="s">
        <v>9</v>
      </c>
      <c r="J1646" s="5" t="s">
        <v>1106</v>
      </c>
    </row>
    <row r="1647" spans="1:10">
      <c r="A1647" s="5" t="s">
        <v>1201</v>
      </c>
      <c r="B1647" s="6">
        <v>44916.834645949071</v>
      </c>
      <c r="C1647" s="5" t="s">
        <v>1094</v>
      </c>
      <c r="D1647" s="7"/>
      <c r="E1647" s="10"/>
      <c r="F1647" s="8">
        <v>8997.2999999999993</v>
      </c>
      <c r="I1647" s="11" t="s">
        <v>9</v>
      </c>
      <c r="J1647" s="10" t="s">
        <v>1107</v>
      </c>
    </row>
    <row r="1648" spans="1:10">
      <c r="A1648" s="5" t="s">
        <v>1201</v>
      </c>
      <c r="B1648" s="6">
        <v>44916.834645949071</v>
      </c>
      <c r="C1648" s="5" t="s">
        <v>1094</v>
      </c>
      <c r="D1648" s="7"/>
      <c r="E1648" s="10"/>
      <c r="F1648" s="8">
        <v>10072.4</v>
      </c>
      <c r="I1648" s="11" t="s">
        <v>9</v>
      </c>
      <c r="J1648" s="10" t="s">
        <v>1108</v>
      </c>
    </row>
    <row r="1649" spans="1:10">
      <c r="A1649" s="5" t="s">
        <v>1201</v>
      </c>
      <c r="B1649" s="6">
        <v>44916.834645949071</v>
      </c>
      <c r="C1649" s="5" t="s">
        <v>1094</v>
      </c>
      <c r="D1649" s="7"/>
      <c r="E1649" s="10"/>
      <c r="F1649" s="8">
        <v>9309.4</v>
      </c>
      <c r="I1649" s="11" t="s">
        <v>9</v>
      </c>
      <c r="J1649" s="10" t="s">
        <v>1109</v>
      </c>
    </row>
    <row r="1650" spans="1:10">
      <c r="A1650" s="5" t="s">
        <v>1201</v>
      </c>
      <c r="B1650" s="6">
        <v>44916.834645949071</v>
      </c>
      <c r="C1650" s="5" t="s">
        <v>1094</v>
      </c>
      <c r="D1650" s="7"/>
      <c r="E1650" s="10"/>
      <c r="F1650" s="8">
        <v>2311.9</v>
      </c>
      <c r="I1650" s="11" t="s">
        <v>9</v>
      </c>
      <c r="J1650" s="10" t="s">
        <v>1118</v>
      </c>
    </row>
    <row r="1651" spans="1:10">
      <c r="A1651" s="5" t="s">
        <v>1201</v>
      </c>
      <c r="B1651" s="6">
        <v>44916.834645949071</v>
      </c>
      <c r="C1651" s="5" t="s">
        <v>1094</v>
      </c>
      <c r="D1651" s="7"/>
      <c r="E1651" s="10"/>
      <c r="F1651" s="8">
        <v>7309.1</v>
      </c>
      <c r="I1651" s="11" t="s">
        <v>9</v>
      </c>
      <c r="J1651" s="10" t="s">
        <v>1122</v>
      </c>
    </row>
    <row r="1652" spans="1:10">
      <c r="A1652" s="5" t="s">
        <v>1201</v>
      </c>
      <c r="B1652" s="6">
        <v>44916.834645949071</v>
      </c>
      <c r="C1652" s="5" t="s">
        <v>1094</v>
      </c>
      <c r="D1652" s="7"/>
      <c r="E1652" s="10"/>
      <c r="F1652" s="8">
        <v>246449</v>
      </c>
      <c r="I1652" s="11" t="s">
        <v>9</v>
      </c>
      <c r="J1652" s="10" t="s">
        <v>1096</v>
      </c>
    </row>
    <row r="1653" spans="1:10">
      <c r="A1653" s="5" t="s">
        <v>1201</v>
      </c>
      <c r="B1653" s="6">
        <v>44916.834645949071</v>
      </c>
      <c r="C1653" s="5" t="s">
        <v>1094</v>
      </c>
      <c r="D1653" s="7"/>
      <c r="E1653" s="10"/>
      <c r="F1653" s="8">
        <v>5744.2</v>
      </c>
      <c r="I1653" s="11" t="s">
        <v>9</v>
      </c>
      <c r="J1653" s="5" t="s">
        <v>1112</v>
      </c>
    </row>
    <row r="1654" spans="1:10">
      <c r="A1654" s="5" t="s">
        <v>1201</v>
      </c>
      <c r="B1654" s="6">
        <v>44916.834645949071</v>
      </c>
      <c r="C1654" s="5" t="s">
        <v>1094</v>
      </c>
      <c r="D1654" s="7"/>
      <c r="E1654" s="10"/>
      <c r="F1654" s="8">
        <v>1927.4</v>
      </c>
      <c r="I1654" s="11" t="s">
        <v>9</v>
      </c>
      <c r="J1654" s="5" t="s">
        <v>1114</v>
      </c>
    </row>
    <row r="1655" spans="1:10">
      <c r="A1655" s="12" t="s">
        <v>21</v>
      </c>
      <c r="B1655" s="3"/>
      <c r="C1655" s="3"/>
      <c r="D1655" s="26">
        <f>611450.6+14685.6</f>
        <v>626136.19999999995</v>
      </c>
      <c r="E1655" s="10"/>
      <c r="F1655" s="20">
        <f>SUM(F1620:G1654)</f>
        <v>626136.20000000007</v>
      </c>
      <c r="H1655" s="8"/>
      <c r="I1655" s="11"/>
      <c r="J1655" s="5"/>
    </row>
    <row r="1656" spans="1:10">
      <c r="A1656" s="13" t="s">
        <v>22</v>
      </c>
      <c r="B1656" s="13" t="s">
        <v>23</v>
      </c>
      <c r="C1656" s="13" t="s">
        <v>24</v>
      </c>
      <c r="D1656" s="7"/>
      <c r="E1656" s="10"/>
      <c r="H1656" s="8"/>
      <c r="I1656" s="11"/>
      <c r="J1656" s="5"/>
    </row>
    <row r="1657" spans="1:10" ht="15.75" customHeight="1">
      <c r="D1657" s="14">
        <v>112459891</v>
      </c>
    </row>
    <row r="1658" spans="1:10" ht="15.75" customHeight="1">
      <c r="D1658" s="14">
        <v>112459932</v>
      </c>
    </row>
    <row r="1660" spans="1:10">
      <c r="A1660" s="1" t="s">
        <v>0</v>
      </c>
      <c r="B1660" s="2"/>
      <c r="C1660" s="2"/>
      <c r="D1660" s="2"/>
      <c r="E1660" s="2"/>
      <c r="F1660" s="2"/>
      <c r="G1660" s="2"/>
      <c r="H1660" s="2"/>
      <c r="I1660" s="2"/>
      <c r="J1660" s="2"/>
    </row>
    <row r="1661" spans="1:10">
      <c r="A1661" s="3" t="s">
        <v>197</v>
      </c>
      <c r="B1661" s="2"/>
      <c r="C1661" s="2"/>
      <c r="D1661" s="2"/>
      <c r="E1661" s="2"/>
      <c r="F1661" s="2"/>
      <c r="G1661" s="2"/>
      <c r="H1661" s="2"/>
      <c r="I1661" s="2"/>
      <c r="J1661" s="2"/>
    </row>
    <row r="1662" spans="1:10">
      <c r="A1662" s="88" t="s">
        <v>0</v>
      </c>
      <c r="B1662" s="88" t="s">
        <v>2</v>
      </c>
      <c r="C1662" s="88" t="s">
        <v>3</v>
      </c>
      <c r="D1662" s="88" t="s">
        <v>4</v>
      </c>
      <c r="E1662" s="88" t="s">
        <v>5</v>
      </c>
      <c r="F1662" s="88" t="s">
        <v>6</v>
      </c>
      <c r="G1662" s="90"/>
      <c r="H1662" s="91"/>
      <c r="I1662" s="88" t="s">
        <v>7</v>
      </c>
      <c r="J1662" s="88" t="s">
        <v>8</v>
      </c>
    </row>
    <row r="1663" spans="1:10">
      <c r="A1663" s="89"/>
      <c r="B1663" s="89"/>
      <c r="C1663" s="89"/>
      <c r="D1663" s="89"/>
      <c r="E1663" s="89"/>
      <c r="F1663" s="4" t="s">
        <v>9</v>
      </c>
      <c r="G1663" s="4" t="s">
        <v>10</v>
      </c>
      <c r="H1663" s="4" t="s">
        <v>11</v>
      </c>
      <c r="I1663" s="89"/>
      <c r="J1663" s="89"/>
    </row>
    <row r="1664" spans="1:10">
      <c r="A1664" s="5" t="s">
        <v>1203</v>
      </c>
      <c r="B1664" s="6">
        <v>44917.836585833327</v>
      </c>
      <c r="C1664" s="5" t="s">
        <v>1094</v>
      </c>
      <c r="D1664" s="7"/>
      <c r="E1664" s="10"/>
      <c r="G1664" s="8">
        <v>11216.35</v>
      </c>
      <c r="I1664" s="11" t="s">
        <v>10</v>
      </c>
      <c r="J1664" s="5" t="s">
        <v>1097</v>
      </c>
    </row>
    <row r="1665" spans="1:10">
      <c r="A1665" s="5" t="s">
        <v>1204</v>
      </c>
      <c r="B1665" s="6">
        <v>44917.836585833327</v>
      </c>
      <c r="C1665" s="5" t="s">
        <v>1094</v>
      </c>
      <c r="D1665" s="9">
        <v>45143428107</v>
      </c>
      <c r="E1665" s="10" t="s">
        <v>184</v>
      </c>
      <c r="H1665" s="8">
        <v>27082</v>
      </c>
      <c r="I1665" s="5" t="s">
        <v>15</v>
      </c>
      <c r="J1665" s="10" t="s">
        <v>1096</v>
      </c>
    </row>
    <row r="1666" spans="1:10">
      <c r="A1666" s="5" t="s">
        <v>1203</v>
      </c>
      <c r="B1666" s="6">
        <v>44917.836585833327</v>
      </c>
      <c r="C1666" s="5" t="s">
        <v>1094</v>
      </c>
      <c r="D1666" s="9">
        <v>45173116598</v>
      </c>
      <c r="E1666" s="10" t="s">
        <v>184</v>
      </c>
      <c r="H1666" s="8">
        <v>972.8</v>
      </c>
      <c r="I1666" s="5" t="s">
        <v>15</v>
      </c>
      <c r="J1666" s="5" t="s">
        <v>1095</v>
      </c>
    </row>
    <row r="1667" spans="1:10">
      <c r="A1667" s="5" t="s">
        <v>1203</v>
      </c>
      <c r="B1667" s="6">
        <v>44917.836585833327</v>
      </c>
      <c r="C1667" s="5" t="s">
        <v>1094</v>
      </c>
      <c r="D1667" s="9">
        <v>45123183814</v>
      </c>
      <c r="E1667" s="10" t="s">
        <v>184</v>
      </c>
      <c r="H1667" s="8">
        <v>1501.03</v>
      </c>
      <c r="I1667" s="5" t="s">
        <v>15</v>
      </c>
      <c r="J1667" s="5" t="s">
        <v>1095</v>
      </c>
    </row>
    <row r="1668" spans="1:10">
      <c r="A1668" s="5" t="s">
        <v>1203</v>
      </c>
      <c r="B1668" s="6">
        <v>44917.836585833327</v>
      </c>
      <c r="C1668" s="5" t="s">
        <v>1094</v>
      </c>
      <c r="D1668" s="9">
        <v>45163149358</v>
      </c>
      <c r="E1668" s="10" t="s">
        <v>184</v>
      </c>
      <c r="H1668" s="8">
        <v>842.52</v>
      </c>
      <c r="I1668" s="5" t="s">
        <v>15</v>
      </c>
      <c r="J1668" s="5" t="s">
        <v>1095</v>
      </c>
    </row>
    <row r="1669" spans="1:10">
      <c r="A1669" s="5" t="s">
        <v>1203</v>
      </c>
      <c r="B1669" s="6">
        <v>44917.836585833327</v>
      </c>
      <c r="C1669" s="5" t="s">
        <v>1094</v>
      </c>
      <c r="D1669" s="9">
        <v>53212218839</v>
      </c>
      <c r="E1669" s="10" t="s">
        <v>184</v>
      </c>
      <c r="H1669" s="8">
        <v>389</v>
      </c>
      <c r="I1669" s="5" t="s">
        <v>15</v>
      </c>
      <c r="J1669" s="5" t="s">
        <v>1095</v>
      </c>
    </row>
    <row r="1670" spans="1:10">
      <c r="A1670" s="5" t="s">
        <v>1203</v>
      </c>
      <c r="B1670" s="6">
        <v>44917.836585833327</v>
      </c>
      <c r="C1670" s="5" t="s">
        <v>1094</v>
      </c>
      <c r="D1670" s="9">
        <v>532122188391</v>
      </c>
      <c r="E1670" s="10" t="s">
        <v>184</v>
      </c>
      <c r="H1670" s="8">
        <v>173.2</v>
      </c>
      <c r="I1670" s="5" t="s">
        <v>15</v>
      </c>
      <c r="J1670" s="5" t="s">
        <v>1095</v>
      </c>
    </row>
    <row r="1671" spans="1:10">
      <c r="A1671" s="5" t="s">
        <v>1203</v>
      </c>
      <c r="B1671" s="6">
        <v>44917.836585833327</v>
      </c>
      <c r="C1671" s="5" t="s">
        <v>1094</v>
      </c>
      <c r="D1671" s="9">
        <v>45173118242</v>
      </c>
      <c r="E1671" s="10" t="s">
        <v>184</v>
      </c>
      <c r="H1671" s="8">
        <v>64.989999999999995</v>
      </c>
      <c r="I1671" s="5" t="s">
        <v>15</v>
      </c>
      <c r="J1671" s="5" t="s">
        <v>1095</v>
      </c>
    </row>
    <row r="1672" spans="1:10">
      <c r="A1672" s="5" t="s">
        <v>1203</v>
      </c>
      <c r="B1672" s="6">
        <v>44917.836585833327</v>
      </c>
      <c r="C1672" s="5" t="s">
        <v>1094</v>
      </c>
      <c r="D1672" s="9">
        <v>45153051973</v>
      </c>
      <c r="E1672" s="10" t="s">
        <v>184</v>
      </c>
      <c r="H1672" s="8">
        <v>243.98</v>
      </c>
      <c r="I1672" s="5" t="s">
        <v>15</v>
      </c>
      <c r="J1672" s="5" t="s">
        <v>1095</v>
      </c>
    </row>
    <row r="1673" spans="1:10">
      <c r="A1673" s="5" t="s">
        <v>1203</v>
      </c>
      <c r="B1673" s="6">
        <v>44917.836585833327</v>
      </c>
      <c r="C1673" s="5" t="s">
        <v>1094</v>
      </c>
      <c r="D1673" s="9">
        <v>45163150072</v>
      </c>
      <c r="E1673" s="10" t="s">
        <v>184</v>
      </c>
      <c r="H1673" s="8">
        <v>194.97</v>
      </c>
      <c r="I1673" s="5" t="s">
        <v>15</v>
      </c>
      <c r="J1673" s="5" t="s">
        <v>1095</v>
      </c>
    </row>
    <row r="1674" spans="1:10">
      <c r="A1674" s="5" t="s">
        <v>1203</v>
      </c>
      <c r="B1674" s="6">
        <v>44917.836585833327</v>
      </c>
      <c r="C1674" s="5" t="s">
        <v>1094</v>
      </c>
      <c r="D1674" s="9">
        <v>45143427833</v>
      </c>
      <c r="E1674" s="10" t="s">
        <v>184</v>
      </c>
      <c r="H1674" s="8">
        <v>374.55</v>
      </c>
      <c r="I1674" s="5" t="s">
        <v>15</v>
      </c>
      <c r="J1674" s="5" t="s">
        <v>1097</v>
      </c>
    </row>
    <row r="1675" spans="1:10">
      <c r="A1675" s="5" t="s">
        <v>1203</v>
      </c>
      <c r="B1675" s="6">
        <v>44917.836585833327</v>
      </c>
      <c r="C1675" s="5" t="s">
        <v>1094</v>
      </c>
      <c r="D1675" s="9">
        <v>45113204281</v>
      </c>
      <c r="E1675" s="10" t="s">
        <v>184</v>
      </c>
      <c r="H1675" s="8">
        <v>500</v>
      </c>
      <c r="I1675" s="5" t="s">
        <v>15</v>
      </c>
      <c r="J1675" s="5" t="s">
        <v>1097</v>
      </c>
    </row>
    <row r="1676" spans="1:10">
      <c r="A1676" s="5" t="s">
        <v>1203</v>
      </c>
      <c r="B1676" s="6">
        <v>44917.836585833327</v>
      </c>
      <c r="C1676" s="5" t="s">
        <v>1094</v>
      </c>
      <c r="D1676" s="9">
        <v>45113204278</v>
      </c>
      <c r="E1676" s="10" t="s">
        <v>184</v>
      </c>
      <c r="H1676" s="8">
        <v>500</v>
      </c>
      <c r="I1676" s="5" t="s">
        <v>15</v>
      </c>
      <c r="J1676" s="5" t="s">
        <v>1097</v>
      </c>
    </row>
    <row r="1677" spans="1:10">
      <c r="A1677" s="5" t="s">
        <v>1203</v>
      </c>
      <c r="B1677" s="6">
        <v>44917.836585833327</v>
      </c>
      <c r="C1677" s="5" t="s">
        <v>1094</v>
      </c>
      <c r="D1677" s="9">
        <v>45143427795</v>
      </c>
      <c r="E1677" s="10" t="s">
        <v>184</v>
      </c>
      <c r="H1677" s="8">
        <v>21800</v>
      </c>
      <c r="I1677" s="5" t="s">
        <v>15</v>
      </c>
      <c r="J1677" s="5" t="s">
        <v>1097</v>
      </c>
    </row>
    <row r="1678" spans="1:10">
      <c r="A1678" s="5" t="s">
        <v>1203</v>
      </c>
      <c r="B1678" s="6">
        <v>44917.836585833327</v>
      </c>
      <c r="C1678" s="5" t="s">
        <v>1094</v>
      </c>
      <c r="D1678" s="7"/>
      <c r="E1678" s="10"/>
      <c r="F1678" s="8">
        <v>30000</v>
      </c>
      <c r="I1678" s="11" t="s">
        <v>9</v>
      </c>
      <c r="J1678" s="5" t="s">
        <v>1095</v>
      </c>
    </row>
    <row r="1679" spans="1:10">
      <c r="A1679" s="5" t="s">
        <v>1203</v>
      </c>
      <c r="B1679" s="6">
        <v>44917.836585833327</v>
      </c>
      <c r="C1679" s="5" t="s">
        <v>1094</v>
      </c>
      <c r="D1679" s="7"/>
      <c r="E1679" s="10"/>
      <c r="F1679" s="8">
        <v>11791.3</v>
      </c>
      <c r="I1679" s="11" t="s">
        <v>9</v>
      </c>
      <c r="J1679" s="5" t="s">
        <v>1099</v>
      </c>
    </row>
    <row r="1680" spans="1:10">
      <c r="A1680" s="5" t="s">
        <v>1203</v>
      </c>
      <c r="B1680" s="6">
        <v>44917.836585833327</v>
      </c>
      <c r="C1680" s="5" t="s">
        <v>1094</v>
      </c>
      <c r="D1680" s="7"/>
      <c r="E1680" s="10"/>
      <c r="F1680" s="8">
        <v>22418.9</v>
      </c>
      <c r="I1680" s="11" t="s">
        <v>9</v>
      </c>
      <c r="J1680" s="5" t="s">
        <v>1128</v>
      </c>
    </row>
    <row r="1681" spans="1:10">
      <c r="A1681" s="5" t="s">
        <v>1203</v>
      </c>
      <c r="B1681" s="6">
        <v>44917.836585833327</v>
      </c>
      <c r="C1681" s="5" t="s">
        <v>1094</v>
      </c>
      <c r="D1681" s="7"/>
      <c r="E1681" s="10"/>
      <c r="F1681" s="8">
        <v>28361.599999999999</v>
      </c>
      <c r="I1681" s="11" t="s">
        <v>9</v>
      </c>
      <c r="J1681" s="10" t="s">
        <v>1129</v>
      </c>
    </row>
    <row r="1682" spans="1:10">
      <c r="A1682" s="5" t="s">
        <v>1203</v>
      </c>
      <c r="B1682" s="6">
        <v>44917.836585833327</v>
      </c>
      <c r="C1682" s="5" t="s">
        <v>1094</v>
      </c>
      <c r="D1682" s="7"/>
      <c r="E1682" s="10"/>
      <c r="F1682" s="8">
        <v>69428.3</v>
      </c>
      <c r="I1682" s="11" t="s">
        <v>9</v>
      </c>
      <c r="J1682" s="5" t="s">
        <v>1097</v>
      </c>
    </row>
    <row r="1683" spans="1:10">
      <c r="A1683" s="5" t="s">
        <v>1203</v>
      </c>
      <c r="B1683" s="6">
        <v>44917.836585833327</v>
      </c>
      <c r="C1683" s="5" t="s">
        <v>1094</v>
      </c>
      <c r="D1683" s="7"/>
      <c r="E1683" s="10"/>
      <c r="F1683" s="8">
        <v>11009.2</v>
      </c>
      <c r="I1683" s="11" t="s">
        <v>9</v>
      </c>
      <c r="J1683" s="10" t="s">
        <v>1101</v>
      </c>
    </row>
    <row r="1684" spans="1:10">
      <c r="A1684" s="5" t="s">
        <v>1203</v>
      </c>
      <c r="B1684" s="6">
        <v>44917.836585833327</v>
      </c>
      <c r="C1684" s="5" t="s">
        <v>1094</v>
      </c>
      <c r="D1684" s="7"/>
      <c r="E1684" s="10"/>
      <c r="F1684" s="8">
        <v>13645.9</v>
      </c>
      <c r="I1684" s="11" t="s">
        <v>9</v>
      </c>
      <c r="J1684" s="5" t="s">
        <v>1102</v>
      </c>
    </row>
    <row r="1685" spans="1:10">
      <c r="A1685" s="5" t="s">
        <v>1203</v>
      </c>
      <c r="B1685" s="6">
        <v>44917.836585833327</v>
      </c>
      <c r="C1685" s="5" t="s">
        <v>1094</v>
      </c>
      <c r="D1685" s="7"/>
      <c r="E1685" s="10"/>
      <c r="F1685" s="8">
        <v>7618.3</v>
      </c>
      <c r="I1685" s="11" t="s">
        <v>9</v>
      </c>
      <c r="J1685" s="5" t="s">
        <v>1103</v>
      </c>
    </row>
    <row r="1686" spans="1:10">
      <c r="A1686" s="5" t="s">
        <v>1203</v>
      </c>
      <c r="B1686" s="6">
        <v>44917.836585833327</v>
      </c>
      <c r="C1686" s="5" t="s">
        <v>1094</v>
      </c>
      <c r="D1686" s="7"/>
      <c r="E1686" s="10"/>
      <c r="F1686" s="8">
        <v>18631.400000000001</v>
      </c>
      <c r="I1686" s="11" t="s">
        <v>9</v>
      </c>
      <c r="J1686" s="5" t="s">
        <v>1104</v>
      </c>
    </row>
    <row r="1687" spans="1:10">
      <c r="A1687" s="5" t="s">
        <v>1203</v>
      </c>
      <c r="B1687" s="6">
        <v>44917.836585833327</v>
      </c>
      <c r="C1687" s="5" t="s">
        <v>1094</v>
      </c>
      <c r="D1687" s="7"/>
      <c r="E1687" s="10"/>
      <c r="F1687" s="8">
        <v>16854.900000000001</v>
      </c>
      <c r="I1687" s="11" t="s">
        <v>9</v>
      </c>
      <c r="J1687" s="10" t="s">
        <v>1105</v>
      </c>
    </row>
    <row r="1688" spans="1:10">
      <c r="A1688" s="5" t="s">
        <v>1203</v>
      </c>
      <c r="B1688" s="6">
        <v>44917.836585833327</v>
      </c>
      <c r="C1688" s="5" t="s">
        <v>1094</v>
      </c>
      <c r="D1688" s="7"/>
      <c r="E1688" s="10"/>
      <c r="F1688" s="8">
        <v>22230.5</v>
      </c>
      <c r="I1688" s="11" t="s">
        <v>9</v>
      </c>
      <c r="J1688" s="5" t="s">
        <v>1106</v>
      </c>
    </row>
    <row r="1689" spans="1:10">
      <c r="A1689" s="5" t="s">
        <v>1203</v>
      </c>
      <c r="B1689" s="6">
        <v>44917.836585833327</v>
      </c>
      <c r="C1689" s="5" t="s">
        <v>1094</v>
      </c>
      <c r="D1689" s="7"/>
      <c r="E1689" s="10"/>
      <c r="F1689" s="8">
        <v>11109.8</v>
      </c>
      <c r="I1689" s="11" t="s">
        <v>9</v>
      </c>
      <c r="J1689" s="10" t="s">
        <v>1107</v>
      </c>
    </row>
    <row r="1690" spans="1:10">
      <c r="A1690" s="5" t="s">
        <v>1203</v>
      </c>
      <c r="B1690" s="6">
        <v>44917.836585833327</v>
      </c>
      <c r="C1690" s="5" t="s">
        <v>1094</v>
      </c>
      <c r="D1690" s="7"/>
      <c r="E1690" s="10"/>
      <c r="F1690" s="8">
        <v>13038.9</v>
      </c>
      <c r="I1690" s="11" t="s">
        <v>9</v>
      </c>
      <c r="J1690" s="10" t="s">
        <v>1108</v>
      </c>
    </row>
    <row r="1691" spans="1:10">
      <c r="A1691" s="5" t="s">
        <v>1203</v>
      </c>
      <c r="B1691" s="6">
        <v>44917.836585833327</v>
      </c>
      <c r="C1691" s="5" t="s">
        <v>1094</v>
      </c>
      <c r="D1691" s="7"/>
      <c r="E1691" s="10"/>
      <c r="F1691" s="8">
        <v>6244.7</v>
      </c>
      <c r="I1691" s="11" t="s">
        <v>9</v>
      </c>
      <c r="J1691" s="10" t="s">
        <v>1109</v>
      </c>
    </row>
    <row r="1692" spans="1:10">
      <c r="A1692" s="5" t="s">
        <v>1203</v>
      </c>
      <c r="B1692" s="6">
        <v>44917.836585833327</v>
      </c>
      <c r="C1692" s="5" t="s">
        <v>1094</v>
      </c>
      <c r="D1692" s="7"/>
      <c r="E1692" s="10"/>
      <c r="F1692" s="8">
        <v>1494.6</v>
      </c>
      <c r="I1692" s="11" t="s">
        <v>9</v>
      </c>
      <c r="J1692" s="10" t="s">
        <v>1118</v>
      </c>
    </row>
    <row r="1693" spans="1:10">
      <c r="A1693" s="5" t="s">
        <v>1203</v>
      </c>
      <c r="B1693" s="6">
        <v>44917.836585833327</v>
      </c>
      <c r="C1693" s="5" t="s">
        <v>1094</v>
      </c>
      <c r="D1693" s="7"/>
      <c r="E1693" s="10"/>
      <c r="F1693" s="8">
        <v>15875.6</v>
      </c>
      <c r="I1693" s="11" t="s">
        <v>9</v>
      </c>
      <c r="J1693" s="10" t="s">
        <v>1110</v>
      </c>
    </row>
    <row r="1694" spans="1:10">
      <c r="A1694" s="5" t="s">
        <v>1203</v>
      </c>
      <c r="B1694" s="6">
        <v>44917.836585833327</v>
      </c>
      <c r="C1694" s="5" t="s">
        <v>1094</v>
      </c>
      <c r="D1694" s="7"/>
      <c r="E1694" s="10"/>
      <c r="F1694" s="8">
        <v>32816</v>
      </c>
      <c r="I1694" s="11" t="s">
        <v>9</v>
      </c>
      <c r="J1694" s="10" t="s">
        <v>1111</v>
      </c>
    </row>
    <row r="1695" spans="1:10">
      <c r="A1695" s="5" t="s">
        <v>1203</v>
      </c>
      <c r="B1695" s="6">
        <v>44917.836585833327</v>
      </c>
      <c r="C1695" s="5" t="s">
        <v>1094</v>
      </c>
      <c r="D1695" s="7"/>
      <c r="E1695" s="10"/>
      <c r="F1695" s="8">
        <v>8495.1</v>
      </c>
      <c r="I1695" s="11" t="s">
        <v>9</v>
      </c>
      <c r="J1695" s="10" t="s">
        <v>1122</v>
      </c>
    </row>
    <row r="1696" spans="1:10">
      <c r="A1696" s="5" t="s">
        <v>1203</v>
      </c>
      <c r="B1696" s="6">
        <v>44917.836585833327</v>
      </c>
      <c r="C1696" s="5" t="s">
        <v>1094</v>
      </c>
      <c r="D1696" s="7"/>
      <c r="E1696" s="10"/>
      <c r="F1696" s="8">
        <v>166158.9</v>
      </c>
      <c r="I1696" s="11" t="s">
        <v>9</v>
      </c>
      <c r="J1696" s="10" t="s">
        <v>1096</v>
      </c>
    </row>
    <row r="1697" spans="1:10">
      <c r="A1697" s="5" t="s">
        <v>1203</v>
      </c>
      <c r="B1697" s="6">
        <v>44917.836585833327</v>
      </c>
      <c r="C1697" s="5" t="s">
        <v>1094</v>
      </c>
      <c r="D1697" s="7"/>
      <c r="E1697" s="10"/>
      <c r="F1697" s="8">
        <v>5144.3999999999996</v>
      </c>
      <c r="I1697" s="11" t="s">
        <v>9</v>
      </c>
      <c r="J1697" s="5" t="s">
        <v>1112</v>
      </c>
    </row>
    <row r="1698" spans="1:10">
      <c r="A1698" s="5" t="s">
        <v>1203</v>
      </c>
      <c r="B1698" s="6">
        <v>44917.836585833327</v>
      </c>
      <c r="C1698" s="5" t="s">
        <v>1094</v>
      </c>
      <c r="D1698" s="7"/>
      <c r="E1698" s="10"/>
      <c r="F1698" s="8">
        <v>14679.3</v>
      </c>
      <c r="I1698" s="11" t="s">
        <v>9</v>
      </c>
      <c r="J1698" s="5" t="s">
        <v>1113</v>
      </c>
    </row>
    <row r="1699" spans="1:10">
      <c r="A1699" s="12" t="s">
        <v>21</v>
      </c>
      <c r="B1699" s="3"/>
      <c r="C1699" s="3"/>
      <c r="D1699" s="7"/>
      <c r="E1699" s="10"/>
      <c r="F1699" s="25">
        <f>SUM(F1664:G1698)</f>
        <v>538263.95000000007</v>
      </c>
      <c r="H1699" s="8"/>
      <c r="I1699" s="11"/>
      <c r="J1699" s="5"/>
    </row>
    <row r="1700" spans="1:10" ht="15.75" customHeight="1">
      <c r="A1700" s="13" t="s">
        <v>22</v>
      </c>
      <c r="B1700" s="13" t="s">
        <v>23</v>
      </c>
      <c r="C1700" s="13" t="s">
        <v>24</v>
      </c>
      <c r="D1700" s="14">
        <v>112478108</v>
      </c>
      <c r="E1700" s="10"/>
      <c r="H1700" s="8"/>
      <c r="I1700" s="11"/>
      <c r="J1700" s="5"/>
    </row>
    <row r="1703" spans="1:10">
      <c r="A1703" s="1" t="s">
        <v>0</v>
      </c>
      <c r="B1703" s="2"/>
      <c r="C1703" s="2"/>
      <c r="D1703" s="2"/>
      <c r="E1703" s="2"/>
      <c r="F1703" s="2"/>
      <c r="G1703" s="2"/>
      <c r="H1703" s="2"/>
      <c r="I1703" s="2"/>
      <c r="J1703" s="2"/>
    </row>
    <row r="1704" spans="1:10">
      <c r="A1704" s="3" t="s">
        <v>208</v>
      </c>
      <c r="B1704" s="2"/>
      <c r="C1704" s="2"/>
      <c r="D1704" s="2"/>
      <c r="E1704" s="2"/>
      <c r="F1704" s="2"/>
      <c r="G1704" s="2"/>
      <c r="H1704" s="2"/>
      <c r="I1704" s="2"/>
      <c r="J1704" s="2"/>
    </row>
    <row r="1705" spans="1:10">
      <c r="A1705" s="88" t="s">
        <v>0</v>
      </c>
      <c r="B1705" s="88" t="s">
        <v>2</v>
      </c>
      <c r="C1705" s="88" t="s">
        <v>3</v>
      </c>
      <c r="D1705" s="88" t="s">
        <v>4</v>
      </c>
      <c r="E1705" s="88" t="s">
        <v>5</v>
      </c>
      <c r="F1705" s="88" t="s">
        <v>6</v>
      </c>
      <c r="G1705" s="90"/>
      <c r="H1705" s="91"/>
      <c r="I1705" s="88" t="s">
        <v>7</v>
      </c>
      <c r="J1705" s="88" t="s">
        <v>8</v>
      </c>
    </row>
    <row r="1706" spans="1:10">
      <c r="A1706" s="89"/>
      <c r="B1706" s="89"/>
      <c r="C1706" s="89"/>
      <c r="D1706" s="89"/>
      <c r="E1706" s="89"/>
      <c r="F1706" s="4" t="s">
        <v>9</v>
      </c>
      <c r="G1706" s="4" t="s">
        <v>10</v>
      </c>
      <c r="H1706" s="4" t="s">
        <v>11</v>
      </c>
      <c r="I1706" s="89"/>
      <c r="J1706" s="89"/>
    </row>
    <row r="1707" spans="1:10">
      <c r="A1707" s="5" t="s">
        <v>1205</v>
      </c>
      <c r="B1707" s="6">
        <v>44918.848484953713</v>
      </c>
      <c r="C1707" s="5" t="s">
        <v>1094</v>
      </c>
      <c r="D1707" s="7"/>
      <c r="E1707" s="10"/>
      <c r="G1707" s="8">
        <v>3360.08</v>
      </c>
      <c r="I1707" s="11" t="s">
        <v>10</v>
      </c>
      <c r="J1707" s="5" t="s">
        <v>1097</v>
      </c>
    </row>
    <row r="1708" spans="1:10">
      <c r="A1708" s="5" t="s">
        <v>1205</v>
      </c>
      <c r="B1708" s="6">
        <v>44918.848484953713</v>
      </c>
      <c r="C1708" s="5" t="s">
        <v>1094</v>
      </c>
      <c r="D1708" s="9">
        <v>45153052420</v>
      </c>
      <c r="E1708" s="10" t="s">
        <v>184</v>
      </c>
      <c r="H1708" s="8">
        <v>1485.79</v>
      </c>
      <c r="I1708" s="5" t="s">
        <v>15</v>
      </c>
      <c r="J1708" s="5" t="s">
        <v>1095</v>
      </c>
    </row>
    <row r="1709" spans="1:10">
      <c r="A1709" s="5" t="s">
        <v>1205</v>
      </c>
      <c r="B1709" s="6">
        <v>44918.848484953713</v>
      </c>
      <c r="C1709" s="5" t="s">
        <v>1094</v>
      </c>
      <c r="D1709" s="9">
        <v>45113204829</v>
      </c>
      <c r="E1709" s="10" t="s">
        <v>184</v>
      </c>
      <c r="H1709" s="8">
        <v>70.03</v>
      </c>
      <c r="I1709" s="5" t="s">
        <v>15</v>
      </c>
      <c r="J1709" s="5" t="s">
        <v>1095</v>
      </c>
    </row>
    <row r="1710" spans="1:10">
      <c r="A1710" s="5" t="s">
        <v>1205</v>
      </c>
      <c r="B1710" s="6">
        <v>44918.848484953713</v>
      </c>
      <c r="C1710" s="5" t="s">
        <v>1094</v>
      </c>
      <c r="D1710" s="9">
        <v>53212220779</v>
      </c>
      <c r="E1710" s="10" t="s">
        <v>184</v>
      </c>
      <c r="H1710" s="8">
        <v>1545.42</v>
      </c>
      <c r="I1710" s="5" t="s">
        <v>15</v>
      </c>
      <c r="J1710" s="5" t="s">
        <v>1095</v>
      </c>
    </row>
    <row r="1711" spans="1:10">
      <c r="A1711" s="5" t="s">
        <v>1205</v>
      </c>
      <c r="B1711" s="6">
        <v>44918.848484953713</v>
      </c>
      <c r="C1711" s="5" t="s">
        <v>1094</v>
      </c>
      <c r="D1711" s="9">
        <v>51217351782</v>
      </c>
      <c r="E1711" s="10" t="s">
        <v>184</v>
      </c>
      <c r="H1711" s="8">
        <v>915.96</v>
      </c>
      <c r="I1711" s="5" t="s">
        <v>15</v>
      </c>
      <c r="J1711" s="5" t="s">
        <v>1095</v>
      </c>
    </row>
    <row r="1712" spans="1:10">
      <c r="A1712" s="5" t="s">
        <v>1205</v>
      </c>
      <c r="B1712" s="6">
        <v>44918.848484953713</v>
      </c>
      <c r="C1712" s="5" t="s">
        <v>1094</v>
      </c>
      <c r="D1712" s="9">
        <v>53212221060</v>
      </c>
      <c r="E1712" s="10" t="s">
        <v>184</v>
      </c>
      <c r="H1712" s="8">
        <v>780</v>
      </c>
      <c r="I1712" s="5" t="s">
        <v>15</v>
      </c>
      <c r="J1712" s="5" t="s">
        <v>1095</v>
      </c>
    </row>
    <row r="1713" spans="1:10">
      <c r="A1713" s="5" t="s">
        <v>1205</v>
      </c>
      <c r="B1713" s="6">
        <v>44918.848484953713</v>
      </c>
      <c r="C1713" s="5" t="s">
        <v>1094</v>
      </c>
      <c r="D1713" s="9">
        <v>53612196974</v>
      </c>
      <c r="E1713" s="10" t="s">
        <v>184</v>
      </c>
      <c r="H1713" s="8">
        <v>57</v>
      </c>
      <c r="I1713" s="5" t="s">
        <v>15</v>
      </c>
      <c r="J1713" s="5" t="s">
        <v>1095</v>
      </c>
    </row>
    <row r="1714" spans="1:10">
      <c r="A1714" s="5" t="s">
        <v>1205</v>
      </c>
      <c r="B1714" s="6">
        <v>44918.848484953713</v>
      </c>
      <c r="C1714" s="5" t="s">
        <v>1094</v>
      </c>
      <c r="D1714" s="9">
        <v>45123189869</v>
      </c>
      <c r="E1714" s="10" t="s">
        <v>184</v>
      </c>
      <c r="H1714" s="8">
        <v>8400</v>
      </c>
      <c r="I1714" s="5" t="s">
        <v>15</v>
      </c>
      <c r="J1714" s="5" t="s">
        <v>1097</v>
      </c>
    </row>
    <row r="1715" spans="1:10">
      <c r="A1715" s="5" t="s">
        <v>1205</v>
      </c>
      <c r="B1715" s="6">
        <v>44918.848484953713</v>
      </c>
      <c r="C1715" s="5" t="s">
        <v>1094</v>
      </c>
      <c r="D1715" s="9">
        <v>45113207628</v>
      </c>
      <c r="E1715" s="10" t="s">
        <v>184</v>
      </c>
      <c r="H1715" s="8">
        <v>336.93</v>
      </c>
      <c r="I1715" s="5" t="s">
        <v>15</v>
      </c>
      <c r="J1715" s="5" t="s">
        <v>1095</v>
      </c>
    </row>
    <row r="1716" spans="1:10">
      <c r="A1716" s="5" t="s">
        <v>1205</v>
      </c>
      <c r="B1716" s="6">
        <v>44918.848484953713</v>
      </c>
      <c r="C1716" s="5" t="s">
        <v>1094</v>
      </c>
      <c r="D1716" s="9">
        <v>45133061492</v>
      </c>
      <c r="E1716" s="10" t="s">
        <v>184</v>
      </c>
      <c r="H1716" s="8">
        <v>768.28</v>
      </c>
      <c r="I1716" s="5" t="s">
        <v>15</v>
      </c>
      <c r="J1716" s="5" t="s">
        <v>1095</v>
      </c>
    </row>
    <row r="1717" spans="1:10">
      <c r="A1717" s="5" t="s">
        <v>1205</v>
      </c>
      <c r="B1717" s="6">
        <v>44918.848484953713</v>
      </c>
      <c r="C1717" s="5" t="s">
        <v>1094</v>
      </c>
      <c r="D1717" s="9">
        <v>45173121762</v>
      </c>
      <c r="E1717" s="10" t="s">
        <v>184</v>
      </c>
      <c r="H1717" s="8">
        <v>4228.91</v>
      </c>
      <c r="I1717" s="5" t="s">
        <v>15</v>
      </c>
      <c r="J1717" s="5" t="s">
        <v>1095</v>
      </c>
    </row>
    <row r="1718" spans="1:10">
      <c r="A1718" s="5" t="s">
        <v>1205</v>
      </c>
      <c r="B1718" s="6">
        <v>44918.848484953713</v>
      </c>
      <c r="C1718" s="5" t="s">
        <v>1094</v>
      </c>
      <c r="D1718" s="9">
        <v>45163150576</v>
      </c>
      <c r="E1718" s="10" t="s">
        <v>184</v>
      </c>
      <c r="H1718" s="8">
        <v>4433.68</v>
      </c>
      <c r="I1718" s="5" t="s">
        <v>15</v>
      </c>
      <c r="J1718" s="5" t="s">
        <v>1097</v>
      </c>
    </row>
    <row r="1719" spans="1:10">
      <c r="A1719" s="5" t="s">
        <v>1206</v>
      </c>
      <c r="B1719" s="6">
        <v>44918.848484953713</v>
      </c>
      <c r="C1719" s="5" t="s">
        <v>1094</v>
      </c>
      <c r="D1719" s="7"/>
      <c r="E1719" s="10"/>
      <c r="F1719" s="8">
        <v>13142.2</v>
      </c>
      <c r="I1719" s="11" t="s">
        <v>9</v>
      </c>
      <c r="J1719" s="10" t="s">
        <v>1108</v>
      </c>
    </row>
    <row r="1720" spans="1:10">
      <c r="A1720" s="5" t="s">
        <v>1205</v>
      </c>
      <c r="B1720" s="6">
        <v>44918.848484953713</v>
      </c>
      <c r="C1720" s="5" t="s">
        <v>1094</v>
      </c>
      <c r="D1720" s="7"/>
      <c r="E1720" s="10"/>
      <c r="F1720" s="8">
        <v>24459.599999999999</v>
      </c>
      <c r="I1720" s="11" t="s">
        <v>9</v>
      </c>
      <c r="J1720" s="5" t="s">
        <v>1095</v>
      </c>
    </row>
    <row r="1721" spans="1:10">
      <c r="A1721" s="5" t="s">
        <v>1205</v>
      </c>
      <c r="B1721" s="6">
        <v>44918.848484953713</v>
      </c>
      <c r="C1721" s="5" t="s">
        <v>1094</v>
      </c>
      <c r="D1721" s="7"/>
      <c r="E1721" s="10"/>
      <c r="F1721" s="8">
        <v>12444.1</v>
      </c>
      <c r="I1721" s="11" t="s">
        <v>9</v>
      </c>
      <c r="J1721" s="5" t="s">
        <v>1099</v>
      </c>
    </row>
    <row r="1722" spans="1:10">
      <c r="A1722" s="5" t="s">
        <v>1205</v>
      </c>
      <c r="B1722" s="6">
        <v>44918.848484953713</v>
      </c>
      <c r="C1722" s="5" t="s">
        <v>1094</v>
      </c>
      <c r="D1722" s="7"/>
      <c r="E1722" s="10"/>
      <c r="F1722" s="8">
        <v>20995.3</v>
      </c>
      <c r="I1722" s="11" t="s">
        <v>9</v>
      </c>
      <c r="J1722" s="5" t="s">
        <v>1128</v>
      </c>
    </row>
    <row r="1723" spans="1:10">
      <c r="A1723" s="5" t="s">
        <v>1205</v>
      </c>
      <c r="B1723" s="6">
        <v>44918.848484953713</v>
      </c>
      <c r="C1723" s="5" t="s">
        <v>1094</v>
      </c>
      <c r="D1723" s="7"/>
      <c r="E1723" s="10"/>
      <c r="F1723" s="8">
        <v>100300</v>
      </c>
      <c r="I1723" s="11" t="s">
        <v>9</v>
      </c>
      <c r="J1723" s="5" t="s">
        <v>1097</v>
      </c>
    </row>
    <row r="1724" spans="1:10">
      <c r="A1724" s="5" t="s">
        <v>1205</v>
      </c>
      <c r="B1724" s="6">
        <v>44918.848484953713</v>
      </c>
      <c r="C1724" s="5" t="s">
        <v>1094</v>
      </c>
      <c r="D1724" s="7"/>
      <c r="E1724" s="10"/>
      <c r="F1724" s="8">
        <v>8934.4</v>
      </c>
      <c r="I1724" s="11" t="s">
        <v>9</v>
      </c>
      <c r="J1724" s="10" t="s">
        <v>1101</v>
      </c>
    </row>
    <row r="1725" spans="1:10">
      <c r="A1725" s="5" t="s">
        <v>1205</v>
      </c>
      <c r="B1725" s="6">
        <v>44918.848484953713</v>
      </c>
      <c r="C1725" s="5" t="s">
        <v>1094</v>
      </c>
      <c r="D1725" s="7"/>
      <c r="E1725" s="10"/>
      <c r="F1725" s="8">
        <v>18180.099999999999</v>
      </c>
      <c r="I1725" s="11" t="s">
        <v>9</v>
      </c>
      <c r="J1725" s="5" t="s">
        <v>1102</v>
      </c>
    </row>
    <row r="1726" spans="1:10">
      <c r="A1726" s="5" t="s">
        <v>1205</v>
      </c>
      <c r="B1726" s="6">
        <v>44918.848484953713</v>
      </c>
      <c r="C1726" s="5" t="s">
        <v>1094</v>
      </c>
      <c r="D1726" s="7"/>
      <c r="E1726" s="10"/>
      <c r="F1726" s="8">
        <v>18640</v>
      </c>
      <c r="I1726" s="11" t="s">
        <v>9</v>
      </c>
      <c r="J1726" s="5" t="s">
        <v>1103</v>
      </c>
    </row>
    <row r="1727" spans="1:10">
      <c r="A1727" s="5" t="s">
        <v>1205</v>
      </c>
      <c r="B1727" s="6">
        <v>44918.848484953713</v>
      </c>
      <c r="C1727" s="5" t="s">
        <v>1094</v>
      </c>
      <c r="D1727" s="7"/>
      <c r="E1727" s="10"/>
      <c r="F1727" s="8">
        <v>15118.2</v>
      </c>
      <c r="I1727" s="11" t="s">
        <v>9</v>
      </c>
      <c r="J1727" s="10" t="s">
        <v>1105</v>
      </c>
    </row>
    <row r="1728" spans="1:10">
      <c r="A1728" s="5" t="s">
        <v>1205</v>
      </c>
      <c r="B1728" s="6">
        <v>44918.848484953713</v>
      </c>
      <c r="C1728" s="5" t="s">
        <v>1094</v>
      </c>
      <c r="D1728" s="7"/>
      <c r="E1728" s="10"/>
      <c r="F1728" s="8">
        <v>11156.6</v>
      </c>
      <c r="I1728" s="11" t="s">
        <v>9</v>
      </c>
      <c r="J1728" s="5" t="s">
        <v>1106</v>
      </c>
    </row>
    <row r="1729" spans="1:10">
      <c r="A1729" s="5" t="s">
        <v>1205</v>
      </c>
      <c r="B1729" s="6">
        <v>44918.848484953713</v>
      </c>
      <c r="C1729" s="5" t="s">
        <v>1094</v>
      </c>
      <c r="D1729" s="7"/>
      <c r="E1729" s="10"/>
      <c r="F1729" s="8">
        <v>6873.8</v>
      </c>
      <c r="I1729" s="11" t="s">
        <v>9</v>
      </c>
      <c r="J1729" s="10" t="s">
        <v>1107</v>
      </c>
    </row>
    <row r="1730" spans="1:10">
      <c r="A1730" s="5" t="s">
        <v>1205</v>
      </c>
      <c r="B1730" s="6">
        <v>44918.848484953713</v>
      </c>
      <c r="C1730" s="5" t="s">
        <v>1094</v>
      </c>
      <c r="D1730" s="7"/>
      <c r="E1730" s="10"/>
      <c r="F1730" s="8">
        <v>6673.5</v>
      </c>
      <c r="I1730" s="11" t="s">
        <v>9</v>
      </c>
      <c r="J1730" s="10" t="s">
        <v>1109</v>
      </c>
    </row>
    <row r="1731" spans="1:10">
      <c r="A1731" s="5" t="s">
        <v>1205</v>
      </c>
      <c r="B1731" s="6">
        <v>44918.848484953713</v>
      </c>
      <c r="C1731" s="5" t="s">
        <v>1094</v>
      </c>
      <c r="D1731" s="7"/>
      <c r="E1731" s="10"/>
      <c r="F1731" s="8">
        <v>2487.1999999999998</v>
      </c>
      <c r="I1731" s="11" t="s">
        <v>9</v>
      </c>
      <c r="J1731" s="10" t="s">
        <v>1118</v>
      </c>
    </row>
    <row r="1732" spans="1:10">
      <c r="A1732" s="5" t="s">
        <v>1205</v>
      </c>
      <c r="B1732" s="6">
        <v>44918.848484953713</v>
      </c>
      <c r="C1732" s="5" t="s">
        <v>1094</v>
      </c>
      <c r="D1732" s="7"/>
      <c r="E1732" s="10"/>
      <c r="F1732" s="8">
        <v>6577.8</v>
      </c>
      <c r="I1732" s="11" t="s">
        <v>9</v>
      </c>
      <c r="J1732" s="10" t="s">
        <v>1122</v>
      </c>
    </row>
    <row r="1733" spans="1:10">
      <c r="A1733" s="5" t="s">
        <v>1205</v>
      </c>
      <c r="B1733" s="6">
        <v>44918.848484953713</v>
      </c>
      <c r="C1733" s="5" t="s">
        <v>1094</v>
      </c>
      <c r="D1733" s="7"/>
      <c r="E1733" s="10"/>
      <c r="F1733" s="8">
        <v>171166.6</v>
      </c>
      <c r="I1733" s="11" t="s">
        <v>9</v>
      </c>
      <c r="J1733" s="10" t="s">
        <v>1096</v>
      </c>
    </row>
    <row r="1734" spans="1:10">
      <c r="A1734" s="5" t="s">
        <v>1205</v>
      </c>
      <c r="B1734" s="6">
        <v>44918.848484953713</v>
      </c>
      <c r="C1734" s="5" t="s">
        <v>1094</v>
      </c>
      <c r="D1734" s="7"/>
      <c r="E1734" s="10"/>
      <c r="F1734" s="8">
        <v>7694.9</v>
      </c>
      <c r="I1734" s="11" t="s">
        <v>9</v>
      </c>
      <c r="J1734" s="5" t="s">
        <v>1112</v>
      </c>
    </row>
    <row r="1735" spans="1:10">
      <c r="A1735" s="12" t="s">
        <v>21</v>
      </c>
      <c r="B1735" s="3"/>
      <c r="C1735" s="3"/>
      <c r="D1735" s="26">
        <f>428020.38+20184</f>
        <v>448204.38</v>
      </c>
      <c r="E1735" s="10"/>
      <c r="F1735" s="25">
        <f>SUM(F1707:G1734)</f>
        <v>448204.38</v>
      </c>
      <c r="H1735" s="8"/>
      <c r="I1735" s="11"/>
      <c r="J1735" s="5"/>
    </row>
    <row r="1736" spans="1:10">
      <c r="A1736" s="13" t="s">
        <v>22</v>
      </c>
      <c r="B1736" s="13" t="s">
        <v>23</v>
      </c>
      <c r="C1736" s="13" t="s">
        <v>24</v>
      </c>
      <c r="D1736" s="7"/>
      <c r="E1736" s="10"/>
      <c r="H1736" s="8"/>
      <c r="I1736" s="11"/>
      <c r="J1736" s="5"/>
    </row>
    <row r="1737" spans="1:10" ht="15.75" customHeight="1">
      <c r="A1737" s="5"/>
      <c r="B1737" s="6"/>
      <c r="C1737" s="5"/>
      <c r="D1737" s="14">
        <v>112486886</v>
      </c>
      <c r="E1737" s="10"/>
      <c r="H1737" s="8"/>
      <c r="I1737" s="11"/>
      <c r="J1737" s="5"/>
    </row>
    <row r="1738" spans="1:10" ht="15.75" customHeight="1">
      <c r="A1738" s="5"/>
      <c r="B1738" s="6"/>
      <c r="C1738" s="5"/>
      <c r="D1738" s="14">
        <v>112486913</v>
      </c>
      <c r="E1738" s="10"/>
      <c r="H1738" s="8"/>
      <c r="I1738" s="11"/>
      <c r="J1738" s="5"/>
    </row>
    <row r="1739" spans="1:10">
      <c r="A1739" s="5"/>
      <c r="B1739" s="6"/>
      <c r="C1739" s="5"/>
      <c r="D1739" s="7"/>
      <c r="E1739" s="10"/>
      <c r="H1739" s="8"/>
      <c r="I1739" s="11"/>
      <c r="J1739" s="5"/>
    </row>
    <row r="1740" spans="1:10">
      <c r="A1740" s="1" t="s">
        <v>0</v>
      </c>
      <c r="B1740" s="2"/>
      <c r="C1740" s="2"/>
      <c r="D1740" s="2"/>
      <c r="E1740" s="2"/>
      <c r="F1740" s="2"/>
      <c r="G1740" s="2"/>
      <c r="H1740" s="2"/>
      <c r="I1740" s="2"/>
      <c r="J1740" s="2"/>
    </row>
    <row r="1741" spans="1:10">
      <c r="A1741" s="3" t="s">
        <v>211</v>
      </c>
      <c r="B1741" s="2"/>
      <c r="C1741" s="2"/>
      <c r="D1741" s="2"/>
      <c r="E1741" s="2"/>
      <c r="F1741" s="2"/>
      <c r="G1741" s="2"/>
      <c r="H1741" s="2"/>
      <c r="I1741" s="2"/>
      <c r="J1741" s="2"/>
    </row>
    <row r="1742" spans="1:10">
      <c r="A1742" s="88" t="s">
        <v>0</v>
      </c>
      <c r="B1742" s="88" t="s">
        <v>2</v>
      </c>
      <c r="C1742" s="88" t="s">
        <v>3</v>
      </c>
      <c r="D1742" s="88" t="s">
        <v>4</v>
      </c>
      <c r="E1742" s="88" t="s">
        <v>5</v>
      </c>
      <c r="F1742" s="88" t="s">
        <v>6</v>
      </c>
      <c r="G1742" s="90"/>
      <c r="H1742" s="91"/>
      <c r="I1742" s="88" t="s">
        <v>7</v>
      </c>
      <c r="J1742" s="88" t="s">
        <v>8</v>
      </c>
    </row>
    <row r="1743" spans="1:10">
      <c r="A1743" s="89"/>
      <c r="B1743" s="89"/>
      <c r="C1743" s="89"/>
      <c r="D1743" s="89"/>
      <c r="E1743" s="89"/>
      <c r="F1743" s="4" t="s">
        <v>9</v>
      </c>
      <c r="G1743" s="4" t="s">
        <v>10</v>
      </c>
      <c r="H1743" s="4" t="s">
        <v>11</v>
      </c>
      <c r="I1743" s="89"/>
      <c r="J1743" s="89"/>
    </row>
    <row r="1744" spans="1:10">
      <c r="A1744" s="5" t="s">
        <v>1207</v>
      </c>
      <c r="B1744" s="6">
        <v>44919.687149039353</v>
      </c>
      <c r="C1744" s="5" t="s">
        <v>1094</v>
      </c>
      <c r="D1744" s="9">
        <v>45143427791</v>
      </c>
      <c r="E1744" s="10" t="s">
        <v>1121</v>
      </c>
      <c r="H1744" s="8">
        <v>915.77</v>
      </c>
      <c r="I1744" s="5" t="s">
        <v>15</v>
      </c>
      <c r="J1744" s="5" t="s">
        <v>1097</v>
      </c>
    </row>
    <row r="1745" spans="1:10">
      <c r="A1745" s="5" t="s">
        <v>1207</v>
      </c>
      <c r="B1745" s="6">
        <v>44919.687149039353</v>
      </c>
      <c r="C1745" s="5" t="s">
        <v>1094</v>
      </c>
      <c r="D1745" s="9">
        <v>45143432400</v>
      </c>
      <c r="E1745" s="10" t="s">
        <v>184</v>
      </c>
      <c r="H1745" s="8">
        <v>2222.37</v>
      </c>
      <c r="I1745" s="5" t="s">
        <v>15</v>
      </c>
      <c r="J1745" s="5" t="s">
        <v>1097</v>
      </c>
    </row>
    <row r="1746" spans="1:10">
      <c r="A1746" s="5" t="s">
        <v>1207</v>
      </c>
      <c r="B1746" s="6">
        <v>44919.687149039353</v>
      </c>
      <c r="C1746" s="5" t="s">
        <v>1094</v>
      </c>
      <c r="D1746" s="7">
        <v>421123</v>
      </c>
      <c r="E1746" s="10" t="s">
        <v>184</v>
      </c>
      <c r="H1746" s="8">
        <v>21523.67</v>
      </c>
      <c r="I1746" s="5" t="s">
        <v>15</v>
      </c>
      <c r="J1746" s="5" t="s">
        <v>1097</v>
      </c>
    </row>
    <row r="1747" spans="1:10">
      <c r="A1747" s="5" t="s">
        <v>1207</v>
      </c>
      <c r="B1747" s="6">
        <v>44919.687149039353</v>
      </c>
      <c r="C1747" s="5" t="s">
        <v>1094</v>
      </c>
      <c r="D1747" s="7">
        <v>206780</v>
      </c>
      <c r="E1747" s="10" t="s">
        <v>184</v>
      </c>
      <c r="H1747" s="8">
        <v>9812.76</v>
      </c>
      <c r="I1747" s="5" t="s">
        <v>15</v>
      </c>
      <c r="J1747" s="5" t="s">
        <v>1095</v>
      </c>
    </row>
    <row r="1748" spans="1:10">
      <c r="A1748" s="5" t="s">
        <v>1207</v>
      </c>
      <c r="B1748" s="6">
        <v>44919.687149039353</v>
      </c>
      <c r="C1748" s="5" t="s">
        <v>1094</v>
      </c>
      <c r="D1748" s="7">
        <v>88464</v>
      </c>
      <c r="E1748" s="10" t="s">
        <v>184</v>
      </c>
      <c r="H1748" s="8">
        <v>49365.86</v>
      </c>
      <c r="I1748" s="5" t="s">
        <v>15</v>
      </c>
      <c r="J1748" s="10" t="s">
        <v>1096</v>
      </c>
    </row>
    <row r="1749" spans="1:10">
      <c r="A1749" s="5" t="s">
        <v>1207</v>
      </c>
      <c r="B1749" s="6">
        <v>44919.687149039353</v>
      </c>
      <c r="C1749" s="5" t="s">
        <v>1094</v>
      </c>
      <c r="D1749" s="7"/>
      <c r="E1749" s="10"/>
      <c r="F1749" s="8">
        <v>9269.2000000000007</v>
      </c>
      <c r="I1749" s="11" t="s">
        <v>9</v>
      </c>
      <c r="J1749" s="10" t="s">
        <v>1129</v>
      </c>
    </row>
    <row r="1750" spans="1:10">
      <c r="A1750" s="5" t="s">
        <v>1207</v>
      </c>
      <c r="B1750" s="6">
        <v>44919.687149039353</v>
      </c>
      <c r="C1750" s="5" t="s">
        <v>1094</v>
      </c>
      <c r="D1750" s="7"/>
      <c r="E1750" s="10"/>
      <c r="F1750" s="8">
        <v>12994.6</v>
      </c>
      <c r="I1750" s="11" t="s">
        <v>9</v>
      </c>
      <c r="J1750" s="10" t="s">
        <v>1110</v>
      </c>
    </row>
    <row r="1751" spans="1:10">
      <c r="A1751" s="5" t="s">
        <v>1207</v>
      </c>
      <c r="B1751" s="6">
        <v>44919.687149039353</v>
      </c>
      <c r="C1751" s="5" t="s">
        <v>1094</v>
      </c>
      <c r="D1751" s="7"/>
      <c r="E1751" s="10"/>
      <c r="F1751" s="8">
        <v>18741.3</v>
      </c>
      <c r="I1751" s="11" t="s">
        <v>9</v>
      </c>
      <c r="J1751" s="10" t="s">
        <v>1111</v>
      </c>
    </row>
    <row r="1752" spans="1:10">
      <c r="A1752" s="12" t="s">
        <v>21</v>
      </c>
      <c r="B1752" s="3"/>
      <c r="C1752" s="3"/>
      <c r="D1752" s="26"/>
      <c r="E1752" s="10"/>
      <c r="F1752" s="25">
        <f>SUM(F1744:G1751)</f>
        <v>41005.100000000006</v>
      </c>
      <c r="I1752" s="11"/>
      <c r="J1752" s="10"/>
    </row>
    <row r="1753" spans="1:10">
      <c r="A1753" s="13" t="s">
        <v>22</v>
      </c>
      <c r="B1753" s="13" t="s">
        <v>23</v>
      </c>
      <c r="C1753" s="13" t="s">
        <v>24</v>
      </c>
      <c r="D1753" s="7"/>
      <c r="E1753" s="10"/>
      <c r="F1753" s="8"/>
      <c r="I1753" s="11"/>
      <c r="J1753" s="10"/>
    </row>
    <row r="1754" spans="1:10" ht="15.75" customHeight="1">
      <c r="D1754" s="14">
        <v>112486887</v>
      </c>
    </row>
    <row r="1756" spans="1:10">
      <c r="A1756" s="1" t="s">
        <v>0</v>
      </c>
      <c r="B1756" s="2"/>
      <c r="C1756" s="2"/>
      <c r="D1756" s="2"/>
      <c r="E1756" s="2"/>
      <c r="F1756" s="2"/>
      <c r="G1756" s="2"/>
      <c r="H1756" s="2"/>
      <c r="I1756" s="2"/>
      <c r="J1756" s="2"/>
    </row>
    <row r="1757" spans="1:10">
      <c r="A1757" s="3" t="s">
        <v>213</v>
      </c>
      <c r="B1757" s="2"/>
      <c r="C1757" s="2"/>
      <c r="D1757" s="2"/>
      <c r="E1757" s="2"/>
      <c r="F1757" s="2"/>
      <c r="G1757" s="2"/>
      <c r="H1757" s="2"/>
      <c r="I1757" s="2"/>
      <c r="J1757" s="2"/>
    </row>
    <row r="1758" spans="1:10">
      <c r="A1758" s="88" t="s">
        <v>0</v>
      </c>
      <c r="B1758" s="88" t="s">
        <v>2</v>
      </c>
      <c r="C1758" s="88" t="s">
        <v>3</v>
      </c>
      <c r="D1758" s="88" t="s">
        <v>4</v>
      </c>
      <c r="E1758" s="88" t="s">
        <v>5</v>
      </c>
      <c r="F1758" s="88" t="s">
        <v>6</v>
      </c>
      <c r="G1758" s="90"/>
      <c r="H1758" s="91"/>
      <c r="I1758" s="88" t="s">
        <v>7</v>
      </c>
      <c r="J1758" s="88" t="s">
        <v>8</v>
      </c>
    </row>
    <row r="1759" spans="1:10">
      <c r="A1759" s="89"/>
      <c r="B1759" s="89"/>
      <c r="C1759" s="89"/>
      <c r="D1759" s="89"/>
      <c r="E1759" s="89"/>
      <c r="F1759" s="4" t="s">
        <v>9</v>
      </c>
      <c r="G1759" s="4" t="s">
        <v>10</v>
      </c>
      <c r="H1759" s="4" t="s">
        <v>11</v>
      </c>
      <c r="I1759" s="89"/>
      <c r="J1759" s="89"/>
    </row>
    <row r="1760" spans="1:10">
      <c r="A1760" s="23" t="s">
        <v>214</v>
      </c>
      <c r="B1760" s="23"/>
      <c r="C1760" s="23"/>
    </row>
    <row r="1761" spans="1:10">
      <c r="A1761" s="12" t="s">
        <v>21</v>
      </c>
      <c r="B1761" s="3"/>
      <c r="C1761" s="3"/>
    </row>
    <row r="1762" spans="1:10">
      <c r="A1762" s="13" t="s">
        <v>22</v>
      </c>
      <c r="B1762" s="13" t="s">
        <v>23</v>
      </c>
      <c r="C1762" s="13" t="s">
        <v>24</v>
      </c>
    </row>
    <row r="1765" spans="1:10">
      <c r="A1765" s="1" t="s">
        <v>0</v>
      </c>
      <c r="B1765" s="2"/>
      <c r="C1765" s="2"/>
      <c r="D1765" s="2"/>
      <c r="E1765" s="2"/>
      <c r="F1765" s="2"/>
      <c r="G1765" s="2"/>
      <c r="H1765" s="2"/>
      <c r="I1765" s="2"/>
      <c r="J1765" s="2"/>
    </row>
    <row r="1766" spans="1:10">
      <c r="A1766" s="3" t="s">
        <v>215</v>
      </c>
      <c r="B1766" s="2"/>
      <c r="C1766" s="2"/>
      <c r="D1766" s="2"/>
      <c r="E1766" s="2"/>
      <c r="F1766" s="2"/>
      <c r="G1766" s="2"/>
      <c r="H1766" s="2"/>
      <c r="I1766" s="2"/>
      <c r="J1766" s="2"/>
    </row>
    <row r="1767" spans="1:10">
      <c r="A1767" s="88" t="s">
        <v>0</v>
      </c>
      <c r="B1767" s="88" t="s">
        <v>2</v>
      </c>
      <c r="C1767" s="88" t="s">
        <v>3</v>
      </c>
      <c r="D1767" s="88" t="s">
        <v>4</v>
      </c>
      <c r="E1767" s="88" t="s">
        <v>5</v>
      </c>
      <c r="F1767" s="88" t="s">
        <v>6</v>
      </c>
      <c r="G1767" s="90"/>
      <c r="H1767" s="91"/>
      <c r="I1767" s="88" t="s">
        <v>7</v>
      </c>
      <c r="J1767" s="88" t="s">
        <v>8</v>
      </c>
    </row>
    <row r="1768" spans="1:10">
      <c r="A1768" s="89"/>
      <c r="B1768" s="89"/>
      <c r="C1768" s="89"/>
      <c r="D1768" s="89"/>
      <c r="E1768" s="89"/>
      <c r="F1768" s="4" t="s">
        <v>9</v>
      </c>
      <c r="G1768" s="4" t="s">
        <v>10</v>
      </c>
      <c r="H1768" s="4" t="s">
        <v>11</v>
      </c>
      <c r="I1768" s="89"/>
      <c r="J1768" s="89"/>
    </row>
    <row r="1769" spans="1:10">
      <c r="A1769" s="5" t="s">
        <v>1208</v>
      </c>
      <c r="B1769" s="6">
        <v>44922.849263715281</v>
      </c>
      <c r="C1769" s="5" t="s">
        <v>1094</v>
      </c>
      <c r="D1769" s="7"/>
      <c r="E1769" s="10"/>
      <c r="G1769" s="8">
        <v>2648.55</v>
      </c>
      <c r="I1769" s="11" t="s">
        <v>10</v>
      </c>
      <c r="J1769" s="5" t="s">
        <v>1097</v>
      </c>
    </row>
    <row r="1770" spans="1:10">
      <c r="A1770" s="5" t="s">
        <v>1208</v>
      </c>
      <c r="B1770" s="6">
        <v>44922.849263715281</v>
      </c>
      <c r="C1770" s="5" t="s">
        <v>1094</v>
      </c>
      <c r="D1770" s="7"/>
      <c r="E1770" s="10"/>
      <c r="G1770" s="8">
        <v>1340.56</v>
      </c>
      <c r="I1770" s="11" t="s">
        <v>10</v>
      </c>
      <c r="J1770" s="10" t="s">
        <v>1096</v>
      </c>
    </row>
    <row r="1771" spans="1:10">
      <c r="A1771" s="5" t="s">
        <v>1209</v>
      </c>
      <c r="B1771" s="6">
        <v>44922.849263715281</v>
      </c>
      <c r="C1771" s="5" t="s">
        <v>1094</v>
      </c>
      <c r="D1771" s="9">
        <v>45163153082</v>
      </c>
      <c r="E1771" s="10" t="s">
        <v>184</v>
      </c>
      <c r="H1771" s="8">
        <v>500</v>
      </c>
      <c r="I1771" s="5" t="s">
        <v>15</v>
      </c>
      <c r="J1771" s="5" t="s">
        <v>1097</v>
      </c>
    </row>
    <row r="1772" spans="1:10">
      <c r="A1772" s="5" t="s">
        <v>1208</v>
      </c>
      <c r="B1772" s="6">
        <v>44922.849263715281</v>
      </c>
      <c r="C1772" s="5" t="s">
        <v>1094</v>
      </c>
      <c r="D1772" s="9">
        <v>45123193226</v>
      </c>
      <c r="E1772" s="10" t="s">
        <v>184</v>
      </c>
      <c r="H1772" s="8">
        <v>3121.46</v>
      </c>
      <c r="I1772" s="5" t="s">
        <v>15</v>
      </c>
      <c r="J1772" s="5" t="s">
        <v>1097</v>
      </c>
    </row>
    <row r="1773" spans="1:10">
      <c r="A1773" s="5" t="s">
        <v>1208</v>
      </c>
      <c r="B1773" s="6">
        <v>44922.849263715281</v>
      </c>
      <c r="C1773" s="5" t="s">
        <v>1094</v>
      </c>
      <c r="D1773" s="9">
        <v>45113210267</v>
      </c>
      <c r="E1773" s="10" t="s">
        <v>184</v>
      </c>
      <c r="H1773" s="8">
        <v>500</v>
      </c>
      <c r="I1773" s="5" t="s">
        <v>15</v>
      </c>
      <c r="J1773" s="5" t="s">
        <v>1097</v>
      </c>
    </row>
    <row r="1774" spans="1:10">
      <c r="A1774" s="5" t="s">
        <v>1208</v>
      </c>
      <c r="B1774" s="6">
        <v>44922.849263715281</v>
      </c>
      <c r="C1774" s="5" t="s">
        <v>1094</v>
      </c>
      <c r="D1774" s="9">
        <v>45163153086</v>
      </c>
      <c r="E1774" s="10" t="s">
        <v>184</v>
      </c>
      <c r="H1774" s="8">
        <v>500</v>
      </c>
      <c r="I1774" s="5" t="s">
        <v>15</v>
      </c>
      <c r="J1774" s="5" t="s">
        <v>1097</v>
      </c>
    </row>
    <row r="1775" spans="1:10">
      <c r="A1775" s="5" t="s">
        <v>1208</v>
      </c>
      <c r="B1775" s="6">
        <v>44922.849263715281</v>
      </c>
      <c r="C1775" s="5" t="s">
        <v>1094</v>
      </c>
      <c r="D1775" s="9">
        <v>45163153077</v>
      </c>
      <c r="E1775" s="10" t="s">
        <v>184</v>
      </c>
      <c r="H1775" s="8">
        <v>500</v>
      </c>
      <c r="I1775" s="5" t="s">
        <v>15</v>
      </c>
      <c r="J1775" s="5" t="s">
        <v>1097</v>
      </c>
    </row>
    <row r="1776" spans="1:10">
      <c r="A1776" s="5" t="s">
        <v>1208</v>
      </c>
      <c r="B1776" s="6">
        <v>44922.849263715281</v>
      </c>
      <c r="C1776" s="5" t="s">
        <v>1094</v>
      </c>
      <c r="D1776" s="9">
        <v>45123192422</v>
      </c>
      <c r="E1776" s="10" t="s">
        <v>184</v>
      </c>
      <c r="H1776" s="8">
        <v>25915.4</v>
      </c>
      <c r="I1776" s="5" t="s">
        <v>15</v>
      </c>
      <c r="J1776" s="5" t="s">
        <v>1097</v>
      </c>
    </row>
    <row r="1777" spans="1:10">
      <c r="A1777" s="5" t="s">
        <v>1208</v>
      </c>
      <c r="B1777" s="6">
        <v>44922.849263715281</v>
      </c>
      <c r="C1777" s="5" t="s">
        <v>1094</v>
      </c>
      <c r="D1777" s="9">
        <v>45163153256</v>
      </c>
      <c r="E1777" s="10" t="s">
        <v>184</v>
      </c>
      <c r="H1777" s="8">
        <v>7436.4</v>
      </c>
      <c r="I1777" s="5" t="s">
        <v>15</v>
      </c>
      <c r="J1777" s="5" t="s">
        <v>1097</v>
      </c>
    </row>
    <row r="1778" spans="1:10">
      <c r="A1778" s="5" t="s">
        <v>1208</v>
      </c>
      <c r="B1778" s="6">
        <v>44922.849263715281</v>
      </c>
      <c r="C1778" s="5" t="s">
        <v>1094</v>
      </c>
      <c r="D1778" s="9">
        <v>45113213447</v>
      </c>
      <c r="E1778" s="10" t="s">
        <v>184</v>
      </c>
      <c r="H1778" s="8">
        <v>8500</v>
      </c>
      <c r="I1778" s="5" t="s">
        <v>15</v>
      </c>
      <c r="J1778" s="5" t="s">
        <v>1097</v>
      </c>
    </row>
    <row r="1779" spans="1:10">
      <c r="A1779" s="5" t="s">
        <v>1208</v>
      </c>
      <c r="B1779" s="6">
        <v>44922.849263715281</v>
      </c>
      <c r="C1779" s="5" t="s">
        <v>1094</v>
      </c>
      <c r="D1779" s="9">
        <v>45123195469</v>
      </c>
      <c r="E1779" s="10" t="s">
        <v>184</v>
      </c>
      <c r="H1779" s="8">
        <v>6390.2</v>
      </c>
      <c r="I1779" s="5" t="s">
        <v>15</v>
      </c>
      <c r="J1779" s="5" t="s">
        <v>1097</v>
      </c>
    </row>
    <row r="1780" spans="1:10">
      <c r="A1780" s="5" t="s">
        <v>1208</v>
      </c>
      <c r="B1780" s="6">
        <v>44922.849263715281</v>
      </c>
      <c r="C1780" s="5" t="s">
        <v>1094</v>
      </c>
      <c r="D1780" s="9">
        <v>451731239351</v>
      </c>
      <c r="E1780" s="10" t="s">
        <v>184</v>
      </c>
      <c r="H1780" s="8">
        <v>585</v>
      </c>
      <c r="I1780" s="5" t="s">
        <v>15</v>
      </c>
      <c r="J1780" s="5" t="s">
        <v>1095</v>
      </c>
    </row>
    <row r="1781" spans="1:10">
      <c r="A1781" s="5" t="s">
        <v>1208</v>
      </c>
      <c r="B1781" s="6">
        <v>44922.849263715281</v>
      </c>
      <c r="C1781" s="5" t="s">
        <v>1094</v>
      </c>
      <c r="D1781" s="9">
        <v>451731239352</v>
      </c>
      <c r="E1781" s="10" t="s">
        <v>184</v>
      </c>
      <c r="H1781" s="8">
        <v>7089.19</v>
      </c>
      <c r="I1781" s="5" t="s">
        <v>15</v>
      </c>
      <c r="J1781" s="5" t="s">
        <v>1095</v>
      </c>
    </row>
    <row r="1782" spans="1:10">
      <c r="A1782" s="5" t="s">
        <v>1208</v>
      </c>
      <c r="B1782" s="6">
        <v>44922.849263715281</v>
      </c>
      <c r="C1782" s="5" t="s">
        <v>1094</v>
      </c>
      <c r="D1782" s="9">
        <v>451731239353</v>
      </c>
      <c r="E1782" s="10" t="s">
        <v>184</v>
      </c>
      <c r="H1782" s="8">
        <v>2470.66</v>
      </c>
      <c r="I1782" s="5" t="s">
        <v>15</v>
      </c>
      <c r="J1782" s="5" t="s">
        <v>1095</v>
      </c>
    </row>
    <row r="1783" spans="1:10">
      <c r="A1783" s="5" t="s">
        <v>1208</v>
      </c>
      <c r="B1783" s="6">
        <v>44922.849263715281</v>
      </c>
      <c r="C1783" s="5" t="s">
        <v>1094</v>
      </c>
      <c r="D1783" s="9">
        <v>45133064395</v>
      </c>
      <c r="E1783" s="10" t="s">
        <v>184</v>
      </c>
      <c r="H1783" s="8">
        <v>12000</v>
      </c>
      <c r="I1783" s="5" t="s">
        <v>15</v>
      </c>
      <c r="J1783" s="5" t="s">
        <v>1095</v>
      </c>
    </row>
    <row r="1784" spans="1:10">
      <c r="A1784" s="5" t="s">
        <v>1208</v>
      </c>
      <c r="B1784" s="6">
        <v>44922.849263715281</v>
      </c>
      <c r="C1784" s="5" t="s">
        <v>1094</v>
      </c>
      <c r="D1784" s="9">
        <v>53312188488</v>
      </c>
      <c r="E1784" s="10" t="s">
        <v>184</v>
      </c>
      <c r="H1784" s="8">
        <v>178.96</v>
      </c>
      <c r="I1784" s="5" t="s">
        <v>15</v>
      </c>
      <c r="J1784" s="5" t="s">
        <v>1095</v>
      </c>
    </row>
    <row r="1785" spans="1:10">
      <c r="A1785" s="5" t="s">
        <v>1208</v>
      </c>
      <c r="B1785" s="6">
        <v>44922.849263715281</v>
      </c>
      <c r="C1785" s="5" t="s">
        <v>1094</v>
      </c>
      <c r="D1785" s="7">
        <v>330581071</v>
      </c>
      <c r="E1785" s="10" t="s">
        <v>654</v>
      </c>
      <c r="H1785" s="8">
        <v>10591.49</v>
      </c>
      <c r="I1785" s="5" t="s">
        <v>15</v>
      </c>
      <c r="J1785" s="5" t="s">
        <v>1095</v>
      </c>
    </row>
    <row r="1786" spans="1:10">
      <c r="A1786" s="5" t="s">
        <v>1208</v>
      </c>
      <c r="B1786" s="6">
        <v>44922.849263715281</v>
      </c>
      <c r="C1786" s="5" t="s">
        <v>1094</v>
      </c>
      <c r="D1786" s="7">
        <v>330581072</v>
      </c>
      <c r="E1786" s="10" t="s">
        <v>654</v>
      </c>
      <c r="H1786" s="8">
        <v>3506.96</v>
      </c>
      <c r="I1786" s="5" t="s">
        <v>15</v>
      </c>
      <c r="J1786" s="5" t="s">
        <v>1095</v>
      </c>
    </row>
    <row r="1787" spans="1:10">
      <c r="A1787" s="5" t="s">
        <v>1208</v>
      </c>
      <c r="B1787" s="6">
        <v>44922.849263715281</v>
      </c>
      <c r="C1787" s="5" t="s">
        <v>1094</v>
      </c>
      <c r="D1787" s="9">
        <v>45123194240</v>
      </c>
      <c r="E1787" s="10" t="s">
        <v>1121</v>
      </c>
      <c r="H1787" s="8">
        <v>2085.04</v>
      </c>
      <c r="I1787" s="5" t="s">
        <v>15</v>
      </c>
      <c r="J1787" s="5" t="s">
        <v>1097</v>
      </c>
    </row>
    <row r="1788" spans="1:10">
      <c r="A1788" s="5" t="s">
        <v>1208</v>
      </c>
      <c r="B1788" s="6">
        <v>44922.849263715281</v>
      </c>
      <c r="C1788" s="5" t="s">
        <v>1094</v>
      </c>
      <c r="D1788" s="9">
        <v>45173127465</v>
      </c>
      <c r="E1788" s="10" t="s">
        <v>184</v>
      </c>
      <c r="H1788" s="8">
        <v>706.47</v>
      </c>
      <c r="I1788" s="5" t="s">
        <v>15</v>
      </c>
      <c r="J1788" s="5" t="s">
        <v>1095</v>
      </c>
    </row>
    <row r="1789" spans="1:10">
      <c r="A1789" s="5" t="s">
        <v>1208</v>
      </c>
      <c r="B1789" s="6">
        <v>44922.849263715281</v>
      </c>
      <c r="C1789" s="5" t="s">
        <v>1094</v>
      </c>
      <c r="D1789" s="9">
        <v>45123196297</v>
      </c>
      <c r="E1789" s="10" t="s">
        <v>184</v>
      </c>
      <c r="H1789" s="8">
        <v>968.2</v>
      </c>
      <c r="I1789" s="5" t="s">
        <v>15</v>
      </c>
      <c r="J1789" s="5" t="s">
        <v>1095</v>
      </c>
    </row>
    <row r="1790" spans="1:10">
      <c r="A1790" s="5" t="s">
        <v>1208</v>
      </c>
      <c r="B1790" s="6">
        <v>44922.849263715281</v>
      </c>
      <c r="C1790" s="5" t="s">
        <v>1094</v>
      </c>
      <c r="D1790" s="7">
        <v>88648</v>
      </c>
      <c r="E1790" s="10" t="s">
        <v>184</v>
      </c>
      <c r="H1790" s="8">
        <v>115000</v>
      </c>
      <c r="I1790" s="5" t="s">
        <v>15</v>
      </c>
      <c r="J1790" s="10" t="s">
        <v>1096</v>
      </c>
    </row>
    <row r="1791" spans="1:10">
      <c r="A1791" s="5" t="s">
        <v>1208</v>
      </c>
      <c r="B1791" s="6">
        <v>44922.849263715281</v>
      </c>
      <c r="C1791" s="5" t="s">
        <v>1094</v>
      </c>
      <c r="D1791" s="9">
        <v>45133067914</v>
      </c>
      <c r="E1791" s="10" t="s">
        <v>184</v>
      </c>
      <c r="H1791" s="8">
        <v>2307.8000000000002</v>
      </c>
      <c r="I1791" s="5" t="s">
        <v>15</v>
      </c>
      <c r="J1791" s="5" t="s">
        <v>1097</v>
      </c>
    </row>
    <row r="1792" spans="1:10">
      <c r="A1792" s="5" t="s">
        <v>1208</v>
      </c>
      <c r="B1792" s="6">
        <v>44922.849263715281</v>
      </c>
      <c r="C1792" s="5" t="s">
        <v>1094</v>
      </c>
      <c r="D1792" s="9">
        <v>53312190871</v>
      </c>
      <c r="E1792" s="10" t="s">
        <v>184</v>
      </c>
      <c r="H1792" s="8">
        <v>565.91999999999996</v>
      </c>
      <c r="I1792" s="5" t="s">
        <v>15</v>
      </c>
      <c r="J1792" s="5" t="s">
        <v>1097</v>
      </c>
    </row>
    <row r="1793" spans="1:10">
      <c r="A1793" s="5" t="s">
        <v>1209</v>
      </c>
      <c r="B1793" s="6">
        <v>44922.849263715281</v>
      </c>
      <c r="C1793" s="5" t="s">
        <v>1094</v>
      </c>
      <c r="D1793" s="7"/>
      <c r="E1793" s="10"/>
      <c r="F1793" s="8">
        <v>8280.9</v>
      </c>
      <c r="I1793" s="11" t="s">
        <v>9</v>
      </c>
      <c r="J1793" s="5" t="s">
        <v>1114</v>
      </c>
    </row>
    <row r="1794" spans="1:10">
      <c r="A1794" s="5" t="s">
        <v>1208</v>
      </c>
      <c r="B1794" s="6">
        <v>44922.849263715281</v>
      </c>
      <c r="C1794" s="5" t="s">
        <v>1094</v>
      </c>
      <c r="D1794" s="7"/>
      <c r="E1794" s="10"/>
      <c r="F1794" s="8">
        <v>14191</v>
      </c>
      <c r="I1794" s="11" t="s">
        <v>9</v>
      </c>
      <c r="J1794" s="5" t="s">
        <v>1095</v>
      </c>
    </row>
    <row r="1795" spans="1:10">
      <c r="A1795" s="5" t="s">
        <v>1208</v>
      </c>
      <c r="B1795" s="6">
        <v>44922.849263715281</v>
      </c>
      <c r="C1795" s="5" t="s">
        <v>1094</v>
      </c>
      <c r="D1795" s="7"/>
      <c r="E1795" s="10"/>
      <c r="F1795" s="8">
        <v>17534.7</v>
      </c>
      <c r="I1795" s="11" t="s">
        <v>9</v>
      </c>
      <c r="J1795" s="5" t="s">
        <v>1099</v>
      </c>
    </row>
    <row r="1796" spans="1:10">
      <c r="A1796" s="5" t="s">
        <v>1208</v>
      </c>
      <c r="B1796" s="6">
        <v>44922.849263715281</v>
      </c>
      <c r="C1796" s="5" t="s">
        <v>1094</v>
      </c>
      <c r="D1796" s="7"/>
      <c r="E1796" s="10"/>
      <c r="F1796" s="8">
        <v>17533.900000000001</v>
      </c>
      <c r="I1796" s="11" t="s">
        <v>9</v>
      </c>
      <c r="J1796" s="5" t="s">
        <v>1128</v>
      </c>
    </row>
    <row r="1797" spans="1:10">
      <c r="A1797" s="5" t="s">
        <v>1208</v>
      </c>
      <c r="B1797" s="6">
        <v>44922.849263715281</v>
      </c>
      <c r="C1797" s="5" t="s">
        <v>1094</v>
      </c>
      <c r="D1797" s="7"/>
      <c r="E1797" s="10"/>
      <c r="F1797" s="8">
        <v>72773.399999999994</v>
      </c>
      <c r="I1797" s="11" t="s">
        <v>9</v>
      </c>
      <c r="J1797" s="10" t="s">
        <v>1100</v>
      </c>
    </row>
    <row r="1798" spans="1:10">
      <c r="A1798" s="5" t="s">
        <v>1208</v>
      </c>
      <c r="B1798" s="6">
        <v>44922.849263715281</v>
      </c>
      <c r="C1798" s="5" t="s">
        <v>1094</v>
      </c>
      <c r="D1798" s="7"/>
      <c r="E1798" s="10"/>
      <c r="F1798" s="8">
        <v>8247.2000000000007</v>
      </c>
      <c r="I1798" s="11" t="s">
        <v>9</v>
      </c>
      <c r="J1798" s="10" t="s">
        <v>1129</v>
      </c>
    </row>
    <row r="1799" spans="1:10">
      <c r="A1799" s="5" t="s">
        <v>1208</v>
      </c>
      <c r="B1799" s="6">
        <v>44922.849263715281</v>
      </c>
      <c r="C1799" s="5" t="s">
        <v>1094</v>
      </c>
      <c r="D1799" s="7"/>
      <c r="E1799" s="10"/>
      <c r="F1799" s="8">
        <v>141043.20000000001</v>
      </c>
      <c r="I1799" s="11" t="s">
        <v>9</v>
      </c>
      <c r="J1799" s="5" t="s">
        <v>1097</v>
      </c>
    </row>
    <row r="1800" spans="1:10">
      <c r="A1800" s="5" t="s">
        <v>1208</v>
      </c>
      <c r="B1800" s="6">
        <v>44922.849263715281</v>
      </c>
      <c r="C1800" s="5" t="s">
        <v>1094</v>
      </c>
      <c r="D1800" s="7"/>
      <c r="E1800" s="10"/>
      <c r="F1800" s="8">
        <v>1107.8</v>
      </c>
      <c r="I1800" s="11" t="s">
        <v>9</v>
      </c>
      <c r="J1800" s="10" t="s">
        <v>1101</v>
      </c>
    </row>
    <row r="1801" spans="1:10">
      <c r="A1801" s="5" t="s">
        <v>1208</v>
      </c>
      <c r="B1801" s="6">
        <v>44922.849263715281</v>
      </c>
      <c r="C1801" s="5" t="s">
        <v>1094</v>
      </c>
      <c r="D1801" s="7"/>
      <c r="E1801" s="10"/>
      <c r="F1801" s="8">
        <v>16249.8</v>
      </c>
      <c r="I1801" s="11" t="s">
        <v>9</v>
      </c>
      <c r="J1801" s="5" t="s">
        <v>1102</v>
      </c>
    </row>
    <row r="1802" spans="1:10">
      <c r="A1802" s="5" t="s">
        <v>1208</v>
      </c>
      <c r="B1802" s="6">
        <v>44922.849263715281</v>
      </c>
      <c r="C1802" s="5" t="s">
        <v>1094</v>
      </c>
      <c r="D1802" s="7"/>
      <c r="E1802" s="10"/>
      <c r="F1802" s="8">
        <v>40505.199999999997</v>
      </c>
      <c r="I1802" s="11" t="s">
        <v>9</v>
      </c>
      <c r="J1802" s="5" t="s">
        <v>1103</v>
      </c>
    </row>
    <row r="1803" spans="1:10">
      <c r="A1803" s="5" t="s">
        <v>1208</v>
      </c>
      <c r="B1803" s="6">
        <v>44922.849263715281</v>
      </c>
      <c r="C1803" s="5" t="s">
        <v>1094</v>
      </c>
      <c r="D1803" s="7"/>
      <c r="E1803" s="10"/>
      <c r="F1803" s="8">
        <v>110528.5</v>
      </c>
      <c r="I1803" s="11" t="s">
        <v>9</v>
      </c>
      <c r="J1803" s="5" t="s">
        <v>1104</v>
      </c>
    </row>
    <row r="1804" spans="1:10">
      <c r="A1804" s="5" t="s">
        <v>1208</v>
      </c>
      <c r="B1804" s="6">
        <v>44922.849263715281</v>
      </c>
      <c r="C1804" s="5" t="s">
        <v>1094</v>
      </c>
      <c r="D1804" s="7"/>
      <c r="E1804" s="10"/>
      <c r="F1804" s="8">
        <v>18466.7</v>
      </c>
      <c r="I1804" s="11" t="s">
        <v>9</v>
      </c>
      <c r="J1804" s="10" t="s">
        <v>1105</v>
      </c>
    </row>
    <row r="1805" spans="1:10">
      <c r="A1805" s="5" t="s">
        <v>1208</v>
      </c>
      <c r="B1805" s="6">
        <v>44922.849263715281</v>
      </c>
      <c r="C1805" s="5" t="s">
        <v>1094</v>
      </c>
      <c r="D1805" s="7"/>
      <c r="E1805" s="10"/>
      <c r="F1805" s="8">
        <v>23307.8</v>
      </c>
      <c r="I1805" s="11" t="s">
        <v>9</v>
      </c>
      <c r="J1805" s="5" t="s">
        <v>1106</v>
      </c>
    </row>
    <row r="1806" spans="1:10">
      <c r="A1806" s="5" t="s">
        <v>1208</v>
      </c>
      <c r="B1806" s="6">
        <v>44922.849263715281</v>
      </c>
      <c r="C1806" s="5" t="s">
        <v>1094</v>
      </c>
      <c r="D1806" s="7"/>
      <c r="E1806" s="10"/>
      <c r="F1806" s="8">
        <v>39358.699999999997</v>
      </c>
      <c r="I1806" s="11" t="s">
        <v>9</v>
      </c>
      <c r="J1806" s="5" t="s">
        <v>1117</v>
      </c>
    </row>
    <row r="1807" spans="1:10">
      <c r="A1807" s="5" t="s">
        <v>1208</v>
      </c>
      <c r="B1807" s="6">
        <v>44922.849263715281</v>
      </c>
      <c r="C1807" s="5" t="s">
        <v>1094</v>
      </c>
      <c r="D1807" s="7"/>
      <c r="E1807" s="10"/>
      <c r="F1807" s="8">
        <v>18406.7</v>
      </c>
      <c r="I1807" s="11" t="s">
        <v>9</v>
      </c>
      <c r="J1807" s="10" t="s">
        <v>1107</v>
      </c>
    </row>
    <row r="1808" spans="1:10">
      <c r="A1808" s="5" t="s">
        <v>1208</v>
      </c>
      <c r="B1808" s="6">
        <v>44922.849263715281</v>
      </c>
      <c r="C1808" s="5" t="s">
        <v>1094</v>
      </c>
      <c r="D1808" s="7"/>
      <c r="E1808" s="10"/>
      <c r="F1808" s="8">
        <v>14700.6</v>
      </c>
      <c r="I1808" s="11" t="s">
        <v>9</v>
      </c>
      <c r="J1808" s="10" t="s">
        <v>1108</v>
      </c>
    </row>
    <row r="1809" spans="1:10">
      <c r="A1809" s="5" t="s">
        <v>1208</v>
      </c>
      <c r="B1809" s="6">
        <v>44922.849263715281</v>
      </c>
      <c r="C1809" s="5" t="s">
        <v>1094</v>
      </c>
      <c r="D1809" s="7"/>
      <c r="E1809" s="10"/>
      <c r="F1809" s="8">
        <v>5947.2</v>
      </c>
      <c r="I1809" s="11" t="s">
        <v>9</v>
      </c>
      <c r="J1809" s="10" t="s">
        <v>1109</v>
      </c>
    </row>
    <row r="1810" spans="1:10">
      <c r="A1810" s="5" t="s">
        <v>1208</v>
      </c>
      <c r="B1810" s="6">
        <v>44922.849263715281</v>
      </c>
      <c r="C1810" s="5" t="s">
        <v>1094</v>
      </c>
      <c r="D1810" s="7"/>
      <c r="E1810" s="10"/>
      <c r="F1810" s="8">
        <v>2503.6</v>
      </c>
      <c r="I1810" s="11" t="s">
        <v>9</v>
      </c>
      <c r="J1810" s="10" t="s">
        <v>1118</v>
      </c>
    </row>
    <row r="1811" spans="1:10">
      <c r="A1811" s="5" t="s">
        <v>1208</v>
      </c>
      <c r="B1811" s="6">
        <v>44922.849263715281</v>
      </c>
      <c r="C1811" s="5" t="s">
        <v>1094</v>
      </c>
      <c r="D1811" s="7"/>
      <c r="E1811" s="10"/>
      <c r="F1811" s="8">
        <v>16792.599999999999</v>
      </c>
      <c r="I1811" s="11" t="s">
        <v>9</v>
      </c>
      <c r="J1811" s="10" t="s">
        <v>1110</v>
      </c>
    </row>
    <row r="1812" spans="1:10">
      <c r="A1812" s="5" t="s">
        <v>1208</v>
      </c>
      <c r="B1812" s="6">
        <v>44922.849263715281</v>
      </c>
      <c r="C1812" s="5" t="s">
        <v>1094</v>
      </c>
      <c r="D1812" s="7"/>
      <c r="E1812" s="10"/>
      <c r="F1812" s="8">
        <v>28914.400000000001</v>
      </c>
      <c r="I1812" s="11" t="s">
        <v>9</v>
      </c>
      <c r="J1812" s="10" t="s">
        <v>1111</v>
      </c>
    </row>
    <row r="1813" spans="1:10">
      <c r="A1813" s="5" t="s">
        <v>1208</v>
      </c>
      <c r="B1813" s="6">
        <v>44922.849263715281</v>
      </c>
      <c r="C1813" s="5" t="s">
        <v>1094</v>
      </c>
      <c r="D1813" s="7"/>
      <c r="E1813" s="10"/>
      <c r="F1813" s="8">
        <v>8547</v>
      </c>
      <c r="I1813" s="11" t="s">
        <v>9</v>
      </c>
      <c r="J1813" s="10" t="s">
        <v>1122</v>
      </c>
    </row>
    <row r="1814" spans="1:10">
      <c r="A1814" s="5" t="s">
        <v>1208</v>
      </c>
      <c r="B1814" s="6">
        <v>44922.849263715281</v>
      </c>
      <c r="C1814" s="5" t="s">
        <v>1094</v>
      </c>
      <c r="D1814" s="7"/>
      <c r="E1814" s="10"/>
      <c r="F1814" s="8">
        <v>107274.4</v>
      </c>
      <c r="I1814" s="11" t="s">
        <v>9</v>
      </c>
      <c r="J1814" s="10" t="s">
        <v>1096</v>
      </c>
    </row>
    <row r="1815" spans="1:10">
      <c r="A1815" s="5" t="s">
        <v>1208</v>
      </c>
      <c r="B1815" s="6">
        <v>44922.849263715281</v>
      </c>
      <c r="C1815" s="5" t="s">
        <v>1094</v>
      </c>
      <c r="D1815" s="7"/>
      <c r="E1815" s="10"/>
      <c r="F1815" s="8">
        <v>11672.5</v>
      </c>
      <c r="I1815" s="11" t="s">
        <v>9</v>
      </c>
      <c r="J1815" s="5" t="s">
        <v>1112</v>
      </c>
    </row>
    <row r="1816" spans="1:10">
      <c r="A1816" s="5" t="s">
        <v>1208</v>
      </c>
      <c r="B1816" s="6">
        <v>44922.849263715281</v>
      </c>
      <c r="C1816" s="5" t="s">
        <v>1094</v>
      </c>
      <c r="D1816" s="7"/>
      <c r="E1816" s="10"/>
      <c r="F1816" s="8">
        <v>1219.9000000000001</v>
      </c>
      <c r="I1816" s="11" t="s">
        <v>9</v>
      </c>
      <c r="J1816" s="5" t="s">
        <v>1141</v>
      </c>
    </row>
    <row r="1817" spans="1:10">
      <c r="A1817" s="12" t="s">
        <v>21</v>
      </c>
      <c r="B1817" s="3"/>
      <c r="C1817" s="3"/>
      <c r="D1817" s="26">
        <f>675668.8+73428</f>
        <v>749096.8</v>
      </c>
      <c r="E1817" s="10"/>
      <c r="F1817" s="25">
        <f>SUM(F1769:G1816)</f>
        <v>749096.80999999994</v>
      </c>
      <c r="H1817" s="8"/>
      <c r="I1817" s="11"/>
      <c r="J1817" s="10"/>
    </row>
    <row r="1818" spans="1:10">
      <c r="A1818" s="13" t="s">
        <v>22</v>
      </c>
      <c r="B1818" s="13" t="s">
        <v>23</v>
      </c>
      <c r="C1818" s="13" t="s">
        <v>24</v>
      </c>
      <c r="D1818" s="7"/>
      <c r="E1818" s="10"/>
      <c r="H1818" s="8"/>
      <c r="I1818" s="11"/>
      <c r="J1818" s="10"/>
    </row>
    <row r="1819" spans="1:10" ht="15.75" customHeight="1">
      <c r="D1819" s="14">
        <v>112493984</v>
      </c>
    </row>
    <row r="1820" spans="1:10" ht="15.75" customHeight="1">
      <c r="D1820" s="14">
        <v>112494030</v>
      </c>
    </row>
    <row r="1822" spans="1:10">
      <c r="A1822" s="1" t="s">
        <v>0</v>
      </c>
      <c r="B1822" s="2"/>
      <c r="C1822" s="2"/>
      <c r="D1822" s="2"/>
      <c r="E1822" s="2"/>
      <c r="F1822" s="2"/>
      <c r="G1822" s="2"/>
      <c r="H1822" s="2"/>
      <c r="I1822" s="2"/>
      <c r="J1822" s="2"/>
    </row>
    <row r="1823" spans="1:10">
      <c r="A1823" s="3" t="s">
        <v>219</v>
      </c>
      <c r="B1823" s="2"/>
      <c r="C1823" s="2"/>
      <c r="D1823" s="2"/>
      <c r="E1823" s="2"/>
      <c r="F1823" s="2"/>
      <c r="G1823" s="2"/>
      <c r="H1823" s="2"/>
      <c r="I1823" s="2"/>
      <c r="J1823" s="2"/>
    </row>
    <row r="1824" spans="1:10">
      <c r="A1824" s="88" t="s">
        <v>0</v>
      </c>
      <c r="B1824" s="88" t="s">
        <v>2</v>
      </c>
      <c r="C1824" s="88" t="s">
        <v>3</v>
      </c>
      <c r="D1824" s="88" t="s">
        <v>4</v>
      </c>
      <c r="E1824" s="88" t="s">
        <v>5</v>
      </c>
      <c r="F1824" s="88" t="s">
        <v>6</v>
      </c>
      <c r="G1824" s="90"/>
      <c r="H1824" s="91"/>
      <c r="I1824" s="88" t="s">
        <v>7</v>
      </c>
      <c r="J1824" s="88" t="s">
        <v>8</v>
      </c>
    </row>
    <row r="1825" spans="1:10">
      <c r="A1825" s="89"/>
      <c r="B1825" s="89"/>
      <c r="C1825" s="89"/>
      <c r="D1825" s="89"/>
      <c r="E1825" s="89"/>
      <c r="F1825" s="4" t="s">
        <v>9</v>
      </c>
      <c r="G1825" s="4" t="s">
        <v>10</v>
      </c>
      <c r="H1825" s="4" t="s">
        <v>11</v>
      </c>
      <c r="I1825" s="89"/>
      <c r="J1825" s="89"/>
    </row>
    <row r="1826" spans="1:10">
      <c r="A1826" s="5" t="s">
        <v>1210</v>
      </c>
      <c r="B1826" s="6">
        <v>44923.848569872687</v>
      </c>
      <c r="C1826" s="5" t="s">
        <v>1094</v>
      </c>
      <c r="D1826" s="7"/>
      <c r="E1826" s="10"/>
      <c r="G1826" s="8">
        <v>4480</v>
      </c>
      <c r="I1826" s="11" t="s">
        <v>10</v>
      </c>
      <c r="J1826" s="5" t="s">
        <v>1097</v>
      </c>
    </row>
    <row r="1827" spans="1:10">
      <c r="A1827" s="5" t="s">
        <v>1210</v>
      </c>
      <c r="B1827" s="6">
        <v>44923.848569872687</v>
      </c>
      <c r="C1827" s="5" t="s">
        <v>1094</v>
      </c>
      <c r="D1827" s="9">
        <v>451132147871</v>
      </c>
      <c r="E1827" s="10" t="s">
        <v>184</v>
      </c>
      <c r="H1827" s="8">
        <v>5518.38</v>
      </c>
      <c r="I1827" s="5" t="s">
        <v>15</v>
      </c>
      <c r="J1827" s="5" t="s">
        <v>1095</v>
      </c>
    </row>
    <row r="1828" spans="1:10">
      <c r="A1828" s="5" t="s">
        <v>1210</v>
      </c>
      <c r="B1828" s="6">
        <v>44923.848569872687</v>
      </c>
      <c r="C1828" s="5" t="s">
        <v>1094</v>
      </c>
      <c r="D1828" s="9">
        <v>451132147872</v>
      </c>
      <c r="E1828" s="10" t="s">
        <v>184</v>
      </c>
      <c r="H1828" s="8">
        <v>3763.32</v>
      </c>
      <c r="I1828" s="5" t="s">
        <v>15</v>
      </c>
      <c r="J1828" s="5" t="s">
        <v>1095</v>
      </c>
    </row>
    <row r="1829" spans="1:10">
      <c r="A1829" s="5" t="s">
        <v>1210</v>
      </c>
      <c r="B1829" s="6">
        <v>44923.848569872687</v>
      </c>
      <c r="C1829" s="5" t="s">
        <v>1094</v>
      </c>
      <c r="D1829" s="9">
        <v>451132147873</v>
      </c>
      <c r="E1829" s="10" t="s">
        <v>184</v>
      </c>
      <c r="H1829" s="8">
        <v>3709.8</v>
      </c>
      <c r="I1829" s="5" t="s">
        <v>15</v>
      </c>
      <c r="J1829" s="5" t="s">
        <v>1095</v>
      </c>
    </row>
    <row r="1830" spans="1:10">
      <c r="A1830" s="5" t="s">
        <v>1210</v>
      </c>
      <c r="B1830" s="6">
        <v>44923.848569872687</v>
      </c>
      <c r="C1830" s="5" t="s">
        <v>1094</v>
      </c>
      <c r="D1830" s="9">
        <v>451132147874</v>
      </c>
      <c r="E1830" s="10" t="s">
        <v>184</v>
      </c>
      <c r="H1830" s="8">
        <v>7986.96</v>
      </c>
      <c r="I1830" s="5" t="s">
        <v>15</v>
      </c>
      <c r="J1830" s="5" t="s">
        <v>1095</v>
      </c>
    </row>
    <row r="1831" spans="1:10">
      <c r="A1831" s="5" t="s">
        <v>1210</v>
      </c>
      <c r="B1831" s="6">
        <v>44923.848569872687</v>
      </c>
      <c r="C1831" s="5" t="s">
        <v>1094</v>
      </c>
      <c r="D1831" s="9">
        <v>45153061760</v>
      </c>
      <c r="E1831" s="10" t="s">
        <v>184</v>
      </c>
      <c r="H1831" s="8">
        <v>5165.21</v>
      </c>
      <c r="I1831" s="5" t="s">
        <v>15</v>
      </c>
      <c r="J1831" s="5" t="s">
        <v>1097</v>
      </c>
    </row>
    <row r="1832" spans="1:10">
      <c r="A1832" s="5" t="s">
        <v>1210</v>
      </c>
      <c r="B1832" s="6">
        <v>44923.848569872687</v>
      </c>
      <c r="C1832" s="5" t="s">
        <v>1094</v>
      </c>
      <c r="D1832" s="9">
        <v>451132147875</v>
      </c>
      <c r="E1832" s="10" t="s">
        <v>184</v>
      </c>
      <c r="H1832" s="8">
        <v>8715.5400000000009</v>
      </c>
      <c r="I1832" s="5" t="s">
        <v>15</v>
      </c>
      <c r="J1832" s="5" t="s">
        <v>1095</v>
      </c>
    </row>
    <row r="1833" spans="1:10">
      <c r="A1833" s="5" t="s">
        <v>1210</v>
      </c>
      <c r="B1833" s="6">
        <v>44923.848569872687</v>
      </c>
      <c r="C1833" s="5" t="s">
        <v>1094</v>
      </c>
      <c r="D1833" s="9">
        <v>451132147876</v>
      </c>
      <c r="E1833" s="10" t="s">
        <v>184</v>
      </c>
      <c r="H1833" s="8">
        <v>4163.7299999999996</v>
      </c>
      <c r="I1833" s="5" t="s">
        <v>15</v>
      </c>
      <c r="J1833" s="5" t="s">
        <v>1095</v>
      </c>
    </row>
    <row r="1834" spans="1:10">
      <c r="A1834" s="5" t="s">
        <v>1210</v>
      </c>
      <c r="B1834" s="6">
        <v>44923.848569872687</v>
      </c>
      <c r="C1834" s="5" t="s">
        <v>1094</v>
      </c>
      <c r="D1834" s="9">
        <v>45173129222</v>
      </c>
      <c r="E1834" s="10" t="s">
        <v>184</v>
      </c>
      <c r="H1834" s="8">
        <v>2501.16</v>
      </c>
      <c r="I1834" s="5" t="s">
        <v>15</v>
      </c>
      <c r="J1834" s="5" t="s">
        <v>1095</v>
      </c>
    </row>
    <row r="1835" spans="1:10">
      <c r="A1835" s="5" t="s">
        <v>1210</v>
      </c>
      <c r="B1835" s="6">
        <v>44923.848569872687</v>
      </c>
      <c r="C1835" s="5" t="s">
        <v>1094</v>
      </c>
      <c r="D1835" s="9">
        <v>451330689511</v>
      </c>
      <c r="E1835" s="10" t="s">
        <v>184</v>
      </c>
      <c r="H1835" s="8">
        <v>22211.16</v>
      </c>
      <c r="I1835" s="5" t="s">
        <v>15</v>
      </c>
      <c r="J1835" s="5" t="s">
        <v>1095</v>
      </c>
    </row>
    <row r="1836" spans="1:10">
      <c r="A1836" s="5" t="s">
        <v>1210</v>
      </c>
      <c r="B1836" s="6">
        <v>44923.848569872687</v>
      </c>
      <c r="C1836" s="5" t="s">
        <v>1094</v>
      </c>
      <c r="D1836" s="9">
        <v>451330689512</v>
      </c>
      <c r="E1836" s="10" t="s">
        <v>184</v>
      </c>
      <c r="H1836" s="8">
        <v>142933.71</v>
      </c>
      <c r="I1836" s="5" t="s">
        <v>15</v>
      </c>
      <c r="J1836" s="5" t="s">
        <v>1095</v>
      </c>
    </row>
    <row r="1837" spans="1:10">
      <c r="A1837" s="5" t="s">
        <v>1210</v>
      </c>
      <c r="B1837" s="6">
        <v>44923.848569872687</v>
      </c>
      <c r="C1837" s="5" t="s">
        <v>1094</v>
      </c>
      <c r="D1837" s="9">
        <v>45153061534</v>
      </c>
      <c r="E1837" s="10" t="s">
        <v>184</v>
      </c>
      <c r="H1837" s="8">
        <v>143.94999999999999</v>
      </c>
      <c r="I1837" s="5" t="s">
        <v>15</v>
      </c>
      <c r="J1837" s="5" t="s">
        <v>1095</v>
      </c>
    </row>
    <row r="1838" spans="1:10">
      <c r="A1838" s="5" t="s">
        <v>1210</v>
      </c>
      <c r="B1838" s="6">
        <v>44923.848569872687</v>
      </c>
      <c r="C1838" s="5" t="s">
        <v>1094</v>
      </c>
      <c r="D1838" s="7">
        <v>33270194</v>
      </c>
      <c r="E1838" s="10" t="s">
        <v>654</v>
      </c>
      <c r="H1838" s="8">
        <v>15701</v>
      </c>
      <c r="I1838" s="5" t="s">
        <v>15</v>
      </c>
      <c r="J1838" s="5" t="s">
        <v>1095</v>
      </c>
    </row>
    <row r="1839" spans="1:10">
      <c r="A1839" s="5" t="s">
        <v>1210</v>
      </c>
      <c r="B1839" s="6">
        <v>44923.848569872687</v>
      </c>
      <c r="C1839" s="5" t="s">
        <v>1094</v>
      </c>
      <c r="D1839" s="7">
        <v>4826725</v>
      </c>
      <c r="E1839" s="5" t="s">
        <v>14</v>
      </c>
      <c r="H1839" s="8">
        <v>54008.83</v>
      </c>
      <c r="I1839" s="5" t="s">
        <v>15</v>
      </c>
      <c r="J1839" s="5" t="s">
        <v>1095</v>
      </c>
    </row>
    <row r="1840" spans="1:10">
      <c r="A1840" s="5" t="s">
        <v>1210</v>
      </c>
      <c r="B1840" s="6">
        <v>44923.848569872687</v>
      </c>
      <c r="C1840" s="5" t="s">
        <v>1094</v>
      </c>
      <c r="D1840" s="9">
        <v>45153062789</v>
      </c>
      <c r="E1840" s="10" t="s">
        <v>184</v>
      </c>
      <c r="H1840" s="8">
        <v>1539.97</v>
      </c>
      <c r="I1840" s="5" t="s">
        <v>15</v>
      </c>
      <c r="J1840" s="5" t="s">
        <v>1095</v>
      </c>
    </row>
    <row r="1841" spans="1:10">
      <c r="A1841" s="5" t="s">
        <v>1210</v>
      </c>
      <c r="B1841" s="6">
        <v>44923.848569872687</v>
      </c>
      <c r="C1841" s="5" t="s">
        <v>1094</v>
      </c>
      <c r="D1841" s="9">
        <v>45163157200</v>
      </c>
      <c r="E1841" s="10" t="s">
        <v>184</v>
      </c>
      <c r="H1841" s="8">
        <v>251</v>
      </c>
      <c r="I1841" s="5" t="s">
        <v>15</v>
      </c>
      <c r="J1841" s="5" t="s">
        <v>1095</v>
      </c>
    </row>
    <row r="1842" spans="1:10">
      <c r="A1842" s="5" t="s">
        <v>1210</v>
      </c>
      <c r="B1842" s="6">
        <v>44923.848569872687</v>
      </c>
      <c r="C1842" s="5" t="s">
        <v>1094</v>
      </c>
      <c r="D1842" s="9">
        <v>45113215875</v>
      </c>
      <c r="E1842" s="10" t="s">
        <v>184</v>
      </c>
      <c r="H1842" s="8">
        <v>143.94999999999999</v>
      </c>
      <c r="I1842" s="5" t="s">
        <v>15</v>
      </c>
      <c r="J1842" s="5" t="s">
        <v>1095</v>
      </c>
    </row>
    <row r="1843" spans="1:10">
      <c r="A1843" s="5" t="s">
        <v>1210</v>
      </c>
      <c r="B1843" s="6">
        <v>44923.848569872687</v>
      </c>
      <c r="C1843" s="5" t="s">
        <v>1094</v>
      </c>
      <c r="D1843" s="9">
        <v>45133069535</v>
      </c>
      <c r="E1843" s="10" t="s">
        <v>184</v>
      </c>
      <c r="H1843" s="8">
        <v>499.97</v>
      </c>
      <c r="I1843" s="5" t="s">
        <v>15</v>
      </c>
      <c r="J1843" s="5" t="s">
        <v>1095</v>
      </c>
    </row>
    <row r="1844" spans="1:10">
      <c r="A1844" s="5" t="s">
        <v>1210</v>
      </c>
      <c r="B1844" s="6">
        <v>44923.848569872687</v>
      </c>
      <c r="C1844" s="5" t="s">
        <v>1094</v>
      </c>
      <c r="D1844" s="9">
        <v>45143439254</v>
      </c>
      <c r="E1844" s="10" t="s">
        <v>184</v>
      </c>
      <c r="H1844" s="8">
        <v>5126.76</v>
      </c>
      <c r="I1844" s="5" t="s">
        <v>15</v>
      </c>
      <c r="J1844" s="10" t="s">
        <v>1096</v>
      </c>
    </row>
    <row r="1845" spans="1:10">
      <c r="A1845" s="5" t="s">
        <v>1211</v>
      </c>
      <c r="B1845" s="6">
        <v>44923.848569872687</v>
      </c>
      <c r="C1845" s="5" t="s">
        <v>1094</v>
      </c>
      <c r="D1845" s="7"/>
      <c r="E1845" s="10"/>
      <c r="F1845" s="8">
        <v>64719.3</v>
      </c>
      <c r="I1845" s="11" t="s">
        <v>9</v>
      </c>
      <c r="J1845" s="5" t="s">
        <v>1097</v>
      </c>
    </row>
    <row r="1846" spans="1:10">
      <c r="A1846" s="5" t="s">
        <v>1210</v>
      </c>
      <c r="B1846" s="6">
        <v>44923.848569872687</v>
      </c>
      <c r="C1846" s="5" t="s">
        <v>1094</v>
      </c>
      <c r="D1846" s="7"/>
      <c r="E1846" s="10"/>
      <c r="F1846" s="8">
        <v>12.9</v>
      </c>
      <c r="I1846" s="11" t="s">
        <v>9</v>
      </c>
      <c r="J1846" s="5" t="s">
        <v>1095</v>
      </c>
    </row>
    <row r="1847" spans="1:10">
      <c r="A1847" s="5" t="s">
        <v>1210</v>
      </c>
      <c r="B1847" s="6">
        <v>44923.848569872687</v>
      </c>
      <c r="C1847" s="5" t="s">
        <v>1094</v>
      </c>
      <c r="D1847" s="7"/>
      <c r="E1847" s="10"/>
      <c r="F1847" s="8">
        <v>39342.9</v>
      </c>
      <c r="I1847" s="11" t="s">
        <v>9</v>
      </c>
      <c r="J1847" s="5" t="s">
        <v>1099</v>
      </c>
    </row>
    <row r="1848" spans="1:10">
      <c r="A1848" s="5" t="s">
        <v>1210</v>
      </c>
      <c r="B1848" s="6">
        <v>44923.848569872687</v>
      </c>
      <c r="C1848" s="5" t="s">
        <v>1094</v>
      </c>
      <c r="D1848" s="7"/>
      <c r="E1848" s="10"/>
      <c r="F1848" s="8">
        <v>9863.1</v>
      </c>
      <c r="I1848" s="11" t="s">
        <v>9</v>
      </c>
      <c r="J1848" s="10" t="s">
        <v>1101</v>
      </c>
    </row>
    <row r="1849" spans="1:10">
      <c r="A1849" s="5" t="s">
        <v>1210</v>
      </c>
      <c r="B1849" s="6">
        <v>44923.848569872687</v>
      </c>
      <c r="C1849" s="5" t="s">
        <v>1094</v>
      </c>
      <c r="D1849" s="7"/>
      <c r="E1849" s="10"/>
      <c r="F1849" s="8">
        <v>22279.5</v>
      </c>
      <c r="I1849" s="11" t="s">
        <v>9</v>
      </c>
      <c r="J1849" s="5" t="s">
        <v>1102</v>
      </c>
    </row>
    <row r="1850" spans="1:10">
      <c r="A1850" s="5" t="s">
        <v>1210</v>
      </c>
      <c r="B1850" s="6">
        <v>44923.848569872687</v>
      </c>
      <c r="C1850" s="5" t="s">
        <v>1094</v>
      </c>
      <c r="D1850" s="7"/>
      <c r="E1850" s="10"/>
      <c r="F1850" s="8">
        <v>23640.2</v>
      </c>
      <c r="I1850" s="11" t="s">
        <v>9</v>
      </c>
      <c r="J1850" s="5" t="s">
        <v>1103</v>
      </c>
    </row>
    <row r="1851" spans="1:10">
      <c r="A1851" s="5" t="s">
        <v>1210</v>
      </c>
      <c r="B1851" s="6">
        <v>44923.848569872687</v>
      </c>
      <c r="C1851" s="5" t="s">
        <v>1094</v>
      </c>
      <c r="D1851" s="7"/>
      <c r="E1851" s="10"/>
      <c r="F1851" s="8">
        <v>11651</v>
      </c>
      <c r="I1851" s="11" t="s">
        <v>9</v>
      </c>
      <c r="J1851" s="5" t="s">
        <v>1104</v>
      </c>
    </row>
    <row r="1852" spans="1:10">
      <c r="A1852" s="5" t="s">
        <v>1210</v>
      </c>
      <c r="B1852" s="6">
        <v>44923.848569872687</v>
      </c>
      <c r="C1852" s="5" t="s">
        <v>1094</v>
      </c>
      <c r="D1852" s="7"/>
      <c r="E1852" s="10"/>
      <c r="F1852" s="8">
        <v>12192.7</v>
      </c>
      <c r="I1852" s="11" t="s">
        <v>9</v>
      </c>
      <c r="J1852" s="10" t="s">
        <v>1105</v>
      </c>
    </row>
    <row r="1853" spans="1:10">
      <c r="A1853" s="5" t="s">
        <v>1210</v>
      </c>
      <c r="B1853" s="6">
        <v>44923.848569872687</v>
      </c>
      <c r="C1853" s="5" t="s">
        <v>1094</v>
      </c>
      <c r="D1853" s="7"/>
      <c r="E1853" s="10"/>
      <c r="F1853" s="8">
        <v>10759.4</v>
      </c>
      <c r="I1853" s="11" t="s">
        <v>9</v>
      </c>
      <c r="J1853" s="5" t="s">
        <v>1106</v>
      </c>
    </row>
    <row r="1854" spans="1:10">
      <c r="A1854" s="5" t="s">
        <v>1210</v>
      </c>
      <c r="B1854" s="6">
        <v>44923.848569872687</v>
      </c>
      <c r="C1854" s="5" t="s">
        <v>1094</v>
      </c>
      <c r="D1854" s="7"/>
      <c r="E1854" s="10"/>
      <c r="F1854" s="8">
        <v>10852</v>
      </c>
      <c r="I1854" s="11" t="s">
        <v>9</v>
      </c>
      <c r="J1854" s="5" t="s">
        <v>1117</v>
      </c>
    </row>
    <row r="1855" spans="1:10">
      <c r="A1855" s="5" t="s">
        <v>1210</v>
      </c>
      <c r="B1855" s="6">
        <v>44923.848569872687</v>
      </c>
      <c r="C1855" s="5" t="s">
        <v>1094</v>
      </c>
      <c r="D1855" s="7"/>
      <c r="E1855" s="10"/>
      <c r="F1855" s="8">
        <v>9865.2999999999993</v>
      </c>
      <c r="I1855" s="11" t="s">
        <v>9</v>
      </c>
      <c r="J1855" s="10" t="s">
        <v>1107</v>
      </c>
    </row>
    <row r="1856" spans="1:10">
      <c r="A1856" s="5" t="s">
        <v>1210</v>
      </c>
      <c r="B1856" s="6">
        <v>44923.848569872687</v>
      </c>
      <c r="C1856" s="5" t="s">
        <v>1094</v>
      </c>
      <c r="D1856" s="7"/>
      <c r="E1856" s="10"/>
      <c r="F1856" s="8">
        <v>16037.6</v>
      </c>
      <c r="I1856" s="11" t="s">
        <v>9</v>
      </c>
      <c r="J1856" s="10" t="s">
        <v>1108</v>
      </c>
    </row>
    <row r="1857" spans="1:10">
      <c r="A1857" s="5" t="s">
        <v>1210</v>
      </c>
      <c r="B1857" s="6">
        <v>44923.848569872687</v>
      </c>
      <c r="C1857" s="5" t="s">
        <v>1094</v>
      </c>
      <c r="D1857" s="7"/>
      <c r="E1857" s="10"/>
      <c r="F1857" s="8">
        <v>6093.7</v>
      </c>
      <c r="I1857" s="11" t="s">
        <v>9</v>
      </c>
      <c r="J1857" s="10" t="s">
        <v>1109</v>
      </c>
    </row>
    <row r="1858" spans="1:10">
      <c r="A1858" s="5" t="s">
        <v>1210</v>
      </c>
      <c r="B1858" s="6">
        <v>44923.848569872687</v>
      </c>
      <c r="C1858" s="5" t="s">
        <v>1094</v>
      </c>
      <c r="D1858" s="7"/>
      <c r="E1858" s="10"/>
      <c r="F1858" s="8">
        <v>23716</v>
      </c>
      <c r="I1858" s="11" t="s">
        <v>9</v>
      </c>
      <c r="J1858" s="10" t="s">
        <v>1110</v>
      </c>
    </row>
    <row r="1859" spans="1:10">
      <c r="A1859" s="5" t="s">
        <v>1210</v>
      </c>
      <c r="B1859" s="6">
        <v>44923.848569872687</v>
      </c>
      <c r="C1859" s="5" t="s">
        <v>1094</v>
      </c>
      <c r="D1859" s="7"/>
      <c r="E1859" s="10"/>
      <c r="F1859" s="8">
        <v>15770.3</v>
      </c>
      <c r="I1859" s="11" t="s">
        <v>9</v>
      </c>
      <c r="J1859" s="10" t="s">
        <v>1111</v>
      </c>
    </row>
    <row r="1860" spans="1:10">
      <c r="A1860" s="5" t="s">
        <v>1210</v>
      </c>
      <c r="B1860" s="6">
        <v>44923.848569872687</v>
      </c>
      <c r="C1860" s="5" t="s">
        <v>1094</v>
      </c>
      <c r="D1860" s="7"/>
      <c r="E1860" s="10"/>
      <c r="F1860" s="8">
        <v>7631</v>
      </c>
      <c r="I1860" s="11" t="s">
        <v>9</v>
      </c>
      <c r="J1860" s="10" t="s">
        <v>1122</v>
      </c>
    </row>
    <row r="1861" spans="1:10">
      <c r="A1861" s="5" t="s">
        <v>1210</v>
      </c>
      <c r="B1861" s="6">
        <v>44923.848569872687</v>
      </c>
      <c r="C1861" s="5" t="s">
        <v>1094</v>
      </c>
      <c r="D1861" s="7"/>
      <c r="E1861" s="10"/>
      <c r="F1861" s="8">
        <v>277741.7</v>
      </c>
      <c r="I1861" s="11" t="s">
        <v>9</v>
      </c>
      <c r="J1861" s="10" t="s">
        <v>1096</v>
      </c>
    </row>
    <row r="1862" spans="1:10">
      <c r="A1862" s="5" t="s">
        <v>1210</v>
      </c>
      <c r="B1862" s="6">
        <v>44923.848569872687</v>
      </c>
      <c r="C1862" s="5" t="s">
        <v>1094</v>
      </c>
      <c r="D1862" s="7"/>
      <c r="E1862" s="10"/>
      <c r="F1862" s="8">
        <v>9139.7000000000007</v>
      </c>
      <c r="I1862" s="11" t="s">
        <v>9</v>
      </c>
      <c r="J1862" s="5" t="s">
        <v>1112</v>
      </c>
    </row>
    <row r="1863" spans="1:10">
      <c r="A1863" s="5" t="s">
        <v>1210</v>
      </c>
      <c r="B1863" s="6">
        <v>44923.848569872687</v>
      </c>
      <c r="C1863" s="5" t="s">
        <v>1094</v>
      </c>
      <c r="D1863" s="7"/>
      <c r="E1863" s="10"/>
      <c r="F1863" s="8">
        <v>5424</v>
      </c>
      <c r="I1863" s="11" t="s">
        <v>9</v>
      </c>
      <c r="J1863" s="5" t="s">
        <v>1113</v>
      </c>
    </row>
    <row r="1864" spans="1:10">
      <c r="A1864" s="5" t="s">
        <v>1210</v>
      </c>
      <c r="B1864" s="6">
        <v>44923.848569872687</v>
      </c>
      <c r="C1864" s="5" t="s">
        <v>1094</v>
      </c>
      <c r="D1864" s="7"/>
      <c r="E1864" s="10"/>
      <c r="F1864" s="8">
        <v>8306.7000000000007</v>
      </c>
      <c r="I1864" s="11" t="s">
        <v>9</v>
      </c>
      <c r="J1864" s="5" t="s">
        <v>1193</v>
      </c>
    </row>
    <row r="1865" spans="1:10">
      <c r="A1865" s="5" t="s">
        <v>1210</v>
      </c>
      <c r="B1865" s="6">
        <v>44923.848569872687</v>
      </c>
      <c r="C1865" s="5" t="s">
        <v>1094</v>
      </c>
      <c r="D1865" s="7"/>
      <c r="E1865" s="10"/>
      <c r="F1865" s="8">
        <v>9128.7000000000007</v>
      </c>
      <c r="I1865" s="11" t="s">
        <v>9</v>
      </c>
      <c r="J1865" s="5" t="s">
        <v>1141</v>
      </c>
    </row>
    <row r="1866" spans="1:10">
      <c r="A1866" s="12" t="s">
        <v>21</v>
      </c>
      <c r="B1866" s="3"/>
      <c r="C1866" s="3"/>
      <c r="D1866" s="26">
        <f>597951.7+696</f>
        <v>598647.69999999995</v>
      </c>
      <c r="E1866" s="10"/>
      <c r="F1866" s="20">
        <f>SUM(F1826:G1865)</f>
        <v>598647.69999999995</v>
      </c>
      <c r="H1866" s="8"/>
      <c r="I1866" s="11"/>
      <c r="J1866" s="5"/>
    </row>
    <row r="1867" spans="1:10">
      <c r="A1867" s="13" t="s">
        <v>22</v>
      </c>
      <c r="B1867" s="13" t="s">
        <v>23</v>
      </c>
      <c r="C1867" s="13" t="s">
        <v>24</v>
      </c>
      <c r="D1867" s="7"/>
      <c r="E1867" s="10"/>
      <c r="H1867" s="8"/>
      <c r="I1867" s="11"/>
      <c r="J1867" s="5"/>
    </row>
  </sheetData>
  <mergeCells count="392">
    <mergeCell ref="I1742:I1743"/>
    <mergeCell ref="J1742:J1743"/>
    <mergeCell ref="A1758:A1759"/>
    <mergeCell ref="B1758:B1759"/>
    <mergeCell ref="C1758:C1759"/>
    <mergeCell ref="D1758:D1759"/>
    <mergeCell ref="E1758:E1759"/>
    <mergeCell ref="F1758:H1758"/>
    <mergeCell ref="I1758:I1759"/>
    <mergeCell ref="J1758:J1759"/>
    <mergeCell ref="A1767:A1768"/>
    <mergeCell ref="B1767:B1768"/>
    <mergeCell ref="C1767:C1768"/>
    <mergeCell ref="D1767:D1768"/>
    <mergeCell ref="E1767:E1768"/>
    <mergeCell ref="F1767:H1767"/>
    <mergeCell ref="A1742:A1743"/>
    <mergeCell ref="B1742:B1743"/>
    <mergeCell ref="C1742:C1743"/>
    <mergeCell ref="D1742:D1743"/>
    <mergeCell ref="E1742:E1743"/>
    <mergeCell ref="F1742:H1742"/>
    <mergeCell ref="I1412:I1413"/>
    <mergeCell ref="J1412:J1413"/>
    <mergeCell ref="A1412:A1413"/>
    <mergeCell ref="B1412:B1413"/>
    <mergeCell ref="C1412:C1413"/>
    <mergeCell ref="D1412:D1413"/>
    <mergeCell ref="E1412:E1413"/>
    <mergeCell ref="F1412:H1412"/>
    <mergeCell ref="I1705:I1706"/>
    <mergeCell ref="J1705:J1706"/>
    <mergeCell ref="I1618:I1619"/>
    <mergeCell ref="J1618:J1619"/>
    <mergeCell ref="A1618:A1619"/>
    <mergeCell ref="B1618:B1619"/>
    <mergeCell ref="C1618:C1619"/>
    <mergeCell ref="D1618:D1619"/>
    <mergeCell ref="E1618:E1619"/>
    <mergeCell ref="F1618:H1618"/>
    <mergeCell ref="I1535:I1536"/>
    <mergeCell ref="J1535:J1536"/>
    <mergeCell ref="A1535:A1536"/>
    <mergeCell ref="B1535:B1536"/>
    <mergeCell ref="C1535:C1536"/>
    <mergeCell ref="D1535:D1536"/>
    <mergeCell ref="E1535:E1536"/>
    <mergeCell ref="F1535:H1535"/>
    <mergeCell ref="I1580:I1581"/>
    <mergeCell ref="J1580:J1581"/>
    <mergeCell ref="A1580:A1581"/>
    <mergeCell ref="B1580:B1581"/>
    <mergeCell ref="C1580:C1581"/>
    <mergeCell ref="D1580:D1581"/>
    <mergeCell ref="E1580:E1581"/>
    <mergeCell ref="F1580:H1580"/>
    <mergeCell ref="I1023:I1024"/>
    <mergeCell ref="J1023:J1024"/>
    <mergeCell ref="A1057:A1058"/>
    <mergeCell ref="B1057:B1058"/>
    <mergeCell ref="C1057:C1058"/>
    <mergeCell ref="D1057:D1058"/>
    <mergeCell ref="E1057:E1058"/>
    <mergeCell ref="F1057:H1057"/>
    <mergeCell ref="I1057:I1058"/>
    <mergeCell ref="J1057:J1058"/>
    <mergeCell ref="A1023:A1024"/>
    <mergeCell ref="B1023:B1024"/>
    <mergeCell ref="C1023:C1024"/>
    <mergeCell ref="D1023:D1024"/>
    <mergeCell ref="E1023:E1024"/>
    <mergeCell ref="F1023:H1023"/>
    <mergeCell ref="I655:I656"/>
    <mergeCell ref="J655:J656"/>
    <mergeCell ref="A655:A656"/>
    <mergeCell ref="B655:B656"/>
    <mergeCell ref="C655:C656"/>
    <mergeCell ref="D655:D656"/>
    <mergeCell ref="E655:E656"/>
    <mergeCell ref="F655:H655"/>
    <mergeCell ref="I772:I773"/>
    <mergeCell ref="J772:J773"/>
    <mergeCell ref="A772:A773"/>
    <mergeCell ref="B772:B773"/>
    <mergeCell ref="C772:C773"/>
    <mergeCell ref="D772:D773"/>
    <mergeCell ref="E772:E773"/>
    <mergeCell ref="F772:H772"/>
    <mergeCell ref="I616:I617"/>
    <mergeCell ref="J616:J617"/>
    <mergeCell ref="A616:A617"/>
    <mergeCell ref="B616:B617"/>
    <mergeCell ref="C616:C617"/>
    <mergeCell ref="D616:D617"/>
    <mergeCell ref="E616:E617"/>
    <mergeCell ref="F616:H616"/>
    <mergeCell ref="I562:I563"/>
    <mergeCell ref="J562:J563"/>
    <mergeCell ref="A597:A598"/>
    <mergeCell ref="B597:B598"/>
    <mergeCell ref="C597:C598"/>
    <mergeCell ref="D597:D598"/>
    <mergeCell ref="E597:E598"/>
    <mergeCell ref="F597:H597"/>
    <mergeCell ref="I597:I598"/>
    <mergeCell ref="J597:J598"/>
    <mergeCell ref="A562:A563"/>
    <mergeCell ref="B562:B563"/>
    <mergeCell ref="C562:C563"/>
    <mergeCell ref="D562:D563"/>
    <mergeCell ref="E562:E563"/>
    <mergeCell ref="F562:H562"/>
    <mergeCell ref="E499:E500"/>
    <mergeCell ref="F499:H499"/>
    <mergeCell ref="I429:I430"/>
    <mergeCell ref="J429:J430"/>
    <mergeCell ref="A429:A430"/>
    <mergeCell ref="B429:B430"/>
    <mergeCell ref="C429:C430"/>
    <mergeCell ref="D429:D430"/>
    <mergeCell ref="E429:E430"/>
    <mergeCell ref="F429:H429"/>
    <mergeCell ref="I459:I460"/>
    <mergeCell ref="J459:J460"/>
    <mergeCell ref="A459:A460"/>
    <mergeCell ref="B459:B460"/>
    <mergeCell ref="C459:C460"/>
    <mergeCell ref="D459:D460"/>
    <mergeCell ref="E459:E460"/>
    <mergeCell ref="F459:H459"/>
    <mergeCell ref="I499:I500"/>
    <mergeCell ref="J499:J500"/>
    <mergeCell ref="A499:A500"/>
    <mergeCell ref="B499:B500"/>
    <mergeCell ref="C499:C500"/>
    <mergeCell ref="D499:D500"/>
    <mergeCell ref="C286:C287"/>
    <mergeCell ref="D286:D287"/>
    <mergeCell ref="E286:E287"/>
    <mergeCell ref="F286:H286"/>
    <mergeCell ref="I323:I324"/>
    <mergeCell ref="J323:J324"/>
    <mergeCell ref="A372:A373"/>
    <mergeCell ref="B372:B373"/>
    <mergeCell ref="C372:C373"/>
    <mergeCell ref="D372:D373"/>
    <mergeCell ref="E372:E373"/>
    <mergeCell ref="F372:H372"/>
    <mergeCell ref="A323:A324"/>
    <mergeCell ref="B323:B324"/>
    <mergeCell ref="C323:C324"/>
    <mergeCell ref="D323:D324"/>
    <mergeCell ref="E323:E324"/>
    <mergeCell ref="F323:H323"/>
    <mergeCell ref="I286:I287"/>
    <mergeCell ref="J286:J287"/>
    <mergeCell ref="A286:A287"/>
    <mergeCell ref="B286:B287"/>
    <mergeCell ref="I372:I373"/>
    <mergeCell ref="J372:J373"/>
    <mergeCell ref="I3:I4"/>
    <mergeCell ref="J3:J4"/>
    <mergeCell ref="A40:A41"/>
    <mergeCell ref="B40:B41"/>
    <mergeCell ref="C40:C41"/>
    <mergeCell ref="D40:D41"/>
    <mergeCell ref="E40:E41"/>
    <mergeCell ref="F40:H40"/>
    <mergeCell ref="I40:I41"/>
    <mergeCell ref="J40:J41"/>
    <mergeCell ref="A3:A4"/>
    <mergeCell ref="B3:B4"/>
    <mergeCell ref="C3:C4"/>
    <mergeCell ref="D3:D4"/>
    <mergeCell ref="E3:E4"/>
    <mergeCell ref="F3:H3"/>
    <mergeCell ref="I49:I50"/>
    <mergeCell ref="J49:J50"/>
    <mergeCell ref="A76:A77"/>
    <mergeCell ref="B76:B77"/>
    <mergeCell ref="C76:C77"/>
    <mergeCell ref="D76:D77"/>
    <mergeCell ref="E76:E77"/>
    <mergeCell ref="F76:H76"/>
    <mergeCell ref="I76:I77"/>
    <mergeCell ref="J76:J77"/>
    <mergeCell ref="A49:A50"/>
    <mergeCell ref="B49:B50"/>
    <mergeCell ref="C49:C50"/>
    <mergeCell ref="D49:D50"/>
    <mergeCell ref="E49:E50"/>
    <mergeCell ref="F49:H49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42:I143"/>
    <mergeCell ref="J142:J143"/>
    <mergeCell ref="A142:A143"/>
    <mergeCell ref="B142:B143"/>
    <mergeCell ref="C142:C143"/>
    <mergeCell ref="D142:D143"/>
    <mergeCell ref="E142:E143"/>
    <mergeCell ref="F142:H142"/>
    <mergeCell ref="I207:I208"/>
    <mergeCell ref="J207:J208"/>
    <mergeCell ref="A207:A208"/>
    <mergeCell ref="B207:B208"/>
    <mergeCell ref="C207:C208"/>
    <mergeCell ref="D207:D208"/>
    <mergeCell ref="E207:E208"/>
    <mergeCell ref="F207:H207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386:I387"/>
    <mergeCell ref="J386:J387"/>
    <mergeCell ref="A386:A387"/>
    <mergeCell ref="B386:B387"/>
    <mergeCell ref="C386:C387"/>
    <mergeCell ref="D386:D387"/>
    <mergeCell ref="E386:E387"/>
    <mergeCell ref="F386:H386"/>
    <mergeCell ref="I728:I729"/>
    <mergeCell ref="J728:J729"/>
    <mergeCell ref="A728:A729"/>
    <mergeCell ref="B728:B729"/>
    <mergeCell ref="C728:C729"/>
    <mergeCell ref="D728:D729"/>
    <mergeCell ref="E728:E729"/>
    <mergeCell ref="F728:H728"/>
    <mergeCell ref="I691:I692"/>
    <mergeCell ref="J691:J692"/>
    <mergeCell ref="A691:A692"/>
    <mergeCell ref="B691:B692"/>
    <mergeCell ref="C691:C692"/>
    <mergeCell ref="D691:D692"/>
    <mergeCell ref="E691:E692"/>
    <mergeCell ref="F691:H691"/>
    <mergeCell ref="J869:J870"/>
    <mergeCell ref="A869:A870"/>
    <mergeCell ref="B869:B870"/>
    <mergeCell ref="C869:C870"/>
    <mergeCell ref="D869:D870"/>
    <mergeCell ref="E869:E870"/>
    <mergeCell ref="F869:H869"/>
    <mergeCell ref="I824:I825"/>
    <mergeCell ref="J824:J825"/>
    <mergeCell ref="A824:A825"/>
    <mergeCell ref="B824:B825"/>
    <mergeCell ref="C824:C825"/>
    <mergeCell ref="D824:D825"/>
    <mergeCell ref="E824:E825"/>
    <mergeCell ref="F824:H824"/>
    <mergeCell ref="C925:C926"/>
    <mergeCell ref="D925:D926"/>
    <mergeCell ref="E925:E926"/>
    <mergeCell ref="F925:H925"/>
    <mergeCell ref="C810:C811"/>
    <mergeCell ref="D810:D811"/>
    <mergeCell ref="E810:E811"/>
    <mergeCell ref="F810:H810"/>
    <mergeCell ref="I869:I870"/>
    <mergeCell ref="I1071:I1072"/>
    <mergeCell ref="J1071:J1072"/>
    <mergeCell ref="A1071:A1072"/>
    <mergeCell ref="B1071:B1072"/>
    <mergeCell ref="C1071:C1072"/>
    <mergeCell ref="D1071:D1072"/>
    <mergeCell ref="E1071:E1072"/>
    <mergeCell ref="F1071:H1071"/>
    <mergeCell ref="A810:A811"/>
    <mergeCell ref="B810:B811"/>
    <mergeCell ref="I981:I982"/>
    <mergeCell ref="J981:J982"/>
    <mergeCell ref="A981:A982"/>
    <mergeCell ref="B981:B982"/>
    <mergeCell ref="C981:C982"/>
    <mergeCell ref="D981:D982"/>
    <mergeCell ref="E981:E982"/>
    <mergeCell ref="F981:H981"/>
    <mergeCell ref="I810:I811"/>
    <mergeCell ref="J810:J811"/>
    <mergeCell ref="I925:I926"/>
    <mergeCell ref="J925:J926"/>
    <mergeCell ref="A925:A926"/>
    <mergeCell ref="B925:B926"/>
    <mergeCell ref="I1121:I1122"/>
    <mergeCell ref="J1121:J1122"/>
    <mergeCell ref="A1121:A1122"/>
    <mergeCell ref="B1121:B1122"/>
    <mergeCell ref="C1121:C1122"/>
    <mergeCell ref="D1121:D1122"/>
    <mergeCell ref="E1121:E1122"/>
    <mergeCell ref="F1121:H1121"/>
    <mergeCell ref="I1163:I1164"/>
    <mergeCell ref="J1163:J1164"/>
    <mergeCell ref="A1163:A1164"/>
    <mergeCell ref="B1163:B1164"/>
    <mergeCell ref="C1163:C1164"/>
    <mergeCell ref="D1163:D1164"/>
    <mergeCell ref="E1163:E1164"/>
    <mergeCell ref="F1163:H1163"/>
    <mergeCell ref="I1201:I1202"/>
    <mergeCell ref="J1201:J1202"/>
    <mergeCell ref="A1201:A1202"/>
    <mergeCell ref="B1201:B1202"/>
    <mergeCell ref="C1201:C1202"/>
    <mergeCell ref="D1201:D1202"/>
    <mergeCell ref="E1201:E1202"/>
    <mergeCell ref="F1201:H1201"/>
    <mergeCell ref="A1243:A1244"/>
    <mergeCell ref="B1243:B1244"/>
    <mergeCell ref="C1243:C1244"/>
    <mergeCell ref="D1243:D1244"/>
    <mergeCell ref="E1243:E1244"/>
    <mergeCell ref="F1243:H1243"/>
    <mergeCell ref="I1243:I1244"/>
    <mergeCell ref="J1243:J1244"/>
    <mergeCell ref="A1295:A1296"/>
    <mergeCell ref="B1295:B1296"/>
    <mergeCell ref="C1295:C1296"/>
    <mergeCell ref="D1295:D1296"/>
    <mergeCell ref="E1295:E1296"/>
    <mergeCell ref="F1295:H1295"/>
    <mergeCell ref="I1295:I1296"/>
    <mergeCell ref="J1295:J1296"/>
    <mergeCell ref="I1376:I1377"/>
    <mergeCell ref="J1376:J1377"/>
    <mergeCell ref="A1376:A1377"/>
    <mergeCell ref="B1376:B1377"/>
    <mergeCell ref="C1376:C1377"/>
    <mergeCell ref="D1376:D1377"/>
    <mergeCell ref="E1376:E1377"/>
    <mergeCell ref="F1376:H1376"/>
    <mergeCell ref="A1335:A1336"/>
    <mergeCell ref="B1335:B1336"/>
    <mergeCell ref="C1335:C1336"/>
    <mergeCell ref="D1335:D1336"/>
    <mergeCell ref="E1335:E1336"/>
    <mergeCell ref="F1335:H1335"/>
    <mergeCell ref="I1335:I1336"/>
    <mergeCell ref="J1335:J1336"/>
    <mergeCell ref="I1464:I1465"/>
    <mergeCell ref="J1464:J1465"/>
    <mergeCell ref="A1509:A1510"/>
    <mergeCell ref="B1509:B1510"/>
    <mergeCell ref="C1509:C1510"/>
    <mergeCell ref="D1509:D1510"/>
    <mergeCell ref="E1509:E1510"/>
    <mergeCell ref="F1509:H1509"/>
    <mergeCell ref="I1509:I1510"/>
    <mergeCell ref="J1509:J1510"/>
    <mergeCell ref="A1464:A1465"/>
    <mergeCell ref="B1464:B1465"/>
    <mergeCell ref="C1464:C1465"/>
    <mergeCell ref="D1464:D1465"/>
    <mergeCell ref="E1464:E1465"/>
    <mergeCell ref="F1464:H1464"/>
    <mergeCell ref="I1824:I1825"/>
    <mergeCell ref="J1824:J1825"/>
    <mergeCell ref="A1824:A1825"/>
    <mergeCell ref="B1824:B1825"/>
    <mergeCell ref="C1824:C1825"/>
    <mergeCell ref="D1824:D1825"/>
    <mergeCell ref="E1824:E1825"/>
    <mergeCell ref="F1824:H1824"/>
    <mergeCell ref="I1662:I1663"/>
    <mergeCell ref="J1662:J1663"/>
    <mergeCell ref="A1662:A1663"/>
    <mergeCell ref="B1662:B1663"/>
    <mergeCell ref="C1662:C1663"/>
    <mergeCell ref="D1662:D1663"/>
    <mergeCell ref="E1662:E1663"/>
    <mergeCell ref="F1662:H1662"/>
    <mergeCell ref="A1705:A1706"/>
    <mergeCell ref="B1705:B1706"/>
    <mergeCell ref="C1705:C1706"/>
    <mergeCell ref="D1705:D1706"/>
    <mergeCell ref="E1705:E1706"/>
    <mergeCell ref="F1705:H1705"/>
    <mergeCell ref="I1767:I1768"/>
    <mergeCell ref="J1767:J1768"/>
  </mergeCells>
  <pageMargins left="0.7" right="0.7" top="0.75" bottom="0.75" header="0.3" footer="0.3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/>
  </sheetPr>
  <dimension ref="A1:J712"/>
  <sheetViews>
    <sheetView topLeftCell="A698" zoomScaleNormal="100" workbookViewId="0">
      <selection activeCell="D707" sqref="D707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1212</v>
      </c>
      <c r="B5" s="6">
        <v>44866.67094300926</v>
      </c>
      <c r="C5" s="5" t="s">
        <v>1213</v>
      </c>
      <c r="D5" s="7"/>
      <c r="E5" s="10"/>
      <c r="F5" s="8">
        <v>3613.77</v>
      </c>
      <c r="I5" s="11" t="s">
        <v>9</v>
      </c>
      <c r="J5" s="5" t="s">
        <v>1213</v>
      </c>
    </row>
    <row r="6" spans="1:10">
      <c r="A6" s="5" t="s">
        <v>1212</v>
      </c>
      <c r="B6" s="6">
        <v>44866.67094300926</v>
      </c>
      <c r="C6" s="5" t="s">
        <v>1213</v>
      </c>
      <c r="D6" s="7"/>
      <c r="E6" s="10"/>
      <c r="H6" s="8">
        <v>208.3</v>
      </c>
      <c r="I6" s="11" t="s">
        <v>226</v>
      </c>
      <c r="J6" s="5" t="s">
        <v>1213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 customHeight="1">
      <c r="A8" s="13" t="s">
        <v>22</v>
      </c>
      <c r="B8" s="13" t="s">
        <v>23</v>
      </c>
      <c r="C8" s="13" t="s">
        <v>24</v>
      </c>
      <c r="D8" s="21">
        <v>112113484</v>
      </c>
      <c r="E8" s="14">
        <v>112113573</v>
      </c>
      <c r="H8" s="8"/>
      <c r="I8" s="11"/>
      <c r="J8" s="5"/>
    </row>
    <row r="9" spans="1:10">
      <c r="A9" s="5"/>
      <c r="B9" s="6"/>
      <c r="C9" s="5"/>
      <c r="D9" s="7"/>
      <c r="E9" s="10"/>
      <c r="H9" s="8"/>
      <c r="I9" s="11"/>
      <c r="J9" s="5"/>
    </row>
    <row r="10" spans="1:10">
      <c r="A10" s="5"/>
      <c r="B10" s="6"/>
      <c r="C10" s="5"/>
      <c r="D10" s="7"/>
      <c r="E10" s="10"/>
      <c r="H10" s="8"/>
      <c r="I10" s="11"/>
      <c r="J10" s="5"/>
    </row>
    <row r="11" spans="1:10">
      <c r="A11" s="5" t="s">
        <v>1214</v>
      </c>
      <c r="B11" s="6">
        <v>44866.76387909722</v>
      </c>
      <c r="C11" s="5" t="s">
        <v>1215</v>
      </c>
      <c r="D11" s="7"/>
      <c r="E11" s="10"/>
      <c r="F11" s="8">
        <v>2181.59</v>
      </c>
      <c r="I11" s="11" t="s">
        <v>9</v>
      </c>
      <c r="J11" s="5" t="s">
        <v>1215</v>
      </c>
    </row>
    <row r="12" spans="1:10">
      <c r="A12" s="5" t="s">
        <v>1214</v>
      </c>
      <c r="B12" s="6">
        <v>44866.76387909722</v>
      </c>
      <c r="C12" s="5" t="s">
        <v>1215</v>
      </c>
      <c r="D12" s="7"/>
      <c r="E12" s="10"/>
      <c r="H12" s="8">
        <v>20</v>
      </c>
      <c r="I12" s="5" t="s">
        <v>224</v>
      </c>
      <c r="J12" s="5" t="s">
        <v>1215</v>
      </c>
    </row>
    <row r="13" spans="1:10">
      <c r="A13" s="12" t="s">
        <v>21</v>
      </c>
      <c r="B13" s="3"/>
      <c r="C13" s="3"/>
      <c r="D13" s="7"/>
      <c r="E13" s="10"/>
      <c r="H13" s="8"/>
      <c r="I13" s="11"/>
      <c r="J13" s="5"/>
    </row>
    <row r="14" spans="1:10" ht="15.75" customHeight="1">
      <c r="A14" s="13" t="s">
        <v>22</v>
      </c>
      <c r="B14" s="13" t="s">
        <v>23</v>
      </c>
      <c r="C14" s="13" t="s">
        <v>24</v>
      </c>
      <c r="D14" s="21">
        <v>112113487</v>
      </c>
      <c r="E14" s="14">
        <v>112113574</v>
      </c>
      <c r="H14" s="8"/>
      <c r="I14" s="11"/>
      <c r="J14" s="5"/>
    </row>
    <row r="17" spans="1:10">
      <c r="A17" s="1" t="s">
        <v>0</v>
      </c>
      <c r="B17" s="2"/>
      <c r="C17" s="2"/>
      <c r="D17" s="2"/>
      <c r="E17" s="2"/>
      <c r="F17" s="2"/>
      <c r="G17" s="2"/>
      <c r="H17" s="2"/>
      <c r="I17" s="2"/>
      <c r="J17" s="2"/>
    </row>
    <row r="18" spans="1:10">
      <c r="A18" s="3" t="s">
        <v>25</v>
      </c>
      <c r="B18" s="2"/>
      <c r="C18" s="2"/>
      <c r="D18" s="2"/>
      <c r="E18" s="2"/>
      <c r="F18" s="2"/>
      <c r="G18" s="2"/>
      <c r="H18" s="2"/>
      <c r="I18" s="2"/>
      <c r="J18" s="2"/>
    </row>
    <row r="19" spans="1:10">
      <c r="A19" s="88" t="s">
        <v>0</v>
      </c>
      <c r="B19" s="88" t="s">
        <v>2</v>
      </c>
      <c r="C19" s="88" t="s">
        <v>3</v>
      </c>
      <c r="D19" s="88" t="s">
        <v>4</v>
      </c>
      <c r="E19" s="88" t="s">
        <v>5</v>
      </c>
      <c r="F19" s="88" t="s">
        <v>6</v>
      </c>
      <c r="G19" s="90"/>
      <c r="H19" s="91"/>
      <c r="I19" s="88" t="s">
        <v>7</v>
      </c>
      <c r="J19" s="88" t="s">
        <v>8</v>
      </c>
    </row>
    <row r="20" spans="1:10">
      <c r="A20" s="89"/>
      <c r="B20" s="89"/>
      <c r="C20" s="89"/>
      <c r="D20" s="89"/>
      <c r="E20" s="89"/>
      <c r="F20" s="4" t="s">
        <v>9</v>
      </c>
      <c r="G20" s="4" t="s">
        <v>10</v>
      </c>
      <c r="H20" s="4" t="s">
        <v>11</v>
      </c>
      <c r="I20" s="89"/>
      <c r="J20" s="89"/>
    </row>
    <row r="21" spans="1:10">
      <c r="A21" s="15" t="s">
        <v>26</v>
      </c>
      <c r="B21" s="16"/>
      <c r="C21" s="17"/>
      <c r="D21" s="7"/>
      <c r="E21" s="10"/>
      <c r="F21" s="8"/>
      <c r="I21" s="11"/>
      <c r="J21" s="10"/>
    </row>
    <row r="22" spans="1:10">
      <c r="A22" s="12" t="s">
        <v>21</v>
      </c>
      <c r="B22" s="3"/>
      <c r="C22" s="3"/>
      <c r="D22" s="7"/>
      <c r="E22" s="10"/>
      <c r="F22" s="18"/>
      <c r="H22" s="8"/>
      <c r="I22" s="11"/>
      <c r="J22" s="10"/>
    </row>
    <row r="23" spans="1:10" ht="15.75" customHeight="1">
      <c r="A23" s="13" t="s">
        <v>22</v>
      </c>
      <c r="B23" s="13" t="s">
        <v>23</v>
      </c>
      <c r="C23" s="13" t="s">
        <v>24</v>
      </c>
      <c r="D23" s="14"/>
      <c r="E23" s="10"/>
      <c r="H23" s="8"/>
      <c r="I23" s="11"/>
      <c r="J23" s="10"/>
    </row>
    <row r="24" spans="1:10">
      <c r="A24" s="5"/>
      <c r="B24" s="6"/>
      <c r="C24" s="5"/>
      <c r="D24" s="7"/>
      <c r="E24" s="10"/>
      <c r="H24" s="8"/>
      <c r="I24" s="11"/>
      <c r="J24" s="10"/>
    </row>
    <row r="26" spans="1:10">
      <c r="A26" s="1" t="s">
        <v>0</v>
      </c>
      <c r="B26" s="2"/>
      <c r="C26" s="2"/>
      <c r="D26" s="2"/>
      <c r="E26" s="2"/>
      <c r="F26" s="2"/>
      <c r="G26" s="2"/>
      <c r="H26" s="2"/>
      <c r="I26" s="2"/>
      <c r="J26" s="2"/>
    </row>
    <row r="27" spans="1:10">
      <c r="A27" s="3" t="s">
        <v>27</v>
      </c>
      <c r="B27" s="2"/>
      <c r="C27" s="2"/>
      <c r="D27" s="2"/>
      <c r="E27" s="2"/>
      <c r="F27" s="2"/>
      <c r="G27" s="2"/>
      <c r="H27" s="2"/>
      <c r="I27" s="2"/>
      <c r="J27" s="2"/>
    </row>
    <row r="28" spans="1:10">
      <c r="A28" s="88" t="s">
        <v>0</v>
      </c>
      <c r="B28" s="88" t="s">
        <v>2</v>
      </c>
      <c r="C28" s="88" t="s">
        <v>3</v>
      </c>
      <c r="D28" s="88" t="s">
        <v>4</v>
      </c>
      <c r="E28" s="88" t="s">
        <v>5</v>
      </c>
      <c r="F28" s="88" t="s">
        <v>6</v>
      </c>
      <c r="G28" s="90"/>
      <c r="H28" s="91"/>
      <c r="I28" s="88" t="s">
        <v>7</v>
      </c>
      <c r="J28" s="88" t="s">
        <v>8</v>
      </c>
    </row>
    <row r="29" spans="1:10">
      <c r="A29" s="89"/>
      <c r="B29" s="89"/>
      <c r="C29" s="89"/>
      <c r="D29" s="89"/>
      <c r="E29" s="89"/>
      <c r="F29" s="4" t="s">
        <v>9</v>
      </c>
      <c r="G29" s="4" t="s">
        <v>10</v>
      </c>
      <c r="H29" s="4" t="s">
        <v>11</v>
      </c>
      <c r="I29" s="89"/>
      <c r="J29" s="89"/>
    </row>
    <row r="30" spans="1:10">
      <c r="A30" s="5" t="s">
        <v>1216</v>
      </c>
      <c r="B30" s="6">
        <v>44868.671547349542</v>
      </c>
      <c r="C30" s="5" t="s">
        <v>1213</v>
      </c>
      <c r="D30" s="7"/>
      <c r="E30" s="10"/>
      <c r="F30" s="8">
        <v>5780.58</v>
      </c>
      <c r="I30" s="11" t="s">
        <v>9</v>
      </c>
      <c r="J30" s="5" t="s">
        <v>1213</v>
      </c>
    </row>
    <row r="31" spans="1:10">
      <c r="A31" s="12" t="s">
        <v>21</v>
      </c>
      <c r="B31" s="3"/>
      <c r="C31" s="3"/>
      <c r="D31" s="7"/>
      <c r="E31" s="10"/>
      <c r="F31" s="8"/>
      <c r="I31" s="11"/>
      <c r="J31" s="10"/>
    </row>
    <row r="32" spans="1:10" ht="15.75" customHeight="1">
      <c r="A32" s="13" t="s">
        <v>22</v>
      </c>
      <c r="B32" s="13" t="s">
        <v>23</v>
      </c>
      <c r="C32" s="13" t="s">
        <v>24</v>
      </c>
      <c r="D32" s="21">
        <v>112128915</v>
      </c>
      <c r="E32" s="14">
        <v>112128973</v>
      </c>
      <c r="F32" s="8"/>
      <c r="I32" s="11"/>
      <c r="J32" s="10"/>
    </row>
    <row r="33" spans="1:10">
      <c r="A33" s="5"/>
      <c r="B33" s="6"/>
      <c r="C33" s="5"/>
      <c r="D33" s="7"/>
      <c r="E33" s="10"/>
      <c r="F33" s="8"/>
      <c r="I33" s="11"/>
      <c r="J33" s="10"/>
    </row>
    <row r="34" spans="1:10">
      <c r="A34" s="5"/>
      <c r="B34" s="6"/>
      <c r="C34" s="5"/>
      <c r="D34" s="7"/>
      <c r="E34" s="10"/>
      <c r="F34" s="8"/>
      <c r="I34" s="11"/>
      <c r="J34" s="10"/>
    </row>
    <row r="35" spans="1:10">
      <c r="A35" s="5" t="s">
        <v>1217</v>
      </c>
      <c r="B35" s="6">
        <v>44868.793969918981</v>
      </c>
      <c r="C35" s="5" t="s">
        <v>1215</v>
      </c>
      <c r="D35" s="7"/>
      <c r="E35" s="10"/>
      <c r="F35" s="8">
        <v>5176.7700000000004</v>
      </c>
      <c r="I35" s="11" t="s">
        <v>9</v>
      </c>
      <c r="J35" s="5" t="s">
        <v>1215</v>
      </c>
    </row>
    <row r="36" spans="1:10">
      <c r="A36" s="5" t="s">
        <v>1217</v>
      </c>
      <c r="B36" s="6">
        <v>44868.793969918981</v>
      </c>
      <c r="C36" s="5" t="s">
        <v>1215</v>
      </c>
      <c r="D36" s="7"/>
      <c r="E36" s="10"/>
      <c r="H36" s="8">
        <v>23.7</v>
      </c>
      <c r="I36" s="5" t="s">
        <v>224</v>
      </c>
      <c r="J36" s="5" t="s">
        <v>1215</v>
      </c>
    </row>
    <row r="37" spans="1:10">
      <c r="A37" s="12" t="s">
        <v>21</v>
      </c>
      <c r="B37" s="3"/>
      <c r="C37" s="3"/>
      <c r="D37" s="7"/>
      <c r="E37" s="10"/>
      <c r="H37" s="8"/>
      <c r="I37" s="11"/>
      <c r="J37" s="10"/>
    </row>
    <row r="38" spans="1:10" ht="15.75" customHeight="1">
      <c r="A38" s="13" t="s">
        <v>22</v>
      </c>
      <c r="B38" s="13" t="s">
        <v>23</v>
      </c>
      <c r="C38" s="13" t="s">
        <v>24</v>
      </c>
      <c r="D38" s="21">
        <v>112128916</v>
      </c>
      <c r="E38" s="14">
        <v>112128974</v>
      </c>
      <c r="H38" s="8"/>
      <c r="I38" s="11"/>
      <c r="J38" s="10"/>
    </row>
    <row r="39" spans="1:10">
      <c r="A39" s="5"/>
      <c r="B39" s="6"/>
      <c r="C39" s="5"/>
      <c r="D39" s="7"/>
      <c r="E39" s="10"/>
      <c r="H39" s="8"/>
      <c r="I39" s="11"/>
      <c r="J39" s="10"/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47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88" t="s">
        <v>0</v>
      </c>
      <c r="B43" s="88" t="s">
        <v>2</v>
      </c>
      <c r="C43" s="88" t="s">
        <v>3</v>
      </c>
      <c r="D43" s="88" t="s">
        <v>4</v>
      </c>
      <c r="E43" s="88" t="s">
        <v>5</v>
      </c>
      <c r="F43" s="88" t="s">
        <v>6</v>
      </c>
      <c r="G43" s="90"/>
      <c r="H43" s="91"/>
      <c r="I43" s="88" t="s">
        <v>7</v>
      </c>
      <c r="J43" s="88" t="s">
        <v>8</v>
      </c>
    </row>
    <row r="44" spans="1:10">
      <c r="A44" s="89"/>
      <c r="B44" s="89"/>
      <c r="C44" s="89"/>
      <c r="D44" s="89"/>
      <c r="E44" s="89"/>
      <c r="F44" s="4" t="s">
        <v>9</v>
      </c>
      <c r="G44" s="4" t="s">
        <v>10</v>
      </c>
      <c r="H44" s="4" t="s">
        <v>11</v>
      </c>
      <c r="I44" s="89"/>
      <c r="J44" s="89"/>
    </row>
    <row r="45" spans="1:10">
      <c r="A45" s="5" t="s">
        <v>1218</v>
      </c>
      <c r="B45" s="6">
        <v>44869.672010775474</v>
      </c>
      <c r="C45" s="5" t="s">
        <v>1213</v>
      </c>
      <c r="D45" s="7"/>
      <c r="E45" s="10"/>
      <c r="F45" s="8">
        <v>5249.87</v>
      </c>
      <c r="I45" s="11" t="s">
        <v>9</v>
      </c>
      <c r="J45" s="5" t="s">
        <v>1213</v>
      </c>
    </row>
    <row r="46" spans="1:10">
      <c r="A46" s="12" t="s">
        <v>21</v>
      </c>
      <c r="B46" s="3"/>
      <c r="C46" s="3"/>
      <c r="D46" s="7"/>
      <c r="E46" s="10"/>
      <c r="H46" s="8"/>
      <c r="I46" s="5"/>
      <c r="J46" s="5"/>
    </row>
    <row r="47" spans="1:10" ht="15.75" customHeight="1">
      <c r="A47" s="13" t="s">
        <v>22</v>
      </c>
      <c r="B47" s="13" t="s">
        <v>23</v>
      </c>
      <c r="C47" s="13" t="s">
        <v>24</v>
      </c>
      <c r="D47" s="21">
        <v>112128917</v>
      </c>
      <c r="E47" s="14">
        <v>112128978</v>
      </c>
      <c r="H47" s="8"/>
      <c r="I47" s="5"/>
      <c r="J47" s="5"/>
    </row>
    <row r="48" spans="1:10">
      <c r="A48" s="5"/>
      <c r="B48" s="6"/>
      <c r="C48" s="5"/>
      <c r="D48" s="7"/>
      <c r="E48" s="10"/>
      <c r="H48" s="8"/>
      <c r="I48" s="5"/>
      <c r="J48" s="5"/>
    </row>
    <row r="49" spans="1:10">
      <c r="A49" s="5"/>
      <c r="B49" s="6"/>
      <c r="C49" s="5"/>
      <c r="D49" s="7"/>
      <c r="E49" s="10"/>
      <c r="H49" s="8"/>
      <c r="I49" s="5"/>
      <c r="J49" s="5"/>
    </row>
    <row r="50" spans="1:10">
      <c r="A50" s="5" t="s">
        <v>1219</v>
      </c>
      <c r="B50" s="6">
        <v>44869.796261782409</v>
      </c>
      <c r="C50" s="5" t="s">
        <v>1215</v>
      </c>
      <c r="D50" s="7"/>
      <c r="E50" s="10"/>
      <c r="F50" s="8">
        <v>7124.98</v>
      </c>
      <c r="I50" s="11" t="s">
        <v>9</v>
      </c>
      <c r="J50" s="5" t="s">
        <v>1215</v>
      </c>
    </row>
    <row r="51" spans="1:10">
      <c r="A51" s="5" t="s">
        <v>1219</v>
      </c>
      <c r="B51" s="6">
        <v>44869.796261782409</v>
      </c>
      <c r="C51" s="5" t="s">
        <v>1215</v>
      </c>
      <c r="D51" s="7"/>
      <c r="E51" s="10"/>
      <c r="H51" s="8">
        <v>440.75</v>
      </c>
      <c r="I51" s="11" t="s">
        <v>226</v>
      </c>
      <c r="J51" s="5" t="s">
        <v>1215</v>
      </c>
    </row>
    <row r="52" spans="1:10">
      <c r="A52" s="12" t="s">
        <v>21</v>
      </c>
      <c r="B52" s="3"/>
      <c r="C52" s="3"/>
      <c r="D52" s="7"/>
      <c r="E52" s="10"/>
      <c r="H52" s="8"/>
      <c r="I52" s="5"/>
      <c r="J52" s="5"/>
    </row>
    <row r="53" spans="1:10" ht="15.75" customHeight="1">
      <c r="A53" s="13" t="s">
        <v>22</v>
      </c>
      <c r="B53" s="13" t="s">
        <v>23</v>
      </c>
      <c r="C53" s="13" t="s">
        <v>24</v>
      </c>
      <c r="D53" s="21">
        <v>112128944</v>
      </c>
      <c r="E53" s="14">
        <v>112128979</v>
      </c>
      <c r="H53" s="8"/>
      <c r="I53" s="5"/>
      <c r="J53" s="5"/>
    </row>
    <row r="56" spans="1:10">
      <c r="A56" s="1" t="s">
        <v>0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3" t="s">
        <v>52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88" t="s">
        <v>0</v>
      </c>
      <c r="B58" s="88" t="s">
        <v>2</v>
      </c>
      <c r="C58" s="88" t="s">
        <v>3</v>
      </c>
      <c r="D58" s="88" t="s">
        <v>4</v>
      </c>
      <c r="E58" s="88" t="s">
        <v>5</v>
      </c>
      <c r="F58" s="88" t="s">
        <v>6</v>
      </c>
      <c r="G58" s="90"/>
      <c r="H58" s="91"/>
      <c r="I58" s="88" t="s">
        <v>7</v>
      </c>
      <c r="J58" s="88" t="s">
        <v>8</v>
      </c>
    </row>
    <row r="59" spans="1:10">
      <c r="A59" s="89"/>
      <c r="B59" s="89"/>
      <c r="C59" s="89"/>
      <c r="D59" s="89"/>
      <c r="E59" s="89"/>
      <c r="F59" s="4" t="s">
        <v>9</v>
      </c>
      <c r="G59" s="4" t="s">
        <v>10</v>
      </c>
      <c r="H59" s="4" t="s">
        <v>11</v>
      </c>
      <c r="I59" s="89"/>
      <c r="J59" s="89"/>
    </row>
    <row r="60" spans="1:10">
      <c r="A60" s="5" t="s">
        <v>1220</v>
      </c>
      <c r="B60" s="6">
        <v>44870.588147083326</v>
      </c>
      <c r="C60" s="5" t="s">
        <v>1215</v>
      </c>
      <c r="D60" s="7"/>
      <c r="E60" s="10"/>
      <c r="F60" s="8">
        <v>5499.24</v>
      </c>
      <c r="I60" s="11" t="s">
        <v>9</v>
      </c>
      <c r="J60" s="5" t="s">
        <v>1215</v>
      </c>
    </row>
    <row r="61" spans="1:10">
      <c r="A61" s="5" t="s">
        <v>1220</v>
      </c>
      <c r="B61" s="6">
        <v>44870.588147083326</v>
      </c>
      <c r="C61" s="5" t="s">
        <v>1215</v>
      </c>
      <c r="D61" s="7"/>
      <c r="E61" s="10"/>
      <c r="H61" s="8">
        <v>67.599999999999994</v>
      </c>
      <c r="I61" s="5" t="s">
        <v>224</v>
      </c>
      <c r="J61" s="5" t="s">
        <v>1215</v>
      </c>
    </row>
    <row r="62" spans="1:10">
      <c r="A62" s="12" t="s">
        <v>21</v>
      </c>
      <c r="B62" s="3"/>
      <c r="C62" s="3"/>
      <c r="D62" s="7"/>
      <c r="E62" s="10"/>
      <c r="H62" s="8"/>
      <c r="I62" s="5"/>
      <c r="J62" s="5"/>
    </row>
    <row r="63" spans="1:10" ht="15.75" customHeight="1">
      <c r="A63" s="13" t="s">
        <v>22</v>
      </c>
      <c r="B63" s="13" t="s">
        <v>23</v>
      </c>
      <c r="C63" s="13" t="s">
        <v>24</v>
      </c>
      <c r="D63" s="21">
        <v>112129878</v>
      </c>
      <c r="E63" s="14">
        <v>112129928</v>
      </c>
      <c r="H63" s="8"/>
      <c r="I63" s="5"/>
      <c r="J63" s="5"/>
    </row>
    <row r="64" spans="1:10">
      <c r="A64" s="5"/>
      <c r="B64" s="6"/>
      <c r="C64" s="5"/>
      <c r="D64" s="7"/>
      <c r="E64" s="10"/>
      <c r="H64" s="8"/>
      <c r="I64" s="5"/>
      <c r="J64" s="5"/>
    </row>
    <row r="65" spans="1:10">
      <c r="A65" s="5"/>
      <c r="B65" s="6"/>
      <c r="C65" s="5"/>
      <c r="D65" s="7"/>
      <c r="E65" s="10"/>
      <c r="H65" s="8"/>
      <c r="I65" s="5"/>
      <c r="J65" s="5"/>
    </row>
    <row r="66" spans="1:10">
      <c r="A66" s="5" t="s">
        <v>1221</v>
      </c>
      <c r="B66" s="6">
        <v>44870.588899722221</v>
      </c>
      <c r="C66" s="5" t="s">
        <v>1213</v>
      </c>
      <c r="D66" s="7"/>
      <c r="E66" s="10"/>
      <c r="F66" s="8">
        <v>7596.08</v>
      </c>
      <c r="I66" s="11" t="s">
        <v>9</v>
      </c>
      <c r="J66" s="5" t="s">
        <v>1213</v>
      </c>
    </row>
    <row r="67" spans="1:10">
      <c r="A67" s="5" t="s">
        <v>1221</v>
      </c>
      <c r="B67" s="6">
        <v>44870.588899722221</v>
      </c>
      <c r="C67" s="5" t="s">
        <v>1213</v>
      </c>
      <c r="D67" s="7"/>
      <c r="E67" s="10"/>
      <c r="H67" s="8">
        <v>115.6</v>
      </c>
      <c r="I67" s="11" t="s">
        <v>226</v>
      </c>
      <c r="J67" s="5" t="s">
        <v>1213</v>
      </c>
    </row>
    <row r="68" spans="1:10">
      <c r="A68" s="12" t="s">
        <v>21</v>
      </c>
      <c r="B68" s="3"/>
      <c r="C68" s="3"/>
      <c r="D68" s="7"/>
      <c r="E68" s="10"/>
      <c r="H68" s="8"/>
      <c r="I68" s="5"/>
      <c r="J68" s="5"/>
    </row>
    <row r="69" spans="1:10" ht="15.75" customHeight="1">
      <c r="A69" s="13" t="s">
        <v>22</v>
      </c>
      <c r="B69" s="13" t="s">
        <v>23</v>
      </c>
      <c r="C69" s="13" t="s">
        <v>24</v>
      </c>
      <c r="D69" s="21">
        <v>112129879</v>
      </c>
      <c r="E69" s="14">
        <v>112129929</v>
      </c>
      <c r="H69" s="8"/>
      <c r="I69" s="5"/>
      <c r="J69" s="5"/>
    </row>
    <row r="72" spans="1:10">
      <c r="A72" s="1" t="s">
        <v>0</v>
      </c>
      <c r="B72" s="2"/>
      <c r="C72" s="2"/>
      <c r="D72" s="2"/>
      <c r="E72" s="2"/>
      <c r="F72" s="2"/>
      <c r="G72" s="2"/>
      <c r="H72" s="2"/>
      <c r="I72" s="2"/>
      <c r="J72" s="2"/>
    </row>
    <row r="73" spans="1:10">
      <c r="A73" s="3" t="s">
        <v>55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88" t="s">
        <v>0</v>
      </c>
      <c r="B74" s="88" t="s">
        <v>2</v>
      </c>
      <c r="C74" s="88" t="s">
        <v>3</v>
      </c>
      <c r="D74" s="88" t="s">
        <v>4</v>
      </c>
      <c r="E74" s="88" t="s">
        <v>5</v>
      </c>
      <c r="F74" s="88" t="s">
        <v>6</v>
      </c>
      <c r="G74" s="90"/>
      <c r="H74" s="91"/>
      <c r="I74" s="88" t="s">
        <v>7</v>
      </c>
      <c r="J74" s="88" t="s">
        <v>8</v>
      </c>
    </row>
    <row r="75" spans="1:10">
      <c r="A75" s="89"/>
      <c r="B75" s="89"/>
      <c r="C75" s="89"/>
      <c r="D75" s="89"/>
      <c r="E75" s="89"/>
      <c r="F75" s="4" t="s">
        <v>9</v>
      </c>
      <c r="G75" s="4" t="s">
        <v>10</v>
      </c>
      <c r="H75" s="4" t="s">
        <v>11</v>
      </c>
      <c r="I75" s="89"/>
      <c r="J75" s="89"/>
    </row>
    <row r="76" spans="1:10">
      <c r="A76" s="5" t="s">
        <v>1222</v>
      </c>
      <c r="B76" s="6">
        <v>44872.674898020843</v>
      </c>
      <c r="C76" s="5" t="s">
        <v>1213</v>
      </c>
      <c r="D76" s="7"/>
      <c r="E76" s="10"/>
      <c r="F76" s="8">
        <v>6534.45</v>
      </c>
      <c r="I76" s="11" t="s">
        <v>9</v>
      </c>
      <c r="J76" s="5" t="s">
        <v>1213</v>
      </c>
    </row>
    <row r="77" spans="1:10">
      <c r="A77" s="12" t="s">
        <v>21</v>
      </c>
      <c r="B77" s="3"/>
      <c r="C77" s="3"/>
      <c r="D77" s="7"/>
      <c r="E77" s="10"/>
      <c r="F77" s="8"/>
      <c r="I77" s="11"/>
      <c r="J77" s="10"/>
    </row>
    <row r="78" spans="1:10" ht="15.75" customHeight="1">
      <c r="A78" s="13" t="s">
        <v>22</v>
      </c>
      <c r="B78" s="13" t="s">
        <v>23</v>
      </c>
      <c r="C78" s="13" t="s">
        <v>24</v>
      </c>
      <c r="D78" s="21">
        <v>112138337</v>
      </c>
      <c r="E78" s="14">
        <v>112156006</v>
      </c>
      <c r="F78" s="8"/>
      <c r="I78" s="11"/>
      <c r="J78" s="10"/>
    </row>
    <row r="79" spans="1:10">
      <c r="A79" s="5"/>
      <c r="B79" s="6"/>
      <c r="C79" s="5"/>
      <c r="D79" s="7"/>
      <c r="E79" s="10"/>
      <c r="F79" s="8"/>
      <c r="I79" s="11"/>
      <c r="J79" s="10"/>
    </row>
    <row r="80" spans="1:10">
      <c r="A80" s="5"/>
      <c r="B80" s="6"/>
      <c r="C80" s="5"/>
      <c r="D80" s="7"/>
      <c r="E80" s="10"/>
      <c r="F80" s="8"/>
      <c r="I80" s="11"/>
      <c r="J80" s="10"/>
    </row>
    <row r="81" spans="1:10">
      <c r="A81" s="5" t="s">
        <v>1223</v>
      </c>
      <c r="B81" s="6">
        <v>44872.796368344912</v>
      </c>
      <c r="C81" s="5" t="s">
        <v>1215</v>
      </c>
      <c r="D81" s="7"/>
      <c r="E81" s="10"/>
      <c r="F81" s="8">
        <v>4192.72</v>
      </c>
      <c r="I81" s="11" t="s">
        <v>9</v>
      </c>
      <c r="J81" s="5" t="s">
        <v>1215</v>
      </c>
    </row>
    <row r="82" spans="1:10">
      <c r="A82" s="5" t="s">
        <v>1223</v>
      </c>
      <c r="B82" s="6">
        <v>44872.796368344912</v>
      </c>
      <c r="C82" s="5" t="s">
        <v>1215</v>
      </c>
      <c r="D82" s="7"/>
      <c r="E82" s="10"/>
      <c r="H82" s="8">
        <v>61</v>
      </c>
      <c r="I82" s="5" t="s">
        <v>224</v>
      </c>
      <c r="J82" s="5" t="s">
        <v>1215</v>
      </c>
    </row>
    <row r="83" spans="1:10">
      <c r="A83" s="12" t="s">
        <v>21</v>
      </c>
      <c r="B83" s="3"/>
      <c r="C83" s="3"/>
      <c r="D83" s="7"/>
      <c r="E83" s="10"/>
      <c r="H83" s="8"/>
      <c r="I83" s="11"/>
      <c r="J83" s="10"/>
    </row>
    <row r="84" spans="1:10" ht="15.75" customHeight="1">
      <c r="A84" s="13" t="s">
        <v>22</v>
      </c>
      <c r="B84" s="13" t="s">
        <v>23</v>
      </c>
      <c r="C84" s="13" t="s">
        <v>24</v>
      </c>
      <c r="D84" s="21">
        <v>112139499</v>
      </c>
      <c r="E84" s="14">
        <v>112156007</v>
      </c>
      <c r="H84" s="8"/>
      <c r="I84" s="11"/>
      <c r="J84" s="10"/>
    </row>
    <row r="85" spans="1:10">
      <c r="A85" s="5"/>
      <c r="B85" s="6"/>
      <c r="C85" s="5"/>
      <c r="D85" s="7"/>
      <c r="E85" s="10"/>
      <c r="H85" s="8"/>
      <c r="I85" s="11"/>
      <c r="J85" s="10"/>
    </row>
    <row r="87" spans="1:10">
      <c r="A87" s="1" t="s">
        <v>0</v>
      </c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A88" s="3" t="s">
        <v>62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88" t="s">
        <v>0</v>
      </c>
      <c r="B89" s="88" t="s">
        <v>2</v>
      </c>
      <c r="C89" s="88" t="s">
        <v>3</v>
      </c>
      <c r="D89" s="88" t="s">
        <v>4</v>
      </c>
      <c r="E89" s="88" t="s">
        <v>5</v>
      </c>
      <c r="F89" s="88" t="s">
        <v>6</v>
      </c>
      <c r="G89" s="90"/>
      <c r="H89" s="91"/>
      <c r="I89" s="88" t="s">
        <v>7</v>
      </c>
      <c r="J89" s="88" t="s">
        <v>8</v>
      </c>
    </row>
    <row r="90" spans="1:10">
      <c r="A90" s="89"/>
      <c r="B90" s="89"/>
      <c r="C90" s="89"/>
      <c r="D90" s="89"/>
      <c r="E90" s="89"/>
      <c r="F90" s="4" t="s">
        <v>9</v>
      </c>
      <c r="G90" s="4" t="s">
        <v>10</v>
      </c>
      <c r="H90" s="4" t="s">
        <v>11</v>
      </c>
      <c r="I90" s="89"/>
      <c r="J90" s="89"/>
    </row>
    <row r="91" spans="1:10">
      <c r="A91" s="5" t="s">
        <v>1224</v>
      </c>
      <c r="B91" s="6">
        <v>44873.681211921299</v>
      </c>
      <c r="C91" s="5" t="s">
        <v>1213</v>
      </c>
      <c r="D91" s="7"/>
      <c r="E91" s="10"/>
      <c r="F91" s="8">
        <v>4512.6099999999997</v>
      </c>
      <c r="I91" s="11" t="s">
        <v>9</v>
      </c>
      <c r="J91" s="5" t="s">
        <v>1213</v>
      </c>
    </row>
    <row r="92" spans="1:10">
      <c r="A92" s="12" t="s">
        <v>21</v>
      </c>
      <c r="B92" s="3"/>
      <c r="C92" s="3"/>
      <c r="D92" s="7"/>
      <c r="E92" s="10"/>
      <c r="H92" s="8"/>
      <c r="I92" s="11"/>
      <c r="J92" s="5"/>
    </row>
    <row r="93" spans="1:10" ht="15.75" customHeight="1">
      <c r="A93" s="13" t="s">
        <v>22</v>
      </c>
      <c r="B93" s="13" t="s">
        <v>23</v>
      </c>
      <c r="C93" s="13" t="s">
        <v>24</v>
      </c>
      <c r="D93" s="21">
        <v>112163112</v>
      </c>
      <c r="E93" s="14">
        <v>112163117</v>
      </c>
      <c r="H93" s="8"/>
      <c r="I93" s="11"/>
      <c r="J93" s="5"/>
    </row>
    <row r="94" spans="1:10">
      <c r="A94" s="5"/>
      <c r="B94" s="6"/>
      <c r="C94" s="5"/>
      <c r="D94" s="7"/>
      <c r="E94" s="10"/>
      <c r="H94" s="8"/>
      <c r="I94" s="11"/>
      <c r="J94" s="5"/>
    </row>
    <row r="95" spans="1:10">
      <c r="A95" s="5"/>
      <c r="B95" s="6"/>
      <c r="C95" s="5"/>
      <c r="D95" s="7"/>
      <c r="E95" s="10"/>
      <c r="H95" s="8"/>
      <c r="I95" s="11"/>
      <c r="J95" s="5"/>
    </row>
    <row r="96" spans="1:10">
      <c r="A96" s="5" t="s">
        <v>1225</v>
      </c>
      <c r="B96" s="6">
        <v>44873.795974756948</v>
      </c>
      <c r="C96" s="5" t="s">
        <v>1215</v>
      </c>
      <c r="D96" s="7"/>
      <c r="E96" s="10"/>
      <c r="F96" s="8">
        <v>6089.83</v>
      </c>
      <c r="I96" s="11" t="s">
        <v>9</v>
      </c>
      <c r="J96" s="5" t="s">
        <v>1215</v>
      </c>
    </row>
    <row r="97" spans="1:10">
      <c r="A97" s="5" t="s">
        <v>1225</v>
      </c>
      <c r="B97" s="6">
        <v>44873.795974756948</v>
      </c>
      <c r="C97" s="5" t="s">
        <v>1215</v>
      </c>
      <c r="D97" s="7"/>
      <c r="E97" s="10"/>
      <c r="H97" s="8">
        <v>55.93</v>
      </c>
      <c r="I97" s="5" t="s">
        <v>252</v>
      </c>
      <c r="J97" s="5" t="s">
        <v>1215</v>
      </c>
    </row>
    <row r="98" spans="1:10">
      <c r="A98" s="12" t="s">
        <v>21</v>
      </c>
      <c r="B98" s="3"/>
      <c r="C98" s="3"/>
      <c r="D98" s="7"/>
      <c r="E98" s="10"/>
      <c r="H98" s="8"/>
      <c r="I98" s="11"/>
      <c r="J98" s="5"/>
    </row>
    <row r="99" spans="1:10" ht="15.75" customHeight="1">
      <c r="A99" s="13" t="s">
        <v>22</v>
      </c>
      <c r="B99" s="13" t="s">
        <v>23</v>
      </c>
      <c r="C99" s="13" t="s">
        <v>24</v>
      </c>
      <c r="D99" s="21">
        <v>112163115</v>
      </c>
      <c r="E99" s="14">
        <v>112163118</v>
      </c>
      <c r="H99" s="8"/>
      <c r="I99" s="11"/>
      <c r="J99" s="5"/>
    </row>
    <row r="102" spans="1:10">
      <c r="A102" s="1" t="s">
        <v>0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3" t="s">
        <v>65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88" t="s">
        <v>0</v>
      </c>
      <c r="B104" s="88" t="s">
        <v>2</v>
      </c>
      <c r="C104" s="88" t="s">
        <v>3</v>
      </c>
      <c r="D104" s="88" t="s">
        <v>4</v>
      </c>
      <c r="E104" s="88" t="s">
        <v>5</v>
      </c>
      <c r="F104" s="88" t="s">
        <v>6</v>
      </c>
      <c r="G104" s="90"/>
      <c r="H104" s="91"/>
      <c r="I104" s="88" t="s">
        <v>7</v>
      </c>
      <c r="J104" s="88" t="s">
        <v>8</v>
      </c>
    </row>
    <row r="105" spans="1:10">
      <c r="A105" s="89"/>
      <c r="B105" s="89"/>
      <c r="C105" s="89"/>
      <c r="D105" s="89"/>
      <c r="E105" s="89"/>
      <c r="F105" s="4" t="s">
        <v>9</v>
      </c>
      <c r="G105" s="4" t="s">
        <v>10</v>
      </c>
      <c r="H105" s="4" t="s">
        <v>11</v>
      </c>
      <c r="I105" s="89"/>
      <c r="J105" s="89"/>
    </row>
    <row r="106" spans="1:10">
      <c r="A106" s="5" t="s">
        <v>1226</v>
      </c>
      <c r="B106" s="6">
        <v>44874.690005277778</v>
      </c>
      <c r="C106" s="5" t="s">
        <v>1213</v>
      </c>
      <c r="D106" s="7"/>
      <c r="E106" s="10"/>
      <c r="F106" s="8">
        <v>7005.97</v>
      </c>
      <c r="I106" s="11" t="s">
        <v>9</v>
      </c>
      <c r="J106" s="5" t="s">
        <v>1213</v>
      </c>
    </row>
    <row r="107" spans="1:10">
      <c r="A107" s="12" t="s">
        <v>21</v>
      </c>
      <c r="B107" s="3"/>
      <c r="C107" s="3"/>
      <c r="D107" s="7"/>
      <c r="E107" s="10"/>
      <c r="H107" s="8"/>
      <c r="I107" s="11"/>
      <c r="J107" s="5"/>
    </row>
    <row r="108" spans="1:10" ht="15.75" customHeight="1">
      <c r="A108" s="13" t="s">
        <v>22</v>
      </c>
      <c r="B108" s="13" t="s">
        <v>23</v>
      </c>
      <c r="C108" s="13" t="s">
        <v>24</v>
      </c>
      <c r="D108" s="21">
        <v>112197306</v>
      </c>
      <c r="E108" s="14">
        <v>112197340</v>
      </c>
      <c r="H108" s="8"/>
      <c r="I108" s="11"/>
      <c r="J108" s="5"/>
    </row>
    <row r="109" spans="1:10">
      <c r="A109" s="5"/>
      <c r="B109" s="6"/>
      <c r="C109" s="5"/>
      <c r="D109" s="7"/>
      <c r="E109" s="10"/>
      <c r="H109" s="8"/>
      <c r="I109" s="11"/>
      <c r="J109" s="5"/>
    </row>
    <row r="110" spans="1:10">
      <c r="A110" s="5"/>
      <c r="B110" s="6"/>
      <c r="C110" s="5"/>
      <c r="D110" s="7"/>
      <c r="E110" s="10"/>
      <c r="H110" s="8"/>
      <c r="I110" s="11"/>
      <c r="J110" s="5"/>
    </row>
    <row r="111" spans="1:10">
      <c r="A111" s="5" t="s">
        <v>1227</v>
      </c>
      <c r="B111" s="6">
        <v>44874.798121701388</v>
      </c>
      <c r="C111" s="5" t="s">
        <v>1215</v>
      </c>
      <c r="D111" s="7"/>
      <c r="E111" s="10"/>
      <c r="F111" s="8">
        <v>4380.8500000000004</v>
      </c>
      <c r="I111" s="11" t="s">
        <v>9</v>
      </c>
      <c r="J111" s="5" t="s">
        <v>1215</v>
      </c>
    </row>
    <row r="112" spans="1:10">
      <c r="A112" s="5" t="s">
        <v>1227</v>
      </c>
      <c r="B112" s="6">
        <v>44874.798121701388</v>
      </c>
      <c r="C112" s="5" t="s">
        <v>1215</v>
      </c>
      <c r="D112" s="7"/>
      <c r="E112" s="10"/>
      <c r="H112" s="8">
        <v>89</v>
      </c>
      <c r="I112" s="5" t="s">
        <v>224</v>
      </c>
      <c r="J112" s="5" t="s">
        <v>1215</v>
      </c>
    </row>
    <row r="113" spans="1:10">
      <c r="A113" s="12" t="s">
        <v>21</v>
      </c>
      <c r="B113" s="3"/>
      <c r="C113" s="3"/>
      <c r="D113" s="7"/>
      <c r="E113" s="10"/>
      <c r="H113" s="8"/>
      <c r="I113" s="11"/>
      <c r="J113" s="5"/>
    </row>
    <row r="114" spans="1:10" ht="15.75" customHeight="1">
      <c r="A114" s="13" t="s">
        <v>22</v>
      </c>
      <c r="B114" s="13" t="s">
        <v>23</v>
      </c>
      <c r="C114" s="13" t="s">
        <v>24</v>
      </c>
      <c r="D114" s="21">
        <v>112197307</v>
      </c>
      <c r="E114" s="14">
        <v>112197342</v>
      </c>
      <c r="H114" s="8"/>
      <c r="I114" s="11"/>
      <c r="J114" s="5"/>
    </row>
    <row r="117" spans="1:10">
      <c r="A117" s="1" t="s">
        <v>0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3" t="s">
        <v>68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88" t="s">
        <v>0</v>
      </c>
      <c r="B119" s="88" t="s">
        <v>2</v>
      </c>
      <c r="C119" s="88" t="s">
        <v>3</v>
      </c>
      <c r="D119" s="88" t="s">
        <v>4</v>
      </c>
      <c r="E119" s="88" t="s">
        <v>5</v>
      </c>
      <c r="F119" s="88" t="s">
        <v>6</v>
      </c>
      <c r="G119" s="90"/>
      <c r="H119" s="91"/>
      <c r="I119" s="88" t="s">
        <v>7</v>
      </c>
      <c r="J119" s="88" t="s">
        <v>8</v>
      </c>
    </row>
    <row r="120" spans="1:10">
      <c r="A120" s="89"/>
      <c r="B120" s="89"/>
      <c r="C120" s="89"/>
      <c r="D120" s="89"/>
      <c r="E120" s="89"/>
      <c r="F120" s="4" t="s">
        <v>9</v>
      </c>
      <c r="G120" s="4" t="s">
        <v>10</v>
      </c>
      <c r="H120" s="4" t="s">
        <v>11</v>
      </c>
      <c r="I120" s="89"/>
      <c r="J120" s="89"/>
    </row>
    <row r="121" spans="1:10">
      <c r="A121" s="5" t="s">
        <v>1228</v>
      </c>
      <c r="B121" s="6">
        <v>44875.679072361112</v>
      </c>
      <c r="C121" s="5" t="s">
        <v>1213</v>
      </c>
      <c r="D121" s="11"/>
      <c r="E121" s="10"/>
      <c r="F121" s="8">
        <v>6979.39</v>
      </c>
      <c r="I121" s="11" t="s">
        <v>9</v>
      </c>
      <c r="J121" s="5" t="s">
        <v>1213</v>
      </c>
    </row>
    <row r="122" spans="1:10">
      <c r="A122" s="5" t="s">
        <v>1228</v>
      </c>
      <c r="B122" s="6">
        <v>44875.679072361112</v>
      </c>
      <c r="C122" s="5" t="s">
        <v>1213</v>
      </c>
      <c r="D122" s="11"/>
      <c r="E122" s="10"/>
      <c r="H122" s="8">
        <v>197.88</v>
      </c>
      <c r="I122" s="11" t="s">
        <v>226</v>
      </c>
      <c r="J122" s="5" t="s">
        <v>1213</v>
      </c>
    </row>
    <row r="123" spans="1:10">
      <c r="A123" s="12" t="s">
        <v>21</v>
      </c>
      <c r="B123" s="3"/>
      <c r="C123" s="3"/>
      <c r="D123" s="7"/>
      <c r="E123" s="10"/>
      <c r="H123" s="8"/>
      <c r="I123" s="11"/>
      <c r="J123" s="5"/>
    </row>
    <row r="124" spans="1:10" ht="15.75" customHeight="1">
      <c r="A124" s="13" t="s">
        <v>22</v>
      </c>
      <c r="B124" s="13" t="s">
        <v>23</v>
      </c>
      <c r="C124" s="13" t="s">
        <v>24</v>
      </c>
      <c r="D124" s="21">
        <v>112206265</v>
      </c>
      <c r="E124" s="14">
        <v>112210135</v>
      </c>
      <c r="H124" s="8"/>
      <c r="I124" s="11"/>
      <c r="J124" s="5"/>
    </row>
    <row r="125" spans="1:10">
      <c r="A125" s="5"/>
      <c r="B125" s="6"/>
      <c r="C125" s="5"/>
      <c r="D125" s="7"/>
      <c r="E125" s="10"/>
      <c r="H125" s="8"/>
      <c r="I125" s="11"/>
      <c r="J125" s="5"/>
    </row>
    <row r="126" spans="1:10">
      <c r="A126" s="5"/>
      <c r="B126" s="6"/>
      <c r="C126" s="5"/>
      <c r="D126" s="7"/>
      <c r="E126" s="10"/>
      <c r="H126" s="8"/>
      <c r="I126" s="11"/>
      <c r="J126" s="5"/>
    </row>
    <row r="127" spans="1:10">
      <c r="A127" s="5" t="s">
        <v>1229</v>
      </c>
      <c r="B127" s="6">
        <v>44875.795971215281</v>
      </c>
      <c r="C127" s="5" t="s">
        <v>1215</v>
      </c>
      <c r="D127" s="7"/>
      <c r="E127" s="10"/>
      <c r="F127" s="8">
        <v>4857.91</v>
      </c>
      <c r="I127" s="11" t="s">
        <v>9</v>
      </c>
      <c r="J127" s="5" t="s">
        <v>1215</v>
      </c>
    </row>
    <row r="128" spans="1:10">
      <c r="A128" s="12" t="s">
        <v>21</v>
      </c>
      <c r="B128" s="3"/>
      <c r="C128" s="3"/>
      <c r="D128" s="7"/>
      <c r="E128" s="10"/>
      <c r="H128" s="8"/>
      <c r="I128" s="11"/>
      <c r="J128" s="5"/>
    </row>
    <row r="129" spans="1:10" ht="15.75" customHeight="1">
      <c r="A129" s="13" t="s">
        <v>22</v>
      </c>
      <c r="B129" s="13" t="s">
        <v>23</v>
      </c>
      <c r="C129" s="13" t="s">
        <v>24</v>
      </c>
      <c r="D129" s="21">
        <v>112206266</v>
      </c>
      <c r="E129" s="14">
        <v>112210137</v>
      </c>
      <c r="H129" s="8"/>
      <c r="I129" s="11"/>
      <c r="J129" s="5"/>
    </row>
    <row r="132" spans="1:10">
      <c r="A132" s="1" t="s">
        <v>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3" t="s">
        <v>72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88" t="s">
        <v>0</v>
      </c>
      <c r="B134" s="88" t="s">
        <v>2</v>
      </c>
      <c r="C134" s="88" t="s">
        <v>3</v>
      </c>
      <c r="D134" s="88" t="s">
        <v>4</v>
      </c>
      <c r="E134" s="88" t="s">
        <v>5</v>
      </c>
      <c r="F134" s="88" t="s">
        <v>6</v>
      </c>
      <c r="G134" s="90"/>
      <c r="H134" s="91"/>
      <c r="I134" s="88" t="s">
        <v>7</v>
      </c>
      <c r="J134" s="88" t="s">
        <v>8</v>
      </c>
    </row>
    <row r="135" spans="1:10">
      <c r="A135" s="89"/>
      <c r="B135" s="89"/>
      <c r="C135" s="89"/>
      <c r="D135" s="89"/>
      <c r="E135" s="89"/>
      <c r="F135" s="4" t="s">
        <v>9</v>
      </c>
      <c r="G135" s="4" t="s">
        <v>10</v>
      </c>
      <c r="H135" s="4" t="s">
        <v>11</v>
      </c>
      <c r="I135" s="89"/>
      <c r="J135" s="89"/>
    </row>
    <row r="136" spans="1:10">
      <c r="A136" s="5" t="s">
        <v>1230</v>
      </c>
      <c r="B136" s="6">
        <v>44876.686535659719</v>
      </c>
      <c r="C136" s="5" t="s">
        <v>1213</v>
      </c>
      <c r="D136" s="7"/>
      <c r="E136" s="10"/>
      <c r="F136" s="8">
        <v>7258.56</v>
      </c>
      <c r="I136" s="11" t="s">
        <v>9</v>
      </c>
      <c r="J136" s="5" t="s">
        <v>1213</v>
      </c>
    </row>
    <row r="137" spans="1:10">
      <c r="A137" s="12" t="s">
        <v>21</v>
      </c>
      <c r="B137" s="3"/>
      <c r="C137" s="3"/>
      <c r="D137" s="7"/>
      <c r="E137" s="10"/>
      <c r="H137" s="8"/>
      <c r="I137" s="11"/>
      <c r="J137" s="5"/>
    </row>
    <row r="138" spans="1:10" ht="15.75" customHeight="1">
      <c r="A138" s="13" t="s">
        <v>22</v>
      </c>
      <c r="B138" s="13" t="s">
        <v>23</v>
      </c>
      <c r="C138" s="13" t="s">
        <v>24</v>
      </c>
      <c r="D138" s="21">
        <v>112206268</v>
      </c>
      <c r="E138" s="14">
        <v>112210138</v>
      </c>
      <c r="H138" s="8"/>
      <c r="I138" s="11"/>
      <c r="J138" s="5"/>
    </row>
    <row r="139" spans="1:10">
      <c r="A139" s="5"/>
      <c r="B139" s="6"/>
      <c r="C139" s="5"/>
      <c r="D139" s="7"/>
      <c r="E139" s="10"/>
      <c r="H139" s="8"/>
      <c r="I139" s="11"/>
      <c r="J139" s="5"/>
    </row>
    <row r="140" spans="1:10">
      <c r="A140" s="5"/>
      <c r="B140" s="6"/>
      <c r="C140" s="5"/>
      <c r="D140" s="7"/>
      <c r="E140" s="10"/>
      <c r="H140" s="8"/>
      <c r="I140" s="11"/>
      <c r="J140" s="5"/>
    </row>
    <row r="141" spans="1:10">
      <c r="A141" s="5" t="s">
        <v>1231</v>
      </c>
      <c r="B141" s="6">
        <v>44876.795006805558</v>
      </c>
      <c r="C141" s="5" t="s">
        <v>1215</v>
      </c>
      <c r="D141" s="7"/>
      <c r="E141" s="10"/>
      <c r="F141" s="8">
        <v>5521.79</v>
      </c>
      <c r="I141" s="11" t="s">
        <v>9</v>
      </c>
      <c r="J141" s="5" t="s">
        <v>1215</v>
      </c>
    </row>
    <row r="142" spans="1:10">
      <c r="A142" s="12" t="s">
        <v>21</v>
      </c>
      <c r="B142" s="3"/>
      <c r="C142" s="3"/>
      <c r="D142" s="7"/>
      <c r="E142" s="10"/>
      <c r="H142" s="8"/>
      <c r="I142" s="11"/>
      <c r="J142" s="5"/>
    </row>
    <row r="143" spans="1:10" ht="15.75" customHeight="1">
      <c r="A143" s="13" t="s">
        <v>22</v>
      </c>
      <c r="B143" s="13" t="s">
        <v>23</v>
      </c>
      <c r="C143" s="13" t="s">
        <v>24</v>
      </c>
      <c r="D143" s="21">
        <v>112206281</v>
      </c>
      <c r="E143" s="14">
        <v>112210139</v>
      </c>
      <c r="H143" s="8"/>
      <c r="I143" s="11"/>
      <c r="J143" s="5"/>
    </row>
    <row r="146" spans="1:10">
      <c r="A146" s="1" t="s">
        <v>0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3" t="s">
        <v>77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88" t="s">
        <v>0</v>
      </c>
      <c r="B148" s="88" t="s">
        <v>2</v>
      </c>
      <c r="C148" s="88" t="s">
        <v>3</v>
      </c>
      <c r="D148" s="88" t="s">
        <v>4</v>
      </c>
      <c r="E148" s="88" t="s">
        <v>5</v>
      </c>
      <c r="F148" s="88" t="s">
        <v>6</v>
      </c>
      <c r="G148" s="90"/>
      <c r="H148" s="91"/>
      <c r="I148" s="88" t="s">
        <v>7</v>
      </c>
      <c r="J148" s="88" t="s">
        <v>8</v>
      </c>
    </row>
    <row r="149" spans="1:10">
      <c r="A149" s="89"/>
      <c r="B149" s="89"/>
      <c r="C149" s="89"/>
      <c r="D149" s="89"/>
      <c r="E149" s="89"/>
      <c r="F149" s="4" t="s">
        <v>9</v>
      </c>
      <c r="G149" s="4" t="s">
        <v>10</v>
      </c>
      <c r="H149" s="4" t="s">
        <v>11</v>
      </c>
      <c r="I149" s="89"/>
      <c r="J149" s="89"/>
    </row>
    <row r="150" spans="1:10">
      <c r="A150" s="5" t="s">
        <v>1232</v>
      </c>
      <c r="B150" s="6">
        <v>44877.59087453704</v>
      </c>
      <c r="C150" s="5" t="s">
        <v>1213</v>
      </c>
      <c r="D150" s="7"/>
      <c r="E150" s="10"/>
      <c r="F150" s="8">
        <v>6964.74</v>
      </c>
      <c r="I150" s="11" t="s">
        <v>9</v>
      </c>
      <c r="J150" s="5" t="s">
        <v>1213</v>
      </c>
    </row>
    <row r="151" spans="1:10">
      <c r="A151" s="12" t="s">
        <v>21</v>
      </c>
      <c r="B151" s="3"/>
      <c r="C151" s="3"/>
      <c r="D151" s="7"/>
      <c r="E151" s="10"/>
      <c r="H151" s="8"/>
      <c r="I151" s="11"/>
      <c r="J151" s="5"/>
    </row>
    <row r="152" spans="1:10" ht="15.75" customHeight="1">
      <c r="A152" s="13" t="s">
        <v>22</v>
      </c>
      <c r="B152" s="13" t="s">
        <v>23</v>
      </c>
      <c r="C152" s="13" t="s">
        <v>24</v>
      </c>
      <c r="D152" s="48">
        <v>112217495</v>
      </c>
      <c r="E152" s="14">
        <v>112217611</v>
      </c>
      <c r="H152" s="8"/>
      <c r="I152" s="11"/>
      <c r="J152" s="5"/>
    </row>
    <row r="153" spans="1:10">
      <c r="A153" s="5"/>
      <c r="B153" s="6"/>
      <c r="C153" s="5"/>
      <c r="D153" s="49"/>
      <c r="H153" s="8"/>
      <c r="I153" s="11"/>
      <c r="J153" s="5"/>
    </row>
    <row r="154" spans="1:10">
      <c r="A154" s="5"/>
      <c r="B154" s="6"/>
      <c r="C154" s="5"/>
      <c r="D154" s="49"/>
      <c r="H154" s="8"/>
      <c r="I154" s="11"/>
      <c r="J154" s="5"/>
    </row>
    <row r="155" spans="1:10">
      <c r="A155" s="5" t="s">
        <v>1233</v>
      </c>
      <c r="B155" s="6">
        <v>44877.592988668977</v>
      </c>
      <c r="C155" s="5" t="s">
        <v>1215</v>
      </c>
      <c r="D155" s="49"/>
      <c r="F155" s="8">
        <v>7940.69</v>
      </c>
      <c r="I155" s="11" t="s">
        <v>9</v>
      </c>
      <c r="J155" s="5" t="s">
        <v>1215</v>
      </c>
    </row>
    <row r="156" spans="1:10">
      <c r="A156" s="12" t="s">
        <v>21</v>
      </c>
      <c r="B156" s="3"/>
      <c r="C156" s="3"/>
      <c r="D156" s="49"/>
      <c r="H156" s="8"/>
      <c r="I156" s="11"/>
      <c r="J156" s="5"/>
    </row>
    <row r="157" spans="1:10" ht="15.75" customHeight="1">
      <c r="A157" s="13" t="s">
        <v>22</v>
      </c>
      <c r="B157" s="13" t="s">
        <v>23</v>
      </c>
      <c r="C157" s="13" t="s">
        <v>24</v>
      </c>
      <c r="D157" s="48">
        <v>112217496</v>
      </c>
      <c r="E157" s="14">
        <v>112217612</v>
      </c>
      <c r="H157" s="8"/>
      <c r="I157" s="11"/>
      <c r="J157" s="5"/>
    </row>
    <row r="158" spans="1:10">
      <c r="A158" s="5"/>
      <c r="B158" s="6"/>
      <c r="C158" s="5"/>
      <c r="D158" s="7"/>
      <c r="E158" s="10"/>
      <c r="H158" s="8"/>
      <c r="I158" s="11"/>
      <c r="J158" s="5"/>
    </row>
    <row r="160" spans="1:10">
      <c r="A160" s="1" t="s">
        <v>0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3" t="s">
        <v>80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88" t="s">
        <v>0</v>
      </c>
      <c r="B162" s="88" t="s">
        <v>2</v>
      </c>
      <c r="C162" s="88" t="s">
        <v>3</v>
      </c>
      <c r="D162" s="88" t="s">
        <v>4</v>
      </c>
      <c r="E162" s="88" t="s">
        <v>5</v>
      </c>
      <c r="F162" s="88" t="s">
        <v>6</v>
      </c>
      <c r="G162" s="90"/>
      <c r="H162" s="91"/>
      <c r="I162" s="88" t="s">
        <v>7</v>
      </c>
      <c r="J162" s="88" t="s">
        <v>8</v>
      </c>
    </row>
    <row r="163" spans="1:10">
      <c r="A163" s="89"/>
      <c r="B163" s="89"/>
      <c r="C163" s="89"/>
      <c r="D163" s="89"/>
      <c r="E163" s="89"/>
      <c r="F163" s="4" t="s">
        <v>9</v>
      </c>
      <c r="G163" s="4" t="s">
        <v>10</v>
      </c>
      <c r="H163" s="4" t="s">
        <v>11</v>
      </c>
      <c r="I163" s="89"/>
      <c r="J163" s="89"/>
    </row>
    <row r="164" spans="1:10">
      <c r="A164" s="5" t="s">
        <v>1234</v>
      </c>
      <c r="B164" s="6">
        <v>44879.686239062503</v>
      </c>
      <c r="C164" s="5" t="s">
        <v>1213</v>
      </c>
      <c r="D164" s="7"/>
      <c r="E164" s="10"/>
      <c r="F164" s="8">
        <v>7149.43</v>
      </c>
      <c r="I164" s="11" t="s">
        <v>9</v>
      </c>
      <c r="J164" s="5" t="s">
        <v>1213</v>
      </c>
    </row>
    <row r="165" spans="1:10">
      <c r="A165" s="12" t="s">
        <v>21</v>
      </c>
      <c r="B165" s="3"/>
      <c r="C165" s="3"/>
      <c r="D165" s="7"/>
      <c r="E165" s="10"/>
      <c r="H165" s="8"/>
      <c r="I165" s="11"/>
      <c r="J165" s="5"/>
    </row>
    <row r="166" spans="1:10" ht="15.75" customHeight="1">
      <c r="A166" s="13" t="s">
        <v>22</v>
      </c>
      <c r="B166" s="13" t="s">
        <v>23</v>
      </c>
      <c r="C166" s="13" t="s">
        <v>24</v>
      </c>
      <c r="D166" s="21">
        <v>112225033</v>
      </c>
      <c r="E166" s="14">
        <v>112225231</v>
      </c>
      <c r="H166" s="8"/>
      <c r="I166" s="11"/>
      <c r="J166" s="5"/>
    </row>
    <row r="167" spans="1:10">
      <c r="A167" s="5"/>
      <c r="B167" s="6"/>
      <c r="C167" s="5"/>
      <c r="D167" s="7"/>
      <c r="E167" s="10"/>
      <c r="H167" s="8"/>
      <c r="I167" s="11"/>
      <c r="J167" s="5"/>
    </row>
    <row r="168" spans="1:10">
      <c r="A168" s="5"/>
      <c r="B168" s="6"/>
      <c r="C168" s="5"/>
      <c r="D168" s="7"/>
      <c r="E168" s="10"/>
      <c r="H168" s="8"/>
      <c r="I168" s="11"/>
      <c r="J168" s="5"/>
    </row>
    <row r="169" spans="1:10">
      <c r="A169" s="5" t="s">
        <v>1235</v>
      </c>
      <c r="B169" s="6">
        <v>44879.79520385417</v>
      </c>
      <c r="C169" s="5" t="s">
        <v>1215</v>
      </c>
      <c r="D169" s="7"/>
      <c r="E169" s="10"/>
      <c r="F169" s="8">
        <v>4404.33</v>
      </c>
      <c r="I169" s="11" t="s">
        <v>9</v>
      </c>
      <c r="J169" s="5" t="s">
        <v>1215</v>
      </c>
    </row>
    <row r="170" spans="1:10">
      <c r="A170" s="12" t="s">
        <v>21</v>
      </c>
      <c r="B170" s="3"/>
      <c r="C170" s="3"/>
      <c r="D170" s="7"/>
      <c r="E170" s="10"/>
      <c r="H170" s="8"/>
      <c r="I170" s="11"/>
      <c r="J170" s="5"/>
    </row>
    <row r="171" spans="1:10" ht="15.75" customHeight="1">
      <c r="A171" s="13" t="s">
        <v>22</v>
      </c>
      <c r="B171" s="13" t="s">
        <v>23</v>
      </c>
      <c r="C171" s="13" t="s">
        <v>24</v>
      </c>
      <c r="D171" s="21">
        <v>112225038</v>
      </c>
      <c r="E171" s="14">
        <v>112225235</v>
      </c>
      <c r="H171" s="8"/>
      <c r="I171" s="11"/>
      <c r="J171" s="5"/>
    </row>
    <row r="172" spans="1:10">
      <c r="A172" s="5"/>
      <c r="B172" s="6"/>
      <c r="C172" s="5"/>
      <c r="D172" s="7"/>
      <c r="E172" s="10"/>
      <c r="H172" s="8"/>
      <c r="I172" s="11"/>
      <c r="J172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83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88" t="s">
        <v>0</v>
      </c>
      <c r="B176" s="88" t="s">
        <v>2</v>
      </c>
      <c r="C176" s="88" t="s">
        <v>3</v>
      </c>
      <c r="D176" s="88" t="s">
        <v>4</v>
      </c>
      <c r="E176" s="88" t="s">
        <v>5</v>
      </c>
      <c r="F176" s="88" t="s">
        <v>6</v>
      </c>
      <c r="G176" s="90"/>
      <c r="H176" s="91"/>
      <c r="I176" s="88" t="s">
        <v>7</v>
      </c>
      <c r="J176" s="88" t="s">
        <v>8</v>
      </c>
    </row>
    <row r="177" spans="1:10">
      <c r="A177" s="89"/>
      <c r="B177" s="89"/>
      <c r="C177" s="89"/>
      <c r="D177" s="89"/>
      <c r="E177" s="89"/>
      <c r="F177" s="4" t="s">
        <v>9</v>
      </c>
      <c r="G177" s="4" t="s">
        <v>10</v>
      </c>
      <c r="H177" s="4" t="s">
        <v>11</v>
      </c>
      <c r="I177" s="89"/>
      <c r="J177" s="89"/>
    </row>
    <row r="178" spans="1:10">
      <c r="A178" s="5" t="s">
        <v>1236</v>
      </c>
      <c r="B178" s="6">
        <v>44880.701684583342</v>
      </c>
      <c r="C178" s="5" t="s">
        <v>1213</v>
      </c>
      <c r="D178" s="7"/>
      <c r="E178" s="10"/>
      <c r="F178" s="8">
        <v>7726.15</v>
      </c>
      <c r="I178" s="11" t="s">
        <v>9</v>
      </c>
      <c r="J178" s="5" t="s">
        <v>1213</v>
      </c>
    </row>
    <row r="179" spans="1:10">
      <c r="A179" s="12" t="s">
        <v>21</v>
      </c>
      <c r="B179" s="3"/>
      <c r="C179" s="3"/>
      <c r="D179" s="7"/>
      <c r="E179" s="10"/>
      <c r="H179" s="8"/>
      <c r="I179" s="11"/>
      <c r="J179" s="10"/>
    </row>
    <row r="180" spans="1:10" ht="15.75" customHeight="1">
      <c r="A180" s="13" t="s">
        <v>22</v>
      </c>
      <c r="B180" s="13" t="s">
        <v>23</v>
      </c>
      <c r="C180" s="13" t="s">
        <v>24</v>
      </c>
      <c r="D180" s="21">
        <v>112227442</v>
      </c>
      <c r="E180" s="14">
        <v>112232814</v>
      </c>
      <c r="H180" s="8"/>
      <c r="I180" s="11"/>
      <c r="J180" s="10"/>
    </row>
    <row r="181" spans="1:10">
      <c r="A181" s="5"/>
      <c r="B181" s="6"/>
      <c r="C181" s="5"/>
      <c r="D181" s="7"/>
      <c r="E181" s="10"/>
      <c r="H181" s="8"/>
      <c r="I181" s="11"/>
      <c r="J181" s="10"/>
    </row>
    <row r="182" spans="1:10">
      <c r="A182" s="5"/>
      <c r="B182" s="6"/>
      <c r="C182" s="5"/>
      <c r="D182" s="7"/>
      <c r="E182" s="10"/>
      <c r="H182" s="8"/>
      <c r="I182" s="11"/>
      <c r="J182" s="10"/>
    </row>
    <row r="183" spans="1:10">
      <c r="A183" s="5" t="s">
        <v>1237</v>
      </c>
      <c r="B183" s="6">
        <v>44880.794142766201</v>
      </c>
      <c r="C183" s="5" t="s">
        <v>1215</v>
      </c>
      <c r="D183" s="7"/>
      <c r="E183" s="10"/>
      <c r="F183" s="8">
        <v>5169.43</v>
      </c>
      <c r="I183" s="11" t="s">
        <v>9</v>
      </c>
      <c r="J183" s="5" t="s">
        <v>1215</v>
      </c>
    </row>
    <row r="184" spans="1:10">
      <c r="A184" s="5" t="s">
        <v>1237</v>
      </c>
      <c r="B184" s="6">
        <v>44880.794142766201</v>
      </c>
      <c r="C184" s="5" t="s">
        <v>1215</v>
      </c>
      <c r="D184" s="7"/>
      <c r="E184" s="10"/>
      <c r="H184" s="8">
        <v>18.8</v>
      </c>
      <c r="I184" s="5" t="s">
        <v>224</v>
      </c>
      <c r="J184" s="5" t="s">
        <v>1215</v>
      </c>
    </row>
    <row r="185" spans="1:10">
      <c r="A185" s="12" t="s">
        <v>21</v>
      </c>
      <c r="B185" s="3"/>
      <c r="C185" s="3"/>
      <c r="D185" s="7"/>
      <c r="E185" s="10"/>
      <c r="H185" s="8"/>
      <c r="I185" s="11"/>
      <c r="J185" s="10"/>
    </row>
    <row r="186" spans="1:10" ht="15.75" customHeight="1">
      <c r="A186" s="13" t="s">
        <v>22</v>
      </c>
      <c r="B186" s="13" t="s">
        <v>23</v>
      </c>
      <c r="C186" s="13" t="s">
        <v>24</v>
      </c>
      <c r="D186" s="21">
        <v>112227804</v>
      </c>
      <c r="E186" s="14">
        <v>112232817</v>
      </c>
      <c r="H186" s="8"/>
      <c r="I186" s="11"/>
      <c r="J186" s="10"/>
    </row>
    <row r="189" spans="1:10">
      <c r="A189" s="1" t="s">
        <v>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3" t="s">
        <v>86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88" t="s">
        <v>0</v>
      </c>
      <c r="B191" s="88" t="s">
        <v>2</v>
      </c>
      <c r="C191" s="88" t="s">
        <v>3</v>
      </c>
      <c r="D191" s="88" t="s">
        <v>4</v>
      </c>
      <c r="E191" s="88" t="s">
        <v>5</v>
      </c>
      <c r="F191" s="88" t="s">
        <v>6</v>
      </c>
      <c r="G191" s="90"/>
      <c r="H191" s="91"/>
      <c r="I191" s="88" t="s">
        <v>7</v>
      </c>
      <c r="J191" s="88" t="s">
        <v>8</v>
      </c>
    </row>
    <row r="192" spans="1:10">
      <c r="A192" s="89"/>
      <c r="B192" s="89"/>
      <c r="C192" s="89"/>
      <c r="D192" s="89"/>
      <c r="E192" s="89"/>
      <c r="F192" s="4" t="s">
        <v>9</v>
      </c>
      <c r="G192" s="4" t="s">
        <v>10</v>
      </c>
      <c r="H192" s="4" t="s">
        <v>11</v>
      </c>
      <c r="I192" s="89"/>
      <c r="J192" s="89"/>
    </row>
    <row r="193" spans="1:10">
      <c r="A193" s="5" t="s">
        <v>1238</v>
      </c>
      <c r="B193" s="6">
        <v>44881.681780567131</v>
      </c>
      <c r="C193" s="5" t="s">
        <v>1213</v>
      </c>
      <c r="D193" s="7"/>
      <c r="E193" s="10"/>
      <c r="F193" s="8">
        <v>7088.19</v>
      </c>
      <c r="I193" s="11" t="s">
        <v>9</v>
      </c>
      <c r="J193" s="5" t="s">
        <v>1213</v>
      </c>
    </row>
    <row r="194" spans="1:10">
      <c r="A194" s="12" t="s">
        <v>21</v>
      </c>
      <c r="B194" s="3"/>
      <c r="C194" s="3"/>
      <c r="D194" s="7"/>
      <c r="E194" s="10"/>
      <c r="F194" s="8"/>
      <c r="I194" s="11"/>
      <c r="J194" s="5"/>
    </row>
    <row r="195" spans="1:10" ht="15.75" customHeight="1">
      <c r="A195" s="13" t="s">
        <v>22</v>
      </c>
      <c r="B195" s="13" t="s">
        <v>23</v>
      </c>
      <c r="C195" s="13" t="s">
        <v>24</v>
      </c>
      <c r="D195" s="21">
        <v>112240545</v>
      </c>
      <c r="E195" s="14">
        <v>112240598</v>
      </c>
      <c r="F195" s="8"/>
      <c r="I195" s="11"/>
      <c r="J195" s="5"/>
    </row>
    <row r="196" spans="1:10">
      <c r="A196" s="5"/>
      <c r="B196" s="6"/>
      <c r="C196" s="5"/>
      <c r="D196" s="7"/>
      <c r="E196" s="10"/>
      <c r="F196" s="8"/>
      <c r="I196" s="11"/>
      <c r="J196" s="5"/>
    </row>
    <row r="197" spans="1:10">
      <c r="A197" s="5"/>
      <c r="B197" s="6"/>
      <c r="C197" s="5"/>
      <c r="D197" s="7"/>
      <c r="E197" s="10"/>
      <c r="F197" s="8"/>
      <c r="I197" s="11"/>
      <c r="J197" s="5"/>
    </row>
    <row r="198" spans="1:10">
      <c r="A198" s="5" t="s">
        <v>1239</v>
      </c>
      <c r="B198" s="6">
        <v>44881.798576354173</v>
      </c>
      <c r="C198" s="5" t="s">
        <v>1215</v>
      </c>
      <c r="D198" s="7"/>
      <c r="E198" s="10"/>
      <c r="F198" s="8">
        <v>4928.87</v>
      </c>
      <c r="I198" s="11" t="s">
        <v>9</v>
      </c>
      <c r="J198" s="5" t="s">
        <v>1215</v>
      </c>
    </row>
    <row r="199" spans="1:10">
      <c r="A199" s="5" t="s">
        <v>1239</v>
      </c>
      <c r="B199" s="6">
        <v>44881.798576354173</v>
      </c>
      <c r="C199" s="5" t="s">
        <v>1215</v>
      </c>
      <c r="D199" s="7"/>
      <c r="E199" s="10"/>
      <c r="H199" s="8">
        <v>55</v>
      </c>
      <c r="I199" s="5" t="s">
        <v>224</v>
      </c>
      <c r="J199" s="5" t="s">
        <v>1215</v>
      </c>
    </row>
    <row r="200" spans="1:10">
      <c r="A200" s="12" t="s">
        <v>21</v>
      </c>
      <c r="B200" s="3"/>
      <c r="C200" s="3"/>
      <c r="D200" s="7"/>
      <c r="E200" s="10"/>
      <c r="H200" s="8"/>
      <c r="I200" s="11"/>
      <c r="J200" s="5"/>
    </row>
    <row r="201" spans="1:10" ht="15.75" customHeight="1">
      <c r="A201" s="13" t="s">
        <v>22</v>
      </c>
      <c r="B201" s="13" t="s">
        <v>23</v>
      </c>
      <c r="C201" s="13" t="s">
        <v>24</v>
      </c>
      <c r="D201" s="21">
        <v>112240546</v>
      </c>
      <c r="E201" s="14">
        <v>112240600</v>
      </c>
      <c r="H201" s="8"/>
      <c r="I201" s="11"/>
      <c r="J201" s="5"/>
    </row>
    <row r="202" spans="1:10">
      <c r="A202" s="5"/>
      <c r="B202" s="6"/>
      <c r="C202" s="5"/>
      <c r="D202" s="7"/>
      <c r="E202" s="10"/>
      <c r="H202" s="8"/>
      <c r="I202" s="11"/>
      <c r="J202" s="5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90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88" t="s">
        <v>0</v>
      </c>
      <c r="B206" s="88" t="s">
        <v>2</v>
      </c>
      <c r="C206" s="88" t="s">
        <v>3</v>
      </c>
      <c r="D206" s="88" t="s">
        <v>4</v>
      </c>
      <c r="E206" s="88" t="s">
        <v>5</v>
      </c>
      <c r="F206" s="88" t="s">
        <v>6</v>
      </c>
      <c r="G206" s="90"/>
      <c r="H206" s="91"/>
      <c r="I206" s="88" t="s">
        <v>7</v>
      </c>
      <c r="J206" s="88" t="s">
        <v>8</v>
      </c>
    </row>
    <row r="207" spans="1:10">
      <c r="A207" s="89"/>
      <c r="B207" s="89"/>
      <c r="C207" s="89"/>
      <c r="D207" s="89"/>
      <c r="E207" s="89"/>
      <c r="F207" s="4" t="s">
        <v>9</v>
      </c>
      <c r="G207" s="4" t="s">
        <v>10</v>
      </c>
      <c r="H207" s="4" t="s">
        <v>11</v>
      </c>
      <c r="I207" s="89"/>
      <c r="J207" s="89"/>
    </row>
    <row r="208" spans="1:10">
      <c r="A208" s="5" t="s">
        <v>1240</v>
      </c>
      <c r="B208" s="6">
        <v>44882.797215023151</v>
      </c>
      <c r="C208" s="5" t="s">
        <v>1213</v>
      </c>
      <c r="D208" s="7"/>
      <c r="E208" s="10"/>
      <c r="F208" s="8">
        <v>7800.35</v>
      </c>
      <c r="I208" s="11" t="s">
        <v>9</v>
      </c>
      <c r="J208" s="5" t="s">
        <v>1213</v>
      </c>
    </row>
    <row r="209" spans="1:10">
      <c r="A209" s="12" t="s">
        <v>21</v>
      </c>
      <c r="B209" s="3"/>
      <c r="C209" s="3"/>
      <c r="D209" s="7"/>
      <c r="E209" s="10"/>
      <c r="H209" s="8"/>
      <c r="I209" s="11"/>
      <c r="J209" s="5"/>
    </row>
    <row r="210" spans="1:10" ht="15.75" customHeight="1">
      <c r="A210" s="13" t="s">
        <v>22</v>
      </c>
      <c r="B210" s="13" t="s">
        <v>23</v>
      </c>
      <c r="C210" s="13" t="s">
        <v>24</v>
      </c>
      <c r="D210" s="21">
        <v>112252715</v>
      </c>
      <c r="E210" s="14">
        <v>112252810</v>
      </c>
      <c r="H210" s="8"/>
      <c r="I210" s="11"/>
      <c r="J210" s="5"/>
    </row>
    <row r="213" spans="1:10">
      <c r="A213" s="12" t="s">
        <v>21</v>
      </c>
      <c r="B213" s="3"/>
      <c r="C213" s="3"/>
    </row>
    <row r="214" spans="1:10">
      <c r="A214" s="13" t="s">
        <v>22</v>
      </c>
      <c r="B214" s="13" t="s">
        <v>23</v>
      </c>
      <c r="C214" s="13" t="s">
        <v>24</v>
      </c>
    </row>
    <row r="215" spans="1:10">
      <c r="A215" s="23" t="s">
        <v>1241</v>
      </c>
      <c r="B215" s="44"/>
      <c r="C215" s="44"/>
      <c r="D215" s="44"/>
    </row>
    <row r="218" spans="1:10">
      <c r="A218" s="1" t="s">
        <v>0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3" t="s">
        <v>94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88" t="s">
        <v>0</v>
      </c>
      <c r="B220" s="88" t="s">
        <v>2</v>
      </c>
      <c r="C220" s="88" t="s">
        <v>3</v>
      </c>
      <c r="D220" s="88" t="s">
        <v>4</v>
      </c>
      <c r="E220" s="88" t="s">
        <v>5</v>
      </c>
      <c r="F220" s="88" t="s">
        <v>6</v>
      </c>
      <c r="G220" s="90"/>
      <c r="H220" s="91"/>
      <c r="I220" s="88" t="s">
        <v>7</v>
      </c>
      <c r="J220" s="88" t="s">
        <v>8</v>
      </c>
    </row>
    <row r="221" spans="1:10">
      <c r="A221" s="89"/>
      <c r="B221" s="89"/>
      <c r="C221" s="89"/>
      <c r="D221" s="89"/>
      <c r="E221" s="89"/>
      <c r="F221" s="4" t="s">
        <v>9</v>
      </c>
      <c r="G221" s="4" t="s">
        <v>10</v>
      </c>
      <c r="H221" s="4" t="s">
        <v>11</v>
      </c>
      <c r="I221" s="89"/>
      <c r="J221" s="89"/>
    </row>
    <row r="222" spans="1:10">
      <c r="A222" s="5" t="s">
        <v>1242</v>
      </c>
      <c r="B222" s="6">
        <v>44883.795505520837</v>
      </c>
      <c r="C222" s="5" t="s">
        <v>1213</v>
      </c>
      <c r="D222" s="7"/>
      <c r="E222" s="10"/>
      <c r="F222" s="8">
        <v>12043.14</v>
      </c>
      <c r="I222" s="11" t="s">
        <v>9</v>
      </c>
      <c r="J222" s="5" t="s">
        <v>1213</v>
      </c>
    </row>
    <row r="223" spans="1:10">
      <c r="A223" s="12" t="s">
        <v>21</v>
      </c>
      <c r="B223" s="3"/>
      <c r="C223" s="3"/>
      <c r="D223" s="7"/>
      <c r="E223" s="10"/>
      <c r="F223" s="47"/>
      <c r="G223" s="8"/>
      <c r="I223" s="11"/>
      <c r="J223" s="5"/>
    </row>
    <row r="224" spans="1:10" ht="15.75" customHeight="1">
      <c r="A224" s="13" t="s">
        <v>22</v>
      </c>
      <c r="B224" s="13" t="s">
        <v>23</v>
      </c>
      <c r="C224" s="13" t="s">
        <v>24</v>
      </c>
      <c r="D224" s="21">
        <v>112252716</v>
      </c>
      <c r="E224" s="14">
        <v>112252811</v>
      </c>
      <c r="G224" s="8"/>
      <c r="I224" s="11"/>
      <c r="J224" s="5"/>
    </row>
    <row r="225" spans="1:10">
      <c r="E225" s="10"/>
      <c r="G225" s="8"/>
      <c r="I225" s="11"/>
      <c r="J225" s="5"/>
    </row>
    <row r="226" spans="1:10">
      <c r="A226" s="45"/>
      <c r="B226" s="6"/>
      <c r="C226" s="5"/>
      <c r="D226" s="7"/>
      <c r="E226" s="10"/>
      <c r="G226" s="8"/>
      <c r="I226" s="11"/>
      <c r="J226" s="5"/>
    </row>
    <row r="227" spans="1:10">
      <c r="A227" s="12" t="s">
        <v>21</v>
      </c>
      <c r="B227" s="3"/>
      <c r="C227" s="3"/>
    </row>
    <row r="228" spans="1:10">
      <c r="A228" s="13" t="s">
        <v>22</v>
      </c>
      <c r="B228" s="13" t="s">
        <v>23</v>
      </c>
      <c r="C228" s="13" t="s">
        <v>24</v>
      </c>
    </row>
    <row r="229" spans="1:10">
      <c r="A229" s="23" t="s">
        <v>1241</v>
      </c>
      <c r="B229" s="16"/>
      <c r="C229" s="17"/>
      <c r="D229" s="38"/>
      <c r="E229" s="10"/>
      <c r="G229" s="8"/>
      <c r="I229" s="11"/>
      <c r="J229" s="5"/>
    </row>
    <row r="230" spans="1:10">
      <c r="A230" s="5"/>
      <c r="B230" s="6"/>
      <c r="C230" s="5"/>
      <c r="D230" s="7"/>
      <c r="E230" s="10"/>
      <c r="G230" s="8"/>
      <c r="I230" s="11"/>
      <c r="J230" s="5"/>
    </row>
    <row r="231" spans="1:10">
      <c r="A231" s="1" t="s">
        <v>0</v>
      </c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3" t="s">
        <v>98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88" t="s">
        <v>0</v>
      </c>
      <c r="B233" s="88" t="s">
        <v>2</v>
      </c>
      <c r="C233" s="88" t="s">
        <v>3</v>
      </c>
      <c r="D233" s="88" t="s">
        <v>4</v>
      </c>
      <c r="E233" s="88" t="s">
        <v>5</v>
      </c>
      <c r="F233" s="88" t="s">
        <v>6</v>
      </c>
      <c r="G233" s="90"/>
      <c r="H233" s="91"/>
      <c r="I233" s="88" t="s">
        <v>7</v>
      </c>
      <c r="J233" s="88" t="s">
        <v>8</v>
      </c>
    </row>
    <row r="234" spans="1:10">
      <c r="A234" s="89"/>
      <c r="B234" s="89"/>
      <c r="C234" s="89"/>
      <c r="D234" s="89"/>
      <c r="E234" s="89"/>
      <c r="F234" s="4" t="s">
        <v>9</v>
      </c>
      <c r="G234" s="4" t="s">
        <v>10</v>
      </c>
      <c r="H234" s="4" t="s">
        <v>11</v>
      </c>
      <c r="I234" s="89"/>
      <c r="J234" s="89"/>
    </row>
    <row r="235" spans="1:10">
      <c r="A235" s="5" t="s">
        <v>1243</v>
      </c>
      <c r="B235" s="6">
        <v>44884.614077465281</v>
      </c>
      <c r="C235" s="5" t="s">
        <v>1213</v>
      </c>
      <c r="D235" s="7"/>
      <c r="E235" s="10"/>
      <c r="F235" s="8">
        <v>8763.24</v>
      </c>
      <c r="I235" s="11" t="s">
        <v>9</v>
      </c>
      <c r="J235" s="5" t="s">
        <v>1213</v>
      </c>
    </row>
    <row r="236" spans="1:10">
      <c r="A236" s="12" t="s">
        <v>21</v>
      </c>
      <c r="B236" s="3"/>
      <c r="C236" s="3"/>
      <c r="D236" s="7"/>
      <c r="E236" s="10"/>
      <c r="F236" s="47"/>
      <c r="G236" s="8"/>
      <c r="I236" s="11"/>
      <c r="J236" s="5"/>
    </row>
    <row r="237" spans="1:10" ht="15.75" customHeight="1">
      <c r="A237" s="13" t="s">
        <v>22</v>
      </c>
      <c r="B237" s="13" t="s">
        <v>23</v>
      </c>
      <c r="C237" s="13" t="s">
        <v>24</v>
      </c>
      <c r="D237" s="21">
        <v>112260387</v>
      </c>
      <c r="E237" s="14">
        <v>112260440</v>
      </c>
      <c r="G237" s="8"/>
      <c r="I237" s="11"/>
      <c r="J237" s="5"/>
    </row>
    <row r="240" spans="1:10">
      <c r="A240" s="12" t="s">
        <v>21</v>
      </c>
      <c r="B240" s="3"/>
      <c r="C240" s="3"/>
    </row>
    <row r="241" spans="1:10">
      <c r="A241" s="13" t="s">
        <v>22</v>
      </c>
      <c r="B241" s="13" t="s">
        <v>23</v>
      </c>
      <c r="C241" s="13" t="s">
        <v>24</v>
      </c>
    </row>
    <row r="242" spans="1:10">
      <c r="A242" s="23" t="s">
        <v>1241</v>
      </c>
      <c r="B242" s="16"/>
      <c r="C242" s="17"/>
      <c r="D242" s="38"/>
      <c r="E242" s="10"/>
      <c r="G242" s="8"/>
      <c r="I242" s="11"/>
      <c r="J242" s="5"/>
    </row>
    <row r="244" spans="1:10">
      <c r="A244" s="1" t="s">
        <v>0</v>
      </c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3" t="s">
        <v>100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88" t="s">
        <v>0</v>
      </c>
      <c r="B246" s="88" t="s">
        <v>2</v>
      </c>
      <c r="C246" s="88" t="s">
        <v>3</v>
      </c>
      <c r="D246" s="88" t="s">
        <v>4</v>
      </c>
      <c r="E246" s="88" t="s">
        <v>5</v>
      </c>
      <c r="F246" s="88" t="s">
        <v>6</v>
      </c>
      <c r="G246" s="90"/>
      <c r="H246" s="91"/>
      <c r="I246" s="88" t="s">
        <v>7</v>
      </c>
      <c r="J246" s="88" t="s">
        <v>8</v>
      </c>
    </row>
    <row r="247" spans="1:10">
      <c r="A247" s="89"/>
      <c r="B247" s="89"/>
      <c r="C247" s="89"/>
      <c r="D247" s="89"/>
      <c r="E247" s="89"/>
      <c r="F247" s="4" t="s">
        <v>9</v>
      </c>
      <c r="G247" s="4" t="s">
        <v>10</v>
      </c>
      <c r="H247" s="4" t="s">
        <v>11</v>
      </c>
      <c r="I247" s="89"/>
      <c r="J247" s="89"/>
    </row>
    <row r="248" spans="1:10">
      <c r="A248" s="5" t="s">
        <v>1244</v>
      </c>
      <c r="B248" s="6">
        <v>44886.810381307871</v>
      </c>
      <c r="C248" s="5" t="s">
        <v>1213</v>
      </c>
      <c r="D248" s="7"/>
      <c r="E248" s="10"/>
      <c r="F248" s="8">
        <v>9158.4599999999991</v>
      </c>
      <c r="I248" s="11" t="s">
        <v>9</v>
      </c>
      <c r="J248" s="5" t="s">
        <v>1213</v>
      </c>
    </row>
    <row r="249" spans="1:10">
      <c r="A249" s="12" t="s">
        <v>21</v>
      </c>
      <c r="B249" s="3"/>
      <c r="C249" s="3"/>
      <c r="D249" s="7"/>
      <c r="E249" s="10"/>
      <c r="H249" s="8"/>
      <c r="I249" s="11"/>
      <c r="J249" s="5"/>
    </row>
    <row r="250" spans="1:10" ht="15.75" customHeight="1">
      <c r="A250" s="13" t="s">
        <v>22</v>
      </c>
      <c r="B250" s="13" t="s">
        <v>23</v>
      </c>
      <c r="C250" s="13" t="s">
        <v>24</v>
      </c>
      <c r="D250" s="21">
        <v>112266589</v>
      </c>
      <c r="E250" s="14">
        <v>112266661</v>
      </c>
      <c r="H250" s="8"/>
      <c r="I250" s="11"/>
      <c r="J250" s="5"/>
    </row>
    <row r="253" spans="1:10">
      <c r="A253" s="12" t="s">
        <v>21</v>
      </c>
      <c r="B253" s="3"/>
      <c r="C253" s="3"/>
    </row>
    <row r="254" spans="1:10">
      <c r="A254" s="13" t="s">
        <v>22</v>
      </c>
      <c r="B254" s="13" t="s">
        <v>23</v>
      </c>
      <c r="C254" s="13" t="s">
        <v>24</v>
      </c>
    </row>
    <row r="255" spans="1:10">
      <c r="A255" s="23" t="s">
        <v>1241</v>
      </c>
      <c r="B255" s="16"/>
      <c r="C255" s="17"/>
      <c r="D255" s="38"/>
    </row>
    <row r="257" spans="1:10">
      <c r="A257" s="1" t="s">
        <v>0</v>
      </c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3" t="s">
        <v>104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88" t="s">
        <v>0</v>
      </c>
      <c r="B259" s="88" t="s">
        <v>2</v>
      </c>
      <c r="C259" s="88" t="s">
        <v>3</v>
      </c>
      <c r="D259" s="88" t="s">
        <v>4</v>
      </c>
      <c r="E259" s="88" t="s">
        <v>5</v>
      </c>
      <c r="F259" s="88" t="s">
        <v>6</v>
      </c>
      <c r="G259" s="90"/>
      <c r="H259" s="91"/>
      <c r="I259" s="88" t="s">
        <v>7</v>
      </c>
      <c r="J259" s="88" t="s">
        <v>8</v>
      </c>
    </row>
    <row r="260" spans="1:10">
      <c r="A260" s="89"/>
      <c r="B260" s="89"/>
      <c r="C260" s="89"/>
      <c r="D260" s="89"/>
      <c r="E260" s="89"/>
      <c r="F260" s="4" t="s">
        <v>9</v>
      </c>
      <c r="G260" s="4" t="s">
        <v>10</v>
      </c>
      <c r="H260" s="4" t="s">
        <v>11</v>
      </c>
      <c r="I260" s="89"/>
      <c r="J260" s="89"/>
    </row>
    <row r="261" spans="1:10">
      <c r="A261" s="5" t="s">
        <v>1245</v>
      </c>
      <c r="B261" s="6">
        <v>44887.680803750001</v>
      </c>
      <c r="C261" s="5" t="s">
        <v>1213</v>
      </c>
      <c r="D261" s="7"/>
      <c r="E261" s="10"/>
      <c r="F261" s="8">
        <v>4791.8</v>
      </c>
      <c r="I261" s="11" t="s">
        <v>9</v>
      </c>
      <c r="J261" s="5" t="s">
        <v>1213</v>
      </c>
    </row>
    <row r="262" spans="1:10">
      <c r="A262" s="5" t="s">
        <v>1245</v>
      </c>
      <c r="B262" s="6">
        <v>44887.680803750001</v>
      </c>
      <c r="C262" s="5" t="s">
        <v>1213</v>
      </c>
      <c r="D262" s="7"/>
      <c r="E262" s="10"/>
      <c r="H262" s="8">
        <v>82</v>
      </c>
      <c r="I262" s="11" t="s">
        <v>226</v>
      </c>
      <c r="J262" s="5" t="s">
        <v>1213</v>
      </c>
    </row>
    <row r="263" spans="1:10">
      <c r="A263" s="12" t="s">
        <v>21</v>
      </c>
      <c r="B263" s="3"/>
      <c r="C263" s="3"/>
      <c r="D263" s="7"/>
      <c r="E263" s="10"/>
      <c r="H263" s="8"/>
      <c r="I263" s="11"/>
      <c r="J263" s="5"/>
    </row>
    <row r="264" spans="1:10" ht="15.75" customHeight="1">
      <c r="A264" s="13" t="s">
        <v>22</v>
      </c>
      <c r="B264" s="13" t="s">
        <v>23</v>
      </c>
      <c r="C264" s="13" t="s">
        <v>24</v>
      </c>
      <c r="D264" s="67">
        <v>112273887</v>
      </c>
      <c r="E264" s="14">
        <v>112273986</v>
      </c>
      <c r="H264" s="8"/>
      <c r="I264" s="11"/>
      <c r="J264" s="5"/>
    </row>
    <row r="265" spans="1:10">
      <c r="A265" s="5"/>
      <c r="B265" s="6"/>
      <c r="C265" s="5"/>
      <c r="D265" s="7"/>
      <c r="E265" s="10"/>
      <c r="H265" s="8"/>
      <c r="I265" s="11"/>
      <c r="J265" s="5"/>
    </row>
    <row r="266" spans="1:10">
      <c r="A266" s="5"/>
      <c r="B266" s="6"/>
      <c r="C266" s="5"/>
      <c r="D266" s="7"/>
      <c r="E266" s="10"/>
      <c r="H266" s="8"/>
      <c r="I266" s="11"/>
      <c r="J266" s="5"/>
    </row>
    <row r="267" spans="1:10">
      <c r="A267" s="5" t="s">
        <v>1246</v>
      </c>
      <c r="B267" s="6">
        <v>44887.798451134258</v>
      </c>
      <c r="C267" s="5" t="s">
        <v>1215</v>
      </c>
      <c r="D267" s="7"/>
      <c r="E267" s="10"/>
      <c r="F267" s="8">
        <v>7474.59</v>
      </c>
      <c r="I267" s="11" t="s">
        <v>9</v>
      </c>
      <c r="J267" s="5" t="s">
        <v>1215</v>
      </c>
    </row>
    <row r="268" spans="1:10">
      <c r="A268" s="5" t="s">
        <v>1246</v>
      </c>
      <c r="B268" s="6">
        <v>44887.798451134258</v>
      </c>
      <c r="C268" s="5" t="s">
        <v>1215</v>
      </c>
      <c r="D268" s="7"/>
      <c r="E268" s="10"/>
      <c r="H268" s="8">
        <v>68.599999999999994</v>
      </c>
      <c r="I268" s="11" t="s">
        <v>226</v>
      </c>
      <c r="J268" s="5" t="s">
        <v>1215</v>
      </c>
    </row>
    <row r="269" spans="1:10">
      <c r="A269" s="12" t="s">
        <v>21</v>
      </c>
      <c r="B269" s="3"/>
      <c r="C269" s="3"/>
      <c r="D269" s="7"/>
      <c r="E269" s="10"/>
      <c r="H269" s="8"/>
      <c r="I269" s="11"/>
      <c r="J269" s="5"/>
    </row>
    <row r="270" spans="1:10" ht="15.75" customHeight="1">
      <c r="A270" s="13" t="s">
        <v>22</v>
      </c>
      <c r="B270" s="13" t="s">
        <v>23</v>
      </c>
      <c r="C270" s="13" t="s">
        <v>24</v>
      </c>
      <c r="D270" s="21">
        <v>112273889</v>
      </c>
      <c r="E270" s="14">
        <v>112273988</v>
      </c>
      <c r="H270" s="8"/>
      <c r="I270" s="11"/>
      <c r="J270" s="5"/>
    </row>
    <row r="273" spans="1:10">
      <c r="A273" s="1" t="s">
        <v>0</v>
      </c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3" t="s">
        <v>107</v>
      </c>
      <c r="B274" s="2"/>
      <c r="C274" s="2"/>
      <c r="D274" s="2"/>
      <c r="E274" s="2"/>
      <c r="F274" s="2"/>
      <c r="G274" s="2"/>
      <c r="H274" s="2"/>
      <c r="I274" s="2"/>
      <c r="J274" s="2"/>
    </row>
    <row r="275" spans="1:10">
      <c r="A275" s="88" t="s">
        <v>0</v>
      </c>
      <c r="B275" s="88" t="s">
        <v>2</v>
      </c>
      <c r="C275" s="88" t="s">
        <v>3</v>
      </c>
      <c r="D275" s="88" t="s">
        <v>4</v>
      </c>
      <c r="E275" s="88" t="s">
        <v>5</v>
      </c>
      <c r="F275" s="88" t="s">
        <v>6</v>
      </c>
      <c r="G275" s="90"/>
      <c r="H275" s="91"/>
      <c r="I275" s="88" t="s">
        <v>7</v>
      </c>
      <c r="J275" s="88" t="s">
        <v>8</v>
      </c>
    </row>
    <row r="276" spans="1:10">
      <c r="A276" s="89"/>
      <c r="B276" s="89"/>
      <c r="C276" s="89"/>
      <c r="D276" s="89"/>
      <c r="E276" s="89"/>
      <c r="F276" s="4" t="s">
        <v>9</v>
      </c>
      <c r="G276" s="4" t="s">
        <v>10</v>
      </c>
      <c r="H276" s="4" t="s">
        <v>11</v>
      </c>
      <c r="I276" s="89"/>
      <c r="J276" s="89"/>
    </row>
    <row r="277" spans="1:10">
      <c r="A277" s="5" t="s">
        <v>1247</v>
      </c>
      <c r="B277" s="6">
        <v>44888.682028414347</v>
      </c>
      <c r="C277" s="5" t="s">
        <v>1213</v>
      </c>
      <c r="D277" s="7"/>
      <c r="E277" s="10"/>
      <c r="F277" s="8">
        <v>7120.08</v>
      </c>
      <c r="I277" s="11" t="s">
        <v>9</v>
      </c>
      <c r="J277" s="5" t="s">
        <v>1213</v>
      </c>
    </row>
    <row r="278" spans="1:10">
      <c r="A278" s="12" t="s">
        <v>21</v>
      </c>
      <c r="B278" s="3"/>
      <c r="C278" s="3"/>
      <c r="D278" s="7"/>
      <c r="E278" s="10"/>
      <c r="H278" s="8"/>
      <c r="I278" s="11"/>
      <c r="J278" s="10"/>
    </row>
    <row r="279" spans="1:10" ht="15.75" customHeight="1">
      <c r="A279" s="13" t="s">
        <v>22</v>
      </c>
      <c r="B279" s="13" t="s">
        <v>23</v>
      </c>
      <c r="C279" s="13" t="s">
        <v>24</v>
      </c>
      <c r="D279" s="21">
        <v>112279006</v>
      </c>
      <c r="E279" s="14">
        <v>112281155</v>
      </c>
      <c r="H279" s="8"/>
      <c r="I279" s="11"/>
      <c r="J279" s="10"/>
    </row>
    <row r="280" spans="1:10">
      <c r="A280" s="5"/>
      <c r="B280" s="6"/>
      <c r="C280" s="5"/>
      <c r="D280" s="7"/>
      <c r="E280" s="10"/>
      <c r="H280" s="8"/>
      <c r="I280" s="11"/>
      <c r="J280" s="10"/>
    </row>
    <row r="281" spans="1:10">
      <c r="A281" s="5"/>
      <c r="B281" s="6"/>
      <c r="C281" s="5"/>
      <c r="D281" s="7"/>
      <c r="E281" s="10"/>
      <c r="H281" s="8"/>
      <c r="I281" s="11"/>
      <c r="J281" s="10"/>
    </row>
    <row r="282" spans="1:10">
      <c r="A282" s="5" t="s">
        <v>1248</v>
      </c>
      <c r="B282" s="6">
        <v>44888.79467541667</v>
      </c>
      <c r="C282" s="5" t="s">
        <v>1215</v>
      </c>
      <c r="D282" s="7"/>
      <c r="E282" s="10"/>
      <c r="F282" s="8">
        <v>5068.55</v>
      </c>
      <c r="I282" s="11" t="s">
        <v>9</v>
      </c>
      <c r="J282" s="5" t="s">
        <v>1215</v>
      </c>
    </row>
    <row r="283" spans="1:10">
      <c r="A283" s="5" t="s">
        <v>1248</v>
      </c>
      <c r="B283" s="6">
        <v>44888.79467541667</v>
      </c>
      <c r="C283" s="5" t="s">
        <v>1215</v>
      </c>
      <c r="D283" s="7"/>
      <c r="E283" s="10"/>
      <c r="H283" s="8">
        <v>50</v>
      </c>
      <c r="I283" s="5" t="s">
        <v>224</v>
      </c>
      <c r="J283" s="5" t="s">
        <v>1215</v>
      </c>
    </row>
    <row r="284" spans="1:10">
      <c r="A284" s="12" t="s">
        <v>21</v>
      </c>
      <c r="B284" s="3"/>
      <c r="C284" s="3"/>
      <c r="D284" s="7"/>
      <c r="E284" s="10"/>
      <c r="H284" s="8"/>
      <c r="I284" s="11"/>
      <c r="J284" s="10"/>
    </row>
    <row r="285" spans="1:10" ht="15.75" customHeight="1">
      <c r="A285" s="13" t="s">
        <v>22</v>
      </c>
      <c r="B285" s="13" t="s">
        <v>23</v>
      </c>
      <c r="C285" s="13" t="s">
        <v>24</v>
      </c>
      <c r="D285" s="21">
        <v>112279424</v>
      </c>
      <c r="E285" s="14">
        <v>112281157</v>
      </c>
      <c r="H285" s="8"/>
      <c r="I285" s="11"/>
      <c r="J285" s="10"/>
    </row>
    <row r="286" spans="1:10">
      <c r="A286" s="5"/>
      <c r="B286" s="6"/>
      <c r="C286" s="5"/>
      <c r="D286" s="7"/>
      <c r="E286" s="10"/>
      <c r="H286" s="8"/>
      <c r="I286" s="11"/>
      <c r="J286" s="10"/>
    </row>
    <row r="288" spans="1:10">
      <c r="A288" s="1" t="s">
        <v>0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3" t="s">
        <v>110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88" t="s">
        <v>0</v>
      </c>
      <c r="B290" s="88" t="s">
        <v>2</v>
      </c>
      <c r="C290" s="88" t="s">
        <v>3</v>
      </c>
      <c r="D290" s="88" t="s">
        <v>4</v>
      </c>
      <c r="E290" s="88" t="s">
        <v>5</v>
      </c>
      <c r="F290" s="88" t="s">
        <v>6</v>
      </c>
      <c r="G290" s="90"/>
      <c r="H290" s="91"/>
      <c r="I290" s="88" t="s">
        <v>7</v>
      </c>
      <c r="J290" s="88" t="s">
        <v>8</v>
      </c>
    </row>
    <row r="291" spans="1:10">
      <c r="A291" s="89"/>
      <c r="B291" s="89"/>
      <c r="C291" s="89"/>
      <c r="D291" s="89"/>
      <c r="E291" s="89"/>
      <c r="F291" s="4" t="s">
        <v>9</v>
      </c>
      <c r="G291" s="4" t="s">
        <v>10</v>
      </c>
      <c r="H291" s="4" t="s">
        <v>11</v>
      </c>
      <c r="I291" s="89"/>
      <c r="J291" s="89"/>
    </row>
    <row r="292" spans="1:10">
      <c r="A292" s="5" t="s">
        <v>1249</v>
      </c>
      <c r="B292" s="6">
        <v>44889.692688645831</v>
      </c>
      <c r="C292" s="5" t="s">
        <v>1213</v>
      </c>
      <c r="D292" s="7"/>
      <c r="E292" s="10"/>
      <c r="F292" s="8">
        <v>7234.88</v>
      </c>
      <c r="I292" s="11" t="s">
        <v>9</v>
      </c>
      <c r="J292" s="5" t="s">
        <v>1213</v>
      </c>
    </row>
    <row r="293" spans="1:10">
      <c r="A293" s="12" t="s">
        <v>21</v>
      </c>
      <c r="B293" s="3"/>
      <c r="C293" s="3"/>
      <c r="D293" s="7"/>
      <c r="E293" s="10"/>
      <c r="H293" s="8"/>
      <c r="I293" s="11"/>
      <c r="J293" s="5"/>
    </row>
    <row r="294" spans="1:10" ht="15.75" customHeight="1">
      <c r="A294" s="13" t="s">
        <v>22</v>
      </c>
      <c r="B294" s="13" t="s">
        <v>23</v>
      </c>
      <c r="C294" s="13" t="s">
        <v>24</v>
      </c>
      <c r="D294" s="21">
        <v>112289547</v>
      </c>
      <c r="E294" s="14">
        <v>112292109</v>
      </c>
      <c r="H294" s="8"/>
      <c r="I294" s="11"/>
      <c r="J294" s="5"/>
    </row>
    <row r="295" spans="1:10">
      <c r="A295" s="5"/>
      <c r="B295" s="6"/>
      <c r="C295" s="5"/>
      <c r="D295" s="7"/>
      <c r="E295" s="10"/>
      <c r="H295" s="8"/>
      <c r="I295" s="11"/>
      <c r="J295" s="5"/>
    </row>
    <row r="296" spans="1:10">
      <c r="A296" s="5"/>
      <c r="B296" s="6"/>
      <c r="C296" s="5"/>
      <c r="D296" s="7"/>
      <c r="E296" s="10"/>
      <c r="H296" s="8"/>
      <c r="I296" s="11"/>
      <c r="J296" s="5"/>
    </row>
    <row r="297" spans="1:10">
      <c r="A297" s="5" t="s">
        <v>1250</v>
      </c>
      <c r="B297" s="6">
        <v>44889.802118506937</v>
      </c>
      <c r="C297" s="5" t="s">
        <v>1215</v>
      </c>
      <c r="D297" s="7"/>
      <c r="E297" s="10"/>
      <c r="F297" s="8">
        <v>4218.32</v>
      </c>
      <c r="I297" s="11" t="s">
        <v>9</v>
      </c>
      <c r="J297" s="5" t="s">
        <v>1215</v>
      </c>
    </row>
    <row r="298" spans="1:10">
      <c r="A298" s="5" t="s">
        <v>1250</v>
      </c>
      <c r="B298" s="6">
        <v>44889.802118506937</v>
      </c>
      <c r="C298" s="5" t="s">
        <v>1215</v>
      </c>
      <c r="D298" s="7"/>
      <c r="E298" s="10"/>
      <c r="H298" s="8">
        <v>67.89</v>
      </c>
      <c r="I298" s="5" t="s">
        <v>224</v>
      </c>
      <c r="J298" s="5" t="s">
        <v>1215</v>
      </c>
    </row>
    <row r="299" spans="1:10">
      <c r="A299" s="12" t="s">
        <v>21</v>
      </c>
      <c r="B299" s="3"/>
      <c r="C299" s="3"/>
      <c r="D299" s="7"/>
      <c r="E299" s="10"/>
      <c r="H299" s="8"/>
      <c r="I299" s="11"/>
      <c r="J299" s="5"/>
    </row>
    <row r="300" spans="1:10" ht="15.75" customHeight="1">
      <c r="A300" s="13" t="s">
        <v>22</v>
      </c>
      <c r="B300" s="13" t="s">
        <v>23</v>
      </c>
      <c r="C300" s="13" t="s">
        <v>24</v>
      </c>
      <c r="D300" s="21">
        <v>112289888</v>
      </c>
      <c r="E300" s="14">
        <v>112292111</v>
      </c>
      <c r="H300" s="8"/>
      <c r="I300" s="11"/>
      <c r="J300" s="5"/>
    </row>
    <row r="303" spans="1:10">
      <c r="A303" s="1" t="s">
        <v>0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3" t="s">
        <v>115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88" t="s">
        <v>0</v>
      </c>
      <c r="B305" s="88" t="s">
        <v>2</v>
      </c>
      <c r="C305" s="88" t="s">
        <v>3</v>
      </c>
      <c r="D305" s="88" t="s">
        <v>4</v>
      </c>
      <c r="E305" s="88" t="s">
        <v>5</v>
      </c>
      <c r="F305" s="88" t="s">
        <v>6</v>
      </c>
      <c r="G305" s="90"/>
      <c r="H305" s="91"/>
      <c r="I305" s="88" t="s">
        <v>7</v>
      </c>
      <c r="J305" s="88" t="s">
        <v>8</v>
      </c>
    </row>
    <row r="306" spans="1:10">
      <c r="A306" s="89"/>
      <c r="B306" s="89"/>
      <c r="C306" s="89"/>
      <c r="D306" s="89"/>
      <c r="E306" s="89"/>
      <c r="F306" s="4" t="s">
        <v>9</v>
      </c>
      <c r="G306" s="4" t="s">
        <v>10</v>
      </c>
      <c r="H306" s="4" t="s">
        <v>11</v>
      </c>
      <c r="I306" s="89"/>
      <c r="J306" s="89"/>
    </row>
    <row r="307" spans="1:10">
      <c r="A307" s="5" t="s">
        <v>1251</v>
      </c>
      <c r="B307" s="6">
        <v>44890.675993113429</v>
      </c>
      <c r="C307" s="5" t="s">
        <v>1213</v>
      </c>
      <c r="D307" s="7"/>
      <c r="E307" s="10"/>
      <c r="F307" s="8">
        <v>7830.61</v>
      </c>
      <c r="I307" s="11" t="s">
        <v>9</v>
      </c>
      <c r="J307" s="5" t="s">
        <v>1213</v>
      </c>
    </row>
    <row r="308" spans="1:10">
      <c r="A308" s="12" t="s">
        <v>21</v>
      </c>
      <c r="B308" s="3"/>
      <c r="C308" s="3"/>
      <c r="D308" s="7"/>
      <c r="E308" s="10"/>
      <c r="H308" s="8"/>
      <c r="I308" s="11"/>
      <c r="J308" s="5"/>
    </row>
    <row r="309" spans="1:10" ht="15.75" customHeight="1">
      <c r="A309" s="13" t="s">
        <v>22</v>
      </c>
      <c r="B309" s="13" t="s">
        <v>23</v>
      </c>
      <c r="C309" s="13" t="s">
        <v>24</v>
      </c>
      <c r="D309" s="21">
        <v>112290192</v>
      </c>
      <c r="E309" s="14">
        <v>112292112</v>
      </c>
      <c r="H309" s="8"/>
      <c r="I309" s="11"/>
      <c r="J309" s="5"/>
    </row>
    <row r="310" spans="1:10">
      <c r="A310" s="5"/>
      <c r="B310" s="6"/>
      <c r="C310" s="5"/>
      <c r="D310" s="7"/>
      <c r="E310" s="10"/>
      <c r="H310" s="8"/>
      <c r="I310" s="11"/>
      <c r="J310" s="5"/>
    </row>
    <row r="311" spans="1:10">
      <c r="A311" s="5"/>
      <c r="B311" s="6"/>
      <c r="C311" s="5"/>
      <c r="D311" s="7"/>
      <c r="E311" s="10"/>
      <c r="H311" s="8"/>
      <c r="I311" s="11"/>
      <c r="J311" s="5"/>
    </row>
    <row r="312" spans="1:10">
      <c r="A312" s="5" t="s">
        <v>1252</v>
      </c>
      <c r="B312" s="6">
        <v>44890.795592164352</v>
      </c>
      <c r="C312" s="5" t="s">
        <v>1215</v>
      </c>
      <c r="D312" s="7"/>
      <c r="E312" s="10"/>
      <c r="F312" s="8">
        <v>7851.65</v>
      </c>
      <c r="I312" s="11" t="s">
        <v>9</v>
      </c>
      <c r="J312" s="5" t="s">
        <v>1215</v>
      </c>
    </row>
    <row r="313" spans="1:10">
      <c r="A313" s="5" t="s">
        <v>1252</v>
      </c>
      <c r="B313" s="6">
        <v>44890.795592164352</v>
      </c>
      <c r="C313" s="5" t="s">
        <v>1215</v>
      </c>
      <c r="D313" s="7"/>
      <c r="E313" s="10"/>
      <c r="H313" s="8">
        <v>34.799999999999997</v>
      </c>
      <c r="I313" s="5" t="s">
        <v>224</v>
      </c>
      <c r="J313" s="5" t="s">
        <v>1215</v>
      </c>
    </row>
    <row r="314" spans="1:10">
      <c r="A314" s="12" t="s">
        <v>21</v>
      </c>
      <c r="B314" s="3"/>
      <c r="C314" s="3"/>
      <c r="D314" s="7"/>
      <c r="E314" s="10"/>
      <c r="H314" s="8"/>
      <c r="I314" s="11"/>
      <c r="J314" s="5"/>
    </row>
    <row r="315" spans="1:10" ht="15.75" customHeight="1">
      <c r="A315" s="13" t="s">
        <v>22</v>
      </c>
      <c r="B315" s="13" t="s">
        <v>23</v>
      </c>
      <c r="C315" s="13" t="s">
        <v>24</v>
      </c>
      <c r="D315" s="21">
        <v>112290525</v>
      </c>
      <c r="E315" s="14">
        <v>112292113</v>
      </c>
      <c r="H315" s="8"/>
      <c r="I315" s="11"/>
      <c r="J315" s="5"/>
    </row>
    <row r="316" spans="1:10">
      <c r="A316" s="5"/>
      <c r="B316" s="6"/>
      <c r="C316" s="5"/>
      <c r="D316" s="7"/>
      <c r="E316" s="10"/>
      <c r="H316" s="8"/>
      <c r="I316" s="11"/>
      <c r="J316" s="5"/>
    </row>
    <row r="317" spans="1:10">
      <c r="A317" s="5"/>
      <c r="B317" s="6"/>
      <c r="C317" s="5"/>
      <c r="D317" s="7"/>
      <c r="E317" s="10"/>
      <c r="H317" s="8"/>
      <c r="I317" s="11"/>
      <c r="J317" s="5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119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88" t="s">
        <v>0</v>
      </c>
      <c r="B320" s="88" t="s">
        <v>2</v>
      </c>
      <c r="C320" s="88" t="s">
        <v>3</v>
      </c>
      <c r="D320" s="88" t="s">
        <v>4</v>
      </c>
      <c r="E320" s="88" t="s">
        <v>5</v>
      </c>
      <c r="F320" s="88" t="s">
        <v>6</v>
      </c>
      <c r="G320" s="90"/>
      <c r="H320" s="91"/>
      <c r="I320" s="88" t="s">
        <v>7</v>
      </c>
      <c r="J320" s="88" t="s">
        <v>8</v>
      </c>
    </row>
    <row r="321" spans="1:10">
      <c r="A321" s="89"/>
      <c r="B321" s="89"/>
      <c r="C321" s="89"/>
      <c r="D321" s="89"/>
      <c r="E321" s="89"/>
      <c r="F321" s="4" t="s">
        <v>9</v>
      </c>
      <c r="G321" s="4" t="s">
        <v>10</v>
      </c>
      <c r="H321" s="4" t="s">
        <v>11</v>
      </c>
      <c r="I321" s="89"/>
      <c r="J321" s="89"/>
    </row>
    <row r="322" spans="1:10">
      <c r="A322" s="5" t="s">
        <v>1253</v>
      </c>
      <c r="B322" s="6">
        <v>44891.589981377307</v>
      </c>
      <c r="C322" s="5" t="s">
        <v>1215</v>
      </c>
      <c r="D322" s="7"/>
      <c r="E322" s="10"/>
      <c r="F322" s="8">
        <v>4450.83</v>
      </c>
      <c r="I322" s="11" t="s">
        <v>9</v>
      </c>
      <c r="J322" s="5" t="s">
        <v>1215</v>
      </c>
    </row>
    <row r="323" spans="1:10">
      <c r="A323" s="5" t="s">
        <v>1253</v>
      </c>
      <c r="B323" s="6">
        <v>44891.589981377307</v>
      </c>
      <c r="C323" s="5" t="s">
        <v>1215</v>
      </c>
      <c r="D323" s="7"/>
      <c r="E323" s="10"/>
      <c r="H323" s="8">
        <v>161.26</v>
      </c>
      <c r="I323" s="5" t="s">
        <v>224</v>
      </c>
      <c r="J323" s="5" t="s">
        <v>1215</v>
      </c>
    </row>
    <row r="324" spans="1:10">
      <c r="A324" s="12" t="s">
        <v>21</v>
      </c>
      <c r="B324" s="3"/>
      <c r="C324" s="3"/>
      <c r="D324" s="7"/>
      <c r="E324" s="10"/>
      <c r="H324" s="8"/>
      <c r="I324" s="11"/>
      <c r="J324" s="5"/>
    </row>
    <row r="325" spans="1:10" ht="15.75" customHeight="1">
      <c r="A325" s="13" t="s">
        <v>22</v>
      </c>
      <c r="B325" s="13" t="s">
        <v>23</v>
      </c>
      <c r="C325" s="13" t="s">
        <v>24</v>
      </c>
      <c r="D325" s="21">
        <v>112300360</v>
      </c>
      <c r="E325" s="14">
        <v>112300591</v>
      </c>
      <c r="H325" s="8"/>
      <c r="I325" s="11"/>
      <c r="J325" s="5"/>
    </row>
    <row r="326" spans="1:10">
      <c r="A326" s="5"/>
      <c r="B326" s="6"/>
      <c r="C326" s="5"/>
      <c r="D326" s="7"/>
      <c r="E326" s="10"/>
      <c r="H326" s="8"/>
      <c r="I326" s="11"/>
      <c r="J326" s="5"/>
    </row>
    <row r="327" spans="1:10">
      <c r="A327" s="5"/>
      <c r="B327" s="6"/>
      <c r="C327" s="5"/>
      <c r="D327" s="7"/>
      <c r="E327" s="10"/>
      <c r="H327" s="8"/>
      <c r="I327" s="11"/>
      <c r="J327" s="5"/>
    </row>
    <row r="328" spans="1:10">
      <c r="A328" s="5" t="s">
        <v>1254</v>
      </c>
      <c r="B328" s="6">
        <v>44891.592126053241</v>
      </c>
      <c r="C328" s="5" t="s">
        <v>1213</v>
      </c>
      <c r="D328" s="7"/>
      <c r="E328" s="10"/>
      <c r="F328" s="8">
        <v>8387.81</v>
      </c>
      <c r="I328" s="11" t="s">
        <v>9</v>
      </c>
      <c r="J328" s="5" t="s">
        <v>1213</v>
      </c>
    </row>
    <row r="329" spans="1:10">
      <c r="A329" s="12" t="s">
        <v>21</v>
      </c>
      <c r="B329" s="3"/>
      <c r="C329" s="3"/>
      <c r="D329" s="7"/>
      <c r="E329" s="10"/>
      <c r="H329" s="8"/>
      <c r="I329" s="11"/>
      <c r="J329" s="5"/>
    </row>
    <row r="330" spans="1:10" ht="15.75" customHeight="1">
      <c r="A330" s="13" t="s">
        <v>22</v>
      </c>
      <c r="B330" s="13" t="s">
        <v>23</v>
      </c>
      <c r="C330" s="13" t="s">
        <v>24</v>
      </c>
      <c r="D330" s="21">
        <v>112300438</v>
      </c>
      <c r="E330" s="14">
        <v>112300592</v>
      </c>
      <c r="H330" s="8"/>
      <c r="I330" s="11"/>
      <c r="J330" s="5"/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122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88" t="s">
        <v>0</v>
      </c>
      <c r="B335" s="88" t="s">
        <v>2</v>
      </c>
      <c r="C335" s="88" t="s">
        <v>3</v>
      </c>
      <c r="D335" s="88" t="s">
        <v>4</v>
      </c>
      <c r="E335" s="88" t="s">
        <v>5</v>
      </c>
      <c r="F335" s="88" t="s">
        <v>6</v>
      </c>
      <c r="G335" s="90"/>
      <c r="H335" s="91"/>
      <c r="I335" s="88" t="s">
        <v>7</v>
      </c>
      <c r="J335" s="88" t="s">
        <v>8</v>
      </c>
    </row>
    <row r="336" spans="1:10">
      <c r="A336" s="89"/>
      <c r="B336" s="89"/>
      <c r="C336" s="89"/>
      <c r="D336" s="89"/>
      <c r="E336" s="89"/>
      <c r="F336" s="4" t="s">
        <v>9</v>
      </c>
      <c r="G336" s="4" t="s">
        <v>10</v>
      </c>
      <c r="H336" s="4" t="s">
        <v>11</v>
      </c>
      <c r="I336" s="89"/>
      <c r="J336" s="89"/>
    </row>
    <row r="337" spans="1:10">
      <c r="A337" s="5" t="s">
        <v>1255</v>
      </c>
      <c r="B337" s="6">
        <v>44893.678489386577</v>
      </c>
      <c r="C337" s="5" t="s">
        <v>1213</v>
      </c>
      <c r="D337" s="7"/>
      <c r="E337" s="10"/>
      <c r="F337" s="8">
        <v>5813.47</v>
      </c>
      <c r="I337" s="11" t="s">
        <v>9</v>
      </c>
      <c r="J337" s="5" t="s">
        <v>1213</v>
      </c>
    </row>
    <row r="338" spans="1:10">
      <c r="A338" s="12" t="s">
        <v>21</v>
      </c>
      <c r="B338" s="3"/>
      <c r="C338" s="3"/>
      <c r="D338" s="7"/>
      <c r="E338" s="10"/>
      <c r="F338" s="8"/>
      <c r="I338" s="11"/>
      <c r="J338" s="5"/>
    </row>
    <row r="339" spans="1:10" ht="15.75" customHeight="1">
      <c r="A339" s="13" t="s">
        <v>22</v>
      </c>
      <c r="B339" s="13" t="s">
        <v>23</v>
      </c>
      <c r="C339" s="13" t="s">
        <v>24</v>
      </c>
      <c r="D339" s="21">
        <v>112302872</v>
      </c>
      <c r="E339" s="14">
        <v>112308639</v>
      </c>
      <c r="F339" s="8"/>
      <c r="I339" s="11"/>
      <c r="J339" s="5"/>
    </row>
    <row r="340" spans="1:10">
      <c r="A340" s="5"/>
      <c r="B340" s="6"/>
      <c r="C340" s="5"/>
      <c r="D340" s="7"/>
      <c r="E340" s="10"/>
      <c r="F340" s="8"/>
      <c r="I340" s="11"/>
      <c r="J340" s="5"/>
    </row>
    <row r="341" spans="1:10">
      <c r="A341" s="5"/>
      <c r="B341" s="6"/>
      <c r="C341" s="5"/>
      <c r="D341" s="7"/>
      <c r="E341" s="10"/>
      <c r="F341" s="8"/>
      <c r="I341" s="11"/>
      <c r="J341" s="5"/>
    </row>
    <row r="342" spans="1:10">
      <c r="A342" s="5" t="s">
        <v>1256</v>
      </c>
      <c r="B342" s="6">
        <v>44893.7961941088</v>
      </c>
      <c r="C342" s="5" t="s">
        <v>1215</v>
      </c>
      <c r="D342" s="7"/>
      <c r="E342" s="10"/>
      <c r="F342" s="8">
        <v>4851.47</v>
      </c>
      <c r="I342" s="11" t="s">
        <v>9</v>
      </c>
      <c r="J342" s="5" t="s">
        <v>1215</v>
      </c>
    </row>
    <row r="343" spans="1:10">
      <c r="A343" s="12" t="s">
        <v>21</v>
      </c>
      <c r="B343" s="3"/>
      <c r="C343" s="3"/>
      <c r="D343" s="7"/>
      <c r="E343" s="10"/>
      <c r="F343" s="8"/>
      <c r="I343" s="11"/>
      <c r="J343" s="5"/>
    </row>
    <row r="344" spans="1:10" ht="15.75" customHeight="1">
      <c r="A344" s="13" t="s">
        <v>22</v>
      </c>
      <c r="B344" s="13" t="s">
        <v>23</v>
      </c>
      <c r="C344" s="13" t="s">
        <v>24</v>
      </c>
      <c r="D344" s="21">
        <v>112302874</v>
      </c>
      <c r="E344" s="14">
        <v>112308640</v>
      </c>
      <c r="F344" s="8"/>
      <c r="I344" s="11"/>
      <c r="J344" s="5"/>
    </row>
    <row r="347" spans="1:10">
      <c r="A347" s="1" t="s">
        <v>0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3" t="s">
        <v>126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88" t="s">
        <v>0</v>
      </c>
      <c r="B349" s="88" t="s">
        <v>2</v>
      </c>
      <c r="C349" s="88" t="s">
        <v>3</v>
      </c>
      <c r="D349" s="88" t="s">
        <v>4</v>
      </c>
      <c r="E349" s="88" t="s">
        <v>5</v>
      </c>
      <c r="F349" s="88" t="s">
        <v>6</v>
      </c>
      <c r="G349" s="90"/>
      <c r="H349" s="91"/>
      <c r="I349" s="88" t="s">
        <v>7</v>
      </c>
      <c r="J349" s="88" t="s">
        <v>8</v>
      </c>
    </row>
    <row r="350" spans="1:10">
      <c r="A350" s="89"/>
      <c r="B350" s="89"/>
      <c r="C350" s="89"/>
      <c r="D350" s="89"/>
      <c r="E350" s="89"/>
      <c r="F350" s="4" t="s">
        <v>9</v>
      </c>
      <c r="G350" s="4" t="s">
        <v>10</v>
      </c>
      <c r="H350" s="4" t="s">
        <v>11</v>
      </c>
      <c r="I350" s="89"/>
      <c r="J350" s="89"/>
    </row>
    <row r="351" spans="1:10">
      <c r="A351" s="5" t="s">
        <v>1257</v>
      </c>
      <c r="B351" s="6">
        <v>44894.798886215278</v>
      </c>
      <c r="C351" s="5" t="s">
        <v>1213</v>
      </c>
      <c r="D351" s="7"/>
      <c r="E351" s="10"/>
      <c r="F351" s="8">
        <v>5637.99</v>
      </c>
      <c r="I351" s="11" t="s">
        <v>9</v>
      </c>
      <c r="J351" s="5" t="s">
        <v>1213</v>
      </c>
    </row>
    <row r="352" spans="1:10">
      <c r="A352" s="12" t="s">
        <v>21</v>
      </c>
      <c r="B352" s="3"/>
      <c r="C352" s="3"/>
      <c r="D352" s="7"/>
      <c r="E352" s="10"/>
      <c r="H352" s="8"/>
      <c r="I352" s="11"/>
      <c r="J352" s="5"/>
    </row>
    <row r="353" spans="1:10" ht="15.75" customHeight="1">
      <c r="A353" s="13" t="s">
        <v>22</v>
      </c>
      <c r="B353" s="13" t="s">
        <v>23</v>
      </c>
      <c r="C353" s="13" t="s">
        <v>24</v>
      </c>
      <c r="D353" s="21">
        <v>112320637</v>
      </c>
      <c r="E353" s="14">
        <v>112320797</v>
      </c>
      <c r="H353" s="8"/>
      <c r="I353" s="11"/>
      <c r="J353" s="5"/>
    </row>
    <row r="356" spans="1:10">
      <c r="A356" s="12" t="s">
        <v>21</v>
      </c>
      <c r="B356" s="3"/>
      <c r="C356" s="3"/>
      <c r="D356" s="7"/>
      <c r="E356" s="10"/>
      <c r="H356" s="8"/>
      <c r="I356" s="11"/>
      <c r="J356" s="5"/>
    </row>
    <row r="357" spans="1:10" ht="15.75" customHeight="1">
      <c r="A357" s="13" t="s">
        <v>22</v>
      </c>
      <c r="B357" s="13" t="s">
        <v>23</v>
      </c>
      <c r="C357" s="13" t="s">
        <v>24</v>
      </c>
      <c r="D357" s="21"/>
      <c r="E357" s="14"/>
      <c r="H357" s="8"/>
      <c r="I357" s="11"/>
      <c r="J357" s="5"/>
    </row>
    <row r="358" spans="1:10">
      <c r="A358" s="23" t="s">
        <v>1258</v>
      </c>
      <c r="B358" s="44"/>
      <c r="C358" s="44"/>
      <c r="D358" s="44"/>
      <c r="E358" s="44"/>
    </row>
    <row r="360" spans="1:10">
      <c r="A360" s="1" t="s">
        <v>0</v>
      </c>
      <c r="B360" s="2"/>
      <c r="C360" s="2"/>
      <c r="D360" s="2"/>
      <c r="E360" s="2"/>
      <c r="F360" s="2"/>
      <c r="G360" s="2"/>
      <c r="H360" s="2"/>
      <c r="I360" s="2"/>
      <c r="J360" s="2"/>
    </row>
    <row r="361" spans="1:10">
      <c r="A361" s="3" t="s">
        <v>131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88" t="s">
        <v>0</v>
      </c>
      <c r="B362" s="88" t="s">
        <v>2</v>
      </c>
      <c r="C362" s="88" t="s">
        <v>3</v>
      </c>
      <c r="D362" s="88" t="s">
        <v>4</v>
      </c>
      <c r="E362" s="88" t="s">
        <v>5</v>
      </c>
      <c r="F362" s="88" t="s">
        <v>6</v>
      </c>
      <c r="G362" s="90"/>
      <c r="H362" s="91"/>
      <c r="I362" s="88" t="s">
        <v>7</v>
      </c>
      <c r="J362" s="88" t="s">
        <v>8</v>
      </c>
    </row>
    <row r="363" spans="1:10">
      <c r="A363" s="89"/>
      <c r="B363" s="89"/>
      <c r="C363" s="89"/>
      <c r="D363" s="89"/>
      <c r="E363" s="89"/>
      <c r="F363" s="4" t="s">
        <v>9</v>
      </c>
      <c r="G363" s="4" t="s">
        <v>10</v>
      </c>
      <c r="H363" s="4" t="s">
        <v>11</v>
      </c>
      <c r="I363" s="89"/>
      <c r="J363" s="89"/>
    </row>
    <row r="364" spans="1:10">
      <c r="A364" s="5" t="s">
        <v>1259</v>
      </c>
      <c r="B364" s="6">
        <v>44895.802354826388</v>
      </c>
      <c r="C364" s="5" t="s">
        <v>1213</v>
      </c>
      <c r="D364" s="7"/>
      <c r="E364" s="10"/>
      <c r="F364" s="8">
        <v>17626.21</v>
      </c>
      <c r="I364" s="11" t="s">
        <v>9</v>
      </c>
      <c r="J364" s="5" t="s">
        <v>1213</v>
      </c>
    </row>
    <row r="365" spans="1:10">
      <c r="A365" s="12" t="s">
        <v>21</v>
      </c>
      <c r="B365" s="3"/>
      <c r="C365" s="3"/>
      <c r="D365" s="7"/>
      <c r="E365" s="10"/>
      <c r="H365" s="8"/>
      <c r="I365" s="11"/>
      <c r="J365" s="5"/>
    </row>
    <row r="366" spans="1:10" ht="15.75" customHeight="1">
      <c r="A366" s="13" t="s">
        <v>22</v>
      </c>
      <c r="B366" s="13" t="s">
        <v>23</v>
      </c>
      <c r="C366" s="13" t="s">
        <v>24</v>
      </c>
      <c r="D366" s="21">
        <v>112321284</v>
      </c>
      <c r="E366" s="14">
        <v>112321361</v>
      </c>
      <c r="H366" s="8"/>
      <c r="I366" s="11"/>
      <c r="J366" s="5"/>
    </row>
    <row r="369" spans="1:10">
      <c r="A369" s="12" t="s">
        <v>21</v>
      </c>
      <c r="B369" s="3"/>
      <c r="C369" s="3"/>
      <c r="D369" s="7"/>
      <c r="E369" s="10"/>
      <c r="H369" s="8"/>
      <c r="I369" s="11"/>
      <c r="J369" s="5"/>
    </row>
    <row r="370" spans="1:10" ht="15.75" customHeight="1">
      <c r="A370" s="13" t="s">
        <v>22</v>
      </c>
      <c r="B370" s="13" t="s">
        <v>23</v>
      </c>
      <c r="C370" s="13" t="s">
        <v>24</v>
      </c>
      <c r="D370" s="21"/>
      <c r="E370" s="14"/>
      <c r="H370" s="8"/>
      <c r="I370" s="11"/>
      <c r="J370" s="5"/>
    </row>
    <row r="371" spans="1:10">
      <c r="A371" s="23" t="s">
        <v>1258</v>
      </c>
      <c r="B371" s="44"/>
      <c r="C371" s="44"/>
      <c r="D371" s="44"/>
      <c r="E371" s="44"/>
    </row>
    <row r="372" spans="1:10">
      <c r="A372" s="45"/>
    </row>
    <row r="373" spans="1:10">
      <c r="A373" s="1" t="s">
        <v>0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3" t="s">
        <v>136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88" t="s">
        <v>0</v>
      </c>
      <c r="B375" s="88" t="s">
        <v>2</v>
      </c>
      <c r="C375" s="88" t="s">
        <v>3</v>
      </c>
      <c r="D375" s="88" t="s">
        <v>4</v>
      </c>
      <c r="E375" s="88" t="s">
        <v>5</v>
      </c>
      <c r="F375" s="88" t="s">
        <v>6</v>
      </c>
      <c r="G375" s="90"/>
      <c r="H375" s="91"/>
      <c r="I375" s="88" t="s">
        <v>7</v>
      </c>
      <c r="J375" s="88" t="s">
        <v>8</v>
      </c>
    </row>
    <row r="376" spans="1:10">
      <c r="A376" s="89"/>
      <c r="B376" s="89"/>
      <c r="C376" s="89"/>
      <c r="D376" s="89"/>
      <c r="E376" s="89"/>
      <c r="F376" s="4" t="s">
        <v>9</v>
      </c>
      <c r="G376" s="4" t="s">
        <v>10</v>
      </c>
      <c r="H376" s="4" t="s">
        <v>11</v>
      </c>
      <c r="I376" s="89"/>
      <c r="J376" s="89"/>
    </row>
    <row r="377" spans="1:10">
      <c r="A377" s="5" t="s">
        <v>1260</v>
      </c>
      <c r="B377" s="6">
        <v>44896.817676122693</v>
      </c>
      <c r="C377" s="5" t="s">
        <v>1213</v>
      </c>
      <c r="D377" s="7"/>
      <c r="E377" s="10"/>
      <c r="F377" s="8">
        <v>11207.28</v>
      </c>
      <c r="I377" s="11" t="s">
        <v>9</v>
      </c>
      <c r="J377" s="5" t="s">
        <v>1213</v>
      </c>
    </row>
    <row r="378" spans="1:10">
      <c r="A378" s="5" t="s">
        <v>1260</v>
      </c>
      <c r="B378" s="6">
        <v>44896.817676122693</v>
      </c>
      <c r="C378" s="5" t="s">
        <v>1213</v>
      </c>
      <c r="D378" s="7"/>
      <c r="E378" s="10"/>
      <c r="H378" s="8">
        <v>51.5</v>
      </c>
      <c r="I378" s="11" t="s">
        <v>226</v>
      </c>
      <c r="J378" s="5" t="s">
        <v>1213</v>
      </c>
    </row>
    <row r="379" spans="1:10">
      <c r="A379" s="12" t="s">
        <v>21</v>
      </c>
      <c r="B379" s="3"/>
      <c r="C379" s="3"/>
      <c r="D379" s="7"/>
      <c r="E379" s="10"/>
      <c r="G379" s="8"/>
      <c r="I379" s="11"/>
      <c r="J379" s="5"/>
    </row>
    <row r="380" spans="1:10" ht="15.75" customHeight="1">
      <c r="A380" s="13" t="s">
        <v>22</v>
      </c>
      <c r="B380" s="13" t="s">
        <v>23</v>
      </c>
      <c r="C380" s="13" t="s">
        <v>24</v>
      </c>
      <c r="D380" s="21">
        <v>112325474</v>
      </c>
      <c r="E380" s="14">
        <v>112325650</v>
      </c>
      <c r="G380" s="8"/>
      <c r="I380" s="11"/>
      <c r="J380" s="5"/>
    </row>
    <row r="383" spans="1:10">
      <c r="A383" s="12" t="s">
        <v>21</v>
      </c>
      <c r="B383" s="3"/>
      <c r="C383" s="3"/>
      <c r="D383" s="7"/>
      <c r="E383" s="10"/>
      <c r="H383" s="8"/>
      <c r="I383" s="11"/>
      <c r="J383" s="5"/>
    </row>
    <row r="384" spans="1:10" ht="15.75" customHeight="1">
      <c r="A384" s="13" t="s">
        <v>22</v>
      </c>
      <c r="B384" s="13" t="s">
        <v>23</v>
      </c>
      <c r="C384" s="13" t="s">
        <v>24</v>
      </c>
      <c r="D384" s="21"/>
      <c r="E384" s="14"/>
      <c r="H384" s="8"/>
      <c r="I384" s="11"/>
      <c r="J384" s="5"/>
    </row>
    <row r="385" spans="1:10">
      <c r="A385" s="23" t="s">
        <v>1258</v>
      </c>
      <c r="B385" s="44"/>
      <c r="C385" s="44"/>
      <c r="D385" s="44"/>
      <c r="E385" s="44"/>
    </row>
    <row r="386" spans="1:10">
      <c r="A386" s="45"/>
    </row>
    <row r="387" spans="1:10">
      <c r="A387" s="1" t="s">
        <v>0</v>
      </c>
      <c r="B387" s="2"/>
      <c r="C387" s="2"/>
      <c r="D387" s="2"/>
      <c r="E387" s="2"/>
      <c r="F387" s="2"/>
      <c r="G387" s="2"/>
      <c r="H387" s="2"/>
      <c r="I387" s="2"/>
      <c r="J387" s="2"/>
    </row>
    <row r="388" spans="1:10">
      <c r="A388" s="3" t="s">
        <v>139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88" t="s">
        <v>0</v>
      </c>
      <c r="B389" s="88" t="s">
        <v>2</v>
      </c>
      <c r="C389" s="88" t="s">
        <v>3</v>
      </c>
      <c r="D389" s="88" t="s">
        <v>4</v>
      </c>
      <c r="E389" s="88" t="s">
        <v>5</v>
      </c>
      <c r="F389" s="88" t="s">
        <v>6</v>
      </c>
      <c r="G389" s="90"/>
      <c r="H389" s="91"/>
      <c r="I389" s="88" t="s">
        <v>7</v>
      </c>
      <c r="J389" s="88" t="s">
        <v>8</v>
      </c>
    </row>
    <row r="390" spans="1:10">
      <c r="A390" s="89"/>
      <c r="B390" s="89"/>
      <c r="C390" s="89"/>
      <c r="D390" s="89"/>
      <c r="E390" s="89"/>
      <c r="F390" s="4" t="s">
        <v>9</v>
      </c>
      <c r="G390" s="4" t="s">
        <v>10</v>
      </c>
      <c r="H390" s="4" t="s">
        <v>11</v>
      </c>
      <c r="I390" s="89"/>
      <c r="J390" s="89"/>
    </row>
    <row r="391" spans="1:10">
      <c r="A391" s="5" t="s">
        <v>1261</v>
      </c>
      <c r="B391" s="6">
        <v>44897.678920763887</v>
      </c>
      <c r="C391" s="5" t="s">
        <v>1215</v>
      </c>
      <c r="D391" s="11"/>
      <c r="E391" s="10"/>
      <c r="F391" s="8">
        <v>4671</v>
      </c>
      <c r="I391" s="11" t="s">
        <v>9</v>
      </c>
      <c r="J391" s="5" t="s">
        <v>1215</v>
      </c>
    </row>
    <row r="392" spans="1:10">
      <c r="A392" s="5" t="s">
        <v>1261</v>
      </c>
      <c r="B392" s="6">
        <v>44897.678920763887</v>
      </c>
      <c r="C392" s="5" t="s">
        <v>1215</v>
      </c>
      <c r="D392" s="11"/>
      <c r="E392" s="10"/>
      <c r="H392" s="8">
        <v>199.6</v>
      </c>
      <c r="I392" s="11" t="s">
        <v>226</v>
      </c>
      <c r="J392" s="5" t="s">
        <v>1215</v>
      </c>
    </row>
    <row r="393" spans="1:10">
      <c r="A393" s="12" t="s">
        <v>21</v>
      </c>
      <c r="B393" s="3"/>
      <c r="C393" s="3"/>
      <c r="D393" s="7"/>
      <c r="E393" s="10"/>
      <c r="H393" s="8"/>
      <c r="I393" s="11"/>
      <c r="J393" s="10"/>
    </row>
    <row r="394" spans="1:10" ht="15.75" customHeight="1">
      <c r="A394" s="13" t="s">
        <v>22</v>
      </c>
      <c r="B394" s="13" t="s">
        <v>23</v>
      </c>
      <c r="C394" s="13" t="s">
        <v>24</v>
      </c>
      <c r="D394" s="21">
        <v>112325487</v>
      </c>
      <c r="E394" s="14">
        <v>112325651</v>
      </c>
      <c r="H394" s="8"/>
      <c r="I394" s="11"/>
      <c r="J394" s="10"/>
    </row>
    <row r="395" spans="1:10">
      <c r="A395" s="5"/>
      <c r="B395" s="6"/>
      <c r="C395" s="5"/>
      <c r="D395" s="7"/>
      <c r="E395" s="10"/>
      <c r="H395" s="8"/>
      <c r="I395" s="11"/>
      <c r="J395" s="10"/>
    </row>
    <row r="396" spans="1:10">
      <c r="A396" s="5"/>
      <c r="B396" s="6"/>
      <c r="C396" s="5"/>
      <c r="D396" s="7"/>
      <c r="E396" s="10"/>
      <c r="H396" s="8"/>
      <c r="I396" s="11"/>
      <c r="J396" s="10"/>
    </row>
    <row r="397" spans="1:10">
      <c r="A397" s="5" t="s">
        <v>1262</v>
      </c>
      <c r="B397" s="6">
        <v>44897.805318321763</v>
      </c>
      <c r="C397" s="5" t="s">
        <v>1213</v>
      </c>
      <c r="D397" s="7"/>
      <c r="E397" s="10"/>
      <c r="F397" s="8">
        <v>8338.35</v>
      </c>
      <c r="I397" s="11" t="s">
        <v>9</v>
      </c>
      <c r="J397" s="5" t="s">
        <v>1213</v>
      </c>
    </row>
    <row r="398" spans="1:10">
      <c r="A398" s="12" t="s">
        <v>21</v>
      </c>
      <c r="B398" s="3"/>
      <c r="C398" s="3"/>
      <c r="D398" s="7"/>
      <c r="E398" s="10"/>
      <c r="H398" s="8"/>
      <c r="I398" s="11"/>
      <c r="J398" s="10"/>
    </row>
    <row r="399" spans="1:10" ht="15.75" customHeight="1">
      <c r="A399" s="13" t="s">
        <v>22</v>
      </c>
      <c r="B399" s="13" t="s">
        <v>23</v>
      </c>
      <c r="C399" s="13" t="s">
        <v>24</v>
      </c>
      <c r="D399" s="21">
        <v>112325489</v>
      </c>
      <c r="E399" s="14">
        <v>112325652</v>
      </c>
      <c r="H399" s="8"/>
      <c r="I399" s="11"/>
      <c r="J399" s="10"/>
    </row>
    <row r="400" spans="1:10">
      <c r="A400" s="5"/>
      <c r="B400" s="6"/>
      <c r="C400" s="5"/>
      <c r="D400" s="7"/>
      <c r="E400" s="10"/>
      <c r="H400" s="8"/>
      <c r="I400" s="11"/>
      <c r="J400" s="10"/>
    </row>
    <row r="401" spans="1:10">
      <c r="A401" s="5"/>
      <c r="B401" s="6"/>
      <c r="C401" s="5"/>
      <c r="D401" s="7"/>
      <c r="E401" s="10"/>
      <c r="H401" s="8"/>
      <c r="I401" s="11"/>
      <c r="J401" s="10"/>
    </row>
    <row r="402" spans="1:10">
      <c r="A402" s="1" t="s">
        <v>0</v>
      </c>
      <c r="B402" s="2"/>
      <c r="C402" s="2"/>
      <c r="D402" s="2"/>
      <c r="E402" s="2"/>
      <c r="F402" s="2"/>
      <c r="G402" s="2"/>
      <c r="H402" s="2"/>
      <c r="I402" s="2"/>
      <c r="J402" s="2"/>
    </row>
    <row r="403" spans="1:10">
      <c r="A403" s="3" t="s">
        <v>143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88" t="s">
        <v>0</v>
      </c>
      <c r="B404" s="88" t="s">
        <v>2</v>
      </c>
      <c r="C404" s="88" t="s">
        <v>3</v>
      </c>
      <c r="D404" s="88" t="s">
        <v>4</v>
      </c>
      <c r="E404" s="88" t="s">
        <v>5</v>
      </c>
      <c r="F404" s="88" t="s">
        <v>6</v>
      </c>
      <c r="G404" s="90"/>
      <c r="H404" s="91"/>
      <c r="I404" s="88" t="s">
        <v>7</v>
      </c>
      <c r="J404" s="88" t="s">
        <v>8</v>
      </c>
    </row>
    <row r="405" spans="1:10">
      <c r="A405" s="89"/>
      <c r="B405" s="89"/>
      <c r="C405" s="89"/>
      <c r="D405" s="89"/>
      <c r="E405" s="89"/>
      <c r="F405" s="4" t="s">
        <v>9</v>
      </c>
      <c r="G405" s="4" t="s">
        <v>10</v>
      </c>
      <c r="H405" s="4" t="s">
        <v>11</v>
      </c>
      <c r="I405" s="89"/>
      <c r="J405" s="89"/>
    </row>
    <row r="406" spans="1:10">
      <c r="A406" s="5" t="s">
        <v>1263</v>
      </c>
      <c r="B406" s="6">
        <v>44898.592520879633</v>
      </c>
      <c r="C406" s="5" t="s">
        <v>1215</v>
      </c>
      <c r="D406" s="7"/>
      <c r="E406" s="10"/>
      <c r="H406" s="8">
        <v>116</v>
      </c>
      <c r="I406" s="5" t="s">
        <v>224</v>
      </c>
      <c r="J406" s="5" t="s">
        <v>1215</v>
      </c>
    </row>
    <row r="407" spans="1:10">
      <c r="A407" s="5" t="s">
        <v>1263</v>
      </c>
      <c r="B407" s="6">
        <v>44898.592520879633</v>
      </c>
      <c r="C407" s="5" t="s">
        <v>1215</v>
      </c>
      <c r="D407" s="7"/>
      <c r="E407" s="10"/>
      <c r="F407" s="8">
        <v>4413.3</v>
      </c>
      <c r="I407" s="11" t="s">
        <v>9</v>
      </c>
      <c r="J407" s="5" t="s">
        <v>1215</v>
      </c>
    </row>
    <row r="408" spans="1:10">
      <c r="A408" s="12" t="s">
        <v>21</v>
      </c>
      <c r="B408" s="3"/>
      <c r="C408" s="3"/>
      <c r="D408" s="7"/>
      <c r="E408" s="10"/>
      <c r="H408" s="8"/>
      <c r="I408" s="11"/>
      <c r="J408" s="10"/>
    </row>
    <row r="409" spans="1:10" ht="15.75" customHeight="1">
      <c r="A409" s="13" t="s">
        <v>22</v>
      </c>
      <c r="B409" s="13" t="s">
        <v>23</v>
      </c>
      <c r="C409" s="13" t="s">
        <v>24</v>
      </c>
      <c r="D409" s="21">
        <v>112354758</v>
      </c>
      <c r="E409" s="14">
        <v>112356176</v>
      </c>
      <c r="H409" s="8"/>
      <c r="I409" s="11"/>
      <c r="J409" s="10"/>
    </row>
    <row r="410" spans="1:10">
      <c r="A410" s="5"/>
      <c r="B410" s="6"/>
      <c r="C410" s="5"/>
      <c r="D410" s="7"/>
      <c r="E410" s="10"/>
      <c r="H410" s="8"/>
      <c r="I410" s="11"/>
      <c r="J410" s="10"/>
    </row>
    <row r="411" spans="1:10">
      <c r="A411" s="5"/>
      <c r="B411" s="6"/>
      <c r="C411" s="5"/>
      <c r="D411" s="7"/>
      <c r="E411" s="10"/>
      <c r="H411" s="8"/>
      <c r="I411" s="11"/>
      <c r="J411" s="10"/>
    </row>
    <row r="412" spans="1:10">
      <c r="A412" s="5" t="s">
        <v>1264</v>
      </c>
      <c r="B412" s="6">
        <v>44898.598536956022</v>
      </c>
      <c r="C412" s="5" t="s">
        <v>1213</v>
      </c>
      <c r="D412" s="7"/>
      <c r="E412" s="10"/>
      <c r="F412" s="8">
        <v>8835.56</v>
      </c>
      <c r="I412" s="11" t="s">
        <v>9</v>
      </c>
      <c r="J412" s="5" t="s">
        <v>1213</v>
      </c>
    </row>
    <row r="413" spans="1:10">
      <c r="A413" s="12" t="s">
        <v>21</v>
      </c>
      <c r="B413" s="3"/>
      <c r="C413" s="3"/>
      <c r="D413" s="7"/>
      <c r="E413" s="10"/>
      <c r="H413" s="8"/>
      <c r="I413" s="11"/>
      <c r="J413" s="10"/>
    </row>
    <row r="414" spans="1:10" ht="15.75" customHeight="1">
      <c r="A414" s="13" t="s">
        <v>22</v>
      </c>
      <c r="B414" s="13" t="s">
        <v>23</v>
      </c>
      <c r="C414" s="13" t="s">
        <v>24</v>
      </c>
      <c r="D414" s="21">
        <v>112355155</v>
      </c>
      <c r="E414" s="14">
        <v>112356179</v>
      </c>
      <c r="H414" s="8"/>
      <c r="I414" s="11"/>
      <c r="J414" s="10"/>
    </row>
    <row r="417" spans="1:10">
      <c r="A417" s="1" t="s">
        <v>0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3" t="s">
        <v>146</v>
      </c>
      <c r="B418" s="2"/>
      <c r="C418" s="2"/>
      <c r="D418" s="2"/>
      <c r="E418" s="2"/>
      <c r="F418" s="2"/>
      <c r="G418" s="2"/>
      <c r="H418" s="2"/>
      <c r="I418" s="2"/>
      <c r="J418" s="2"/>
    </row>
    <row r="419" spans="1:10">
      <c r="A419" s="88" t="s">
        <v>0</v>
      </c>
      <c r="B419" s="88" t="s">
        <v>2</v>
      </c>
      <c r="C419" s="88" t="s">
        <v>3</v>
      </c>
      <c r="D419" s="88" t="s">
        <v>4</v>
      </c>
      <c r="E419" s="88" t="s">
        <v>5</v>
      </c>
      <c r="F419" s="88" t="s">
        <v>6</v>
      </c>
      <c r="G419" s="90"/>
      <c r="H419" s="91"/>
      <c r="I419" s="88" t="s">
        <v>7</v>
      </c>
      <c r="J419" s="88" t="s">
        <v>8</v>
      </c>
    </row>
    <row r="420" spans="1:10">
      <c r="A420" s="89"/>
      <c r="B420" s="89"/>
      <c r="C420" s="89"/>
      <c r="D420" s="89"/>
      <c r="E420" s="89"/>
      <c r="F420" s="4" t="s">
        <v>9</v>
      </c>
      <c r="G420" s="4" t="s">
        <v>10</v>
      </c>
      <c r="H420" s="4" t="s">
        <v>11</v>
      </c>
      <c r="I420" s="89"/>
      <c r="J420" s="89"/>
    </row>
    <row r="421" spans="1:10">
      <c r="A421" s="5" t="s">
        <v>1265</v>
      </c>
      <c r="B421" s="6">
        <v>44900.672005497683</v>
      </c>
      <c r="C421" s="5" t="s">
        <v>1215</v>
      </c>
      <c r="D421" s="7"/>
      <c r="E421" s="10"/>
      <c r="F421" s="8">
        <v>4262.26</v>
      </c>
      <c r="I421" s="11" t="s">
        <v>9</v>
      </c>
      <c r="J421" s="5" t="s">
        <v>1215</v>
      </c>
    </row>
    <row r="422" spans="1:10">
      <c r="A422" s="12" t="s">
        <v>21</v>
      </c>
      <c r="B422" s="3"/>
      <c r="C422" s="3"/>
      <c r="D422" s="7"/>
      <c r="E422" s="10"/>
      <c r="H422" s="8"/>
      <c r="I422" s="11"/>
      <c r="J422" s="5"/>
    </row>
    <row r="423" spans="1:10" ht="15.75" customHeight="1">
      <c r="A423" s="13" t="s">
        <v>22</v>
      </c>
      <c r="B423" s="13" t="s">
        <v>23</v>
      </c>
      <c r="C423" s="13" t="s">
        <v>24</v>
      </c>
      <c r="D423" s="21">
        <v>112360600</v>
      </c>
      <c r="E423" s="14">
        <v>112362765</v>
      </c>
      <c r="H423" s="8"/>
      <c r="I423" s="11"/>
      <c r="J423" s="5"/>
    </row>
    <row r="424" spans="1:10">
      <c r="A424" s="5"/>
      <c r="B424" s="6"/>
      <c r="C424" s="5"/>
      <c r="D424" s="7"/>
      <c r="E424" s="10"/>
      <c r="H424" s="8"/>
      <c r="I424" s="11"/>
      <c r="J424" s="5"/>
    </row>
    <row r="425" spans="1:10">
      <c r="A425" s="5"/>
      <c r="B425" s="6"/>
      <c r="C425" s="5"/>
      <c r="D425" s="7"/>
      <c r="E425" s="10"/>
      <c r="H425" s="8"/>
      <c r="I425" s="11"/>
      <c r="J425" s="5"/>
    </row>
    <row r="426" spans="1:10">
      <c r="A426" s="5" t="s">
        <v>1266</v>
      </c>
      <c r="B426" s="6">
        <v>44900.799818240739</v>
      </c>
      <c r="C426" s="5" t="s">
        <v>1213</v>
      </c>
      <c r="D426" s="7"/>
      <c r="E426" s="10"/>
      <c r="F426" s="8">
        <v>8033.17</v>
      </c>
      <c r="I426" s="11" t="s">
        <v>9</v>
      </c>
      <c r="J426" s="5" t="s">
        <v>1213</v>
      </c>
    </row>
    <row r="427" spans="1:10">
      <c r="A427" s="12" t="s">
        <v>21</v>
      </c>
      <c r="B427" s="3"/>
      <c r="C427" s="3"/>
      <c r="D427" s="7"/>
      <c r="E427" s="10"/>
      <c r="H427" s="8"/>
      <c r="I427" s="11"/>
      <c r="J427" s="5"/>
    </row>
    <row r="428" spans="1:10" ht="15.75" customHeight="1">
      <c r="A428" s="13" t="s">
        <v>22</v>
      </c>
      <c r="B428" s="13" t="s">
        <v>23</v>
      </c>
      <c r="C428" s="13" t="s">
        <v>24</v>
      </c>
      <c r="D428" s="21">
        <v>112360813</v>
      </c>
      <c r="E428" s="14">
        <v>112362766</v>
      </c>
      <c r="H428" s="8"/>
      <c r="I428" s="11"/>
      <c r="J428" s="5"/>
    </row>
    <row r="431" spans="1:10">
      <c r="A431" s="1" t="s">
        <v>0</v>
      </c>
      <c r="B431" s="2"/>
      <c r="C431" s="2"/>
      <c r="D431" s="2"/>
      <c r="E431" s="2"/>
      <c r="F431" s="2"/>
      <c r="G431" s="2"/>
      <c r="H431" s="2"/>
      <c r="I431" s="2"/>
      <c r="J431" s="2"/>
    </row>
    <row r="432" spans="1:10">
      <c r="A432" s="3" t="s">
        <v>152</v>
      </c>
      <c r="B432" s="2"/>
      <c r="C432" s="2"/>
      <c r="D432" s="2"/>
      <c r="E432" s="2"/>
      <c r="F432" s="2"/>
      <c r="G432" s="2"/>
      <c r="H432" s="2"/>
      <c r="I432" s="2"/>
      <c r="J432" s="2"/>
    </row>
    <row r="433" spans="1:10">
      <c r="A433" s="88" t="s">
        <v>0</v>
      </c>
      <c r="B433" s="88" t="s">
        <v>2</v>
      </c>
      <c r="C433" s="88" t="s">
        <v>3</v>
      </c>
      <c r="D433" s="88" t="s">
        <v>4</v>
      </c>
      <c r="E433" s="88" t="s">
        <v>5</v>
      </c>
      <c r="F433" s="88" t="s">
        <v>6</v>
      </c>
      <c r="G433" s="90"/>
      <c r="H433" s="91"/>
      <c r="I433" s="88" t="s">
        <v>7</v>
      </c>
      <c r="J433" s="88" t="s">
        <v>8</v>
      </c>
    </row>
    <row r="434" spans="1:10">
      <c r="A434" s="89"/>
      <c r="B434" s="89"/>
      <c r="C434" s="89"/>
      <c r="D434" s="89"/>
      <c r="E434" s="89"/>
      <c r="F434" s="4" t="s">
        <v>9</v>
      </c>
      <c r="G434" s="4" t="s">
        <v>10</v>
      </c>
      <c r="H434" s="4" t="s">
        <v>11</v>
      </c>
      <c r="I434" s="89"/>
      <c r="J434" s="89"/>
    </row>
    <row r="435" spans="1:10">
      <c r="A435" s="5" t="s">
        <v>1267</v>
      </c>
      <c r="B435" s="6">
        <v>44901.676453993059</v>
      </c>
      <c r="C435" s="5" t="s">
        <v>1215</v>
      </c>
      <c r="D435" s="7"/>
      <c r="E435" s="10"/>
      <c r="F435" s="8">
        <v>5568.9</v>
      </c>
      <c r="I435" s="11" t="s">
        <v>9</v>
      </c>
      <c r="J435" s="5" t="s">
        <v>1215</v>
      </c>
    </row>
    <row r="436" spans="1:10">
      <c r="A436" s="12" t="s">
        <v>21</v>
      </c>
      <c r="B436" s="3"/>
      <c r="C436" s="3"/>
      <c r="D436" s="7"/>
      <c r="E436" s="10"/>
      <c r="H436" s="8"/>
      <c r="I436" s="11"/>
      <c r="J436" s="10"/>
    </row>
    <row r="437" spans="1:10" ht="15.75" customHeight="1">
      <c r="A437" s="13" t="s">
        <v>22</v>
      </c>
      <c r="B437" s="13" t="s">
        <v>23</v>
      </c>
      <c r="C437" s="13" t="s">
        <v>24</v>
      </c>
      <c r="D437" s="21">
        <v>112370425</v>
      </c>
      <c r="E437" s="14">
        <v>112370527</v>
      </c>
      <c r="H437" s="8"/>
      <c r="I437" s="11"/>
      <c r="J437" s="10"/>
    </row>
    <row r="438" spans="1:10">
      <c r="A438" s="5"/>
      <c r="B438" s="6"/>
      <c r="C438" s="5"/>
      <c r="D438" s="7"/>
      <c r="E438" s="10"/>
      <c r="H438" s="8"/>
      <c r="I438" s="11"/>
      <c r="J438" s="10"/>
    </row>
    <row r="439" spans="1:10">
      <c r="A439" s="5"/>
      <c r="B439" s="6"/>
      <c r="C439" s="5"/>
      <c r="D439" s="7"/>
      <c r="E439" s="10"/>
      <c r="H439" s="8"/>
      <c r="I439" s="11"/>
      <c r="J439" s="10"/>
    </row>
    <row r="440" spans="1:10">
      <c r="A440" s="5" t="s">
        <v>1268</v>
      </c>
      <c r="B440" s="6">
        <v>44901.801983449077</v>
      </c>
      <c r="C440" s="5" t="s">
        <v>1213</v>
      </c>
      <c r="D440" s="7"/>
      <c r="E440" s="10"/>
      <c r="F440" s="8">
        <v>8749.3700000000008</v>
      </c>
      <c r="I440" s="11" t="s">
        <v>9</v>
      </c>
      <c r="J440" s="5" t="s">
        <v>1213</v>
      </c>
    </row>
    <row r="441" spans="1:10">
      <c r="A441" s="5" t="s">
        <v>1268</v>
      </c>
      <c r="B441" s="6">
        <v>44901.801983449077</v>
      </c>
      <c r="C441" s="5" t="s">
        <v>1213</v>
      </c>
      <c r="D441" s="7"/>
      <c r="E441" s="10"/>
      <c r="H441" s="8">
        <v>373.81</v>
      </c>
      <c r="I441" s="11" t="s">
        <v>226</v>
      </c>
      <c r="J441" s="5" t="s">
        <v>1213</v>
      </c>
    </row>
    <row r="442" spans="1:10">
      <c r="A442" s="12" t="s">
        <v>21</v>
      </c>
      <c r="B442" s="3"/>
      <c r="C442" s="3"/>
      <c r="D442" s="7"/>
      <c r="E442" s="10"/>
      <c r="H442" s="8"/>
      <c r="I442" s="11"/>
      <c r="J442" s="10"/>
    </row>
    <row r="443" spans="1:10" ht="15.75" customHeight="1">
      <c r="A443" s="13" t="s">
        <v>22</v>
      </c>
      <c r="B443" s="13" t="s">
        <v>23</v>
      </c>
      <c r="C443" s="13" t="s">
        <v>24</v>
      </c>
      <c r="D443" s="21">
        <v>112370427</v>
      </c>
      <c r="E443" s="14">
        <v>112370528</v>
      </c>
      <c r="H443" s="8"/>
      <c r="I443" s="11"/>
      <c r="J443" s="10"/>
    </row>
    <row r="446" spans="1:10">
      <c r="A446" s="1" t="s">
        <v>0</v>
      </c>
      <c r="B446" s="2"/>
      <c r="C446" s="2"/>
      <c r="D446" s="2"/>
      <c r="E446" s="2"/>
      <c r="F446" s="2"/>
      <c r="G446" s="2"/>
      <c r="H446" s="2"/>
      <c r="I446" s="2"/>
      <c r="J446" s="2"/>
    </row>
    <row r="447" spans="1:10">
      <c r="A447" s="3" t="s">
        <v>155</v>
      </c>
      <c r="B447" s="2"/>
      <c r="C447" s="2"/>
      <c r="D447" s="2"/>
      <c r="E447" s="2"/>
      <c r="F447" s="2"/>
      <c r="G447" s="2"/>
      <c r="H447" s="2"/>
      <c r="I447" s="2"/>
      <c r="J447" s="2"/>
    </row>
    <row r="448" spans="1:10">
      <c r="A448" s="88" t="s">
        <v>0</v>
      </c>
      <c r="B448" s="88" t="s">
        <v>2</v>
      </c>
      <c r="C448" s="88" t="s">
        <v>3</v>
      </c>
      <c r="D448" s="88" t="s">
        <v>4</v>
      </c>
      <c r="E448" s="88" t="s">
        <v>5</v>
      </c>
      <c r="F448" s="88" t="s">
        <v>6</v>
      </c>
      <c r="G448" s="90"/>
      <c r="H448" s="91"/>
      <c r="I448" s="88" t="s">
        <v>7</v>
      </c>
      <c r="J448" s="88" t="s">
        <v>8</v>
      </c>
    </row>
    <row r="449" spans="1:10">
      <c r="A449" s="89"/>
      <c r="B449" s="89"/>
      <c r="C449" s="89"/>
      <c r="D449" s="89"/>
      <c r="E449" s="89"/>
      <c r="F449" s="4" t="s">
        <v>9</v>
      </c>
      <c r="G449" s="4" t="s">
        <v>10</v>
      </c>
      <c r="H449" s="4" t="s">
        <v>11</v>
      </c>
      <c r="I449" s="89"/>
      <c r="J449" s="89"/>
    </row>
    <row r="450" spans="1:10">
      <c r="A450" s="5" t="s">
        <v>1269</v>
      </c>
      <c r="B450" s="6">
        <v>44902.677482928237</v>
      </c>
      <c r="C450" s="5" t="s">
        <v>1215</v>
      </c>
      <c r="D450" s="7"/>
      <c r="E450" s="10"/>
      <c r="F450" s="8">
        <v>7500.24</v>
      </c>
      <c r="I450" s="11" t="s">
        <v>9</v>
      </c>
      <c r="J450" s="5" t="s">
        <v>1215</v>
      </c>
    </row>
    <row r="451" spans="1:10">
      <c r="A451" s="5" t="s">
        <v>1269</v>
      </c>
      <c r="B451" s="6">
        <v>44902.677482928237</v>
      </c>
      <c r="C451" s="5" t="s">
        <v>1215</v>
      </c>
      <c r="D451" s="7"/>
      <c r="E451" s="10"/>
      <c r="H451" s="8">
        <v>521.87</v>
      </c>
      <c r="I451" s="5" t="s">
        <v>224</v>
      </c>
      <c r="J451" s="5" t="s">
        <v>1215</v>
      </c>
    </row>
    <row r="452" spans="1:10">
      <c r="A452" s="12" t="s">
        <v>21</v>
      </c>
      <c r="B452" s="3"/>
      <c r="C452" s="3"/>
      <c r="D452" s="7"/>
      <c r="E452" s="10"/>
      <c r="H452" s="8"/>
      <c r="I452" s="11"/>
      <c r="J452" s="5"/>
    </row>
    <row r="453" spans="1:10" ht="15.75" customHeight="1">
      <c r="A453" s="13" t="s">
        <v>22</v>
      </c>
      <c r="B453" s="13" t="s">
        <v>23</v>
      </c>
      <c r="C453" s="13" t="s">
        <v>24</v>
      </c>
      <c r="D453" s="21">
        <v>112372452</v>
      </c>
      <c r="E453" s="14">
        <v>112378642</v>
      </c>
      <c r="H453" s="8"/>
      <c r="I453" s="11"/>
      <c r="J453" s="5"/>
    </row>
    <row r="454" spans="1:10">
      <c r="A454" s="5"/>
      <c r="B454" s="6"/>
      <c r="C454" s="5"/>
      <c r="D454" s="7"/>
      <c r="E454" s="10"/>
      <c r="H454" s="8"/>
      <c r="I454" s="11"/>
      <c r="J454" s="5"/>
    </row>
    <row r="455" spans="1:10">
      <c r="A455" s="5"/>
      <c r="B455" s="6"/>
      <c r="C455" s="5"/>
      <c r="D455" s="7"/>
      <c r="E455" s="10"/>
      <c r="H455" s="8"/>
      <c r="I455" s="11"/>
      <c r="J455" s="5"/>
    </row>
    <row r="456" spans="1:10">
      <c r="A456" s="5" t="s">
        <v>1270</v>
      </c>
      <c r="B456" s="6">
        <v>44902.800305266202</v>
      </c>
      <c r="C456" s="5" t="s">
        <v>1213</v>
      </c>
      <c r="D456" s="7"/>
      <c r="E456" s="10"/>
      <c r="F456" s="8">
        <v>7537.02</v>
      </c>
      <c r="I456" s="11" t="s">
        <v>9</v>
      </c>
      <c r="J456" s="5" t="s">
        <v>1213</v>
      </c>
    </row>
    <row r="457" spans="1:10">
      <c r="A457" s="12" t="s">
        <v>21</v>
      </c>
      <c r="B457" s="3"/>
      <c r="C457" s="3"/>
      <c r="D457" s="7"/>
      <c r="E457" s="10"/>
      <c r="H457" s="8"/>
      <c r="I457" s="11"/>
      <c r="J457" s="5"/>
    </row>
    <row r="458" spans="1:10" ht="15.75" customHeight="1">
      <c r="A458" s="13" t="s">
        <v>22</v>
      </c>
      <c r="B458" s="13" t="s">
        <v>23</v>
      </c>
      <c r="C458" s="13" t="s">
        <v>24</v>
      </c>
      <c r="D458" s="21">
        <v>112372556</v>
      </c>
      <c r="E458" s="14">
        <v>112378643</v>
      </c>
      <c r="H458" s="8"/>
      <c r="I458" s="11"/>
      <c r="J458" s="5"/>
    </row>
    <row r="461" spans="1:10">
      <c r="A461" s="1" t="s">
        <v>0</v>
      </c>
      <c r="B461" s="2"/>
      <c r="C461" s="2"/>
      <c r="D461" s="2"/>
      <c r="E461" s="2"/>
      <c r="F461" s="2"/>
      <c r="G461" s="2"/>
      <c r="H461" s="2"/>
      <c r="I461" s="2"/>
      <c r="J461" s="2"/>
    </row>
    <row r="462" spans="1:10">
      <c r="A462" s="3" t="s">
        <v>159</v>
      </c>
      <c r="B462" s="2"/>
      <c r="C462" s="2"/>
      <c r="D462" s="2"/>
      <c r="E462" s="2"/>
      <c r="F462" s="2"/>
      <c r="G462" s="2"/>
      <c r="H462" s="2"/>
      <c r="I462" s="2"/>
      <c r="J462" s="2"/>
    </row>
    <row r="463" spans="1:10">
      <c r="A463" s="88" t="s">
        <v>0</v>
      </c>
      <c r="B463" s="88" t="s">
        <v>2</v>
      </c>
      <c r="C463" s="88" t="s">
        <v>3</v>
      </c>
      <c r="D463" s="88" t="s">
        <v>4</v>
      </c>
      <c r="E463" s="88" t="s">
        <v>5</v>
      </c>
      <c r="F463" s="88" t="s">
        <v>6</v>
      </c>
      <c r="G463" s="90"/>
      <c r="H463" s="91"/>
      <c r="I463" s="88" t="s">
        <v>7</v>
      </c>
      <c r="J463" s="88" t="s">
        <v>8</v>
      </c>
    </row>
    <row r="464" spans="1:10">
      <c r="A464" s="89"/>
      <c r="B464" s="89"/>
      <c r="C464" s="89"/>
      <c r="D464" s="89"/>
      <c r="E464" s="89"/>
      <c r="F464" s="4" t="s">
        <v>9</v>
      </c>
      <c r="G464" s="4" t="s">
        <v>10</v>
      </c>
      <c r="H464" s="4" t="s">
        <v>11</v>
      </c>
      <c r="I464" s="89"/>
      <c r="J464" s="89"/>
    </row>
    <row r="465" spans="1:10">
      <c r="A465" s="5" t="s">
        <v>1271</v>
      </c>
      <c r="B465" s="6">
        <v>44903.674581620369</v>
      </c>
      <c r="C465" s="5" t="s">
        <v>1215</v>
      </c>
      <c r="D465" s="7"/>
      <c r="E465" s="10"/>
      <c r="F465" s="8">
        <v>6905.12</v>
      </c>
      <c r="I465" s="11" t="s">
        <v>9</v>
      </c>
      <c r="J465" s="5" t="s">
        <v>1215</v>
      </c>
    </row>
    <row r="466" spans="1:10">
      <c r="A466" s="12" t="s">
        <v>21</v>
      </c>
      <c r="B466" s="3"/>
      <c r="C466" s="3"/>
      <c r="D466" s="7"/>
      <c r="E466" s="10"/>
      <c r="H466" s="8"/>
      <c r="I466" s="11"/>
      <c r="J466" s="10"/>
    </row>
    <row r="467" spans="1:10" ht="15.75" customHeight="1">
      <c r="A467" s="13" t="s">
        <v>22</v>
      </c>
      <c r="B467" s="13" t="s">
        <v>23</v>
      </c>
      <c r="C467" s="13" t="s">
        <v>24</v>
      </c>
      <c r="D467" s="79">
        <v>112386961</v>
      </c>
      <c r="E467" s="14">
        <v>112387916</v>
      </c>
      <c r="H467" s="8"/>
      <c r="I467" s="11"/>
      <c r="J467" s="10"/>
    </row>
    <row r="468" spans="1:10">
      <c r="A468" s="5"/>
      <c r="B468" s="6"/>
      <c r="C468" s="5"/>
      <c r="E468" s="10"/>
      <c r="H468" s="8"/>
      <c r="I468" s="11"/>
      <c r="J468" s="10"/>
    </row>
    <row r="469" spans="1:10">
      <c r="A469" s="5"/>
      <c r="B469" s="6"/>
      <c r="C469" s="5"/>
      <c r="D469" s="7"/>
      <c r="E469" s="10"/>
      <c r="H469" s="8"/>
      <c r="I469" s="11"/>
      <c r="J469" s="10"/>
    </row>
    <row r="470" spans="1:10">
      <c r="A470" s="5" t="s">
        <v>1272</v>
      </c>
      <c r="B470" s="6">
        <v>44903.813078344909</v>
      </c>
      <c r="C470" s="5" t="s">
        <v>1213</v>
      </c>
      <c r="D470" s="7"/>
      <c r="E470" s="10"/>
      <c r="F470" s="8">
        <v>9705.17</v>
      </c>
      <c r="I470" s="11" t="s">
        <v>9</v>
      </c>
      <c r="J470" s="5" t="s">
        <v>1213</v>
      </c>
    </row>
    <row r="471" spans="1:10">
      <c r="A471" s="12" t="s">
        <v>21</v>
      </c>
      <c r="B471" s="3"/>
      <c r="C471" s="3"/>
      <c r="D471" s="7"/>
      <c r="E471" s="10"/>
      <c r="H471" s="8"/>
      <c r="I471" s="11"/>
      <c r="J471" s="10"/>
    </row>
    <row r="472" spans="1:10" ht="15.75" customHeight="1">
      <c r="A472" s="13" t="s">
        <v>22</v>
      </c>
      <c r="B472" s="13" t="s">
        <v>23</v>
      </c>
      <c r="C472" s="13" t="s">
        <v>24</v>
      </c>
      <c r="D472" s="79">
        <v>112386962</v>
      </c>
      <c r="E472" s="14">
        <v>112387918</v>
      </c>
      <c r="H472" s="8"/>
      <c r="I472" s="11"/>
      <c r="J472" s="10"/>
    </row>
    <row r="475" spans="1:10">
      <c r="A475" s="1" t="s">
        <v>0</v>
      </c>
      <c r="B475" s="2"/>
      <c r="C475" s="2"/>
      <c r="D475" s="2"/>
      <c r="E475" s="2"/>
      <c r="F475" s="2"/>
      <c r="G475" s="2"/>
      <c r="H475" s="2"/>
      <c r="I475" s="2"/>
      <c r="J475" s="2"/>
    </row>
    <row r="476" spans="1:10">
      <c r="A476" s="3" t="s">
        <v>162</v>
      </c>
      <c r="B476" s="2"/>
      <c r="C476" s="2"/>
      <c r="D476" s="2"/>
      <c r="E476" s="2"/>
      <c r="F476" s="2"/>
      <c r="G476" s="2"/>
      <c r="H476" s="2"/>
      <c r="I476" s="2"/>
      <c r="J476" s="2"/>
    </row>
    <row r="477" spans="1:10">
      <c r="A477" s="88" t="s">
        <v>0</v>
      </c>
      <c r="B477" s="88" t="s">
        <v>2</v>
      </c>
      <c r="C477" s="88" t="s">
        <v>3</v>
      </c>
      <c r="D477" s="88" t="s">
        <v>4</v>
      </c>
      <c r="E477" s="88" t="s">
        <v>5</v>
      </c>
      <c r="F477" s="88" t="s">
        <v>6</v>
      </c>
      <c r="G477" s="90"/>
      <c r="H477" s="91"/>
      <c r="I477" s="88" t="s">
        <v>7</v>
      </c>
      <c r="J477" s="88" t="s">
        <v>8</v>
      </c>
    </row>
    <row r="478" spans="1:10">
      <c r="A478" s="89"/>
      <c r="B478" s="89"/>
      <c r="C478" s="89"/>
      <c r="D478" s="89"/>
      <c r="E478" s="89"/>
      <c r="F478" s="4" t="s">
        <v>9</v>
      </c>
      <c r="G478" s="4" t="s">
        <v>10</v>
      </c>
      <c r="H478" s="4" t="s">
        <v>11</v>
      </c>
      <c r="I478" s="89"/>
      <c r="J478" s="89"/>
    </row>
    <row r="479" spans="1:10">
      <c r="A479" s="5" t="s">
        <v>1273</v>
      </c>
      <c r="B479" s="6">
        <v>44904.678068379631</v>
      </c>
      <c r="C479" s="5" t="s">
        <v>1215</v>
      </c>
      <c r="F479" s="8">
        <v>8177.94</v>
      </c>
      <c r="I479" s="11" t="s">
        <v>9</v>
      </c>
      <c r="J479" s="5" t="s">
        <v>1215</v>
      </c>
    </row>
    <row r="480" spans="1:10">
      <c r="A480" s="12" t="s">
        <v>21</v>
      </c>
      <c r="B480" s="3"/>
      <c r="C480" s="3"/>
    </row>
    <row r="481" spans="1:10" ht="15.75" customHeight="1">
      <c r="A481" s="13" t="s">
        <v>22</v>
      </c>
      <c r="B481" s="13" t="s">
        <v>23</v>
      </c>
      <c r="C481" s="13" t="s">
        <v>24</v>
      </c>
      <c r="D481" s="79">
        <v>112386963</v>
      </c>
      <c r="E481" s="14">
        <v>112387920</v>
      </c>
    </row>
    <row r="484" spans="1:10">
      <c r="A484" s="5" t="s">
        <v>1274</v>
      </c>
      <c r="B484" s="6">
        <v>44904.797242025466</v>
      </c>
      <c r="C484" s="5" t="s">
        <v>1213</v>
      </c>
      <c r="F484" s="8">
        <v>7406.84</v>
      </c>
      <c r="I484" s="11" t="s">
        <v>9</v>
      </c>
      <c r="J484" s="5" t="s">
        <v>1213</v>
      </c>
    </row>
    <row r="485" spans="1:10">
      <c r="A485" s="12" t="s">
        <v>21</v>
      </c>
      <c r="B485" s="3"/>
      <c r="C485" s="3"/>
    </row>
    <row r="486" spans="1:10" ht="15.75" customHeight="1">
      <c r="A486" s="13" t="s">
        <v>22</v>
      </c>
      <c r="B486" s="13" t="s">
        <v>23</v>
      </c>
      <c r="C486" s="13" t="s">
        <v>24</v>
      </c>
      <c r="D486" s="79">
        <v>112386964</v>
      </c>
      <c r="E486" s="14">
        <v>112387922</v>
      </c>
    </row>
    <row r="489" spans="1:10">
      <c r="A489" s="5" t="s">
        <v>1275</v>
      </c>
      <c r="B489" s="6">
        <v>44905.589172060187</v>
      </c>
      <c r="C489" s="5" t="s">
        <v>1215</v>
      </c>
      <c r="F489" s="8">
        <v>5835.61</v>
      </c>
      <c r="I489" s="11" t="s">
        <v>9</v>
      </c>
      <c r="J489" s="5" t="s">
        <v>1215</v>
      </c>
    </row>
    <row r="490" spans="1:10">
      <c r="A490" s="5" t="s">
        <v>1275</v>
      </c>
      <c r="B490" s="6">
        <v>44905.589172060187</v>
      </c>
      <c r="C490" s="5" t="s">
        <v>1215</v>
      </c>
      <c r="H490" s="8">
        <v>231.8</v>
      </c>
      <c r="I490" s="5" t="s">
        <v>224</v>
      </c>
      <c r="J490" s="5" t="s">
        <v>1215</v>
      </c>
    </row>
    <row r="491" spans="1:10">
      <c r="A491" s="12" t="s">
        <v>21</v>
      </c>
      <c r="B491" s="3"/>
      <c r="C491" s="3"/>
      <c r="F491" s="8"/>
      <c r="I491" s="5"/>
      <c r="J491" s="5"/>
    </row>
    <row r="492" spans="1:10" ht="15.75" customHeight="1">
      <c r="A492" s="13" t="s">
        <v>22</v>
      </c>
      <c r="B492" s="13" t="s">
        <v>23</v>
      </c>
      <c r="C492" s="13" t="s">
        <v>24</v>
      </c>
      <c r="D492" s="79">
        <v>112396139</v>
      </c>
      <c r="E492" s="14">
        <v>112399598</v>
      </c>
    </row>
    <row r="495" spans="1:10">
      <c r="A495" s="5" t="s">
        <v>1276</v>
      </c>
      <c r="B495" s="6">
        <v>44905.591135347233</v>
      </c>
      <c r="C495" s="5" t="s">
        <v>1213</v>
      </c>
      <c r="F495" s="8">
        <v>5777.6</v>
      </c>
      <c r="I495" s="11" t="s">
        <v>9</v>
      </c>
      <c r="J495" s="5" t="s">
        <v>1213</v>
      </c>
    </row>
    <row r="496" spans="1:10">
      <c r="A496" s="12" t="s">
        <v>21</v>
      </c>
      <c r="B496" s="3"/>
      <c r="C496" s="3"/>
    </row>
    <row r="497" spans="1:10" ht="15.75" customHeight="1">
      <c r="A497" s="13" t="s">
        <v>22</v>
      </c>
      <c r="B497" s="13" t="s">
        <v>23</v>
      </c>
      <c r="C497" s="13" t="s">
        <v>24</v>
      </c>
      <c r="D497" s="79">
        <v>112396342</v>
      </c>
      <c r="E497" s="14">
        <v>112399599</v>
      </c>
    </row>
    <row r="500" spans="1:10">
      <c r="A500" s="1" t="s">
        <v>0</v>
      </c>
      <c r="B500" s="2"/>
      <c r="C500" s="2"/>
      <c r="D500" s="2"/>
      <c r="E500" s="2"/>
      <c r="F500" s="2"/>
      <c r="G500" s="2"/>
      <c r="H500" s="2"/>
      <c r="I500" s="2"/>
      <c r="J500" s="2"/>
    </row>
    <row r="501" spans="1:10">
      <c r="A501" s="3" t="s">
        <v>167</v>
      </c>
      <c r="B501" s="2"/>
      <c r="C501" s="2"/>
      <c r="D501" s="2"/>
      <c r="E501" s="2"/>
      <c r="F501" s="2"/>
      <c r="G501" s="2"/>
      <c r="H501" s="2"/>
      <c r="I501" s="2"/>
      <c r="J501" s="2"/>
    </row>
    <row r="502" spans="1:10">
      <c r="A502" s="88" t="s">
        <v>0</v>
      </c>
      <c r="B502" s="88" t="s">
        <v>2</v>
      </c>
      <c r="C502" s="88" t="s">
        <v>3</v>
      </c>
      <c r="D502" s="88" t="s">
        <v>4</v>
      </c>
      <c r="E502" s="88" t="s">
        <v>5</v>
      </c>
      <c r="F502" s="88" t="s">
        <v>6</v>
      </c>
      <c r="G502" s="90"/>
      <c r="H502" s="91"/>
      <c r="I502" s="88" t="s">
        <v>7</v>
      </c>
      <c r="J502" s="88" t="s">
        <v>8</v>
      </c>
    </row>
    <row r="503" spans="1:10">
      <c r="A503" s="89"/>
      <c r="B503" s="89"/>
      <c r="C503" s="89"/>
      <c r="D503" s="89"/>
      <c r="E503" s="89"/>
      <c r="F503" s="4" t="s">
        <v>9</v>
      </c>
      <c r="G503" s="4" t="s">
        <v>10</v>
      </c>
      <c r="H503" s="4" t="s">
        <v>11</v>
      </c>
      <c r="I503" s="89"/>
      <c r="J503" s="89"/>
    </row>
    <row r="504" spans="1:10">
      <c r="A504" s="5" t="s">
        <v>1277</v>
      </c>
      <c r="B504" s="6">
        <v>44907.716205879631</v>
      </c>
      <c r="C504" s="5" t="s">
        <v>1215</v>
      </c>
      <c r="F504" s="8">
        <v>8794.48</v>
      </c>
      <c r="I504" s="11" t="s">
        <v>9</v>
      </c>
      <c r="J504" s="5" t="s">
        <v>1215</v>
      </c>
    </row>
    <row r="505" spans="1:10">
      <c r="A505" s="5" t="s">
        <v>1277</v>
      </c>
      <c r="B505" s="6">
        <v>44907.716205879631</v>
      </c>
      <c r="C505" s="5" t="s">
        <v>1215</v>
      </c>
      <c r="H505" s="8">
        <v>662.81</v>
      </c>
      <c r="I505" s="5" t="s">
        <v>224</v>
      </c>
      <c r="J505" s="5" t="s">
        <v>1215</v>
      </c>
    </row>
    <row r="506" spans="1:10">
      <c r="A506" s="12" t="s">
        <v>21</v>
      </c>
      <c r="B506" s="3"/>
      <c r="C506" s="3"/>
      <c r="F506" s="8"/>
      <c r="I506" s="5"/>
      <c r="J506" s="5"/>
    </row>
    <row r="507" spans="1:10" ht="15.75" customHeight="1">
      <c r="A507" s="13" t="s">
        <v>22</v>
      </c>
      <c r="B507" s="13" t="s">
        <v>23</v>
      </c>
      <c r="C507" s="13" t="s">
        <v>24</v>
      </c>
      <c r="D507" s="79">
        <v>112405294</v>
      </c>
      <c r="E507" s="14">
        <v>112405681</v>
      </c>
    </row>
    <row r="510" spans="1:10">
      <c r="A510" s="5" t="s">
        <v>1278</v>
      </c>
      <c r="B510" s="6">
        <v>44907.803237905093</v>
      </c>
      <c r="C510" s="5" t="s">
        <v>1213</v>
      </c>
      <c r="F510" s="8">
        <v>9739.24</v>
      </c>
      <c r="I510" s="11" t="s">
        <v>9</v>
      </c>
      <c r="J510" s="5" t="s">
        <v>1213</v>
      </c>
    </row>
    <row r="511" spans="1:10">
      <c r="A511" s="12" t="s">
        <v>21</v>
      </c>
      <c r="B511" s="3"/>
      <c r="C511" s="3"/>
    </row>
    <row r="512" spans="1:10" ht="15.75" customHeight="1">
      <c r="A512" s="13" t="s">
        <v>22</v>
      </c>
      <c r="B512" s="13" t="s">
        <v>23</v>
      </c>
      <c r="C512" s="13" t="s">
        <v>24</v>
      </c>
      <c r="D512" s="79">
        <v>112405295</v>
      </c>
      <c r="E512" s="14">
        <v>112405682</v>
      </c>
    </row>
    <row r="515" spans="1:10">
      <c r="A515" s="1" t="s">
        <v>0</v>
      </c>
      <c r="B515" s="2"/>
      <c r="C515" s="2"/>
      <c r="D515" s="2"/>
      <c r="E515" s="2"/>
      <c r="F515" s="2"/>
      <c r="G515" s="2"/>
      <c r="H515" s="2"/>
      <c r="I515" s="2"/>
      <c r="J515" s="2"/>
    </row>
    <row r="516" spans="1:10">
      <c r="A516" s="3" t="s">
        <v>171</v>
      </c>
      <c r="B516" s="2"/>
      <c r="C516" s="2"/>
      <c r="D516" s="2"/>
      <c r="E516" s="2"/>
      <c r="F516" s="2"/>
      <c r="G516" s="2"/>
      <c r="H516" s="2"/>
      <c r="I516" s="2"/>
      <c r="J516" s="2"/>
    </row>
    <row r="517" spans="1:10">
      <c r="A517" s="88" t="s">
        <v>0</v>
      </c>
      <c r="B517" s="88" t="s">
        <v>2</v>
      </c>
      <c r="C517" s="88" t="s">
        <v>3</v>
      </c>
      <c r="D517" s="88" t="s">
        <v>4</v>
      </c>
      <c r="E517" s="88" t="s">
        <v>5</v>
      </c>
      <c r="F517" s="88" t="s">
        <v>6</v>
      </c>
      <c r="G517" s="90"/>
      <c r="H517" s="91"/>
      <c r="I517" s="88" t="s">
        <v>7</v>
      </c>
      <c r="J517" s="88" t="s">
        <v>8</v>
      </c>
    </row>
    <row r="518" spans="1:10">
      <c r="A518" s="89"/>
      <c r="B518" s="89"/>
      <c r="C518" s="89"/>
      <c r="D518" s="89"/>
      <c r="E518" s="89"/>
      <c r="F518" s="4" t="s">
        <v>9</v>
      </c>
      <c r="G518" s="4" t="s">
        <v>10</v>
      </c>
      <c r="H518" s="4" t="s">
        <v>11</v>
      </c>
      <c r="I518" s="89"/>
      <c r="J518" s="89"/>
    </row>
    <row r="519" spans="1:10">
      <c r="A519" s="5" t="s">
        <v>1279</v>
      </c>
      <c r="B519" s="6">
        <v>44908.676518981483</v>
      </c>
      <c r="C519" s="5" t="s">
        <v>1215</v>
      </c>
      <c r="H519" s="8">
        <v>540</v>
      </c>
      <c r="I519" s="11" t="s">
        <v>226</v>
      </c>
      <c r="J519" s="5" t="s">
        <v>1215</v>
      </c>
    </row>
    <row r="520" spans="1:10">
      <c r="A520" s="5" t="s">
        <v>1279</v>
      </c>
      <c r="B520" s="6">
        <v>44908.676518981483</v>
      </c>
      <c r="C520" s="5" t="s">
        <v>1215</v>
      </c>
      <c r="F520" s="8">
        <v>6992.06</v>
      </c>
      <c r="I520" s="11" t="s">
        <v>9</v>
      </c>
      <c r="J520" s="5" t="s">
        <v>1215</v>
      </c>
    </row>
    <row r="521" spans="1:10">
      <c r="A521" s="5" t="s">
        <v>1279</v>
      </c>
      <c r="B521" s="6">
        <v>44908.676518981483</v>
      </c>
      <c r="C521" s="5" t="s">
        <v>1215</v>
      </c>
      <c r="H521" s="8">
        <v>86.32</v>
      </c>
      <c r="I521" s="5" t="s">
        <v>224</v>
      </c>
      <c r="J521" s="5" t="s">
        <v>1215</v>
      </c>
    </row>
    <row r="522" spans="1:10">
      <c r="A522" s="12" t="s">
        <v>21</v>
      </c>
      <c r="B522" s="3"/>
      <c r="C522" s="3"/>
      <c r="F522" s="8"/>
      <c r="I522" s="5"/>
      <c r="J522" s="5"/>
    </row>
    <row r="523" spans="1:10" ht="15.75" customHeight="1">
      <c r="A523" s="13" t="s">
        <v>22</v>
      </c>
      <c r="B523" s="13" t="s">
        <v>23</v>
      </c>
      <c r="C523" s="13" t="s">
        <v>24</v>
      </c>
      <c r="D523" s="21">
        <v>112413161</v>
      </c>
      <c r="E523" s="14">
        <v>112413247</v>
      </c>
    </row>
    <row r="526" spans="1:10">
      <c r="A526" s="5" t="s">
        <v>1280</v>
      </c>
      <c r="B526" s="6">
        <v>44908.800774178242</v>
      </c>
      <c r="C526" s="5" t="s">
        <v>1213</v>
      </c>
      <c r="F526" s="8">
        <v>8512.6</v>
      </c>
      <c r="I526" s="11" t="s">
        <v>9</v>
      </c>
      <c r="J526" s="5" t="s">
        <v>1213</v>
      </c>
    </row>
    <row r="527" spans="1:10">
      <c r="A527" s="12" t="s">
        <v>21</v>
      </c>
      <c r="B527" s="3"/>
      <c r="C527" s="3"/>
    </row>
    <row r="528" spans="1:10" ht="15.75" customHeight="1">
      <c r="A528" s="13" t="s">
        <v>22</v>
      </c>
      <c r="B528" s="13" t="s">
        <v>23</v>
      </c>
      <c r="C528" s="13" t="s">
        <v>24</v>
      </c>
      <c r="D528" s="21">
        <v>112413164</v>
      </c>
      <c r="E528" s="14">
        <v>112413248</v>
      </c>
    </row>
    <row r="531" spans="1:10">
      <c r="A531" s="1" t="s">
        <v>0</v>
      </c>
      <c r="B531" s="2"/>
      <c r="C531" s="2"/>
      <c r="D531" s="2"/>
      <c r="E531" s="2"/>
      <c r="F531" s="2"/>
      <c r="G531" s="2"/>
      <c r="H531" s="2"/>
      <c r="I531" s="2"/>
      <c r="J531" s="2"/>
    </row>
    <row r="532" spans="1:10">
      <c r="A532" s="3" t="s">
        <v>174</v>
      </c>
      <c r="B532" s="2"/>
      <c r="C532" s="2"/>
      <c r="D532" s="2"/>
      <c r="E532" s="2"/>
      <c r="F532" s="2"/>
      <c r="G532" s="2"/>
      <c r="H532" s="2"/>
      <c r="I532" s="2"/>
      <c r="J532" s="2"/>
    </row>
    <row r="533" spans="1:10">
      <c r="A533" s="88" t="s">
        <v>0</v>
      </c>
      <c r="B533" s="88" t="s">
        <v>2</v>
      </c>
      <c r="C533" s="88" t="s">
        <v>3</v>
      </c>
      <c r="D533" s="88" t="s">
        <v>4</v>
      </c>
      <c r="E533" s="88" t="s">
        <v>5</v>
      </c>
      <c r="F533" s="88" t="s">
        <v>6</v>
      </c>
      <c r="G533" s="90"/>
      <c r="H533" s="91"/>
      <c r="I533" s="88" t="s">
        <v>7</v>
      </c>
      <c r="J533" s="88" t="s">
        <v>8</v>
      </c>
    </row>
    <row r="534" spans="1:10">
      <c r="A534" s="89"/>
      <c r="B534" s="89"/>
      <c r="C534" s="89"/>
      <c r="D534" s="89"/>
      <c r="E534" s="89"/>
      <c r="F534" s="4" t="s">
        <v>9</v>
      </c>
      <c r="G534" s="4" t="s">
        <v>10</v>
      </c>
      <c r="H534" s="4" t="s">
        <v>11</v>
      </c>
      <c r="I534" s="89"/>
      <c r="J534" s="89"/>
    </row>
    <row r="535" spans="1:10">
      <c r="A535" s="5" t="s">
        <v>1281</v>
      </c>
      <c r="B535" s="6">
        <v>44909.72831082176</v>
      </c>
      <c r="C535" s="5" t="s">
        <v>1215</v>
      </c>
      <c r="D535" s="7"/>
      <c r="E535" s="10"/>
      <c r="F535" s="8">
        <v>8455.2900000000009</v>
      </c>
      <c r="I535" s="11" t="s">
        <v>9</v>
      </c>
      <c r="J535" s="5" t="s">
        <v>1215</v>
      </c>
    </row>
    <row r="536" spans="1:10">
      <c r="A536" s="12" t="s">
        <v>21</v>
      </c>
      <c r="B536" s="3"/>
      <c r="C536" s="3"/>
      <c r="D536" s="7"/>
      <c r="E536" s="10"/>
      <c r="H536" s="8"/>
      <c r="I536" s="11"/>
      <c r="J536" s="5"/>
    </row>
    <row r="537" spans="1:10" ht="15.75" customHeight="1">
      <c r="A537" s="13" t="s">
        <v>22</v>
      </c>
      <c r="B537" s="13" t="s">
        <v>23</v>
      </c>
      <c r="C537" s="13" t="s">
        <v>24</v>
      </c>
      <c r="D537" s="21">
        <v>112414933</v>
      </c>
      <c r="E537" s="14">
        <v>112414994</v>
      </c>
      <c r="H537" s="8"/>
      <c r="I537" s="11"/>
      <c r="J537" s="5"/>
    </row>
    <row r="538" spans="1:10">
      <c r="A538" s="5"/>
      <c r="B538" s="6"/>
      <c r="C538" s="5"/>
      <c r="D538" s="7"/>
      <c r="E538" s="10"/>
      <c r="H538" s="8"/>
      <c r="I538" s="11"/>
      <c r="J538" s="5"/>
    </row>
    <row r="539" spans="1:10">
      <c r="A539" s="5"/>
      <c r="B539" s="6"/>
      <c r="C539" s="5"/>
      <c r="D539" s="7"/>
      <c r="E539" s="10"/>
      <c r="H539" s="8"/>
      <c r="I539" s="11"/>
      <c r="J539" s="5"/>
    </row>
    <row r="540" spans="1:10">
      <c r="A540" s="5" t="s">
        <v>1282</v>
      </c>
      <c r="B540" s="6">
        <v>44909.801651250003</v>
      </c>
      <c r="C540" s="5" t="s">
        <v>1213</v>
      </c>
      <c r="D540" s="7"/>
      <c r="E540" s="10"/>
      <c r="F540" s="8">
        <v>12464.25</v>
      </c>
      <c r="I540" s="11" t="s">
        <v>9</v>
      </c>
      <c r="J540" s="5" t="s">
        <v>1213</v>
      </c>
    </row>
    <row r="541" spans="1:10">
      <c r="A541" s="12" t="s">
        <v>21</v>
      </c>
      <c r="B541" s="3"/>
      <c r="C541" s="3"/>
      <c r="D541" s="7"/>
      <c r="E541" s="10"/>
      <c r="H541" s="8"/>
      <c r="I541" s="11"/>
      <c r="J541" s="5"/>
    </row>
    <row r="542" spans="1:10" ht="15.75" customHeight="1">
      <c r="A542" s="13" t="s">
        <v>22</v>
      </c>
      <c r="B542" s="13" t="s">
        <v>23</v>
      </c>
      <c r="C542" s="13" t="s">
        <v>24</v>
      </c>
      <c r="D542" s="21">
        <v>112414937</v>
      </c>
      <c r="E542" s="14">
        <v>112414995</v>
      </c>
      <c r="H542" s="8"/>
      <c r="I542" s="11"/>
      <c r="J542" s="5"/>
    </row>
    <row r="545" spans="1:10">
      <c r="A545" s="1" t="s">
        <v>0</v>
      </c>
      <c r="B545" s="2"/>
      <c r="C545" s="2"/>
      <c r="D545" s="2"/>
      <c r="E545" s="2"/>
      <c r="F545" s="2"/>
      <c r="G545" s="2"/>
      <c r="H545" s="2"/>
      <c r="I545" s="2"/>
      <c r="J545" s="2"/>
    </row>
    <row r="546" spans="1:10">
      <c r="A546" s="3" t="s">
        <v>178</v>
      </c>
      <c r="B546" s="2"/>
      <c r="C546" s="2"/>
      <c r="D546" s="2"/>
      <c r="E546" s="2"/>
      <c r="F546" s="2"/>
      <c r="G546" s="2"/>
      <c r="H546" s="2"/>
      <c r="I546" s="2"/>
      <c r="J546" s="2"/>
    </row>
    <row r="547" spans="1:10">
      <c r="A547" s="88" t="s">
        <v>0</v>
      </c>
      <c r="B547" s="88" t="s">
        <v>2</v>
      </c>
      <c r="C547" s="88" t="s">
        <v>3</v>
      </c>
      <c r="D547" s="88" t="s">
        <v>4</v>
      </c>
      <c r="E547" s="88" t="s">
        <v>5</v>
      </c>
      <c r="F547" s="88" t="s">
        <v>6</v>
      </c>
      <c r="G547" s="90"/>
      <c r="H547" s="91"/>
      <c r="I547" s="88" t="s">
        <v>7</v>
      </c>
      <c r="J547" s="88" t="s">
        <v>8</v>
      </c>
    </row>
    <row r="548" spans="1:10">
      <c r="A548" s="89"/>
      <c r="B548" s="89"/>
      <c r="C548" s="89"/>
      <c r="D548" s="89"/>
      <c r="E548" s="89"/>
      <c r="F548" s="4" t="s">
        <v>9</v>
      </c>
      <c r="G548" s="4" t="s">
        <v>10</v>
      </c>
      <c r="H548" s="4" t="s">
        <v>11</v>
      </c>
      <c r="I548" s="89"/>
      <c r="J548" s="89"/>
    </row>
    <row r="549" spans="1:10">
      <c r="A549" s="5" t="s">
        <v>1283</v>
      </c>
      <c r="B549" s="6">
        <v>44910.701604201393</v>
      </c>
      <c r="C549" s="5" t="s">
        <v>1215</v>
      </c>
      <c r="D549" s="7"/>
      <c r="E549" s="10"/>
      <c r="F549" s="8">
        <v>11151.75</v>
      </c>
      <c r="I549" s="11" t="s">
        <v>9</v>
      </c>
      <c r="J549" s="5" t="s">
        <v>1215</v>
      </c>
    </row>
    <row r="550" spans="1:10">
      <c r="A550" s="5" t="s">
        <v>1283</v>
      </c>
      <c r="B550" s="6">
        <v>44910.701604201393</v>
      </c>
      <c r="C550" s="5" t="s">
        <v>1215</v>
      </c>
      <c r="D550" s="7"/>
      <c r="E550" s="10"/>
      <c r="H550" s="8">
        <v>113</v>
      </c>
      <c r="I550" s="11" t="s">
        <v>226</v>
      </c>
      <c r="J550" s="5" t="s">
        <v>1215</v>
      </c>
    </row>
    <row r="551" spans="1:10">
      <c r="A551" s="12" t="s">
        <v>21</v>
      </c>
      <c r="B551" s="3"/>
      <c r="C551" s="3"/>
      <c r="D551" s="7"/>
      <c r="E551" s="10"/>
      <c r="H551" s="8"/>
      <c r="I551" s="11"/>
      <c r="J551" s="10"/>
    </row>
    <row r="552" spans="1:10" ht="15.75" customHeight="1">
      <c r="A552" s="13" t="s">
        <v>22</v>
      </c>
      <c r="B552" s="13" t="s">
        <v>23</v>
      </c>
      <c r="C552" s="13" t="s">
        <v>24</v>
      </c>
      <c r="D552" s="21">
        <v>112433261</v>
      </c>
      <c r="E552" s="14">
        <v>112433368</v>
      </c>
      <c r="H552" s="8"/>
      <c r="I552" s="11"/>
      <c r="J552" s="10"/>
    </row>
    <row r="553" spans="1:10">
      <c r="A553" s="5"/>
      <c r="B553" s="6"/>
      <c r="C553" s="5"/>
      <c r="D553" s="7"/>
      <c r="E553" s="10"/>
      <c r="H553" s="8"/>
      <c r="I553" s="11"/>
      <c r="J553" s="10"/>
    </row>
    <row r="554" spans="1:10">
      <c r="A554" s="5"/>
      <c r="B554" s="6"/>
      <c r="C554" s="5"/>
      <c r="D554" s="7"/>
      <c r="E554" s="10"/>
      <c r="H554" s="8"/>
      <c r="I554" s="11"/>
      <c r="J554" s="10"/>
    </row>
    <row r="555" spans="1:10">
      <c r="A555" s="5" t="s">
        <v>1284</v>
      </c>
      <c r="B555" s="6">
        <v>44910.822708657397</v>
      </c>
      <c r="C555" s="5" t="s">
        <v>1213</v>
      </c>
      <c r="D555" s="7"/>
      <c r="E555" s="10"/>
      <c r="F555" s="8">
        <v>7066.27</v>
      </c>
      <c r="I555" s="11" t="s">
        <v>9</v>
      </c>
      <c r="J555" s="5" t="s">
        <v>1213</v>
      </c>
    </row>
    <row r="556" spans="1:10">
      <c r="A556" s="12" t="s">
        <v>21</v>
      </c>
      <c r="B556" s="3"/>
      <c r="C556" s="3"/>
      <c r="D556" s="7"/>
      <c r="E556" s="10"/>
      <c r="H556" s="8"/>
      <c r="I556" s="11"/>
      <c r="J556" s="10"/>
    </row>
    <row r="557" spans="1:10" ht="15.75" customHeight="1">
      <c r="A557" s="13" t="s">
        <v>22</v>
      </c>
      <c r="B557" s="13" t="s">
        <v>23</v>
      </c>
      <c r="C557" s="13" t="s">
        <v>24</v>
      </c>
      <c r="D557" s="21">
        <v>112433264</v>
      </c>
      <c r="E557" s="14">
        <v>112433369</v>
      </c>
      <c r="H557" s="8"/>
      <c r="I557" s="11"/>
      <c r="J557" s="10"/>
    </row>
    <row r="560" spans="1:10">
      <c r="A560" s="1" t="s">
        <v>0</v>
      </c>
      <c r="B560" s="2"/>
      <c r="C560" s="2"/>
      <c r="D560" s="2"/>
      <c r="E560" s="2"/>
      <c r="F560" s="2"/>
      <c r="G560" s="2"/>
      <c r="H560" s="2"/>
      <c r="I560" s="2"/>
      <c r="J560" s="2"/>
    </row>
    <row r="561" spans="1:10">
      <c r="A561" s="3" t="s">
        <v>181</v>
      </c>
      <c r="B561" s="2"/>
      <c r="C561" s="2"/>
      <c r="D561" s="2"/>
      <c r="E561" s="2"/>
      <c r="F561" s="2"/>
      <c r="G561" s="2"/>
      <c r="H561" s="2"/>
      <c r="I561" s="2"/>
      <c r="J561" s="2"/>
    </row>
    <row r="562" spans="1:10">
      <c r="A562" s="88" t="s">
        <v>0</v>
      </c>
      <c r="B562" s="88" t="s">
        <v>2</v>
      </c>
      <c r="C562" s="88" t="s">
        <v>3</v>
      </c>
      <c r="D562" s="88" t="s">
        <v>4</v>
      </c>
      <c r="E562" s="88" t="s">
        <v>5</v>
      </c>
      <c r="F562" s="88" t="s">
        <v>6</v>
      </c>
      <c r="G562" s="90"/>
      <c r="H562" s="91"/>
      <c r="I562" s="88" t="s">
        <v>7</v>
      </c>
      <c r="J562" s="88" t="s">
        <v>8</v>
      </c>
    </row>
    <row r="563" spans="1:10">
      <c r="A563" s="89"/>
      <c r="B563" s="89"/>
      <c r="C563" s="89"/>
      <c r="D563" s="89"/>
      <c r="E563" s="89"/>
      <c r="F563" s="4" t="s">
        <v>9</v>
      </c>
      <c r="G563" s="4" t="s">
        <v>10</v>
      </c>
      <c r="H563" s="4" t="s">
        <v>11</v>
      </c>
      <c r="I563" s="89"/>
      <c r="J563" s="89"/>
    </row>
    <row r="564" spans="1:10">
      <c r="A564" s="5" t="s">
        <v>1285</v>
      </c>
      <c r="B564" s="6">
        <v>44911.719590949077</v>
      </c>
      <c r="C564" s="5" t="s">
        <v>1215</v>
      </c>
      <c r="D564" s="7"/>
      <c r="E564" s="10"/>
      <c r="F564" s="8">
        <v>4493.3500000000004</v>
      </c>
      <c r="I564" s="11" t="s">
        <v>9</v>
      </c>
      <c r="J564" s="5" t="s">
        <v>1215</v>
      </c>
    </row>
    <row r="565" spans="1:10">
      <c r="A565" s="12" t="s">
        <v>21</v>
      </c>
      <c r="B565" s="3"/>
      <c r="C565" s="3"/>
      <c r="D565" s="7"/>
      <c r="E565" s="10"/>
      <c r="H565" s="8"/>
      <c r="I565" s="11"/>
      <c r="J565" s="5"/>
    </row>
    <row r="566" spans="1:10" ht="15.75" customHeight="1">
      <c r="A566" s="13" t="s">
        <v>22</v>
      </c>
      <c r="B566" s="13" t="s">
        <v>23</v>
      </c>
      <c r="C566" s="13" t="s">
        <v>24</v>
      </c>
      <c r="D566" s="21">
        <v>112433265</v>
      </c>
      <c r="E566" s="14">
        <v>112433370</v>
      </c>
      <c r="H566" s="8"/>
      <c r="I566" s="11"/>
      <c r="J566" s="5"/>
    </row>
    <row r="567" spans="1:10">
      <c r="A567" s="5"/>
      <c r="B567" s="6"/>
      <c r="C567" s="5"/>
      <c r="D567" s="7"/>
      <c r="E567" s="10"/>
      <c r="H567" s="8"/>
      <c r="I567" s="11"/>
      <c r="J567" s="5"/>
    </row>
    <row r="568" spans="1:10">
      <c r="A568" s="5"/>
      <c r="B568" s="6"/>
      <c r="C568" s="5"/>
      <c r="D568" s="7"/>
      <c r="E568" s="10"/>
      <c r="H568" s="8"/>
      <c r="I568" s="11"/>
      <c r="J568" s="5"/>
    </row>
    <row r="569" spans="1:10">
      <c r="A569" s="5" t="s">
        <v>1286</v>
      </c>
      <c r="B569" s="6">
        <v>44911.812353530091</v>
      </c>
      <c r="C569" s="5" t="s">
        <v>1213</v>
      </c>
      <c r="D569" s="7"/>
      <c r="E569" s="10"/>
      <c r="F569" s="8">
        <v>8500.27</v>
      </c>
      <c r="I569" s="11" t="s">
        <v>9</v>
      </c>
      <c r="J569" s="5" t="s">
        <v>1213</v>
      </c>
    </row>
    <row r="570" spans="1:10">
      <c r="A570" s="12" t="s">
        <v>21</v>
      </c>
      <c r="B570" s="3"/>
      <c r="C570" s="3"/>
      <c r="D570" s="7"/>
      <c r="E570" s="10"/>
      <c r="H570" s="8"/>
      <c r="I570" s="11"/>
      <c r="J570" s="5"/>
    </row>
    <row r="571" spans="1:10" ht="15.75" customHeight="1">
      <c r="A571" s="13" t="s">
        <v>22</v>
      </c>
      <c r="B571" s="13" t="s">
        <v>23</v>
      </c>
      <c r="C571" s="13" t="s">
        <v>24</v>
      </c>
      <c r="D571" s="21">
        <v>112433266</v>
      </c>
      <c r="E571" s="14">
        <v>112433371</v>
      </c>
      <c r="H571" s="8"/>
      <c r="I571" s="11"/>
      <c r="J571" s="5"/>
    </row>
    <row r="574" spans="1:10">
      <c r="A574" s="1" t="s">
        <v>0</v>
      </c>
      <c r="B574" s="2"/>
      <c r="C574" s="2"/>
      <c r="D574" s="2"/>
      <c r="E574" s="2"/>
      <c r="F574" s="2"/>
      <c r="G574" s="2"/>
      <c r="H574" s="2"/>
      <c r="I574" s="2"/>
      <c r="J574" s="2"/>
    </row>
    <row r="575" spans="1:10">
      <c r="A575" s="3" t="s">
        <v>185</v>
      </c>
      <c r="B575" s="2"/>
      <c r="C575" s="2"/>
      <c r="D575" s="2"/>
      <c r="E575" s="2"/>
      <c r="F575" s="2"/>
      <c r="G575" s="2"/>
      <c r="H575" s="2"/>
      <c r="I575" s="2"/>
      <c r="J575" s="2"/>
    </row>
    <row r="576" spans="1:10">
      <c r="A576" s="88" t="s">
        <v>0</v>
      </c>
      <c r="B576" s="88" t="s">
        <v>2</v>
      </c>
      <c r="C576" s="88" t="s">
        <v>3</v>
      </c>
      <c r="D576" s="88" t="s">
        <v>4</v>
      </c>
      <c r="E576" s="88" t="s">
        <v>5</v>
      </c>
      <c r="F576" s="88" t="s">
        <v>6</v>
      </c>
      <c r="G576" s="90"/>
      <c r="H576" s="91"/>
      <c r="I576" s="88" t="s">
        <v>7</v>
      </c>
      <c r="J576" s="88" t="s">
        <v>8</v>
      </c>
    </row>
    <row r="577" spans="1:10">
      <c r="A577" s="89"/>
      <c r="B577" s="89"/>
      <c r="C577" s="89"/>
      <c r="D577" s="89"/>
      <c r="E577" s="89"/>
      <c r="F577" s="4" t="s">
        <v>9</v>
      </c>
      <c r="G577" s="4" t="s">
        <v>10</v>
      </c>
      <c r="H577" s="4" t="s">
        <v>11</v>
      </c>
      <c r="I577" s="89"/>
      <c r="J577" s="89"/>
    </row>
    <row r="578" spans="1:10">
      <c r="A578" s="5" t="s">
        <v>1287</v>
      </c>
      <c r="B578" s="6">
        <v>44912.588278148149</v>
      </c>
      <c r="C578" s="5" t="s">
        <v>1215</v>
      </c>
      <c r="D578" s="7"/>
      <c r="E578" s="10"/>
      <c r="F578" s="8">
        <v>6061.15</v>
      </c>
      <c r="I578" s="11" t="s">
        <v>9</v>
      </c>
      <c r="J578" s="5" t="s">
        <v>1215</v>
      </c>
    </row>
    <row r="579" spans="1:10">
      <c r="A579" s="12" t="s">
        <v>21</v>
      </c>
      <c r="B579" s="3"/>
      <c r="C579" s="3"/>
      <c r="D579" s="7"/>
      <c r="E579" s="10"/>
      <c r="H579" s="8"/>
      <c r="I579" s="11"/>
      <c r="J579" s="5"/>
    </row>
    <row r="580" spans="1:10" ht="15.75" customHeight="1">
      <c r="A580" s="13" t="s">
        <v>22</v>
      </c>
      <c r="B580" s="13" t="s">
        <v>23</v>
      </c>
      <c r="C580" s="13" t="s">
        <v>24</v>
      </c>
      <c r="D580" s="21">
        <v>112441244</v>
      </c>
      <c r="E580" s="14">
        <v>112441894</v>
      </c>
      <c r="H580" s="8"/>
      <c r="I580" s="11"/>
      <c r="J580" s="5"/>
    </row>
    <row r="581" spans="1:10">
      <c r="A581" s="5"/>
      <c r="B581" s="6"/>
      <c r="C581" s="5"/>
      <c r="D581" s="7"/>
      <c r="E581" s="10"/>
      <c r="H581" s="8"/>
      <c r="I581" s="11"/>
      <c r="J581" s="5"/>
    </row>
    <row r="582" spans="1:10">
      <c r="A582" s="5"/>
      <c r="B582" s="6"/>
      <c r="C582" s="5"/>
      <c r="D582" s="7"/>
      <c r="E582" s="10"/>
      <c r="H582" s="8"/>
      <c r="I582" s="11"/>
      <c r="J582" s="5"/>
    </row>
    <row r="583" spans="1:10">
      <c r="A583" s="5" t="s">
        <v>1288</v>
      </c>
      <c r="B583" s="6">
        <v>44912.801286458343</v>
      </c>
      <c r="C583" s="5" t="s">
        <v>1213</v>
      </c>
      <c r="D583" s="7"/>
      <c r="E583" s="10"/>
      <c r="F583" s="8">
        <v>15312.89</v>
      </c>
      <c r="I583" s="11" t="s">
        <v>9</v>
      </c>
      <c r="J583" s="5" t="s">
        <v>1213</v>
      </c>
    </row>
    <row r="584" spans="1:10">
      <c r="A584" s="5" t="s">
        <v>1288</v>
      </c>
      <c r="B584" s="6">
        <v>44912.801286458343</v>
      </c>
      <c r="C584" s="5" t="s">
        <v>1213</v>
      </c>
      <c r="D584" s="7"/>
      <c r="E584" s="10"/>
      <c r="H584" s="8">
        <v>61</v>
      </c>
      <c r="I584" s="11" t="s">
        <v>226</v>
      </c>
      <c r="J584" s="5" t="s">
        <v>1213</v>
      </c>
    </row>
    <row r="585" spans="1:10">
      <c r="A585" s="12" t="s">
        <v>21</v>
      </c>
      <c r="B585" s="3"/>
      <c r="C585" s="3"/>
      <c r="D585" s="7"/>
      <c r="E585" s="10"/>
      <c r="H585" s="8"/>
      <c r="I585" s="11"/>
      <c r="J585" s="5"/>
    </row>
    <row r="586" spans="1:10" ht="15.75" customHeight="1">
      <c r="A586" s="13" t="s">
        <v>22</v>
      </c>
      <c r="B586" s="13" t="s">
        <v>23</v>
      </c>
      <c r="C586" s="13" t="s">
        <v>24</v>
      </c>
      <c r="D586" s="21">
        <v>112441517</v>
      </c>
      <c r="E586" s="14">
        <v>112441896</v>
      </c>
      <c r="H586" s="8"/>
      <c r="I586" s="11"/>
      <c r="J586" s="5"/>
    </row>
    <row r="589" spans="1:10">
      <c r="A589" s="1" t="s">
        <v>0</v>
      </c>
      <c r="B589" s="2"/>
      <c r="C589" s="2"/>
      <c r="D589" s="2"/>
      <c r="E589" s="2"/>
      <c r="F589" s="2"/>
      <c r="G589" s="2"/>
      <c r="H589" s="2"/>
      <c r="I589" s="2"/>
      <c r="J589" s="2"/>
    </row>
    <row r="590" spans="1:10">
      <c r="A590" s="3" t="s">
        <v>188</v>
      </c>
      <c r="B590" s="2"/>
      <c r="C590" s="2"/>
      <c r="D590" s="2"/>
      <c r="E590" s="2"/>
      <c r="F590" s="2"/>
      <c r="G590" s="2"/>
      <c r="H590" s="2"/>
      <c r="I590" s="2"/>
      <c r="J590" s="2"/>
    </row>
    <row r="591" spans="1:10">
      <c r="A591" s="88" t="s">
        <v>0</v>
      </c>
      <c r="B591" s="88" t="s">
        <v>2</v>
      </c>
      <c r="C591" s="88" t="s">
        <v>3</v>
      </c>
      <c r="D591" s="88" t="s">
        <v>4</v>
      </c>
      <c r="E591" s="88" t="s">
        <v>5</v>
      </c>
      <c r="F591" s="88" t="s">
        <v>6</v>
      </c>
      <c r="G591" s="90"/>
      <c r="H591" s="91"/>
      <c r="I591" s="88" t="s">
        <v>7</v>
      </c>
      <c r="J591" s="88" t="s">
        <v>8</v>
      </c>
    </row>
    <row r="592" spans="1:10">
      <c r="A592" s="89"/>
      <c r="B592" s="89"/>
      <c r="C592" s="89"/>
      <c r="D592" s="89"/>
      <c r="E592" s="89"/>
      <c r="F592" s="4" t="s">
        <v>9</v>
      </c>
      <c r="G592" s="4" t="s">
        <v>10</v>
      </c>
      <c r="H592" s="4" t="s">
        <v>11</v>
      </c>
      <c r="I592" s="89"/>
      <c r="J592" s="89"/>
    </row>
    <row r="593" spans="1:10">
      <c r="A593" s="5" t="s">
        <v>1289</v>
      </c>
      <c r="B593" s="6">
        <v>44914.683791469914</v>
      </c>
      <c r="C593" s="5" t="s">
        <v>1215</v>
      </c>
      <c r="D593" s="7"/>
      <c r="E593" s="10"/>
      <c r="F593" s="8">
        <v>5240.3100000000004</v>
      </c>
      <c r="I593" s="11" t="s">
        <v>9</v>
      </c>
      <c r="J593" s="5" t="s">
        <v>1215</v>
      </c>
    </row>
    <row r="594" spans="1:10">
      <c r="A594" s="5" t="s">
        <v>1289</v>
      </c>
      <c r="B594" s="6">
        <v>44914.683791469914</v>
      </c>
      <c r="C594" s="5" t="s">
        <v>1215</v>
      </c>
      <c r="D594" s="7"/>
      <c r="E594" s="10"/>
      <c r="H594" s="8">
        <v>382.84</v>
      </c>
      <c r="I594" s="5" t="s">
        <v>224</v>
      </c>
      <c r="J594" s="5" t="s">
        <v>1215</v>
      </c>
    </row>
    <row r="595" spans="1:10">
      <c r="A595" s="12" t="s">
        <v>21</v>
      </c>
      <c r="B595" s="3"/>
      <c r="C595" s="3"/>
      <c r="D595" s="7"/>
      <c r="E595" s="10"/>
      <c r="H595" s="8"/>
      <c r="I595" s="11"/>
      <c r="J595" s="10"/>
    </row>
    <row r="596" spans="1:10" ht="15.75" customHeight="1">
      <c r="A596" s="13" t="s">
        <v>22</v>
      </c>
      <c r="B596" s="13" t="s">
        <v>23</v>
      </c>
      <c r="C596" s="13" t="s">
        <v>24</v>
      </c>
      <c r="D596" s="21">
        <v>112448174</v>
      </c>
      <c r="E596" s="14">
        <v>112450161</v>
      </c>
      <c r="H596" s="8"/>
      <c r="I596" s="11"/>
      <c r="J596" s="10"/>
    </row>
    <row r="597" spans="1:10">
      <c r="A597" s="5"/>
      <c r="B597" s="6"/>
      <c r="C597" s="5"/>
      <c r="D597" s="7"/>
      <c r="E597" s="10"/>
      <c r="H597" s="8"/>
      <c r="I597" s="11"/>
      <c r="J597" s="10"/>
    </row>
    <row r="598" spans="1:10">
      <c r="A598" s="5"/>
      <c r="B598" s="6"/>
      <c r="C598" s="5"/>
      <c r="D598" s="7"/>
      <c r="E598" s="10"/>
      <c r="H598" s="8"/>
      <c r="I598" s="11"/>
      <c r="J598" s="10"/>
    </row>
    <row r="599" spans="1:10">
      <c r="A599" s="5" t="s">
        <v>1290</v>
      </c>
      <c r="B599" s="6">
        <v>44914.801186307872</v>
      </c>
      <c r="C599" s="5" t="s">
        <v>1213</v>
      </c>
      <c r="D599" s="7"/>
      <c r="E599" s="10"/>
      <c r="F599" s="8">
        <v>11072.8</v>
      </c>
      <c r="I599" s="11" t="s">
        <v>9</v>
      </c>
      <c r="J599" s="5" t="s">
        <v>1213</v>
      </c>
    </row>
    <row r="600" spans="1:10">
      <c r="A600" s="12" t="s">
        <v>21</v>
      </c>
      <c r="B600" s="3"/>
      <c r="C600" s="3"/>
      <c r="D600" s="7"/>
      <c r="E600" s="10"/>
      <c r="H600" s="8"/>
      <c r="I600" s="11"/>
      <c r="J600" s="10"/>
    </row>
    <row r="601" spans="1:10" ht="15.75" customHeight="1">
      <c r="A601" s="13" t="s">
        <v>22</v>
      </c>
      <c r="B601" s="13" t="s">
        <v>23</v>
      </c>
      <c r="C601" s="13" t="s">
        <v>24</v>
      </c>
      <c r="D601" s="21">
        <v>112448719</v>
      </c>
      <c r="E601" s="14">
        <v>112450162</v>
      </c>
      <c r="H601" s="8"/>
      <c r="I601" s="11"/>
      <c r="J601" s="10"/>
    </row>
    <row r="604" spans="1:10">
      <c r="A604" s="1" t="s">
        <v>0</v>
      </c>
      <c r="B604" s="2"/>
      <c r="C604" s="2"/>
      <c r="D604" s="2"/>
      <c r="E604" s="2"/>
      <c r="F604" s="2"/>
      <c r="G604" s="2"/>
      <c r="H604" s="2"/>
      <c r="I604" s="2"/>
      <c r="J604" s="2"/>
    </row>
    <row r="605" spans="1:10">
      <c r="A605" s="3" t="s">
        <v>191</v>
      </c>
      <c r="B605" s="2"/>
      <c r="C605" s="2"/>
      <c r="D605" s="2"/>
      <c r="E605" s="2"/>
      <c r="F605" s="2"/>
      <c r="G605" s="2"/>
      <c r="H605" s="2"/>
      <c r="I605" s="2"/>
      <c r="J605" s="2"/>
    </row>
    <row r="606" spans="1:10">
      <c r="A606" s="88" t="s">
        <v>0</v>
      </c>
      <c r="B606" s="88" t="s">
        <v>2</v>
      </c>
      <c r="C606" s="88" t="s">
        <v>3</v>
      </c>
      <c r="D606" s="88" t="s">
        <v>4</v>
      </c>
      <c r="E606" s="88" t="s">
        <v>5</v>
      </c>
      <c r="F606" s="88" t="s">
        <v>6</v>
      </c>
      <c r="G606" s="90"/>
      <c r="H606" s="91"/>
      <c r="I606" s="88" t="s">
        <v>7</v>
      </c>
      <c r="J606" s="88" t="s">
        <v>8</v>
      </c>
    </row>
    <row r="607" spans="1:10">
      <c r="A607" s="89"/>
      <c r="B607" s="89"/>
      <c r="C607" s="89"/>
      <c r="D607" s="89"/>
      <c r="E607" s="89"/>
      <c r="F607" s="4" t="s">
        <v>9</v>
      </c>
      <c r="G607" s="4" t="s">
        <v>10</v>
      </c>
      <c r="H607" s="4" t="s">
        <v>11</v>
      </c>
      <c r="I607" s="89"/>
      <c r="J607" s="89"/>
    </row>
    <row r="608" spans="1:10">
      <c r="A608" s="5" t="s">
        <v>1291</v>
      </c>
      <c r="B608" s="6">
        <v>44915.796975266203</v>
      </c>
      <c r="C608" s="5" t="s">
        <v>1215</v>
      </c>
      <c r="D608" s="7"/>
      <c r="E608" s="10"/>
      <c r="F608" s="8">
        <v>17132.490000000002</v>
      </c>
      <c r="I608" s="11" t="s">
        <v>9</v>
      </c>
      <c r="J608" s="5" t="s">
        <v>1215</v>
      </c>
    </row>
    <row r="609" spans="1:10">
      <c r="A609" s="5" t="s">
        <v>1291</v>
      </c>
      <c r="B609" s="6">
        <v>44915.796975266203</v>
      </c>
      <c r="C609" s="5" t="s">
        <v>1215</v>
      </c>
      <c r="D609" s="7"/>
      <c r="E609" s="10"/>
      <c r="H609" s="8">
        <v>422.6</v>
      </c>
      <c r="I609" s="5" t="s">
        <v>224</v>
      </c>
      <c r="J609" s="5" t="s">
        <v>1215</v>
      </c>
    </row>
    <row r="610" spans="1:10">
      <c r="A610" s="12" t="s">
        <v>21</v>
      </c>
      <c r="B610" s="3"/>
      <c r="C610" s="3"/>
      <c r="D610" s="7"/>
      <c r="E610" s="10"/>
      <c r="H610" s="8"/>
      <c r="I610" s="11"/>
      <c r="J610" s="10"/>
    </row>
    <row r="611" spans="1:10" ht="15.75" customHeight="1">
      <c r="A611" s="13" t="s">
        <v>22</v>
      </c>
      <c r="B611" s="13" t="s">
        <v>23</v>
      </c>
      <c r="C611" s="13" t="s">
        <v>24</v>
      </c>
      <c r="D611" s="21">
        <v>112458413</v>
      </c>
      <c r="E611" s="14">
        <v>112458637</v>
      </c>
      <c r="H611" s="8"/>
      <c r="I611" s="11"/>
      <c r="J611" s="10"/>
    </row>
    <row r="612" spans="1:10">
      <c r="A612" s="5"/>
      <c r="B612" s="6"/>
      <c r="C612" s="5"/>
      <c r="D612" s="7"/>
      <c r="E612" s="10"/>
      <c r="H612" s="8"/>
      <c r="I612" s="11"/>
      <c r="J612" s="10"/>
    </row>
    <row r="613" spans="1:10">
      <c r="A613" s="5"/>
      <c r="B613" s="6"/>
      <c r="C613" s="5"/>
      <c r="D613" s="7"/>
      <c r="E613" s="10"/>
      <c r="H613" s="8"/>
      <c r="I613" s="11"/>
      <c r="J613" s="10"/>
    </row>
    <row r="614" spans="1:10">
      <c r="A614" s="5" t="s">
        <v>1292</v>
      </c>
      <c r="B614" s="6">
        <v>44915.810685625001</v>
      </c>
      <c r="C614" s="5" t="s">
        <v>1213</v>
      </c>
      <c r="D614" s="7"/>
      <c r="E614" s="10"/>
      <c r="F614" s="8">
        <v>12732.37</v>
      </c>
      <c r="I614" s="11" t="s">
        <v>9</v>
      </c>
      <c r="J614" s="5" t="s">
        <v>1213</v>
      </c>
    </row>
    <row r="615" spans="1:10">
      <c r="A615" s="12" t="s">
        <v>21</v>
      </c>
      <c r="B615" s="3"/>
      <c r="C615" s="3"/>
      <c r="D615" s="7"/>
      <c r="E615" s="10"/>
      <c r="H615" s="8"/>
      <c r="I615" s="11"/>
      <c r="J615" s="10"/>
    </row>
    <row r="616" spans="1:10" ht="15.75" customHeight="1">
      <c r="A616" s="13" t="s">
        <v>22</v>
      </c>
      <c r="B616" s="13" t="s">
        <v>23</v>
      </c>
      <c r="C616" s="13" t="s">
        <v>24</v>
      </c>
      <c r="D616" s="21">
        <v>112458416</v>
      </c>
      <c r="E616" s="14">
        <v>112458638</v>
      </c>
      <c r="H616" s="8"/>
      <c r="I616" s="11"/>
      <c r="J616" s="10"/>
    </row>
    <row r="619" spans="1:10">
      <c r="A619" s="1" t="s">
        <v>0</v>
      </c>
      <c r="B619" s="2"/>
      <c r="C619" s="2"/>
      <c r="D619" s="2"/>
      <c r="E619" s="2"/>
      <c r="F619" s="2"/>
      <c r="G619" s="2"/>
      <c r="H619" s="2"/>
      <c r="I619" s="2"/>
      <c r="J619" s="2"/>
    </row>
    <row r="620" spans="1:10">
      <c r="A620" s="3" t="s">
        <v>194</v>
      </c>
      <c r="B620" s="2"/>
      <c r="C620" s="2"/>
      <c r="D620" s="2"/>
      <c r="E620" s="2"/>
      <c r="F620" s="2"/>
      <c r="G620" s="2"/>
      <c r="H620" s="2"/>
      <c r="I620" s="2"/>
      <c r="J620" s="2"/>
    </row>
    <row r="621" spans="1:10">
      <c r="A621" s="88" t="s">
        <v>0</v>
      </c>
      <c r="B621" s="88" t="s">
        <v>2</v>
      </c>
      <c r="C621" s="88" t="s">
        <v>3</v>
      </c>
      <c r="D621" s="88" t="s">
        <v>4</v>
      </c>
      <c r="E621" s="88" t="s">
        <v>5</v>
      </c>
      <c r="F621" s="88" t="s">
        <v>6</v>
      </c>
      <c r="G621" s="90"/>
      <c r="H621" s="91"/>
      <c r="I621" s="88" t="s">
        <v>7</v>
      </c>
      <c r="J621" s="88" t="s">
        <v>8</v>
      </c>
    </row>
    <row r="622" spans="1:10">
      <c r="A622" s="89"/>
      <c r="B622" s="89"/>
      <c r="C622" s="89"/>
      <c r="D622" s="89"/>
      <c r="E622" s="89"/>
      <c r="F622" s="4" t="s">
        <v>9</v>
      </c>
      <c r="G622" s="4" t="s">
        <v>10</v>
      </c>
      <c r="H622" s="4" t="s">
        <v>11</v>
      </c>
      <c r="I622" s="89"/>
      <c r="J622" s="89"/>
    </row>
    <row r="623" spans="1:10">
      <c r="A623" s="5" t="s">
        <v>1293</v>
      </c>
      <c r="B623" s="6">
        <v>44916.702632824083</v>
      </c>
      <c r="C623" s="5" t="s">
        <v>1215</v>
      </c>
      <c r="D623" s="7"/>
      <c r="E623" s="10"/>
      <c r="F623" s="8">
        <v>8325.4</v>
      </c>
      <c r="I623" s="11" t="s">
        <v>9</v>
      </c>
      <c r="J623" s="5" t="s">
        <v>1215</v>
      </c>
    </row>
    <row r="624" spans="1:10">
      <c r="A624" s="5" t="s">
        <v>1293</v>
      </c>
      <c r="B624" s="6">
        <v>44916.702632824083</v>
      </c>
      <c r="C624" s="5" t="s">
        <v>1215</v>
      </c>
      <c r="D624" s="7"/>
      <c r="E624" s="10"/>
      <c r="H624" s="8">
        <v>19.600000000000001</v>
      </c>
      <c r="I624" s="5" t="s">
        <v>224</v>
      </c>
      <c r="J624" s="5" t="s">
        <v>1215</v>
      </c>
    </row>
    <row r="625" spans="1:10">
      <c r="A625" s="12" t="s">
        <v>21</v>
      </c>
      <c r="B625" s="3"/>
      <c r="C625" s="3"/>
      <c r="D625" s="7"/>
      <c r="E625" s="10"/>
      <c r="H625" s="8"/>
      <c r="I625" s="11"/>
      <c r="J625" s="5"/>
    </row>
    <row r="626" spans="1:10" ht="15.75" customHeight="1">
      <c r="A626" s="13" t="s">
        <v>22</v>
      </c>
      <c r="B626" s="13" t="s">
        <v>23</v>
      </c>
      <c r="C626" s="13" t="s">
        <v>24</v>
      </c>
      <c r="D626" s="21">
        <v>112459933</v>
      </c>
      <c r="E626" s="14">
        <v>112460059</v>
      </c>
      <c r="H626" s="8"/>
      <c r="I626" s="11"/>
      <c r="J626" s="5"/>
    </row>
    <row r="627" spans="1:10">
      <c r="A627" s="5"/>
      <c r="B627" s="6"/>
      <c r="C627" s="5"/>
      <c r="D627" s="7"/>
      <c r="E627" s="10"/>
      <c r="H627" s="8"/>
      <c r="I627" s="11"/>
      <c r="J627" s="5"/>
    </row>
    <row r="628" spans="1:10">
      <c r="A628" s="5"/>
      <c r="B628" s="6"/>
      <c r="C628" s="5"/>
      <c r="D628" s="7"/>
      <c r="E628" s="10"/>
      <c r="H628" s="8"/>
      <c r="I628" s="11"/>
      <c r="J628" s="5"/>
    </row>
    <row r="629" spans="1:10">
      <c r="A629" s="5" t="s">
        <v>1294</v>
      </c>
      <c r="B629" s="6">
        <v>44916.834528854168</v>
      </c>
      <c r="C629" s="5" t="s">
        <v>1213</v>
      </c>
      <c r="D629" s="7"/>
      <c r="E629" s="10"/>
      <c r="F629" s="8">
        <v>13822.55</v>
      </c>
      <c r="I629" s="11" t="s">
        <v>9</v>
      </c>
      <c r="J629" s="5" t="s">
        <v>1213</v>
      </c>
    </row>
    <row r="630" spans="1:10">
      <c r="A630" s="12" t="s">
        <v>21</v>
      </c>
      <c r="B630" s="3"/>
      <c r="C630" s="3"/>
      <c r="D630" s="7"/>
      <c r="E630" s="10"/>
      <c r="H630" s="8"/>
      <c r="I630" s="11"/>
      <c r="J630" s="5"/>
    </row>
    <row r="631" spans="1:10" ht="15.75" customHeight="1">
      <c r="A631" s="13" t="s">
        <v>22</v>
      </c>
      <c r="B631" s="13" t="s">
        <v>23</v>
      </c>
      <c r="C631" s="13" t="s">
        <v>24</v>
      </c>
      <c r="D631" s="21">
        <v>112459946</v>
      </c>
      <c r="E631" s="14">
        <v>112460062</v>
      </c>
      <c r="H631" s="8"/>
      <c r="I631" s="11"/>
      <c r="J631" s="5"/>
    </row>
    <row r="634" spans="1:10">
      <c r="A634" s="1" t="s">
        <v>0</v>
      </c>
      <c r="B634" s="2"/>
      <c r="C634" s="2"/>
      <c r="D634" s="2"/>
      <c r="E634" s="2"/>
      <c r="F634" s="2"/>
      <c r="G634" s="2"/>
      <c r="H634" s="2"/>
      <c r="I634" s="2"/>
      <c r="J634" s="2"/>
    </row>
    <row r="635" spans="1:10">
      <c r="A635" s="3" t="s">
        <v>197</v>
      </c>
      <c r="B635" s="2"/>
      <c r="C635" s="2"/>
      <c r="D635" s="2"/>
      <c r="E635" s="2"/>
      <c r="F635" s="2"/>
      <c r="G635" s="2"/>
      <c r="H635" s="2"/>
      <c r="I635" s="2"/>
      <c r="J635" s="2"/>
    </row>
    <row r="636" spans="1:10">
      <c r="A636" s="88" t="s">
        <v>0</v>
      </c>
      <c r="B636" s="88" t="s">
        <v>2</v>
      </c>
      <c r="C636" s="88" t="s">
        <v>3</v>
      </c>
      <c r="D636" s="88" t="s">
        <v>4</v>
      </c>
      <c r="E636" s="88" t="s">
        <v>5</v>
      </c>
      <c r="F636" s="88" t="s">
        <v>6</v>
      </c>
      <c r="G636" s="90"/>
      <c r="H636" s="91"/>
      <c r="I636" s="88" t="s">
        <v>7</v>
      </c>
      <c r="J636" s="88" t="s">
        <v>8</v>
      </c>
    </row>
    <row r="637" spans="1:10">
      <c r="A637" s="89"/>
      <c r="B637" s="89"/>
      <c r="C637" s="89"/>
      <c r="D637" s="89"/>
      <c r="E637" s="89"/>
      <c r="F637" s="4" t="s">
        <v>9</v>
      </c>
      <c r="G637" s="4" t="s">
        <v>10</v>
      </c>
      <c r="H637" s="4" t="s">
        <v>11</v>
      </c>
      <c r="I637" s="89"/>
      <c r="J637" s="89"/>
    </row>
    <row r="638" spans="1:10">
      <c r="A638" s="5" t="s">
        <v>1295</v>
      </c>
      <c r="B638" s="6">
        <v>44917.678285509261</v>
      </c>
      <c r="C638" s="5" t="s">
        <v>1215</v>
      </c>
      <c r="D638" s="11"/>
      <c r="E638" s="10"/>
      <c r="F638" s="8">
        <v>9008.15</v>
      </c>
      <c r="I638" s="11" t="s">
        <v>9</v>
      </c>
      <c r="J638" s="5" t="s">
        <v>1215</v>
      </c>
    </row>
    <row r="639" spans="1:10">
      <c r="A639" s="12" t="s">
        <v>21</v>
      </c>
      <c r="B639" s="3"/>
      <c r="C639" s="3"/>
      <c r="D639" s="7"/>
      <c r="E639" s="10"/>
      <c r="H639" s="8"/>
      <c r="I639" s="11"/>
      <c r="J639" s="5"/>
    </row>
    <row r="640" spans="1:10" ht="15.75" customHeight="1">
      <c r="A640" s="13" t="s">
        <v>22</v>
      </c>
      <c r="B640" s="13" t="s">
        <v>23</v>
      </c>
      <c r="C640" s="13" t="s">
        <v>24</v>
      </c>
      <c r="D640" s="21">
        <v>112477984</v>
      </c>
      <c r="E640" s="14">
        <v>112478121</v>
      </c>
      <c r="H640" s="8"/>
      <c r="I640" s="11"/>
      <c r="J640" s="5"/>
    </row>
    <row r="641" spans="1:10">
      <c r="A641" s="5"/>
      <c r="B641" s="6"/>
      <c r="C641" s="5"/>
      <c r="D641" s="7"/>
      <c r="E641" s="10"/>
      <c r="H641" s="8"/>
      <c r="I641" s="11"/>
      <c r="J641" s="5"/>
    </row>
    <row r="642" spans="1:10">
      <c r="A642" s="5"/>
      <c r="B642" s="6"/>
      <c r="C642" s="5"/>
      <c r="D642" s="7"/>
      <c r="E642" s="10"/>
      <c r="H642" s="8"/>
      <c r="I642" s="11"/>
      <c r="J642" s="5"/>
    </row>
    <row r="643" spans="1:10">
      <c r="A643" s="5" t="s">
        <v>1296</v>
      </c>
      <c r="B643" s="6">
        <v>44917.821077430563</v>
      </c>
      <c r="C643" s="5" t="s">
        <v>1213</v>
      </c>
      <c r="D643" s="7"/>
      <c r="E643" s="10"/>
      <c r="F643" s="8">
        <v>11879.92</v>
      </c>
      <c r="I643" s="11" t="s">
        <v>9</v>
      </c>
      <c r="J643" s="5" t="s">
        <v>1213</v>
      </c>
    </row>
    <row r="644" spans="1:10">
      <c r="A644" s="5" t="s">
        <v>1296</v>
      </c>
      <c r="B644" s="6">
        <v>44917.821077430563</v>
      </c>
      <c r="C644" s="5" t="s">
        <v>1213</v>
      </c>
      <c r="D644" s="7"/>
      <c r="E644" s="10"/>
      <c r="H644" s="8">
        <v>303.33</v>
      </c>
      <c r="I644" s="11" t="s">
        <v>226</v>
      </c>
      <c r="J644" s="5" t="s">
        <v>1213</v>
      </c>
    </row>
    <row r="645" spans="1:10">
      <c r="A645" s="12" t="s">
        <v>21</v>
      </c>
      <c r="B645" s="3"/>
      <c r="C645" s="3"/>
      <c r="D645" s="7"/>
      <c r="E645" s="10"/>
      <c r="H645" s="8"/>
      <c r="I645" s="11"/>
      <c r="J645" s="5"/>
    </row>
    <row r="646" spans="1:10" ht="15.75" customHeight="1">
      <c r="A646" s="13" t="s">
        <v>22</v>
      </c>
      <c r="B646" s="13" t="s">
        <v>23</v>
      </c>
      <c r="C646" s="13" t="s">
        <v>24</v>
      </c>
      <c r="D646" s="21">
        <v>112477986</v>
      </c>
      <c r="E646" s="14">
        <v>112478123</v>
      </c>
      <c r="H646" s="8"/>
      <c r="I646" s="11"/>
      <c r="J646" s="5"/>
    </row>
    <row r="649" spans="1:10">
      <c r="A649" s="1" t="s">
        <v>0</v>
      </c>
      <c r="B649" s="2"/>
      <c r="C649" s="2"/>
      <c r="D649" s="2"/>
      <c r="E649" s="2"/>
      <c r="F649" s="2"/>
      <c r="G649" s="2"/>
      <c r="H649" s="2"/>
      <c r="I649" s="2"/>
      <c r="J649" s="2"/>
    </row>
    <row r="650" spans="1:10">
      <c r="A650" s="3" t="s">
        <v>208</v>
      </c>
      <c r="B650" s="2"/>
      <c r="C650" s="2"/>
      <c r="D650" s="2"/>
      <c r="E650" s="2"/>
      <c r="F650" s="2"/>
      <c r="G650" s="2"/>
      <c r="H650" s="2"/>
      <c r="I650" s="2"/>
      <c r="J650" s="2"/>
    </row>
    <row r="651" spans="1:10">
      <c r="A651" s="88" t="s">
        <v>0</v>
      </c>
      <c r="B651" s="88" t="s">
        <v>2</v>
      </c>
      <c r="C651" s="88" t="s">
        <v>3</v>
      </c>
      <c r="D651" s="88" t="s">
        <v>4</v>
      </c>
      <c r="E651" s="88" t="s">
        <v>5</v>
      </c>
      <c r="F651" s="88" t="s">
        <v>6</v>
      </c>
      <c r="G651" s="90"/>
      <c r="H651" s="91"/>
      <c r="I651" s="88" t="s">
        <v>7</v>
      </c>
      <c r="J651" s="88" t="s">
        <v>8</v>
      </c>
    </row>
    <row r="652" spans="1:10">
      <c r="A652" s="89"/>
      <c r="B652" s="89"/>
      <c r="C652" s="89"/>
      <c r="D652" s="89"/>
      <c r="E652" s="89"/>
      <c r="F652" s="4" t="s">
        <v>9</v>
      </c>
      <c r="G652" s="4" t="s">
        <v>10</v>
      </c>
      <c r="H652" s="4" t="s">
        <v>11</v>
      </c>
      <c r="I652" s="89"/>
      <c r="J652" s="89"/>
    </row>
    <row r="653" spans="1:10">
      <c r="A653" s="5" t="s">
        <v>1297</v>
      </c>
      <c r="B653" s="6">
        <v>44918.680371458337</v>
      </c>
      <c r="C653" s="5" t="s">
        <v>1215</v>
      </c>
      <c r="D653" s="7"/>
      <c r="E653" s="10"/>
      <c r="F653" s="8">
        <v>8942.58</v>
      </c>
      <c r="I653" s="11" t="s">
        <v>9</v>
      </c>
      <c r="J653" s="5" t="s">
        <v>1215</v>
      </c>
    </row>
    <row r="654" spans="1:10">
      <c r="A654" s="12" t="s">
        <v>21</v>
      </c>
      <c r="B654" s="3"/>
      <c r="C654" s="3"/>
      <c r="D654" s="7"/>
      <c r="E654" s="10"/>
      <c r="H654" s="8"/>
      <c r="I654" s="11"/>
      <c r="J654" s="5"/>
    </row>
    <row r="655" spans="1:10" ht="15.75" customHeight="1">
      <c r="A655" s="13" t="s">
        <v>22</v>
      </c>
      <c r="B655" s="13" t="s">
        <v>23</v>
      </c>
      <c r="C655" s="13" t="s">
        <v>24</v>
      </c>
      <c r="D655" s="21">
        <v>112477991</v>
      </c>
      <c r="E655" s="14">
        <v>112478124</v>
      </c>
      <c r="H655" s="8"/>
      <c r="I655" s="11"/>
      <c r="J655" s="5"/>
    </row>
    <row r="656" spans="1:10">
      <c r="A656" s="5"/>
      <c r="B656" s="6"/>
      <c r="C656" s="5"/>
      <c r="D656" s="7"/>
      <c r="E656" s="10"/>
      <c r="H656" s="8"/>
      <c r="I656" s="11"/>
      <c r="J656" s="5"/>
    </row>
    <row r="657" spans="1:10">
      <c r="A657" s="5"/>
      <c r="B657" s="6"/>
      <c r="C657" s="5"/>
      <c r="D657" s="7"/>
      <c r="E657" s="10"/>
      <c r="H657" s="8"/>
      <c r="I657" s="11"/>
      <c r="J657" s="5"/>
    </row>
    <row r="658" spans="1:10">
      <c r="A658" s="5" t="s">
        <v>1298</v>
      </c>
      <c r="B658" s="6">
        <v>44918.799800023153</v>
      </c>
      <c r="C658" s="5" t="s">
        <v>1213</v>
      </c>
      <c r="D658" s="7"/>
      <c r="E658" s="10"/>
      <c r="F658" s="8">
        <v>6766.43</v>
      </c>
      <c r="I658" s="11" t="s">
        <v>9</v>
      </c>
      <c r="J658" s="5" t="s">
        <v>1213</v>
      </c>
    </row>
    <row r="659" spans="1:10">
      <c r="A659" s="12" t="s">
        <v>21</v>
      </c>
      <c r="B659" s="3"/>
      <c r="C659" s="3"/>
      <c r="D659" s="7"/>
      <c r="E659" s="10"/>
      <c r="H659" s="8"/>
      <c r="I659" s="11"/>
      <c r="J659" s="5"/>
    </row>
    <row r="660" spans="1:10" ht="15.75" customHeight="1">
      <c r="A660" s="13" t="s">
        <v>22</v>
      </c>
      <c r="B660" s="13" t="s">
        <v>23</v>
      </c>
      <c r="C660" s="13" t="s">
        <v>24</v>
      </c>
      <c r="D660" s="21">
        <v>112477992</v>
      </c>
      <c r="E660" s="14">
        <v>112478125</v>
      </c>
      <c r="H660" s="8"/>
      <c r="I660" s="11"/>
      <c r="J660" s="5"/>
    </row>
    <row r="663" spans="1:10">
      <c r="A663" s="1" t="s">
        <v>0</v>
      </c>
      <c r="B663" s="2"/>
      <c r="C663" s="2"/>
      <c r="D663" s="2"/>
      <c r="E663" s="2"/>
      <c r="F663" s="2"/>
      <c r="G663" s="2"/>
      <c r="H663" s="2"/>
      <c r="I663" s="2"/>
      <c r="J663" s="2"/>
    </row>
    <row r="664" spans="1:10">
      <c r="A664" s="3" t="s">
        <v>211</v>
      </c>
      <c r="B664" s="2"/>
      <c r="C664" s="2"/>
      <c r="D664" s="2"/>
      <c r="E664" s="2"/>
      <c r="F664" s="2"/>
      <c r="G664" s="2"/>
      <c r="H664" s="2"/>
      <c r="I664" s="2"/>
      <c r="J664" s="2"/>
    </row>
    <row r="665" spans="1:10">
      <c r="A665" s="88" t="s">
        <v>0</v>
      </c>
      <c r="B665" s="88" t="s">
        <v>2</v>
      </c>
      <c r="C665" s="88" t="s">
        <v>3</v>
      </c>
      <c r="D665" s="88" t="s">
        <v>4</v>
      </c>
      <c r="E665" s="88" t="s">
        <v>5</v>
      </c>
      <c r="F665" s="88" t="s">
        <v>6</v>
      </c>
      <c r="G665" s="90"/>
      <c r="H665" s="91"/>
      <c r="I665" s="88" t="s">
        <v>7</v>
      </c>
      <c r="J665" s="88" t="s">
        <v>8</v>
      </c>
    </row>
    <row r="666" spans="1:10">
      <c r="A666" s="89"/>
      <c r="B666" s="89"/>
      <c r="C666" s="89"/>
      <c r="D666" s="89"/>
      <c r="E666" s="89"/>
      <c r="F666" s="4" t="s">
        <v>9</v>
      </c>
      <c r="G666" s="4" t="s">
        <v>10</v>
      </c>
      <c r="H666" s="4" t="s">
        <v>11</v>
      </c>
      <c r="I666" s="89"/>
      <c r="J666" s="89"/>
    </row>
    <row r="667" spans="1:10">
      <c r="A667" s="5" t="s">
        <v>1299</v>
      </c>
      <c r="B667" s="6">
        <v>44919.627906087961</v>
      </c>
      <c r="C667" s="5" t="s">
        <v>1215</v>
      </c>
      <c r="D667" s="7"/>
      <c r="E667" s="10"/>
      <c r="F667" s="8">
        <v>3645.29</v>
      </c>
      <c r="I667" s="11" t="s">
        <v>9</v>
      </c>
      <c r="J667" s="5" t="s">
        <v>1215</v>
      </c>
    </row>
    <row r="668" spans="1:10">
      <c r="A668" s="12" t="s">
        <v>21</v>
      </c>
      <c r="B668" s="3"/>
      <c r="C668" s="3"/>
      <c r="D668" s="7"/>
      <c r="E668" s="10"/>
      <c r="H668" s="8"/>
      <c r="I668" s="11"/>
      <c r="J668" s="5"/>
    </row>
    <row r="669" spans="1:10" ht="15.75" customHeight="1">
      <c r="A669" s="13" t="s">
        <v>22</v>
      </c>
      <c r="B669" s="13" t="s">
        <v>23</v>
      </c>
      <c r="C669" s="13" t="s">
        <v>24</v>
      </c>
      <c r="D669" s="21">
        <v>112486776</v>
      </c>
      <c r="E669" s="14">
        <v>112486888</v>
      </c>
      <c r="H669" s="8"/>
      <c r="I669" s="11"/>
      <c r="J669" s="5"/>
    </row>
    <row r="670" spans="1:10">
      <c r="A670" s="5"/>
      <c r="B670" s="6"/>
      <c r="C670" s="5"/>
      <c r="D670" s="7"/>
      <c r="E670" s="10"/>
      <c r="H670" s="8"/>
      <c r="I670" s="11"/>
      <c r="J670" s="5"/>
    </row>
    <row r="671" spans="1:10">
      <c r="A671" s="5"/>
      <c r="B671" s="6"/>
      <c r="C671" s="5"/>
      <c r="D671" s="7"/>
      <c r="E671" s="10"/>
      <c r="H671" s="8"/>
      <c r="I671" s="11"/>
      <c r="J671" s="5"/>
    </row>
    <row r="672" spans="1:10">
      <c r="A672" s="5" t="s">
        <v>1300</v>
      </c>
      <c r="B672" s="6">
        <v>44919.699621655091</v>
      </c>
      <c r="C672" s="5" t="s">
        <v>1213</v>
      </c>
      <c r="D672" s="7"/>
      <c r="E672" s="10"/>
      <c r="F672" s="8">
        <v>8871.2900000000009</v>
      </c>
      <c r="I672" s="11" t="s">
        <v>9</v>
      </c>
      <c r="J672" s="5" t="s">
        <v>1213</v>
      </c>
    </row>
    <row r="673" spans="1:10">
      <c r="A673" s="12" t="s">
        <v>21</v>
      </c>
      <c r="B673" s="3"/>
      <c r="C673" s="3"/>
      <c r="D673" s="7"/>
      <c r="E673" s="10"/>
      <c r="F673" s="8"/>
      <c r="I673" s="11"/>
      <c r="J673" s="10"/>
    </row>
    <row r="674" spans="1:10" ht="15.75" customHeight="1">
      <c r="A674" s="13" t="s">
        <v>22</v>
      </c>
      <c r="B674" s="13" t="s">
        <v>23</v>
      </c>
      <c r="C674" s="13" t="s">
        <v>24</v>
      </c>
      <c r="D674" s="21">
        <v>112486778</v>
      </c>
      <c r="E674" s="14">
        <v>112486889</v>
      </c>
      <c r="F674" s="8"/>
      <c r="I674" s="11"/>
      <c r="J674" s="10"/>
    </row>
    <row r="677" spans="1:10">
      <c r="A677" s="1" t="s">
        <v>0</v>
      </c>
      <c r="B677" s="2"/>
      <c r="C677" s="2"/>
      <c r="D677" s="2"/>
      <c r="E677" s="2"/>
      <c r="F677" s="2"/>
      <c r="G677" s="2"/>
      <c r="H677" s="2"/>
      <c r="I677" s="2"/>
      <c r="J677" s="2"/>
    </row>
    <row r="678" spans="1:10">
      <c r="A678" s="3" t="s">
        <v>213</v>
      </c>
      <c r="B678" s="2"/>
      <c r="C678" s="2"/>
      <c r="D678" s="2"/>
      <c r="E678" s="2"/>
      <c r="F678" s="2"/>
      <c r="G678" s="2"/>
      <c r="H678" s="2"/>
      <c r="I678" s="2"/>
      <c r="J678" s="2"/>
    </row>
    <row r="679" spans="1:10">
      <c r="A679" s="88" t="s">
        <v>0</v>
      </c>
      <c r="B679" s="88" t="s">
        <v>2</v>
      </c>
      <c r="C679" s="88" t="s">
        <v>3</v>
      </c>
      <c r="D679" s="88" t="s">
        <v>4</v>
      </c>
      <c r="E679" s="88" t="s">
        <v>5</v>
      </c>
      <c r="F679" s="88" t="s">
        <v>6</v>
      </c>
      <c r="G679" s="90"/>
      <c r="H679" s="91"/>
      <c r="I679" s="88" t="s">
        <v>7</v>
      </c>
      <c r="J679" s="88" t="s">
        <v>8</v>
      </c>
    </row>
    <row r="680" spans="1:10">
      <c r="A680" s="89"/>
      <c r="B680" s="89"/>
      <c r="C680" s="89"/>
      <c r="D680" s="89"/>
      <c r="E680" s="89"/>
      <c r="F680" s="4" t="s">
        <v>9</v>
      </c>
      <c r="G680" s="4" t="s">
        <v>10</v>
      </c>
      <c r="H680" s="4" t="s">
        <v>11</v>
      </c>
      <c r="I680" s="89"/>
      <c r="J680" s="89"/>
    </row>
    <row r="681" spans="1:10">
      <c r="A681" s="23" t="s">
        <v>214</v>
      </c>
      <c r="B681" s="23"/>
      <c r="C681" s="23"/>
    </row>
    <row r="682" spans="1:10">
      <c r="A682" s="12" t="s">
        <v>21</v>
      </c>
      <c r="B682" s="3"/>
      <c r="C682" s="3"/>
    </row>
    <row r="683" spans="1:10">
      <c r="A683" s="13" t="s">
        <v>22</v>
      </c>
      <c r="B683" s="13" t="s">
        <v>23</v>
      </c>
      <c r="C683" s="13" t="s">
        <v>24</v>
      </c>
    </row>
    <row r="686" spans="1:10">
      <c r="A686" s="1" t="s">
        <v>0</v>
      </c>
      <c r="B686" s="2"/>
      <c r="C686" s="2"/>
      <c r="D686" s="2"/>
      <c r="E686" s="2"/>
      <c r="F686" s="2"/>
      <c r="G686" s="2"/>
      <c r="H686" s="2"/>
      <c r="I686" s="2"/>
      <c r="J686" s="2"/>
    </row>
    <row r="687" spans="1:10">
      <c r="A687" s="3" t="s">
        <v>215</v>
      </c>
      <c r="B687" s="2"/>
      <c r="C687" s="2"/>
      <c r="D687" s="2"/>
      <c r="E687" s="2"/>
      <c r="F687" s="2"/>
      <c r="G687" s="2"/>
      <c r="H687" s="2"/>
      <c r="I687" s="2"/>
      <c r="J687" s="2"/>
    </row>
    <row r="688" spans="1:10">
      <c r="A688" s="88" t="s">
        <v>0</v>
      </c>
      <c r="B688" s="88" t="s">
        <v>2</v>
      </c>
      <c r="C688" s="88" t="s">
        <v>3</v>
      </c>
      <c r="D688" s="88" t="s">
        <v>4</v>
      </c>
      <c r="E688" s="88" t="s">
        <v>5</v>
      </c>
      <c r="F688" s="88" t="s">
        <v>6</v>
      </c>
      <c r="G688" s="90"/>
      <c r="H688" s="91"/>
      <c r="I688" s="88" t="s">
        <v>7</v>
      </c>
      <c r="J688" s="88" t="s">
        <v>8</v>
      </c>
    </row>
    <row r="689" spans="1:10">
      <c r="A689" s="89"/>
      <c r="B689" s="89"/>
      <c r="C689" s="89"/>
      <c r="D689" s="89"/>
      <c r="E689" s="89"/>
      <c r="F689" s="4" t="s">
        <v>9</v>
      </c>
      <c r="G689" s="4" t="s">
        <v>10</v>
      </c>
      <c r="H689" s="4" t="s">
        <v>11</v>
      </c>
      <c r="I689" s="89"/>
      <c r="J689" s="89"/>
    </row>
    <row r="690" spans="1:10">
      <c r="A690" s="5" t="s">
        <v>1301</v>
      </c>
      <c r="B690" s="6">
        <v>44922.671683171298</v>
      </c>
      <c r="C690" s="5" t="s">
        <v>1215</v>
      </c>
      <c r="D690" s="7"/>
      <c r="E690" s="10"/>
      <c r="F690" s="8">
        <v>3846.1</v>
      </c>
      <c r="I690" s="11" t="s">
        <v>9</v>
      </c>
      <c r="J690" s="5" t="s">
        <v>1215</v>
      </c>
    </row>
    <row r="691" spans="1:10">
      <c r="A691" s="5" t="s">
        <v>1301</v>
      </c>
      <c r="B691" s="6">
        <v>44922.671683171298</v>
      </c>
      <c r="C691" s="5" t="s">
        <v>1215</v>
      </c>
      <c r="D691" s="7"/>
      <c r="E691" s="10"/>
      <c r="H691" s="8">
        <v>85.3</v>
      </c>
      <c r="I691" s="11" t="s">
        <v>226</v>
      </c>
      <c r="J691" s="5" t="s">
        <v>1215</v>
      </c>
    </row>
    <row r="692" spans="1:10">
      <c r="A692" s="12" t="s">
        <v>21</v>
      </c>
      <c r="B692" s="3"/>
      <c r="C692" s="3"/>
      <c r="D692" s="7"/>
      <c r="E692" s="10"/>
      <c r="F692" s="47"/>
      <c r="H692" s="8"/>
      <c r="I692" s="11"/>
      <c r="J692" s="10"/>
    </row>
    <row r="693" spans="1:10" ht="15.75" customHeight="1">
      <c r="A693" s="13" t="s">
        <v>22</v>
      </c>
      <c r="B693" s="13" t="s">
        <v>23</v>
      </c>
      <c r="C693" s="13" t="s">
        <v>24</v>
      </c>
      <c r="D693" s="21">
        <v>112493234</v>
      </c>
      <c r="E693" s="14">
        <v>112493986</v>
      </c>
      <c r="H693" s="8"/>
      <c r="I693" s="11"/>
      <c r="J693" s="10"/>
    </row>
    <row r="694" spans="1:10">
      <c r="A694" s="5"/>
      <c r="B694" s="6"/>
      <c r="C694" s="5"/>
      <c r="D694" s="7"/>
      <c r="E694" s="10"/>
      <c r="H694" s="8"/>
      <c r="I694" s="11"/>
      <c r="J694" s="10"/>
    </row>
    <row r="695" spans="1:10">
      <c r="A695" s="5"/>
      <c r="B695" s="6"/>
      <c r="C695" s="5"/>
      <c r="D695" s="7"/>
      <c r="E695" s="10"/>
      <c r="H695" s="8"/>
      <c r="I695" s="11"/>
      <c r="J695" s="10"/>
    </row>
    <row r="696" spans="1:10">
      <c r="A696" s="5" t="s">
        <v>1302</v>
      </c>
      <c r="B696" s="6">
        <v>44922.797196608793</v>
      </c>
      <c r="C696" s="5" t="s">
        <v>1213</v>
      </c>
      <c r="D696" s="7"/>
      <c r="E696" s="10"/>
      <c r="F696" s="8">
        <v>6883.46</v>
      </c>
      <c r="I696" s="11" t="s">
        <v>9</v>
      </c>
      <c r="J696" s="5" t="s">
        <v>1213</v>
      </c>
    </row>
    <row r="697" spans="1:10">
      <c r="A697" s="12" t="s">
        <v>21</v>
      </c>
      <c r="B697" s="3"/>
      <c r="C697" s="3"/>
      <c r="D697" s="7"/>
      <c r="E697" s="10"/>
      <c r="H697" s="8"/>
      <c r="I697" s="11"/>
      <c r="J697" s="10"/>
    </row>
    <row r="698" spans="1:10" ht="15.75" customHeight="1">
      <c r="A698" s="13" t="s">
        <v>22</v>
      </c>
      <c r="B698" s="13" t="s">
        <v>23</v>
      </c>
      <c r="C698" s="13" t="s">
        <v>24</v>
      </c>
      <c r="D698" s="21">
        <v>112493236</v>
      </c>
      <c r="E698" s="14">
        <v>112493987</v>
      </c>
      <c r="H698" s="8"/>
      <c r="I698" s="11"/>
      <c r="J698" s="10"/>
    </row>
    <row r="699" spans="1:10">
      <c r="A699" s="5"/>
      <c r="B699" s="6"/>
      <c r="C699" s="5"/>
      <c r="D699" s="7"/>
      <c r="E699" s="10"/>
      <c r="H699" s="8"/>
      <c r="I699" s="11"/>
      <c r="J699" s="10"/>
    </row>
    <row r="701" spans="1:10">
      <c r="A701" s="1" t="s">
        <v>0</v>
      </c>
      <c r="B701" s="2"/>
      <c r="C701" s="2"/>
      <c r="D701" s="2"/>
      <c r="E701" s="2"/>
      <c r="F701" s="2"/>
      <c r="G701" s="2"/>
      <c r="H701" s="2"/>
      <c r="I701" s="2"/>
      <c r="J701" s="2"/>
    </row>
    <row r="702" spans="1:10">
      <c r="A702" s="3" t="s">
        <v>219</v>
      </c>
      <c r="B702" s="2"/>
      <c r="C702" s="2"/>
      <c r="D702" s="2"/>
      <c r="E702" s="2"/>
      <c r="F702" s="2"/>
      <c r="G702" s="2"/>
      <c r="H702" s="2"/>
      <c r="I702" s="2"/>
      <c r="J702" s="2"/>
    </row>
    <row r="703" spans="1:10">
      <c r="A703" s="88" t="s">
        <v>0</v>
      </c>
      <c r="B703" s="88" t="s">
        <v>2</v>
      </c>
      <c r="C703" s="88" t="s">
        <v>3</v>
      </c>
      <c r="D703" s="88" t="s">
        <v>4</v>
      </c>
      <c r="E703" s="88" t="s">
        <v>5</v>
      </c>
      <c r="F703" s="88" t="s">
        <v>6</v>
      </c>
      <c r="G703" s="90"/>
      <c r="H703" s="91"/>
      <c r="I703" s="88" t="s">
        <v>7</v>
      </c>
      <c r="J703" s="88" t="s">
        <v>8</v>
      </c>
    </row>
    <row r="704" spans="1:10">
      <c r="A704" s="89"/>
      <c r="B704" s="89"/>
      <c r="C704" s="89"/>
      <c r="D704" s="89"/>
      <c r="E704" s="89"/>
      <c r="F704" s="4" t="s">
        <v>9</v>
      </c>
      <c r="G704" s="4" t="s">
        <v>10</v>
      </c>
      <c r="H704" s="4" t="s">
        <v>11</v>
      </c>
      <c r="I704" s="89"/>
      <c r="J704" s="89"/>
    </row>
    <row r="705" spans="1:10">
      <c r="A705" s="5" t="s">
        <v>1303</v>
      </c>
      <c r="B705" s="6">
        <v>44923.671549664352</v>
      </c>
      <c r="C705" s="5" t="s">
        <v>1215</v>
      </c>
      <c r="D705" s="7"/>
      <c r="E705" s="10"/>
      <c r="F705" s="8">
        <v>3833.14</v>
      </c>
      <c r="I705" s="11" t="s">
        <v>9</v>
      </c>
      <c r="J705" s="5" t="s">
        <v>1215</v>
      </c>
    </row>
    <row r="706" spans="1:10">
      <c r="A706" s="12" t="s">
        <v>21</v>
      </c>
      <c r="B706" s="3"/>
      <c r="C706" s="3"/>
      <c r="D706" s="7"/>
      <c r="E706" s="10"/>
      <c r="H706" s="8"/>
      <c r="I706" s="11"/>
      <c r="J706" s="5"/>
    </row>
    <row r="707" spans="1:10">
      <c r="A707" s="13" t="s">
        <v>22</v>
      </c>
      <c r="B707" s="13" t="s">
        <v>23</v>
      </c>
      <c r="C707" s="13" t="s">
        <v>24</v>
      </c>
      <c r="D707" s="7"/>
      <c r="E707" s="10"/>
      <c r="H707" s="8"/>
      <c r="I707" s="11"/>
      <c r="J707" s="5"/>
    </row>
    <row r="708" spans="1:10">
      <c r="A708" s="5"/>
      <c r="B708" s="6"/>
      <c r="C708" s="5"/>
      <c r="D708" s="7"/>
      <c r="E708" s="10"/>
      <c r="H708" s="8"/>
      <c r="I708" s="11"/>
      <c r="J708" s="5"/>
    </row>
    <row r="709" spans="1:10">
      <c r="A709" s="5"/>
      <c r="B709" s="6"/>
      <c r="C709" s="5"/>
      <c r="D709" s="7"/>
      <c r="E709" s="10"/>
      <c r="H709" s="8"/>
      <c r="I709" s="11"/>
      <c r="J709" s="5"/>
    </row>
    <row r="710" spans="1:10">
      <c r="A710" s="5" t="s">
        <v>1304</v>
      </c>
      <c r="B710" s="6">
        <v>44923.797743055547</v>
      </c>
      <c r="C710" s="5" t="s">
        <v>1213</v>
      </c>
      <c r="D710" s="7"/>
      <c r="E710" s="10"/>
      <c r="F710" s="8">
        <v>7022.76</v>
      </c>
      <c r="I710" s="11" t="s">
        <v>9</v>
      </c>
      <c r="J710" s="5" t="s">
        <v>1213</v>
      </c>
    </row>
    <row r="711" spans="1:10">
      <c r="A711" s="12" t="s">
        <v>21</v>
      </c>
      <c r="B711" s="3"/>
      <c r="C711" s="3"/>
      <c r="D711" s="7"/>
      <c r="E711" s="10"/>
      <c r="H711" s="8"/>
      <c r="I711" s="11"/>
      <c r="J711" s="5"/>
    </row>
    <row r="712" spans="1:10">
      <c r="A712" s="13" t="s">
        <v>22</v>
      </c>
      <c r="B712" s="13" t="s">
        <v>23</v>
      </c>
      <c r="C712" s="13" t="s">
        <v>24</v>
      </c>
      <c r="D712" s="7"/>
      <c r="E712" s="10"/>
      <c r="H712" s="8"/>
      <c r="I712" s="11"/>
      <c r="J712" s="5"/>
    </row>
  </sheetData>
  <mergeCells count="392">
    <mergeCell ref="A665:A666"/>
    <mergeCell ref="B665:B666"/>
    <mergeCell ref="C665:C666"/>
    <mergeCell ref="D665:D666"/>
    <mergeCell ref="E665:E666"/>
    <mergeCell ref="F665:H665"/>
    <mergeCell ref="I665:I666"/>
    <mergeCell ref="J665:J666"/>
    <mergeCell ref="A679:A680"/>
    <mergeCell ref="B679:B680"/>
    <mergeCell ref="C679:C680"/>
    <mergeCell ref="D679:D680"/>
    <mergeCell ref="E679:E680"/>
    <mergeCell ref="F679:H679"/>
    <mergeCell ref="I679:I680"/>
    <mergeCell ref="J679:J680"/>
    <mergeCell ref="A547:A548"/>
    <mergeCell ref="B547:B548"/>
    <mergeCell ref="C547:C548"/>
    <mergeCell ref="D547:D548"/>
    <mergeCell ref="E547:E548"/>
    <mergeCell ref="F547:H547"/>
    <mergeCell ref="I547:I548"/>
    <mergeCell ref="J547:J548"/>
    <mergeCell ref="I651:I652"/>
    <mergeCell ref="J651:J652"/>
    <mergeCell ref="A651:A652"/>
    <mergeCell ref="B651:B652"/>
    <mergeCell ref="C651:C652"/>
    <mergeCell ref="D651:D652"/>
    <mergeCell ref="E651:E652"/>
    <mergeCell ref="F651:H651"/>
    <mergeCell ref="A621:A622"/>
    <mergeCell ref="B621:B622"/>
    <mergeCell ref="C621:C622"/>
    <mergeCell ref="D621:D622"/>
    <mergeCell ref="E621:E622"/>
    <mergeCell ref="F621:H621"/>
    <mergeCell ref="I621:I622"/>
    <mergeCell ref="J621:J622"/>
    <mergeCell ref="A591:A592"/>
    <mergeCell ref="B591:B592"/>
    <mergeCell ref="C591:C592"/>
    <mergeCell ref="D591:D592"/>
    <mergeCell ref="E591:E592"/>
    <mergeCell ref="F591:H591"/>
    <mergeCell ref="I591:I592"/>
    <mergeCell ref="J591:J592"/>
    <mergeCell ref="A606:A607"/>
    <mergeCell ref="B606:B607"/>
    <mergeCell ref="C606:C607"/>
    <mergeCell ref="D606:D607"/>
    <mergeCell ref="E606:E607"/>
    <mergeCell ref="F606:H606"/>
    <mergeCell ref="I606:I607"/>
    <mergeCell ref="J606:J607"/>
    <mergeCell ref="A259:A260"/>
    <mergeCell ref="B259:B260"/>
    <mergeCell ref="C259:C260"/>
    <mergeCell ref="D259:D260"/>
    <mergeCell ref="E259:E260"/>
    <mergeCell ref="F259:H259"/>
    <mergeCell ref="I259:I260"/>
    <mergeCell ref="J259:J260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I233:I234"/>
    <mergeCell ref="J233:J234"/>
    <mergeCell ref="A233:A234"/>
    <mergeCell ref="B233:B234"/>
    <mergeCell ref="C233:C234"/>
    <mergeCell ref="D233:D234"/>
    <mergeCell ref="E233:E234"/>
    <mergeCell ref="F233:H233"/>
    <mergeCell ref="I220:I221"/>
    <mergeCell ref="J220:J221"/>
    <mergeCell ref="A220:A221"/>
    <mergeCell ref="B220:B221"/>
    <mergeCell ref="C220:C221"/>
    <mergeCell ref="D220:D221"/>
    <mergeCell ref="E220:E221"/>
    <mergeCell ref="F220:H220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F176:H176"/>
    <mergeCell ref="I176:I177"/>
    <mergeCell ref="J176:J177"/>
    <mergeCell ref="A176:A177"/>
    <mergeCell ref="B176:B177"/>
    <mergeCell ref="C176:C177"/>
    <mergeCell ref="D176:D177"/>
    <mergeCell ref="E176:E177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F119:H119"/>
    <mergeCell ref="I119:I120"/>
    <mergeCell ref="J119:J120"/>
    <mergeCell ref="A119:A120"/>
    <mergeCell ref="B119:B120"/>
    <mergeCell ref="C119:C120"/>
    <mergeCell ref="D119:D120"/>
    <mergeCell ref="E119:E120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3:I4"/>
    <mergeCell ref="J3:J4"/>
    <mergeCell ref="A19:A20"/>
    <mergeCell ref="B19:B20"/>
    <mergeCell ref="C19:C20"/>
    <mergeCell ref="D19:D20"/>
    <mergeCell ref="E19:E20"/>
    <mergeCell ref="F19:H19"/>
    <mergeCell ref="I19:I20"/>
    <mergeCell ref="J19:J20"/>
    <mergeCell ref="A3:A4"/>
    <mergeCell ref="B3:B4"/>
    <mergeCell ref="C3:C4"/>
    <mergeCell ref="D3:D4"/>
    <mergeCell ref="E3:E4"/>
    <mergeCell ref="F3:H3"/>
    <mergeCell ref="I28:I29"/>
    <mergeCell ref="J28:J29"/>
    <mergeCell ref="A43:A44"/>
    <mergeCell ref="B43:B44"/>
    <mergeCell ref="C43:C44"/>
    <mergeCell ref="D43:D44"/>
    <mergeCell ref="E43:E44"/>
    <mergeCell ref="F43:H43"/>
    <mergeCell ref="I43:I44"/>
    <mergeCell ref="J43:J44"/>
    <mergeCell ref="A28:A29"/>
    <mergeCell ref="B28:B29"/>
    <mergeCell ref="C28:C29"/>
    <mergeCell ref="D28:D29"/>
    <mergeCell ref="E28:E29"/>
    <mergeCell ref="F28:H28"/>
    <mergeCell ref="I58:I59"/>
    <mergeCell ref="J58:J59"/>
    <mergeCell ref="A58:A59"/>
    <mergeCell ref="B58:B59"/>
    <mergeCell ref="C58:C59"/>
    <mergeCell ref="D58:D59"/>
    <mergeCell ref="E58:E59"/>
    <mergeCell ref="F58:H58"/>
    <mergeCell ref="F74:H74"/>
    <mergeCell ref="I74:I75"/>
    <mergeCell ref="J74:J75"/>
    <mergeCell ref="A74:A75"/>
    <mergeCell ref="B74:B75"/>
    <mergeCell ref="C74:C75"/>
    <mergeCell ref="D74:D75"/>
    <mergeCell ref="E74:E75"/>
    <mergeCell ref="F89:H89"/>
    <mergeCell ref="I89:I90"/>
    <mergeCell ref="J89:J90"/>
    <mergeCell ref="A89:A90"/>
    <mergeCell ref="B89:B90"/>
    <mergeCell ref="C89:C90"/>
    <mergeCell ref="D89:D90"/>
    <mergeCell ref="E89:E90"/>
    <mergeCell ref="F104:H104"/>
    <mergeCell ref="I104:I105"/>
    <mergeCell ref="J104:J105"/>
    <mergeCell ref="A104:A105"/>
    <mergeCell ref="B104:B105"/>
    <mergeCell ref="C104:C105"/>
    <mergeCell ref="D104:D105"/>
    <mergeCell ref="E104:E105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F148:H148"/>
    <mergeCell ref="I148:I149"/>
    <mergeCell ref="J148:J149"/>
    <mergeCell ref="A148:A149"/>
    <mergeCell ref="B148:B149"/>
    <mergeCell ref="C148:C149"/>
    <mergeCell ref="D148:D149"/>
    <mergeCell ref="E148:E149"/>
    <mergeCell ref="F162:H162"/>
    <mergeCell ref="I162:I163"/>
    <mergeCell ref="J162:J163"/>
    <mergeCell ref="A162:A163"/>
    <mergeCell ref="B162:B163"/>
    <mergeCell ref="C162:C163"/>
    <mergeCell ref="D162:D163"/>
    <mergeCell ref="E162:E163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275:A276"/>
    <mergeCell ref="B275:B276"/>
    <mergeCell ref="C275:C276"/>
    <mergeCell ref="D275:D276"/>
    <mergeCell ref="E275:E276"/>
    <mergeCell ref="F275:H275"/>
    <mergeCell ref="I275:I276"/>
    <mergeCell ref="J275:J276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I389:I390"/>
    <mergeCell ref="J389:J390"/>
    <mergeCell ref="A389:A390"/>
    <mergeCell ref="B389:B390"/>
    <mergeCell ref="C389:C390"/>
    <mergeCell ref="D389:D390"/>
    <mergeCell ref="E389:E390"/>
    <mergeCell ref="F389:H389"/>
    <mergeCell ref="I349:I350"/>
    <mergeCell ref="J349:J350"/>
    <mergeCell ref="A349:A350"/>
    <mergeCell ref="B349:B350"/>
    <mergeCell ref="C349:C350"/>
    <mergeCell ref="D349:D350"/>
    <mergeCell ref="E349:E350"/>
    <mergeCell ref="F349:H349"/>
    <mergeCell ref="A362:A363"/>
    <mergeCell ref="B362:B363"/>
    <mergeCell ref="C362:C363"/>
    <mergeCell ref="D362:D363"/>
    <mergeCell ref="E362:E363"/>
    <mergeCell ref="F362:H362"/>
    <mergeCell ref="I362:I363"/>
    <mergeCell ref="J362:J363"/>
    <mergeCell ref="A419:A420"/>
    <mergeCell ref="B419:B420"/>
    <mergeCell ref="C419:C420"/>
    <mergeCell ref="D419:D420"/>
    <mergeCell ref="E419:E420"/>
    <mergeCell ref="F419:H419"/>
    <mergeCell ref="I419:I420"/>
    <mergeCell ref="J419:J420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I404:I405"/>
    <mergeCell ref="J404:J405"/>
    <mergeCell ref="A404:A405"/>
    <mergeCell ref="B404:B405"/>
    <mergeCell ref="C404:C405"/>
    <mergeCell ref="D404:D405"/>
    <mergeCell ref="E404:E405"/>
    <mergeCell ref="F404:H404"/>
    <mergeCell ref="A433:A434"/>
    <mergeCell ref="B433:B434"/>
    <mergeCell ref="C433:C434"/>
    <mergeCell ref="D433:D434"/>
    <mergeCell ref="E433:E434"/>
    <mergeCell ref="F433:H433"/>
    <mergeCell ref="I433:I434"/>
    <mergeCell ref="J433:J434"/>
    <mergeCell ref="A448:A449"/>
    <mergeCell ref="B448:B449"/>
    <mergeCell ref="C448:C449"/>
    <mergeCell ref="D448:D449"/>
    <mergeCell ref="E448:E449"/>
    <mergeCell ref="F448:H448"/>
    <mergeCell ref="I448:I449"/>
    <mergeCell ref="J448:J449"/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A477:A478"/>
    <mergeCell ref="B477:B478"/>
    <mergeCell ref="C477:C478"/>
    <mergeCell ref="D477:D478"/>
    <mergeCell ref="E477:E478"/>
    <mergeCell ref="F477:H477"/>
    <mergeCell ref="I477:I478"/>
    <mergeCell ref="J477:J478"/>
    <mergeCell ref="A502:A503"/>
    <mergeCell ref="B502:B503"/>
    <mergeCell ref="C502:C503"/>
    <mergeCell ref="D502:D503"/>
    <mergeCell ref="E502:E503"/>
    <mergeCell ref="F502:H502"/>
    <mergeCell ref="I502:I503"/>
    <mergeCell ref="J502:J503"/>
    <mergeCell ref="A533:A534"/>
    <mergeCell ref="B533:B534"/>
    <mergeCell ref="C533:C534"/>
    <mergeCell ref="D533:D534"/>
    <mergeCell ref="E533:E534"/>
    <mergeCell ref="F533:H533"/>
    <mergeCell ref="I533:I534"/>
    <mergeCell ref="J533:J534"/>
    <mergeCell ref="A517:A518"/>
    <mergeCell ref="B517:B518"/>
    <mergeCell ref="C517:C518"/>
    <mergeCell ref="D517:D518"/>
    <mergeCell ref="E517:E518"/>
    <mergeCell ref="F517:H517"/>
    <mergeCell ref="I517:I518"/>
    <mergeCell ref="J517:J518"/>
    <mergeCell ref="I562:I563"/>
    <mergeCell ref="J562:J563"/>
    <mergeCell ref="A562:A563"/>
    <mergeCell ref="B562:B563"/>
    <mergeCell ref="C562:C563"/>
    <mergeCell ref="D562:D563"/>
    <mergeCell ref="E562:E563"/>
    <mergeCell ref="F562:H562"/>
    <mergeCell ref="A576:A577"/>
    <mergeCell ref="B576:B577"/>
    <mergeCell ref="C576:C577"/>
    <mergeCell ref="D576:D577"/>
    <mergeCell ref="E576:E577"/>
    <mergeCell ref="F576:H576"/>
    <mergeCell ref="I576:I577"/>
    <mergeCell ref="J576:J577"/>
    <mergeCell ref="A703:A704"/>
    <mergeCell ref="B703:B704"/>
    <mergeCell ref="C703:C704"/>
    <mergeCell ref="D703:D704"/>
    <mergeCell ref="E703:E704"/>
    <mergeCell ref="F703:H703"/>
    <mergeCell ref="I703:I704"/>
    <mergeCell ref="J703:J704"/>
    <mergeCell ref="A636:A637"/>
    <mergeCell ref="B636:B637"/>
    <mergeCell ref="C636:C637"/>
    <mergeCell ref="D636:D637"/>
    <mergeCell ref="E636:E637"/>
    <mergeCell ref="F636:H636"/>
    <mergeCell ref="I636:I637"/>
    <mergeCell ref="J636:J637"/>
    <mergeCell ref="A688:A689"/>
    <mergeCell ref="B688:B689"/>
    <mergeCell ref="C688:C689"/>
    <mergeCell ref="D688:D689"/>
    <mergeCell ref="E688:E689"/>
    <mergeCell ref="F688:H688"/>
    <mergeCell ref="I688:I689"/>
    <mergeCell ref="J688:J68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/>
  </sheetPr>
  <dimension ref="A1:J483"/>
  <sheetViews>
    <sheetView topLeftCell="A472" workbookViewId="0">
      <selection activeCell="D483" sqref="D483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1305</v>
      </c>
      <c r="B5" s="6">
        <v>44866.75809541667</v>
      </c>
      <c r="C5" s="5" t="s">
        <v>1306</v>
      </c>
      <c r="D5" s="7"/>
      <c r="E5" s="10"/>
      <c r="F5" s="8">
        <v>5096.2299999999996</v>
      </c>
      <c r="I5" s="11" t="s">
        <v>9</v>
      </c>
      <c r="J5" s="10" t="s">
        <v>1306</v>
      </c>
    </row>
    <row r="6" spans="1:10">
      <c r="A6" s="5" t="s">
        <v>1305</v>
      </c>
      <c r="B6" s="6">
        <v>44866.75809541667</v>
      </c>
      <c r="C6" s="5" t="s">
        <v>1306</v>
      </c>
      <c r="D6" s="7"/>
      <c r="E6" s="10"/>
      <c r="H6" s="8">
        <v>860.94</v>
      </c>
      <c r="I6" s="5" t="s">
        <v>224</v>
      </c>
      <c r="J6" s="10" t="s">
        <v>1306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 customHeight="1">
      <c r="A8" s="13" t="s">
        <v>22</v>
      </c>
      <c r="B8" s="13" t="s">
        <v>23</v>
      </c>
      <c r="C8" s="13" t="s">
        <v>24</v>
      </c>
      <c r="D8" s="21">
        <v>112113490</v>
      </c>
      <c r="E8" s="14">
        <v>112113578</v>
      </c>
      <c r="H8" s="8"/>
      <c r="I8" s="11"/>
      <c r="J8" s="5"/>
    </row>
    <row r="9" spans="1:10">
      <c r="A9" s="5"/>
      <c r="B9" s="6"/>
      <c r="C9" s="5"/>
      <c r="D9" s="7"/>
      <c r="E9" s="10"/>
      <c r="H9" s="8"/>
      <c r="I9" s="11"/>
      <c r="J9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88" t="s">
        <v>0</v>
      </c>
      <c r="B13" s="88" t="s">
        <v>2</v>
      </c>
      <c r="C13" s="88" t="s">
        <v>3</v>
      </c>
      <c r="D13" s="88" t="s">
        <v>4</v>
      </c>
      <c r="E13" s="88" t="s">
        <v>5</v>
      </c>
      <c r="F13" s="88" t="s">
        <v>6</v>
      </c>
      <c r="G13" s="90"/>
      <c r="H13" s="91"/>
      <c r="I13" s="88" t="s">
        <v>7</v>
      </c>
      <c r="J13" s="88" t="s">
        <v>8</v>
      </c>
    </row>
    <row r="14" spans="1:10">
      <c r="A14" s="89"/>
      <c r="B14" s="89"/>
      <c r="C14" s="89"/>
      <c r="D14" s="89"/>
      <c r="E14" s="89"/>
      <c r="F14" s="4" t="s">
        <v>9</v>
      </c>
      <c r="G14" s="4" t="s">
        <v>10</v>
      </c>
      <c r="H14" s="4" t="s">
        <v>11</v>
      </c>
      <c r="I14" s="89"/>
      <c r="J14" s="89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 customHeight="1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88" t="s">
        <v>0</v>
      </c>
      <c r="B22" s="88" t="s">
        <v>2</v>
      </c>
      <c r="C22" s="88" t="s">
        <v>3</v>
      </c>
      <c r="D22" s="88" t="s">
        <v>4</v>
      </c>
      <c r="E22" s="88" t="s">
        <v>5</v>
      </c>
      <c r="F22" s="88" t="s">
        <v>6</v>
      </c>
      <c r="G22" s="90"/>
      <c r="H22" s="91"/>
      <c r="I22" s="88" t="s">
        <v>7</v>
      </c>
      <c r="J22" s="88" t="s">
        <v>8</v>
      </c>
    </row>
    <row r="23" spans="1:10">
      <c r="A23" s="89"/>
      <c r="B23" s="89"/>
      <c r="C23" s="89"/>
      <c r="D23" s="89"/>
      <c r="E23" s="89"/>
      <c r="F23" s="4" t="s">
        <v>9</v>
      </c>
      <c r="G23" s="4" t="s">
        <v>10</v>
      </c>
      <c r="H23" s="4" t="s">
        <v>11</v>
      </c>
      <c r="I23" s="89"/>
      <c r="J23" s="89"/>
    </row>
    <row r="24" spans="1:10">
      <c r="A24" s="5" t="s">
        <v>1307</v>
      </c>
      <c r="B24" s="6">
        <v>44868.793100590279</v>
      </c>
      <c r="C24" s="5" t="s">
        <v>1306</v>
      </c>
      <c r="D24" s="7"/>
      <c r="E24" s="10"/>
      <c r="F24" s="8">
        <v>5148.25</v>
      </c>
      <c r="I24" s="11" t="s">
        <v>9</v>
      </c>
      <c r="J24" s="10" t="s">
        <v>1306</v>
      </c>
    </row>
    <row r="25" spans="1:10">
      <c r="A25" s="5" t="s">
        <v>1307</v>
      </c>
      <c r="B25" s="6">
        <v>44868.793100590279</v>
      </c>
      <c r="C25" s="5" t="s">
        <v>1306</v>
      </c>
      <c r="D25" s="7"/>
      <c r="E25" s="10"/>
      <c r="H25" s="8">
        <v>76.7</v>
      </c>
      <c r="I25" s="5" t="s">
        <v>224</v>
      </c>
      <c r="J25" s="10" t="s">
        <v>1306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 customHeight="1">
      <c r="A27" s="13" t="s">
        <v>22</v>
      </c>
      <c r="B27" s="13" t="s">
        <v>23</v>
      </c>
      <c r="C27" s="13" t="s">
        <v>24</v>
      </c>
      <c r="D27" s="21">
        <v>112128945</v>
      </c>
      <c r="E27" s="14">
        <v>112128982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88" t="s">
        <v>0</v>
      </c>
      <c r="B32" s="88" t="s">
        <v>2</v>
      </c>
      <c r="C32" s="88" t="s">
        <v>3</v>
      </c>
      <c r="D32" s="88" t="s">
        <v>4</v>
      </c>
      <c r="E32" s="88" t="s">
        <v>5</v>
      </c>
      <c r="F32" s="88" t="s">
        <v>6</v>
      </c>
      <c r="G32" s="90"/>
      <c r="H32" s="91"/>
      <c r="I32" s="88" t="s">
        <v>7</v>
      </c>
      <c r="J32" s="88" t="s">
        <v>8</v>
      </c>
    </row>
    <row r="33" spans="1:10">
      <c r="A33" s="89"/>
      <c r="B33" s="89"/>
      <c r="C33" s="89"/>
      <c r="D33" s="89"/>
      <c r="E33" s="89"/>
      <c r="F33" s="4" t="s">
        <v>9</v>
      </c>
      <c r="G33" s="4" t="s">
        <v>10</v>
      </c>
      <c r="H33" s="4" t="s">
        <v>11</v>
      </c>
      <c r="I33" s="89"/>
      <c r="J33" s="89"/>
    </row>
    <row r="34" spans="1:10">
      <c r="A34" s="5" t="s">
        <v>1308</v>
      </c>
      <c r="B34" s="6">
        <v>44869.79321866898</v>
      </c>
      <c r="C34" s="5" t="s">
        <v>1306</v>
      </c>
      <c r="D34" s="7"/>
      <c r="E34" s="10"/>
      <c r="F34" s="8">
        <v>8218.57</v>
      </c>
      <c r="I34" s="11" t="s">
        <v>9</v>
      </c>
      <c r="J34" s="10" t="s">
        <v>1306</v>
      </c>
    </row>
    <row r="35" spans="1:10">
      <c r="A35" s="5" t="s">
        <v>1308</v>
      </c>
      <c r="B35" s="6">
        <v>44869.79321866898</v>
      </c>
      <c r="C35" s="5" t="s">
        <v>1306</v>
      </c>
      <c r="D35" s="7"/>
      <c r="E35" s="10"/>
      <c r="H35" s="8">
        <v>47.3</v>
      </c>
      <c r="I35" s="5" t="s">
        <v>224</v>
      </c>
      <c r="J35" s="10" t="s">
        <v>1306</v>
      </c>
    </row>
    <row r="36" spans="1:10">
      <c r="A36" s="5" t="s">
        <v>1308</v>
      </c>
      <c r="B36" s="6">
        <v>44869.79321866898</v>
      </c>
      <c r="C36" s="5" t="s">
        <v>1306</v>
      </c>
      <c r="D36" s="7"/>
      <c r="E36" s="10"/>
      <c r="H36" s="8">
        <v>41.76</v>
      </c>
      <c r="I36" s="11" t="s">
        <v>226</v>
      </c>
      <c r="J36" s="10" t="s">
        <v>1306</v>
      </c>
    </row>
    <row r="37" spans="1:10">
      <c r="A37" s="12" t="s">
        <v>21</v>
      </c>
      <c r="B37" s="3"/>
      <c r="C37" s="3"/>
      <c r="D37" s="7"/>
      <c r="E37" s="10"/>
      <c r="H37" s="8"/>
      <c r="I37" s="5"/>
      <c r="J37" s="5"/>
    </row>
    <row r="38" spans="1:10" ht="15.75" customHeight="1">
      <c r="A38" s="13" t="s">
        <v>22</v>
      </c>
      <c r="B38" s="13" t="s">
        <v>23</v>
      </c>
      <c r="C38" s="13" t="s">
        <v>24</v>
      </c>
      <c r="D38" s="21">
        <v>112128946</v>
      </c>
      <c r="E38" s="14">
        <v>112128984</v>
      </c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5"/>
      <c r="B40" s="6"/>
      <c r="C40" s="5"/>
      <c r="D40" s="7"/>
      <c r="E40" s="10"/>
      <c r="H40" s="8"/>
      <c r="I40" s="5"/>
      <c r="J40" s="5"/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52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88" t="s">
        <v>0</v>
      </c>
      <c r="B43" s="88" t="s">
        <v>2</v>
      </c>
      <c r="C43" s="88" t="s">
        <v>3</v>
      </c>
      <c r="D43" s="88" t="s">
        <v>4</v>
      </c>
      <c r="E43" s="88" t="s">
        <v>5</v>
      </c>
      <c r="F43" s="88" t="s">
        <v>6</v>
      </c>
      <c r="G43" s="90"/>
      <c r="H43" s="91"/>
      <c r="I43" s="88" t="s">
        <v>7</v>
      </c>
      <c r="J43" s="88" t="s">
        <v>8</v>
      </c>
    </row>
    <row r="44" spans="1:10">
      <c r="A44" s="89"/>
      <c r="B44" s="89"/>
      <c r="C44" s="89"/>
      <c r="D44" s="89"/>
      <c r="E44" s="89"/>
      <c r="F44" s="4" t="s">
        <v>9</v>
      </c>
      <c r="G44" s="4" t="s">
        <v>10</v>
      </c>
      <c r="H44" s="4" t="s">
        <v>11</v>
      </c>
      <c r="I44" s="89"/>
      <c r="J44" s="89"/>
    </row>
    <row r="45" spans="1:10">
      <c r="A45" s="5" t="s">
        <v>1309</v>
      </c>
      <c r="B45" s="6">
        <v>44870.545807835653</v>
      </c>
      <c r="C45" s="5" t="s">
        <v>1306</v>
      </c>
      <c r="D45" s="7"/>
      <c r="E45" s="10"/>
      <c r="F45" s="8">
        <v>3926.68</v>
      </c>
      <c r="I45" s="11" t="s">
        <v>9</v>
      </c>
      <c r="J45" s="10" t="s">
        <v>1306</v>
      </c>
    </row>
    <row r="46" spans="1:10">
      <c r="A46" s="5" t="s">
        <v>1309</v>
      </c>
      <c r="B46" s="6">
        <v>44870.545807835653</v>
      </c>
      <c r="C46" s="5" t="s">
        <v>1306</v>
      </c>
      <c r="D46" s="7"/>
      <c r="E46" s="10"/>
      <c r="H46" s="8">
        <v>200.42</v>
      </c>
      <c r="I46" s="5" t="s">
        <v>224</v>
      </c>
      <c r="J46" s="10" t="s">
        <v>1306</v>
      </c>
    </row>
    <row r="47" spans="1:10">
      <c r="A47" s="5" t="s">
        <v>1309</v>
      </c>
      <c r="B47" s="6">
        <v>44870.545807835653</v>
      </c>
      <c r="C47" s="5" t="s">
        <v>1306</v>
      </c>
      <c r="D47" s="7"/>
      <c r="E47" s="10"/>
      <c r="H47" s="8">
        <v>86.01</v>
      </c>
      <c r="I47" s="11" t="s">
        <v>226</v>
      </c>
      <c r="J47" s="10" t="s">
        <v>1306</v>
      </c>
    </row>
    <row r="48" spans="1:10">
      <c r="A48" s="12" t="s">
        <v>21</v>
      </c>
      <c r="B48" s="3"/>
      <c r="C48" s="3"/>
      <c r="D48" s="7"/>
      <c r="E48" s="10"/>
      <c r="H48" s="8"/>
      <c r="I48" s="5"/>
      <c r="J48" s="5"/>
    </row>
    <row r="49" spans="1:10" ht="15.75" customHeight="1">
      <c r="A49" s="13" t="s">
        <v>22</v>
      </c>
      <c r="B49" s="13" t="s">
        <v>23</v>
      </c>
      <c r="C49" s="13" t="s">
        <v>24</v>
      </c>
      <c r="D49" s="21">
        <v>112129881</v>
      </c>
      <c r="E49" s="14">
        <v>112129930</v>
      </c>
      <c r="H49" s="8"/>
      <c r="I49" s="5"/>
      <c r="J49" s="5"/>
    </row>
    <row r="52" spans="1:10">
      <c r="A52" s="1" t="s">
        <v>0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3" t="s">
        <v>55</v>
      </c>
      <c r="B53" s="2"/>
      <c r="C53" s="2"/>
      <c r="D53" s="2"/>
      <c r="E53" s="2"/>
      <c r="F53" s="2"/>
      <c r="G53" s="2"/>
      <c r="H53" s="2"/>
      <c r="I53" s="2"/>
      <c r="J53" s="2"/>
    </row>
    <row r="54" spans="1:10">
      <c r="A54" s="88" t="s">
        <v>0</v>
      </c>
      <c r="B54" s="88" t="s">
        <v>2</v>
      </c>
      <c r="C54" s="88" t="s">
        <v>3</v>
      </c>
      <c r="D54" s="88" t="s">
        <v>4</v>
      </c>
      <c r="E54" s="88" t="s">
        <v>5</v>
      </c>
      <c r="F54" s="88" t="s">
        <v>6</v>
      </c>
      <c r="G54" s="90"/>
      <c r="H54" s="91"/>
      <c r="I54" s="88" t="s">
        <v>7</v>
      </c>
      <c r="J54" s="88" t="s">
        <v>8</v>
      </c>
    </row>
    <row r="55" spans="1:10">
      <c r="A55" s="89"/>
      <c r="B55" s="89"/>
      <c r="C55" s="89"/>
      <c r="D55" s="89"/>
      <c r="E55" s="89"/>
      <c r="F55" s="4" t="s">
        <v>9</v>
      </c>
      <c r="G55" s="4" t="s">
        <v>10</v>
      </c>
      <c r="H55" s="4" t="s">
        <v>11</v>
      </c>
      <c r="I55" s="89"/>
      <c r="J55" s="89"/>
    </row>
    <row r="56" spans="1:10">
      <c r="A56" s="5" t="s">
        <v>1310</v>
      </c>
      <c r="B56" s="6">
        <v>44872.793835462973</v>
      </c>
      <c r="C56" s="5" t="s">
        <v>1306</v>
      </c>
      <c r="D56" s="7"/>
      <c r="E56" s="10"/>
      <c r="F56" s="8">
        <v>11113.75</v>
      </c>
      <c r="I56" s="11" t="s">
        <v>9</v>
      </c>
      <c r="J56" s="10" t="s">
        <v>1306</v>
      </c>
    </row>
    <row r="57" spans="1:10">
      <c r="A57" s="12" t="s">
        <v>21</v>
      </c>
      <c r="B57" s="3"/>
      <c r="C57" s="3"/>
      <c r="D57" s="7"/>
      <c r="E57" s="10"/>
      <c r="H57" s="8"/>
      <c r="I57" s="11"/>
      <c r="J57" s="10"/>
    </row>
    <row r="58" spans="1:10" ht="15.75" customHeight="1">
      <c r="A58" s="13" t="s">
        <v>22</v>
      </c>
      <c r="B58" s="13" t="s">
        <v>23</v>
      </c>
      <c r="C58" s="13" t="s">
        <v>24</v>
      </c>
      <c r="D58" s="21">
        <v>112139928</v>
      </c>
      <c r="E58" s="14">
        <v>112156009</v>
      </c>
      <c r="H58" s="8"/>
      <c r="I58" s="11"/>
      <c r="J58" s="10"/>
    </row>
    <row r="61" spans="1:10">
      <c r="A61" s="1" t="s">
        <v>0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3" t="s">
        <v>62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88" t="s">
        <v>0</v>
      </c>
      <c r="B63" s="88" t="s">
        <v>2</v>
      </c>
      <c r="C63" s="88" t="s">
        <v>3</v>
      </c>
      <c r="D63" s="88" t="s">
        <v>4</v>
      </c>
      <c r="E63" s="88" t="s">
        <v>5</v>
      </c>
      <c r="F63" s="88" t="s">
        <v>6</v>
      </c>
      <c r="G63" s="90"/>
      <c r="H63" s="91"/>
      <c r="I63" s="88" t="s">
        <v>7</v>
      </c>
      <c r="J63" s="88" t="s">
        <v>8</v>
      </c>
    </row>
    <row r="64" spans="1:10">
      <c r="A64" s="89"/>
      <c r="B64" s="89"/>
      <c r="C64" s="89"/>
      <c r="D64" s="89"/>
      <c r="E64" s="89"/>
      <c r="F64" s="4" t="s">
        <v>9</v>
      </c>
      <c r="G64" s="4" t="s">
        <v>10</v>
      </c>
      <c r="H64" s="4" t="s">
        <v>11</v>
      </c>
      <c r="I64" s="89"/>
      <c r="J64" s="89"/>
    </row>
    <row r="65" spans="1:10">
      <c r="A65" s="5" t="s">
        <v>1311</v>
      </c>
      <c r="B65" s="6">
        <v>44873.794080069441</v>
      </c>
      <c r="C65" s="5" t="s">
        <v>1306</v>
      </c>
      <c r="D65" s="7"/>
      <c r="E65" s="10"/>
      <c r="F65" s="8">
        <v>5614.28</v>
      </c>
      <c r="I65" s="11" t="s">
        <v>9</v>
      </c>
      <c r="J65" s="10" t="s">
        <v>1306</v>
      </c>
    </row>
    <row r="66" spans="1:10">
      <c r="A66" s="5" t="s">
        <v>1311</v>
      </c>
      <c r="B66" s="6">
        <v>44873.794080069441</v>
      </c>
      <c r="C66" s="5" t="s">
        <v>1306</v>
      </c>
      <c r="D66" s="7"/>
      <c r="E66" s="10"/>
      <c r="H66" s="8">
        <v>542.4</v>
      </c>
      <c r="I66" s="5" t="s">
        <v>224</v>
      </c>
      <c r="J66" s="10" t="s">
        <v>1306</v>
      </c>
    </row>
    <row r="67" spans="1:10">
      <c r="A67" s="5" t="s">
        <v>1311</v>
      </c>
      <c r="B67" s="6">
        <v>44873.794080069441</v>
      </c>
      <c r="C67" s="5" t="s">
        <v>1306</v>
      </c>
      <c r="D67" s="7"/>
      <c r="E67" s="10"/>
      <c r="H67" s="8">
        <v>43</v>
      </c>
      <c r="I67" s="11" t="s">
        <v>226</v>
      </c>
      <c r="J67" s="10" t="s">
        <v>1306</v>
      </c>
    </row>
    <row r="68" spans="1:10">
      <c r="A68" s="12" t="s">
        <v>21</v>
      </c>
      <c r="B68" s="3"/>
      <c r="C68" s="3"/>
      <c r="D68" s="7"/>
      <c r="E68" s="10"/>
      <c r="H68" s="8"/>
      <c r="I68" s="11"/>
      <c r="J68" s="5"/>
    </row>
    <row r="69" spans="1:10" ht="15.75" customHeight="1">
      <c r="A69" s="13" t="s">
        <v>22</v>
      </c>
      <c r="B69" s="13" t="s">
        <v>23</v>
      </c>
      <c r="C69" s="13" t="s">
        <v>24</v>
      </c>
      <c r="D69" s="21">
        <v>112163116</v>
      </c>
      <c r="E69" s="14">
        <v>112163120</v>
      </c>
      <c r="H69" s="8"/>
      <c r="I69" s="11"/>
      <c r="J69" s="5"/>
    </row>
    <row r="72" spans="1:10">
      <c r="A72" s="1" t="s">
        <v>0</v>
      </c>
      <c r="B72" s="2"/>
      <c r="C72" s="2"/>
      <c r="D72" s="2"/>
      <c r="E72" s="2"/>
      <c r="F72" s="2"/>
      <c r="G72" s="2"/>
      <c r="H72" s="2"/>
      <c r="I72" s="2"/>
      <c r="J72" s="2"/>
    </row>
    <row r="73" spans="1:10">
      <c r="A73" s="3" t="s">
        <v>65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88" t="s">
        <v>0</v>
      </c>
      <c r="B74" s="88" t="s">
        <v>2</v>
      </c>
      <c r="C74" s="88" t="s">
        <v>3</v>
      </c>
      <c r="D74" s="88" t="s">
        <v>4</v>
      </c>
      <c r="E74" s="88" t="s">
        <v>5</v>
      </c>
      <c r="F74" s="88" t="s">
        <v>6</v>
      </c>
      <c r="G74" s="90"/>
      <c r="H74" s="91"/>
      <c r="I74" s="88" t="s">
        <v>7</v>
      </c>
      <c r="J74" s="88" t="s">
        <v>8</v>
      </c>
    </row>
    <row r="75" spans="1:10">
      <c r="A75" s="89"/>
      <c r="B75" s="89"/>
      <c r="C75" s="89"/>
      <c r="D75" s="89"/>
      <c r="E75" s="89"/>
      <c r="F75" s="4" t="s">
        <v>9</v>
      </c>
      <c r="G75" s="4" t="s">
        <v>10</v>
      </c>
      <c r="H75" s="4" t="s">
        <v>11</v>
      </c>
      <c r="I75" s="89"/>
      <c r="J75" s="89"/>
    </row>
    <row r="76" spans="1:10">
      <c r="A76" s="5" t="s">
        <v>1312</v>
      </c>
      <c r="B76" s="6">
        <v>44874.791641099539</v>
      </c>
      <c r="C76" s="5" t="s">
        <v>1306</v>
      </c>
      <c r="D76" s="7"/>
      <c r="E76" s="10"/>
      <c r="F76" s="8">
        <v>7295.16</v>
      </c>
      <c r="I76" s="11" t="s">
        <v>9</v>
      </c>
      <c r="J76" s="10" t="s">
        <v>1306</v>
      </c>
    </row>
    <row r="77" spans="1:10">
      <c r="A77" s="5" t="s">
        <v>1312</v>
      </c>
      <c r="B77" s="6">
        <v>44874.791641099539</v>
      </c>
      <c r="C77" s="5" t="s">
        <v>1306</v>
      </c>
      <c r="D77" s="7"/>
      <c r="E77" s="10"/>
      <c r="H77" s="8">
        <v>502.97</v>
      </c>
      <c r="I77" s="5" t="s">
        <v>224</v>
      </c>
      <c r="J77" s="10" t="s">
        <v>1306</v>
      </c>
    </row>
    <row r="78" spans="1:10">
      <c r="A78" s="12" t="s">
        <v>21</v>
      </c>
      <c r="B78" s="3"/>
      <c r="C78" s="3"/>
      <c r="D78" s="7"/>
      <c r="E78" s="10"/>
      <c r="H78" s="8"/>
      <c r="I78" s="11"/>
      <c r="J78" s="5"/>
    </row>
    <row r="79" spans="1:10" ht="15.75" customHeight="1">
      <c r="A79" s="13" t="s">
        <v>22</v>
      </c>
      <c r="B79" s="13" t="s">
        <v>23</v>
      </c>
      <c r="C79" s="13" t="s">
        <v>24</v>
      </c>
      <c r="D79" s="21">
        <v>112197308</v>
      </c>
      <c r="E79" s="14">
        <v>112197346</v>
      </c>
      <c r="H79" s="8"/>
      <c r="I79" s="11"/>
      <c r="J79" s="5"/>
    </row>
    <row r="82" spans="1:10">
      <c r="A82" s="1" t="s">
        <v>0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3" t="s">
        <v>68</v>
      </c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88" t="s">
        <v>0</v>
      </c>
      <c r="B84" s="88" t="s">
        <v>2</v>
      </c>
      <c r="C84" s="88" t="s">
        <v>3</v>
      </c>
      <c r="D84" s="88" t="s">
        <v>4</v>
      </c>
      <c r="E84" s="88" t="s">
        <v>5</v>
      </c>
      <c r="F84" s="88" t="s">
        <v>6</v>
      </c>
      <c r="G84" s="90"/>
      <c r="H84" s="91"/>
      <c r="I84" s="88" t="s">
        <v>7</v>
      </c>
      <c r="J84" s="88" t="s">
        <v>8</v>
      </c>
    </row>
    <row r="85" spans="1:10">
      <c r="A85" s="89"/>
      <c r="B85" s="89"/>
      <c r="C85" s="89"/>
      <c r="D85" s="89"/>
      <c r="E85" s="89"/>
      <c r="F85" s="4" t="s">
        <v>9</v>
      </c>
      <c r="G85" s="4" t="s">
        <v>10</v>
      </c>
      <c r="H85" s="4" t="s">
        <v>11</v>
      </c>
      <c r="I85" s="89"/>
      <c r="J85" s="89"/>
    </row>
    <row r="86" spans="1:10">
      <c r="A86" s="5" t="s">
        <v>1313</v>
      </c>
      <c r="B86" s="6">
        <v>44875.793953703702</v>
      </c>
      <c r="C86" s="5" t="s">
        <v>1306</v>
      </c>
      <c r="D86" s="7"/>
      <c r="E86" s="10"/>
      <c r="F86" s="8">
        <v>6072.63</v>
      </c>
      <c r="I86" s="11" t="s">
        <v>9</v>
      </c>
      <c r="J86" s="10" t="s">
        <v>1306</v>
      </c>
    </row>
    <row r="87" spans="1:10">
      <c r="A87" s="5" t="s">
        <v>1313</v>
      </c>
      <c r="B87" s="6">
        <v>44875.793953703702</v>
      </c>
      <c r="C87" s="5" t="s">
        <v>1306</v>
      </c>
      <c r="D87" s="7"/>
      <c r="E87" s="10"/>
      <c r="H87" s="8">
        <v>171.65</v>
      </c>
      <c r="I87" s="5" t="s">
        <v>224</v>
      </c>
      <c r="J87" s="10" t="s">
        <v>1306</v>
      </c>
    </row>
    <row r="88" spans="1:10">
      <c r="A88" s="12" t="s">
        <v>21</v>
      </c>
      <c r="B88" s="3"/>
      <c r="C88" s="3"/>
      <c r="D88" s="7"/>
      <c r="E88" s="10"/>
      <c r="H88" s="8"/>
      <c r="I88" s="11"/>
      <c r="J88" s="5"/>
    </row>
    <row r="89" spans="1:10" ht="15.75" customHeight="1">
      <c r="A89" s="13" t="s">
        <v>22</v>
      </c>
      <c r="B89" s="13" t="s">
        <v>23</v>
      </c>
      <c r="C89" s="13" t="s">
        <v>24</v>
      </c>
      <c r="D89" s="21">
        <v>112206282</v>
      </c>
      <c r="E89" s="14">
        <v>112210140</v>
      </c>
      <c r="H89" s="8"/>
      <c r="I89" s="11"/>
      <c r="J89" s="5"/>
    </row>
    <row r="92" spans="1:10">
      <c r="A92" s="1" t="s">
        <v>0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3" t="s">
        <v>72</v>
      </c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88" t="s">
        <v>0</v>
      </c>
      <c r="B94" s="88" t="s">
        <v>2</v>
      </c>
      <c r="C94" s="88" t="s">
        <v>3</v>
      </c>
      <c r="D94" s="88" t="s">
        <v>4</v>
      </c>
      <c r="E94" s="88" t="s">
        <v>5</v>
      </c>
      <c r="F94" s="88" t="s">
        <v>6</v>
      </c>
      <c r="G94" s="90"/>
      <c r="H94" s="91"/>
      <c r="I94" s="88" t="s">
        <v>7</v>
      </c>
      <c r="J94" s="88" t="s">
        <v>8</v>
      </c>
    </row>
    <row r="95" spans="1:10">
      <c r="A95" s="89"/>
      <c r="B95" s="89"/>
      <c r="C95" s="89"/>
      <c r="D95" s="89"/>
      <c r="E95" s="89"/>
      <c r="F95" s="4" t="s">
        <v>9</v>
      </c>
      <c r="G95" s="4" t="s">
        <v>10</v>
      </c>
      <c r="H95" s="4" t="s">
        <v>11</v>
      </c>
      <c r="I95" s="89"/>
      <c r="J95" s="89"/>
    </row>
    <row r="96" spans="1:10">
      <c r="A96" s="5" t="s">
        <v>1314</v>
      </c>
      <c r="B96" s="6">
        <v>44876.78646033565</v>
      </c>
      <c r="C96" s="5" t="s">
        <v>1306</v>
      </c>
      <c r="D96" s="7"/>
      <c r="E96" s="10"/>
      <c r="F96" s="8">
        <v>7618.41</v>
      </c>
      <c r="I96" s="11" t="s">
        <v>9</v>
      </c>
      <c r="J96" s="10" t="s">
        <v>1306</v>
      </c>
    </row>
    <row r="97" spans="1:10">
      <c r="A97" s="5" t="s">
        <v>1314</v>
      </c>
      <c r="B97" s="6">
        <v>44876.78646033565</v>
      </c>
      <c r="C97" s="5" t="s">
        <v>1306</v>
      </c>
      <c r="D97" s="7"/>
      <c r="E97" s="10"/>
      <c r="H97" s="8">
        <v>329.91</v>
      </c>
      <c r="I97" s="5" t="s">
        <v>224</v>
      </c>
      <c r="J97" s="10" t="s">
        <v>1306</v>
      </c>
    </row>
    <row r="98" spans="1:10">
      <c r="A98" s="12" t="s">
        <v>21</v>
      </c>
      <c r="B98" s="3"/>
      <c r="C98" s="3"/>
      <c r="D98" s="7"/>
      <c r="E98" s="10"/>
      <c r="H98" s="8"/>
      <c r="I98" s="11"/>
      <c r="J98" s="5"/>
    </row>
    <row r="99" spans="1:10" ht="15.75" customHeight="1">
      <c r="A99" s="13" t="s">
        <v>22</v>
      </c>
      <c r="B99" s="13" t="s">
        <v>23</v>
      </c>
      <c r="C99" s="13" t="s">
        <v>24</v>
      </c>
      <c r="D99" s="21">
        <v>112206283</v>
      </c>
      <c r="E99" s="14">
        <v>112210141</v>
      </c>
      <c r="H99" s="8"/>
      <c r="I99" s="11"/>
      <c r="J99" s="5"/>
    </row>
    <row r="100" spans="1:10">
      <c r="A100" s="5"/>
      <c r="B100" s="6"/>
      <c r="C100" s="5"/>
      <c r="D100" s="7"/>
      <c r="E100" s="10"/>
      <c r="H100" s="8"/>
      <c r="I100" s="11"/>
      <c r="J100" s="5"/>
    </row>
    <row r="101" spans="1:10">
      <c r="A101" s="5"/>
      <c r="B101" s="6"/>
      <c r="C101" s="5"/>
      <c r="D101" s="7"/>
      <c r="E101" s="10"/>
      <c r="H101" s="8"/>
      <c r="I101" s="11"/>
      <c r="J101" s="5"/>
    </row>
    <row r="102" spans="1:10">
      <c r="A102" s="1" t="s">
        <v>0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3" t="s">
        <v>77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88" t="s">
        <v>0</v>
      </c>
      <c r="B104" s="88" t="s">
        <v>2</v>
      </c>
      <c r="C104" s="88" t="s">
        <v>3</v>
      </c>
      <c r="D104" s="88" t="s">
        <v>4</v>
      </c>
      <c r="E104" s="88" t="s">
        <v>5</v>
      </c>
      <c r="F104" s="88" t="s">
        <v>6</v>
      </c>
      <c r="G104" s="90"/>
      <c r="H104" s="91"/>
      <c r="I104" s="88" t="s">
        <v>7</v>
      </c>
      <c r="J104" s="88" t="s">
        <v>8</v>
      </c>
    </row>
    <row r="105" spans="1:10">
      <c r="A105" s="89"/>
      <c r="B105" s="89"/>
      <c r="C105" s="89"/>
      <c r="D105" s="89"/>
      <c r="E105" s="89"/>
      <c r="F105" s="4" t="s">
        <v>9</v>
      </c>
      <c r="G105" s="4" t="s">
        <v>10</v>
      </c>
      <c r="H105" s="4" t="s">
        <v>11</v>
      </c>
      <c r="I105" s="89"/>
      <c r="J105" s="89"/>
    </row>
    <row r="106" spans="1:10">
      <c r="A106" s="5" t="s">
        <v>1315</v>
      </c>
      <c r="B106" s="6">
        <v>44877.54385509259</v>
      </c>
      <c r="C106" s="5" t="s">
        <v>1306</v>
      </c>
      <c r="D106" s="7"/>
      <c r="E106" s="10"/>
      <c r="F106" s="8">
        <v>4544.22</v>
      </c>
      <c r="I106" s="11" t="s">
        <v>9</v>
      </c>
      <c r="J106" s="10" t="s">
        <v>1306</v>
      </c>
    </row>
    <row r="107" spans="1:10">
      <c r="A107" s="5" t="s">
        <v>1315</v>
      </c>
      <c r="B107" s="6">
        <v>44877.54385509259</v>
      </c>
      <c r="C107" s="5" t="s">
        <v>1306</v>
      </c>
      <c r="D107" s="7"/>
      <c r="E107" s="10"/>
      <c r="H107" s="8">
        <v>198.5</v>
      </c>
      <c r="I107" s="5" t="s">
        <v>224</v>
      </c>
      <c r="J107" s="10" t="s">
        <v>1306</v>
      </c>
    </row>
    <row r="108" spans="1:10">
      <c r="A108" s="12" t="s">
        <v>21</v>
      </c>
      <c r="B108" s="3"/>
      <c r="C108" s="3"/>
      <c r="D108" s="7"/>
      <c r="E108" s="10"/>
      <c r="H108" s="8"/>
      <c r="I108" s="11"/>
      <c r="J108" s="5"/>
    </row>
    <row r="109" spans="1:10" ht="15.75" customHeight="1">
      <c r="A109" s="13" t="s">
        <v>22</v>
      </c>
      <c r="B109" s="13" t="s">
        <v>23</v>
      </c>
      <c r="C109" s="13" t="s">
        <v>24</v>
      </c>
      <c r="D109" s="48">
        <v>112217498</v>
      </c>
      <c r="E109" s="14">
        <v>112217613</v>
      </c>
      <c r="H109" s="8"/>
      <c r="I109" s="11"/>
      <c r="J109" s="5"/>
    </row>
    <row r="112" spans="1:10">
      <c r="A112" s="1" t="s">
        <v>0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10">
      <c r="A113" s="3" t="s">
        <v>80</v>
      </c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88" t="s">
        <v>0</v>
      </c>
      <c r="B114" s="88" t="s">
        <v>2</v>
      </c>
      <c r="C114" s="88" t="s">
        <v>3</v>
      </c>
      <c r="D114" s="88" t="s">
        <v>4</v>
      </c>
      <c r="E114" s="88" t="s">
        <v>5</v>
      </c>
      <c r="F114" s="88" t="s">
        <v>6</v>
      </c>
      <c r="G114" s="90"/>
      <c r="H114" s="91"/>
      <c r="I114" s="88" t="s">
        <v>7</v>
      </c>
      <c r="J114" s="88" t="s">
        <v>8</v>
      </c>
    </row>
    <row r="115" spans="1:10">
      <c r="A115" s="89"/>
      <c r="B115" s="89"/>
      <c r="C115" s="89"/>
      <c r="D115" s="89"/>
      <c r="E115" s="89"/>
      <c r="F115" s="4" t="s">
        <v>9</v>
      </c>
      <c r="G115" s="4" t="s">
        <v>10</v>
      </c>
      <c r="H115" s="4" t="s">
        <v>11</v>
      </c>
      <c r="I115" s="89"/>
      <c r="J115" s="89"/>
    </row>
    <row r="116" spans="1:10">
      <c r="A116" s="5" t="s">
        <v>1316</v>
      </c>
      <c r="B116" s="6">
        <v>44879.797111631953</v>
      </c>
      <c r="C116" s="5" t="s">
        <v>1306</v>
      </c>
      <c r="D116" s="7"/>
      <c r="E116" s="10"/>
      <c r="F116" s="8">
        <v>3890.31</v>
      </c>
      <c r="I116" s="11" t="s">
        <v>9</v>
      </c>
      <c r="J116" s="10" t="s">
        <v>1306</v>
      </c>
    </row>
    <row r="117" spans="1:10">
      <c r="A117" s="5" t="s">
        <v>1316</v>
      </c>
      <c r="B117" s="6">
        <v>44879.797111631953</v>
      </c>
      <c r="C117" s="5" t="s">
        <v>1306</v>
      </c>
      <c r="D117" s="7"/>
      <c r="E117" s="10"/>
      <c r="H117" s="8">
        <v>343.38</v>
      </c>
      <c r="I117" s="11" t="s">
        <v>226</v>
      </c>
      <c r="J117" s="10" t="s">
        <v>1306</v>
      </c>
    </row>
    <row r="118" spans="1:10">
      <c r="A118" s="12" t="s">
        <v>21</v>
      </c>
      <c r="B118" s="3"/>
      <c r="C118" s="3"/>
      <c r="D118" s="7"/>
      <c r="E118" s="10"/>
      <c r="H118" s="8"/>
      <c r="I118" s="11"/>
      <c r="J118" s="5"/>
    </row>
    <row r="119" spans="1:10" ht="15.75" customHeight="1">
      <c r="A119" s="13" t="s">
        <v>22</v>
      </c>
      <c r="B119" s="13" t="s">
        <v>23</v>
      </c>
      <c r="C119" s="13" t="s">
        <v>24</v>
      </c>
      <c r="D119" s="21">
        <v>112225050</v>
      </c>
      <c r="E119" s="14">
        <v>112225236</v>
      </c>
      <c r="H119" s="8"/>
      <c r="I119" s="11"/>
      <c r="J119" s="5"/>
    </row>
    <row r="122" spans="1:10">
      <c r="A122" s="1" t="s">
        <v>0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3" t="s">
        <v>83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88" t="s">
        <v>0</v>
      </c>
      <c r="B124" s="88" t="s">
        <v>2</v>
      </c>
      <c r="C124" s="88" t="s">
        <v>3</v>
      </c>
      <c r="D124" s="88" t="s">
        <v>4</v>
      </c>
      <c r="E124" s="88" t="s">
        <v>5</v>
      </c>
      <c r="F124" s="88" t="s">
        <v>6</v>
      </c>
      <c r="G124" s="90"/>
      <c r="H124" s="91"/>
      <c r="I124" s="88" t="s">
        <v>7</v>
      </c>
      <c r="J124" s="88" t="s">
        <v>8</v>
      </c>
    </row>
    <row r="125" spans="1:10">
      <c r="A125" s="89"/>
      <c r="B125" s="89"/>
      <c r="C125" s="89"/>
      <c r="D125" s="89"/>
      <c r="E125" s="89"/>
      <c r="F125" s="4" t="s">
        <v>9</v>
      </c>
      <c r="G125" s="4" t="s">
        <v>10</v>
      </c>
      <c r="H125" s="4" t="s">
        <v>11</v>
      </c>
      <c r="I125" s="89"/>
      <c r="J125" s="89"/>
    </row>
    <row r="126" spans="1:10">
      <c r="A126" s="5" t="s">
        <v>1317</v>
      </c>
      <c r="B126" s="6">
        <v>44880.787237662043</v>
      </c>
      <c r="C126" s="5" t="s">
        <v>1306</v>
      </c>
      <c r="D126" s="7"/>
      <c r="E126" s="10"/>
      <c r="F126" s="8">
        <v>7009.32</v>
      </c>
      <c r="I126" s="11" t="s">
        <v>9</v>
      </c>
      <c r="J126" s="10" t="s">
        <v>1306</v>
      </c>
    </row>
    <row r="127" spans="1:10">
      <c r="A127" s="5" t="s">
        <v>1317</v>
      </c>
      <c r="B127" s="6">
        <v>44880.787237662043</v>
      </c>
      <c r="C127" s="5" t="s">
        <v>1306</v>
      </c>
      <c r="D127" s="7"/>
      <c r="E127" s="10"/>
      <c r="H127" s="8">
        <v>1382.9</v>
      </c>
      <c r="I127" s="5" t="s">
        <v>224</v>
      </c>
      <c r="J127" s="10" t="s">
        <v>1306</v>
      </c>
    </row>
    <row r="128" spans="1:10">
      <c r="A128" s="12" t="s">
        <v>21</v>
      </c>
      <c r="B128" s="3"/>
      <c r="C128" s="3"/>
      <c r="D128" s="7"/>
      <c r="E128" s="10"/>
      <c r="H128" s="8"/>
      <c r="I128" s="11"/>
      <c r="J128" s="10"/>
    </row>
    <row r="129" spans="1:10" ht="15.75" customHeight="1">
      <c r="A129" s="13" t="s">
        <v>22</v>
      </c>
      <c r="B129" s="13" t="s">
        <v>23</v>
      </c>
      <c r="C129" s="13" t="s">
        <v>24</v>
      </c>
      <c r="D129" s="21">
        <v>112228992</v>
      </c>
      <c r="E129" s="14">
        <v>112232828</v>
      </c>
      <c r="H129" s="8"/>
      <c r="I129" s="11"/>
      <c r="J129" s="10"/>
    </row>
    <row r="132" spans="1:10">
      <c r="A132" s="1" t="s">
        <v>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3" t="s">
        <v>86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88" t="s">
        <v>0</v>
      </c>
      <c r="B134" s="88" t="s">
        <v>2</v>
      </c>
      <c r="C134" s="88" t="s">
        <v>3</v>
      </c>
      <c r="D134" s="88" t="s">
        <v>4</v>
      </c>
      <c r="E134" s="88" t="s">
        <v>5</v>
      </c>
      <c r="F134" s="88" t="s">
        <v>6</v>
      </c>
      <c r="G134" s="90"/>
      <c r="H134" s="91"/>
      <c r="I134" s="88" t="s">
        <v>7</v>
      </c>
      <c r="J134" s="88" t="s">
        <v>8</v>
      </c>
    </row>
    <row r="135" spans="1:10">
      <c r="A135" s="89"/>
      <c r="B135" s="89"/>
      <c r="C135" s="89"/>
      <c r="D135" s="89"/>
      <c r="E135" s="89"/>
      <c r="F135" s="4" t="s">
        <v>9</v>
      </c>
      <c r="G135" s="4" t="s">
        <v>10</v>
      </c>
      <c r="H135" s="4" t="s">
        <v>11</v>
      </c>
      <c r="I135" s="89"/>
      <c r="J135" s="89"/>
    </row>
    <row r="136" spans="1:10">
      <c r="A136" s="5" t="s">
        <v>1318</v>
      </c>
      <c r="B136" s="6">
        <v>44881.791197094914</v>
      </c>
      <c r="C136" s="5" t="s">
        <v>1306</v>
      </c>
      <c r="D136" s="7"/>
      <c r="E136" s="10"/>
      <c r="F136" s="8">
        <v>5302.77</v>
      </c>
      <c r="I136" s="11" t="s">
        <v>9</v>
      </c>
      <c r="J136" s="10" t="s">
        <v>1306</v>
      </c>
    </row>
    <row r="137" spans="1:10">
      <c r="A137" s="5" t="s">
        <v>1318</v>
      </c>
      <c r="B137" s="6">
        <v>44881.791197094914</v>
      </c>
      <c r="C137" s="5" t="s">
        <v>1306</v>
      </c>
      <c r="D137" s="7"/>
      <c r="E137" s="10"/>
      <c r="H137" s="8">
        <v>171.18</v>
      </c>
      <c r="I137" s="11" t="s">
        <v>226</v>
      </c>
      <c r="J137" s="10" t="s">
        <v>1306</v>
      </c>
    </row>
    <row r="138" spans="1:10">
      <c r="A138" s="12" t="s">
        <v>21</v>
      </c>
      <c r="B138" s="3"/>
      <c r="C138" s="3"/>
      <c r="D138" s="7"/>
      <c r="E138" s="10"/>
      <c r="H138" s="8"/>
      <c r="I138" s="11"/>
      <c r="J138" s="5"/>
    </row>
    <row r="139" spans="1:10" ht="15.75" customHeight="1">
      <c r="A139" s="13" t="s">
        <v>22</v>
      </c>
      <c r="B139" s="13" t="s">
        <v>23</v>
      </c>
      <c r="C139" s="13" t="s">
        <v>24</v>
      </c>
      <c r="D139" s="21">
        <v>112240550</v>
      </c>
      <c r="E139" s="14">
        <v>112240604</v>
      </c>
      <c r="H139" s="8"/>
      <c r="I139" s="11"/>
      <c r="J139" s="5"/>
    </row>
    <row r="142" spans="1:10">
      <c r="A142" s="1" t="s">
        <v>0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3" t="s">
        <v>90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88" t="s">
        <v>0</v>
      </c>
      <c r="B144" s="88" t="s">
        <v>2</v>
      </c>
      <c r="C144" s="88" t="s">
        <v>3</v>
      </c>
      <c r="D144" s="88" t="s">
        <v>4</v>
      </c>
      <c r="E144" s="88" t="s">
        <v>5</v>
      </c>
      <c r="F144" s="88" t="s">
        <v>6</v>
      </c>
      <c r="G144" s="90"/>
      <c r="H144" s="91"/>
      <c r="I144" s="88" t="s">
        <v>7</v>
      </c>
      <c r="J144" s="88" t="s">
        <v>8</v>
      </c>
    </row>
    <row r="145" spans="1:10">
      <c r="A145" s="89"/>
      <c r="B145" s="89"/>
      <c r="C145" s="89"/>
      <c r="D145" s="89"/>
      <c r="E145" s="89"/>
      <c r="F145" s="4" t="s">
        <v>9</v>
      </c>
      <c r="G145" s="4" t="s">
        <v>10</v>
      </c>
      <c r="H145" s="4" t="s">
        <v>11</v>
      </c>
      <c r="I145" s="89"/>
      <c r="J145" s="89"/>
    </row>
    <row r="146" spans="1:10">
      <c r="A146" s="5" t="s">
        <v>1319</v>
      </c>
      <c r="B146" s="6">
        <v>44882.79893005787</v>
      </c>
      <c r="C146" s="5" t="s">
        <v>1306</v>
      </c>
      <c r="D146" s="7"/>
      <c r="E146" s="10"/>
      <c r="F146" s="8">
        <v>5599.93</v>
      </c>
      <c r="I146" s="11" t="s">
        <v>9</v>
      </c>
      <c r="J146" s="10" t="s">
        <v>1306</v>
      </c>
    </row>
    <row r="147" spans="1:10">
      <c r="A147" s="12" t="s">
        <v>21</v>
      </c>
      <c r="B147" s="3"/>
      <c r="C147" s="3"/>
      <c r="D147" s="7"/>
      <c r="E147" s="10"/>
      <c r="H147" s="8"/>
      <c r="I147" s="11"/>
      <c r="J147" s="5"/>
    </row>
    <row r="148" spans="1:10" ht="15.75" customHeight="1">
      <c r="A148" s="13" t="s">
        <v>22</v>
      </c>
      <c r="B148" s="13" t="s">
        <v>23</v>
      </c>
      <c r="C148" s="13" t="s">
        <v>24</v>
      </c>
      <c r="D148" s="21">
        <v>112252717</v>
      </c>
      <c r="E148" s="14">
        <v>112252812</v>
      </c>
      <c r="H148" s="8"/>
      <c r="I148" s="11"/>
      <c r="J148" s="5"/>
    </row>
    <row r="151" spans="1:10">
      <c r="A151" s="1" t="s">
        <v>0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3" t="s">
        <v>94</v>
      </c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88" t="s">
        <v>0</v>
      </c>
      <c r="B153" s="88" t="s">
        <v>2</v>
      </c>
      <c r="C153" s="88" t="s">
        <v>3</v>
      </c>
      <c r="D153" s="88" t="s">
        <v>4</v>
      </c>
      <c r="E153" s="88" t="s">
        <v>5</v>
      </c>
      <c r="F153" s="88" t="s">
        <v>6</v>
      </c>
      <c r="G153" s="90"/>
      <c r="H153" s="91"/>
      <c r="I153" s="88" t="s">
        <v>7</v>
      </c>
      <c r="J153" s="88" t="s">
        <v>8</v>
      </c>
    </row>
    <row r="154" spans="1:10">
      <c r="A154" s="89"/>
      <c r="B154" s="89"/>
      <c r="C154" s="89"/>
      <c r="D154" s="89"/>
      <c r="E154" s="89"/>
      <c r="F154" s="4" t="s">
        <v>9</v>
      </c>
      <c r="G154" s="4" t="s">
        <v>10</v>
      </c>
      <c r="H154" s="4" t="s">
        <v>11</v>
      </c>
      <c r="I154" s="89"/>
      <c r="J154" s="89"/>
    </row>
    <row r="155" spans="1:10">
      <c r="A155" s="5" t="s">
        <v>1320</v>
      </c>
      <c r="B155" s="6">
        <v>44883.787972743063</v>
      </c>
      <c r="C155" s="5" t="s">
        <v>1306</v>
      </c>
      <c r="D155" s="7"/>
      <c r="E155" s="10"/>
      <c r="F155" s="8">
        <v>10239.16</v>
      </c>
      <c r="I155" s="11" t="s">
        <v>9</v>
      </c>
      <c r="J155" s="10" t="s">
        <v>1306</v>
      </c>
    </row>
    <row r="156" spans="1:10">
      <c r="A156" s="5" t="s">
        <v>1320</v>
      </c>
      <c r="B156" s="6">
        <v>44883.787972743063</v>
      </c>
      <c r="C156" s="5" t="s">
        <v>1306</v>
      </c>
      <c r="D156" s="7"/>
      <c r="E156" s="10"/>
      <c r="H156" s="8">
        <v>145</v>
      </c>
      <c r="I156" s="5" t="s">
        <v>224</v>
      </c>
      <c r="J156" s="10" t="s">
        <v>1306</v>
      </c>
    </row>
    <row r="157" spans="1:10">
      <c r="A157" s="12" t="s">
        <v>21</v>
      </c>
      <c r="B157" s="3"/>
      <c r="C157" s="3"/>
      <c r="D157" s="7"/>
      <c r="E157" s="10"/>
      <c r="F157" s="47"/>
      <c r="G157" s="8"/>
      <c r="I157" s="11"/>
      <c r="J157" s="5"/>
    </row>
    <row r="158" spans="1:10" ht="15.75" customHeight="1">
      <c r="A158" s="13" t="s">
        <v>22</v>
      </c>
      <c r="B158" s="13" t="s">
        <v>23</v>
      </c>
      <c r="C158" s="13" t="s">
        <v>24</v>
      </c>
      <c r="D158" s="21">
        <v>112252721</v>
      </c>
      <c r="E158" s="14">
        <v>112252813</v>
      </c>
      <c r="G158" s="8"/>
      <c r="I158" s="11"/>
      <c r="J158" s="5"/>
    </row>
    <row r="159" spans="1:10">
      <c r="A159" s="5"/>
      <c r="B159" s="6"/>
      <c r="C159" s="5"/>
      <c r="D159" s="7"/>
      <c r="E159" s="10"/>
      <c r="G159" s="8"/>
      <c r="I159" s="11"/>
      <c r="J159" s="5"/>
    </row>
    <row r="160" spans="1:10">
      <c r="A160" s="5"/>
      <c r="B160" s="6"/>
      <c r="C160" s="5"/>
      <c r="D160" s="7"/>
      <c r="E160" s="10"/>
      <c r="G160" s="8"/>
      <c r="I160" s="11"/>
      <c r="J160" s="5"/>
    </row>
    <row r="161" spans="1:10">
      <c r="A161" s="1" t="s">
        <v>0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3" t="s">
        <v>98</v>
      </c>
      <c r="B162" s="2"/>
      <c r="C162" s="2"/>
      <c r="D162" s="2"/>
      <c r="E162" s="2"/>
      <c r="F162" s="2"/>
      <c r="G162" s="2"/>
      <c r="H162" s="2"/>
      <c r="I162" s="2"/>
      <c r="J162" s="2"/>
    </row>
    <row r="163" spans="1:10">
      <c r="A163" s="88" t="s">
        <v>0</v>
      </c>
      <c r="B163" s="88" t="s">
        <v>2</v>
      </c>
      <c r="C163" s="88" t="s">
        <v>3</v>
      </c>
      <c r="D163" s="88" t="s">
        <v>4</v>
      </c>
      <c r="E163" s="88" t="s">
        <v>5</v>
      </c>
      <c r="F163" s="88" t="s">
        <v>6</v>
      </c>
      <c r="G163" s="90"/>
      <c r="H163" s="91"/>
      <c r="I163" s="88" t="s">
        <v>7</v>
      </c>
      <c r="J163" s="88" t="s">
        <v>8</v>
      </c>
    </row>
    <row r="164" spans="1:10">
      <c r="A164" s="89"/>
      <c r="B164" s="89"/>
      <c r="C164" s="89"/>
      <c r="D164" s="89"/>
      <c r="E164" s="89"/>
      <c r="F164" s="4" t="s">
        <v>9</v>
      </c>
      <c r="G164" s="4" t="s">
        <v>10</v>
      </c>
      <c r="H164" s="4" t="s">
        <v>11</v>
      </c>
      <c r="I164" s="89"/>
      <c r="J164" s="89"/>
    </row>
    <row r="165" spans="1:10">
      <c r="A165" s="5" t="s">
        <v>1321</v>
      </c>
      <c r="B165" s="6">
        <v>44884.549522349538</v>
      </c>
      <c r="C165" s="5" t="s">
        <v>1306</v>
      </c>
      <c r="D165" s="7"/>
      <c r="E165" s="10"/>
      <c r="F165" s="8">
        <v>3715.17</v>
      </c>
      <c r="I165" s="11" t="s">
        <v>9</v>
      </c>
      <c r="J165" s="10" t="s">
        <v>1306</v>
      </c>
    </row>
    <row r="166" spans="1:10">
      <c r="A166" s="5" t="s">
        <v>1321</v>
      </c>
      <c r="B166" s="6">
        <v>44884.549522349538</v>
      </c>
      <c r="C166" s="5" t="s">
        <v>1306</v>
      </c>
      <c r="D166" s="7"/>
      <c r="E166" s="10"/>
      <c r="H166" s="8">
        <v>414.55</v>
      </c>
      <c r="I166" s="5" t="s">
        <v>224</v>
      </c>
      <c r="J166" s="10" t="s">
        <v>1306</v>
      </c>
    </row>
    <row r="167" spans="1:10">
      <c r="A167" s="12" t="s">
        <v>21</v>
      </c>
      <c r="B167" s="3"/>
      <c r="C167" s="3"/>
      <c r="D167" s="7"/>
      <c r="E167" s="10"/>
      <c r="F167" s="47"/>
      <c r="G167" s="8"/>
      <c r="I167" s="11"/>
      <c r="J167" s="5"/>
    </row>
    <row r="168" spans="1:10" ht="15.75" customHeight="1">
      <c r="A168" s="13" t="s">
        <v>22</v>
      </c>
      <c r="B168" s="13" t="s">
        <v>23</v>
      </c>
      <c r="C168" s="13" t="s">
        <v>24</v>
      </c>
      <c r="D168" s="21">
        <v>112260392</v>
      </c>
      <c r="E168" s="14">
        <v>112260443</v>
      </c>
      <c r="G168" s="8"/>
      <c r="I168" s="11"/>
      <c r="J168" s="5"/>
    </row>
    <row r="171" spans="1:10">
      <c r="A171" s="1" t="s">
        <v>0</v>
      </c>
      <c r="B171" s="2"/>
      <c r="C171" s="2"/>
      <c r="D171" s="2"/>
      <c r="E171" s="2"/>
      <c r="F171" s="2"/>
      <c r="G171" s="2"/>
      <c r="H171" s="2"/>
      <c r="I171" s="2"/>
      <c r="J171" s="2"/>
    </row>
    <row r="172" spans="1:10">
      <c r="A172" s="3" t="s">
        <v>100</v>
      </c>
      <c r="B172" s="2"/>
      <c r="C172" s="2"/>
      <c r="D172" s="2"/>
      <c r="E172" s="2"/>
      <c r="F172" s="2"/>
      <c r="G172" s="2"/>
      <c r="H172" s="2"/>
      <c r="I172" s="2"/>
      <c r="J172" s="2"/>
    </row>
    <row r="173" spans="1:10">
      <c r="A173" s="88" t="s">
        <v>0</v>
      </c>
      <c r="B173" s="88" t="s">
        <v>2</v>
      </c>
      <c r="C173" s="88" t="s">
        <v>3</v>
      </c>
      <c r="D173" s="88" t="s">
        <v>4</v>
      </c>
      <c r="E173" s="88" t="s">
        <v>5</v>
      </c>
      <c r="F173" s="88" t="s">
        <v>6</v>
      </c>
      <c r="G173" s="90"/>
      <c r="H173" s="91"/>
      <c r="I173" s="88" t="s">
        <v>7</v>
      </c>
      <c r="J173" s="88" t="s">
        <v>8</v>
      </c>
    </row>
    <row r="174" spans="1:10">
      <c r="A174" s="89"/>
      <c r="B174" s="89"/>
      <c r="C174" s="89"/>
      <c r="D174" s="89"/>
      <c r="E174" s="89"/>
      <c r="F174" s="4" t="s">
        <v>9</v>
      </c>
      <c r="G174" s="4" t="s">
        <v>10</v>
      </c>
      <c r="H174" s="4" t="s">
        <v>11</v>
      </c>
      <c r="I174" s="89"/>
      <c r="J174" s="89"/>
    </row>
    <row r="175" spans="1:10">
      <c r="A175" s="5" t="s">
        <v>1322</v>
      </c>
      <c r="B175" s="6">
        <v>44886.788498993054</v>
      </c>
      <c r="C175" s="5" t="s">
        <v>1306</v>
      </c>
      <c r="D175" s="7"/>
      <c r="E175" s="10"/>
      <c r="F175" s="8">
        <v>8985.89</v>
      </c>
      <c r="I175" s="11" t="s">
        <v>9</v>
      </c>
      <c r="J175" s="10" t="s">
        <v>1306</v>
      </c>
    </row>
    <row r="176" spans="1:10">
      <c r="A176" s="5" t="s">
        <v>1322</v>
      </c>
      <c r="B176" s="6">
        <v>44886.788498993054</v>
      </c>
      <c r="C176" s="5" t="s">
        <v>1306</v>
      </c>
      <c r="D176" s="7"/>
      <c r="E176" s="10"/>
      <c r="H176" s="8">
        <v>21</v>
      </c>
      <c r="I176" s="5" t="s">
        <v>224</v>
      </c>
      <c r="J176" s="10" t="s">
        <v>1306</v>
      </c>
    </row>
    <row r="177" spans="1:10">
      <c r="A177" s="12" t="s">
        <v>21</v>
      </c>
      <c r="B177" s="3"/>
      <c r="C177" s="3"/>
      <c r="D177" s="7"/>
      <c r="E177" s="10"/>
      <c r="H177" s="8"/>
      <c r="I177" s="11"/>
      <c r="J177" s="5"/>
    </row>
    <row r="178" spans="1:10" ht="15.75" customHeight="1">
      <c r="A178" s="13" t="s">
        <v>22</v>
      </c>
      <c r="B178" s="13" t="s">
        <v>23</v>
      </c>
      <c r="C178" s="13" t="s">
        <v>24</v>
      </c>
      <c r="D178" s="21">
        <v>112266590</v>
      </c>
      <c r="E178" s="14">
        <v>112266663</v>
      </c>
      <c r="H178" s="8"/>
      <c r="I178" s="11"/>
      <c r="J178" s="5"/>
    </row>
    <row r="181" spans="1:10">
      <c r="A181" s="1" t="s">
        <v>0</v>
      </c>
      <c r="B181" s="2"/>
      <c r="C181" s="2"/>
      <c r="D181" s="2"/>
      <c r="E181" s="2"/>
      <c r="F181" s="2"/>
      <c r="G181" s="2"/>
      <c r="H181" s="2"/>
      <c r="I181" s="2"/>
      <c r="J181" s="2"/>
    </row>
    <row r="182" spans="1:10">
      <c r="A182" s="3" t="s">
        <v>104</v>
      </c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88" t="s">
        <v>0</v>
      </c>
      <c r="B183" s="88" t="s">
        <v>2</v>
      </c>
      <c r="C183" s="88" t="s">
        <v>3</v>
      </c>
      <c r="D183" s="88" t="s">
        <v>4</v>
      </c>
      <c r="E183" s="88" t="s">
        <v>5</v>
      </c>
      <c r="F183" s="88" t="s">
        <v>6</v>
      </c>
      <c r="G183" s="90"/>
      <c r="H183" s="91"/>
      <c r="I183" s="88" t="s">
        <v>7</v>
      </c>
      <c r="J183" s="88" t="s">
        <v>8</v>
      </c>
    </row>
    <row r="184" spans="1:10">
      <c r="A184" s="89"/>
      <c r="B184" s="89"/>
      <c r="C184" s="89"/>
      <c r="D184" s="89"/>
      <c r="E184" s="89"/>
      <c r="F184" s="4" t="s">
        <v>9</v>
      </c>
      <c r="G184" s="4" t="s">
        <v>10</v>
      </c>
      <c r="H184" s="4" t="s">
        <v>11</v>
      </c>
      <c r="I184" s="89"/>
      <c r="J184" s="89"/>
    </row>
    <row r="185" spans="1:10">
      <c r="A185" s="5" t="s">
        <v>1323</v>
      </c>
      <c r="B185" s="6">
        <v>44887.800282476848</v>
      </c>
      <c r="C185" s="5" t="s">
        <v>1306</v>
      </c>
      <c r="D185" s="7"/>
      <c r="E185" s="10"/>
      <c r="F185" s="8">
        <v>3370.31</v>
      </c>
      <c r="I185" s="11" t="s">
        <v>9</v>
      </c>
      <c r="J185" s="10" t="s">
        <v>1306</v>
      </c>
    </row>
    <row r="186" spans="1:10">
      <c r="A186" s="5" t="s">
        <v>1323</v>
      </c>
      <c r="B186" s="6">
        <v>44887.800282476848</v>
      </c>
      <c r="C186" s="5" t="s">
        <v>1306</v>
      </c>
      <c r="D186" s="7"/>
      <c r="E186" s="10"/>
      <c r="H186" s="8">
        <v>135.69999999999999</v>
      </c>
      <c r="I186" s="5" t="s">
        <v>224</v>
      </c>
      <c r="J186" s="10" t="s">
        <v>1306</v>
      </c>
    </row>
    <row r="187" spans="1:10">
      <c r="A187" s="12" t="s">
        <v>21</v>
      </c>
      <c r="B187" s="3"/>
      <c r="C187" s="3"/>
      <c r="D187" s="7"/>
      <c r="E187" s="10"/>
      <c r="H187" s="8"/>
      <c r="I187" s="11"/>
      <c r="J187" s="5"/>
    </row>
    <row r="188" spans="1:10" ht="15.75" customHeight="1">
      <c r="A188" s="13" t="s">
        <v>22</v>
      </c>
      <c r="B188" s="13" t="s">
        <v>23</v>
      </c>
      <c r="C188" s="13" t="s">
        <v>24</v>
      </c>
      <c r="D188" s="21">
        <v>112273890</v>
      </c>
      <c r="E188" s="14">
        <v>112273992</v>
      </c>
      <c r="H188" s="8"/>
      <c r="I188" s="11"/>
      <c r="J188" s="5"/>
    </row>
    <row r="191" spans="1:10">
      <c r="A191" s="1" t="s">
        <v>0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3" t="s">
        <v>107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88" t="s">
        <v>0</v>
      </c>
      <c r="B193" s="88" t="s">
        <v>2</v>
      </c>
      <c r="C193" s="88" t="s">
        <v>3</v>
      </c>
      <c r="D193" s="88" t="s">
        <v>4</v>
      </c>
      <c r="E193" s="88" t="s">
        <v>5</v>
      </c>
      <c r="F193" s="88" t="s">
        <v>6</v>
      </c>
      <c r="G193" s="90"/>
      <c r="H193" s="91"/>
      <c r="I193" s="88" t="s">
        <v>7</v>
      </c>
      <c r="J193" s="88" t="s">
        <v>8</v>
      </c>
    </row>
    <row r="194" spans="1:10">
      <c r="A194" s="89"/>
      <c r="B194" s="89"/>
      <c r="C194" s="89"/>
      <c r="D194" s="89"/>
      <c r="E194" s="89"/>
      <c r="F194" s="4" t="s">
        <v>9</v>
      </c>
      <c r="G194" s="4" t="s">
        <v>10</v>
      </c>
      <c r="H194" s="4" t="s">
        <v>11</v>
      </c>
      <c r="I194" s="89"/>
      <c r="J194" s="89"/>
    </row>
    <row r="195" spans="1:10">
      <c r="A195" s="5" t="s">
        <v>1324</v>
      </c>
      <c r="B195" s="6">
        <v>44888.787038888891</v>
      </c>
      <c r="C195" s="5" t="s">
        <v>1306</v>
      </c>
      <c r="D195" s="7"/>
      <c r="E195" s="10"/>
      <c r="F195" s="8">
        <v>5153.3100000000004</v>
      </c>
      <c r="I195" s="11" t="s">
        <v>9</v>
      </c>
      <c r="J195" s="10" t="s">
        <v>1306</v>
      </c>
    </row>
    <row r="196" spans="1:10">
      <c r="A196" s="12" t="s">
        <v>21</v>
      </c>
      <c r="B196" s="3"/>
      <c r="C196" s="3"/>
      <c r="D196" s="7"/>
      <c r="E196" s="10"/>
      <c r="H196" s="8"/>
      <c r="I196" s="11"/>
      <c r="J196" s="10"/>
    </row>
    <row r="197" spans="1:10" ht="15.75" customHeight="1">
      <c r="A197" s="13" t="s">
        <v>22</v>
      </c>
      <c r="B197" s="13" t="s">
        <v>23</v>
      </c>
      <c r="C197" s="13" t="s">
        <v>24</v>
      </c>
      <c r="D197" s="21">
        <v>112279969</v>
      </c>
      <c r="E197" s="14">
        <v>112281160</v>
      </c>
      <c r="H197" s="8"/>
      <c r="I197" s="11"/>
      <c r="J197" s="10"/>
    </row>
    <row r="200" spans="1:10">
      <c r="A200" s="1" t="s">
        <v>0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3" t="s">
        <v>110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88" t="s">
        <v>0</v>
      </c>
      <c r="B202" s="88" t="s">
        <v>2</v>
      </c>
      <c r="C202" s="88" t="s">
        <v>3</v>
      </c>
      <c r="D202" s="88" t="s">
        <v>4</v>
      </c>
      <c r="E202" s="88" t="s">
        <v>5</v>
      </c>
      <c r="F202" s="88" t="s">
        <v>6</v>
      </c>
      <c r="G202" s="90"/>
      <c r="H202" s="91"/>
      <c r="I202" s="88" t="s">
        <v>7</v>
      </c>
      <c r="J202" s="88" t="s">
        <v>8</v>
      </c>
    </row>
    <row r="203" spans="1:10">
      <c r="A203" s="89"/>
      <c r="B203" s="89"/>
      <c r="C203" s="89"/>
      <c r="D203" s="89"/>
      <c r="E203" s="89"/>
      <c r="F203" s="4" t="s">
        <v>9</v>
      </c>
      <c r="G203" s="4" t="s">
        <v>10</v>
      </c>
      <c r="H203" s="4" t="s">
        <v>11</v>
      </c>
      <c r="I203" s="89"/>
      <c r="J203" s="89"/>
    </row>
    <row r="204" spans="1:10">
      <c r="A204" s="5" t="s">
        <v>1325</v>
      </c>
      <c r="B204" s="6">
        <v>44889.79598451389</v>
      </c>
      <c r="C204" s="5" t="s">
        <v>1306</v>
      </c>
      <c r="D204" s="7"/>
      <c r="E204" s="10"/>
      <c r="F204" s="8">
        <v>5404.75</v>
      </c>
      <c r="I204" s="11" t="s">
        <v>9</v>
      </c>
      <c r="J204" s="10" t="s">
        <v>1306</v>
      </c>
    </row>
    <row r="205" spans="1:10">
      <c r="A205" s="5" t="s">
        <v>1325</v>
      </c>
      <c r="B205" s="6">
        <v>44889.79598451389</v>
      </c>
      <c r="C205" s="5" t="s">
        <v>1306</v>
      </c>
      <c r="D205" s="7"/>
      <c r="E205" s="10"/>
      <c r="H205" s="8">
        <v>50</v>
      </c>
      <c r="I205" s="5" t="s">
        <v>224</v>
      </c>
      <c r="J205" s="10" t="s">
        <v>1306</v>
      </c>
    </row>
    <row r="206" spans="1:10">
      <c r="A206" s="12" t="s">
        <v>21</v>
      </c>
      <c r="B206" s="3"/>
      <c r="C206" s="3"/>
      <c r="D206" s="7"/>
      <c r="E206" s="10"/>
      <c r="H206" s="8"/>
      <c r="I206" s="11"/>
      <c r="J206" s="5"/>
    </row>
    <row r="207" spans="1:10" ht="15.75" customHeight="1">
      <c r="A207" s="13" t="s">
        <v>22</v>
      </c>
      <c r="B207" s="13" t="s">
        <v>23</v>
      </c>
      <c r="C207" s="13" t="s">
        <v>24</v>
      </c>
      <c r="D207" s="21">
        <v>112291047</v>
      </c>
      <c r="E207" s="14">
        <v>112292114</v>
      </c>
      <c r="H207" s="8"/>
      <c r="I207" s="11"/>
      <c r="J207" s="5"/>
    </row>
    <row r="210" spans="1:10">
      <c r="A210" s="1" t="s">
        <v>0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3" t="s">
        <v>115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88" t="s">
        <v>0</v>
      </c>
      <c r="B212" s="88" t="s">
        <v>2</v>
      </c>
      <c r="C212" s="88" t="s">
        <v>3</v>
      </c>
      <c r="D212" s="88" t="s">
        <v>4</v>
      </c>
      <c r="E212" s="88" t="s">
        <v>5</v>
      </c>
      <c r="F212" s="88" t="s">
        <v>6</v>
      </c>
      <c r="G212" s="90"/>
      <c r="H212" s="91"/>
      <c r="I212" s="88" t="s">
        <v>7</v>
      </c>
      <c r="J212" s="88" t="s">
        <v>8</v>
      </c>
    </row>
    <row r="213" spans="1:10">
      <c r="A213" s="89"/>
      <c r="B213" s="89"/>
      <c r="C213" s="89"/>
      <c r="D213" s="89"/>
      <c r="E213" s="89"/>
      <c r="F213" s="4" t="s">
        <v>9</v>
      </c>
      <c r="G213" s="4" t="s">
        <v>10</v>
      </c>
      <c r="H213" s="4" t="s">
        <v>11</v>
      </c>
      <c r="I213" s="89"/>
      <c r="J213" s="89"/>
    </row>
    <row r="214" spans="1:10">
      <c r="A214" s="5" t="s">
        <v>1326</v>
      </c>
      <c r="B214" s="6">
        <v>44890.785228587964</v>
      </c>
      <c r="C214" s="5" t="s">
        <v>1306</v>
      </c>
      <c r="D214" s="7"/>
      <c r="E214" s="10"/>
      <c r="F214" s="8">
        <v>5260.78</v>
      </c>
      <c r="I214" s="11" t="s">
        <v>9</v>
      </c>
      <c r="J214" s="10" t="s">
        <v>1306</v>
      </c>
    </row>
    <row r="215" spans="1:10">
      <c r="A215" s="12" t="s">
        <v>21</v>
      </c>
      <c r="B215" s="3"/>
      <c r="C215" s="3"/>
      <c r="D215" s="7"/>
      <c r="E215" s="10"/>
      <c r="H215" s="8"/>
      <c r="I215" s="11"/>
      <c r="J215" s="5"/>
    </row>
    <row r="216" spans="1:10" ht="15.75" customHeight="1">
      <c r="A216" s="13" t="s">
        <v>22</v>
      </c>
      <c r="B216" s="13" t="s">
        <v>23</v>
      </c>
      <c r="C216" s="13" t="s">
        <v>24</v>
      </c>
      <c r="D216" s="21">
        <v>112291309</v>
      </c>
      <c r="E216" s="14">
        <v>112292115</v>
      </c>
      <c r="H216" s="8"/>
      <c r="I216" s="11"/>
      <c r="J216" s="5"/>
    </row>
    <row r="217" spans="1:10">
      <c r="A217" s="5"/>
      <c r="B217" s="6"/>
      <c r="C217" s="5"/>
      <c r="D217" s="7"/>
      <c r="E217" s="10"/>
      <c r="H217" s="8"/>
      <c r="I217" s="11"/>
      <c r="J217" s="5"/>
    </row>
    <row r="218" spans="1:10">
      <c r="A218" s="5"/>
      <c r="B218" s="6"/>
      <c r="C218" s="5"/>
      <c r="D218" s="7"/>
      <c r="E218" s="10"/>
      <c r="H218" s="8"/>
      <c r="I218" s="11"/>
      <c r="J218" s="5"/>
    </row>
    <row r="219" spans="1:10">
      <c r="A219" s="1" t="s">
        <v>0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3" t="s">
        <v>119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88" t="s">
        <v>0</v>
      </c>
      <c r="B221" s="88" t="s">
        <v>2</v>
      </c>
      <c r="C221" s="88" t="s">
        <v>3</v>
      </c>
      <c r="D221" s="88" t="s">
        <v>4</v>
      </c>
      <c r="E221" s="88" t="s">
        <v>5</v>
      </c>
      <c r="F221" s="88" t="s">
        <v>6</v>
      </c>
      <c r="G221" s="90"/>
      <c r="H221" s="91"/>
      <c r="I221" s="88" t="s">
        <v>7</v>
      </c>
      <c r="J221" s="88" t="s">
        <v>8</v>
      </c>
    </row>
    <row r="222" spans="1:10">
      <c r="A222" s="89"/>
      <c r="B222" s="89"/>
      <c r="C222" s="89"/>
      <c r="D222" s="89"/>
      <c r="E222" s="89"/>
      <c r="F222" s="4" t="s">
        <v>9</v>
      </c>
      <c r="G222" s="4" t="s">
        <v>10</v>
      </c>
      <c r="H222" s="4" t="s">
        <v>11</v>
      </c>
      <c r="I222" s="89"/>
      <c r="J222" s="89"/>
    </row>
    <row r="223" spans="1:10">
      <c r="A223" s="5" t="s">
        <v>1327</v>
      </c>
      <c r="B223" s="6">
        <v>44891.544148506953</v>
      </c>
      <c r="C223" s="5" t="s">
        <v>1306</v>
      </c>
      <c r="D223" s="7"/>
      <c r="E223" s="10"/>
      <c r="F223" s="8">
        <v>2958.09</v>
      </c>
      <c r="I223" s="11" t="s">
        <v>9</v>
      </c>
      <c r="J223" s="10" t="s">
        <v>1306</v>
      </c>
    </row>
    <row r="224" spans="1:10">
      <c r="A224" s="12" t="s">
        <v>21</v>
      </c>
      <c r="B224" s="3"/>
      <c r="C224" s="3"/>
      <c r="D224" s="7"/>
      <c r="E224" s="10"/>
      <c r="H224" s="8"/>
      <c r="I224" s="11"/>
      <c r="J224" s="5"/>
    </row>
    <row r="225" spans="1:10" ht="15.75" customHeight="1">
      <c r="A225" s="13" t="s">
        <v>22</v>
      </c>
      <c r="B225" s="13" t="s">
        <v>23</v>
      </c>
      <c r="C225" s="13" t="s">
        <v>24</v>
      </c>
      <c r="D225" s="21">
        <v>112300443</v>
      </c>
      <c r="E225" s="14">
        <v>112300595</v>
      </c>
      <c r="H225" s="8"/>
      <c r="I225" s="11"/>
      <c r="J225" s="5"/>
    </row>
    <row r="228" spans="1:10">
      <c r="A228" s="1" t="s">
        <v>0</v>
      </c>
      <c r="B228" s="2"/>
      <c r="C228" s="2"/>
      <c r="D228" s="2"/>
      <c r="E228" s="2"/>
      <c r="F228" s="2"/>
      <c r="G228" s="2"/>
      <c r="H228" s="2"/>
      <c r="I228" s="2"/>
      <c r="J228" s="2"/>
    </row>
    <row r="229" spans="1:10">
      <c r="A229" s="3" t="s">
        <v>122</v>
      </c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88" t="s">
        <v>0</v>
      </c>
      <c r="B230" s="88" t="s">
        <v>2</v>
      </c>
      <c r="C230" s="88" t="s">
        <v>3</v>
      </c>
      <c r="D230" s="88" t="s">
        <v>4</v>
      </c>
      <c r="E230" s="88" t="s">
        <v>5</v>
      </c>
      <c r="F230" s="88" t="s">
        <v>6</v>
      </c>
      <c r="G230" s="90"/>
      <c r="H230" s="91"/>
      <c r="I230" s="88" t="s">
        <v>7</v>
      </c>
      <c r="J230" s="88" t="s">
        <v>8</v>
      </c>
    </row>
    <row r="231" spans="1:10">
      <c r="A231" s="89"/>
      <c r="B231" s="89"/>
      <c r="C231" s="89"/>
      <c r="D231" s="89"/>
      <c r="E231" s="89"/>
      <c r="F231" s="4" t="s">
        <v>9</v>
      </c>
      <c r="G231" s="4" t="s">
        <v>10</v>
      </c>
      <c r="H231" s="4" t="s">
        <v>11</v>
      </c>
      <c r="I231" s="89"/>
      <c r="J231" s="89"/>
    </row>
    <row r="232" spans="1:10">
      <c r="A232" s="5" t="s">
        <v>1328</v>
      </c>
      <c r="B232" s="6">
        <v>44893.796283553238</v>
      </c>
      <c r="C232" s="5" t="s">
        <v>1306</v>
      </c>
      <c r="D232" s="7"/>
      <c r="E232" s="10"/>
      <c r="F232" s="8">
        <v>5705.13</v>
      </c>
      <c r="I232" s="11" t="s">
        <v>9</v>
      </c>
      <c r="J232" s="10" t="s">
        <v>1306</v>
      </c>
    </row>
    <row r="233" spans="1:10">
      <c r="A233" s="12" t="s">
        <v>21</v>
      </c>
      <c r="B233" s="3"/>
      <c r="C233" s="3"/>
      <c r="D233" s="7"/>
      <c r="E233" s="10"/>
      <c r="F233" s="8"/>
      <c r="I233" s="11"/>
      <c r="J233" s="5"/>
    </row>
    <row r="234" spans="1:10" ht="15.75" customHeight="1">
      <c r="A234" s="13" t="s">
        <v>22</v>
      </c>
      <c r="B234" s="13" t="s">
        <v>23</v>
      </c>
      <c r="C234" s="13" t="s">
        <v>24</v>
      </c>
      <c r="D234" s="21">
        <v>112303016</v>
      </c>
      <c r="E234" s="14">
        <v>112308644</v>
      </c>
      <c r="F234" s="8"/>
      <c r="I234" s="11"/>
      <c r="J234" s="5"/>
    </row>
    <row r="237" spans="1:10">
      <c r="A237" s="1" t="s">
        <v>0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3" t="s">
        <v>126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88" t="s">
        <v>0</v>
      </c>
      <c r="B239" s="88" t="s">
        <v>2</v>
      </c>
      <c r="C239" s="88" t="s">
        <v>3</v>
      </c>
      <c r="D239" s="88" t="s">
        <v>4</v>
      </c>
      <c r="E239" s="88" t="s">
        <v>5</v>
      </c>
      <c r="F239" s="88" t="s">
        <v>6</v>
      </c>
      <c r="G239" s="90"/>
      <c r="H239" s="91"/>
      <c r="I239" s="88" t="s">
        <v>7</v>
      </c>
      <c r="J239" s="88" t="s">
        <v>8</v>
      </c>
    </row>
    <row r="240" spans="1:10">
      <c r="A240" s="89"/>
      <c r="B240" s="89"/>
      <c r="C240" s="89"/>
      <c r="D240" s="89"/>
      <c r="E240" s="89"/>
      <c r="F240" s="4" t="s">
        <v>9</v>
      </c>
      <c r="G240" s="4" t="s">
        <v>10</v>
      </c>
      <c r="H240" s="4" t="s">
        <v>11</v>
      </c>
      <c r="I240" s="89"/>
      <c r="J240" s="89"/>
    </row>
    <row r="241" spans="1:10">
      <c r="A241" s="5" t="s">
        <v>1329</v>
      </c>
      <c r="B241" s="6">
        <v>44894.789230497678</v>
      </c>
      <c r="C241" s="5" t="s">
        <v>1306</v>
      </c>
      <c r="D241" s="7"/>
      <c r="E241" s="10"/>
      <c r="F241" s="8">
        <v>4678.76</v>
      </c>
      <c r="I241" s="11" t="s">
        <v>9</v>
      </c>
      <c r="J241" s="10" t="s">
        <v>1306</v>
      </c>
    </row>
    <row r="242" spans="1:10">
      <c r="A242" s="5" t="s">
        <v>1329</v>
      </c>
      <c r="B242" s="6">
        <v>44894.789230497678</v>
      </c>
      <c r="C242" s="5" t="s">
        <v>1306</v>
      </c>
      <c r="D242" s="7"/>
      <c r="E242" s="10"/>
      <c r="H242" s="8">
        <v>446.68</v>
      </c>
      <c r="I242" s="5" t="s">
        <v>224</v>
      </c>
      <c r="J242" s="10" t="s">
        <v>1306</v>
      </c>
    </row>
    <row r="243" spans="1:10">
      <c r="A243" s="5" t="s">
        <v>1329</v>
      </c>
      <c r="B243" s="6">
        <v>44894.789230497678</v>
      </c>
      <c r="C243" s="5" t="s">
        <v>1306</v>
      </c>
      <c r="D243" s="7"/>
      <c r="E243" s="10"/>
      <c r="H243" s="8">
        <v>117.2</v>
      </c>
      <c r="I243" s="11" t="s">
        <v>226</v>
      </c>
      <c r="J243" s="10" t="s">
        <v>1306</v>
      </c>
    </row>
    <row r="244" spans="1:10">
      <c r="A244" s="12" t="s">
        <v>21</v>
      </c>
      <c r="B244" s="3"/>
      <c r="C244" s="3"/>
      <c r="D244" s="7"/>
      <c r="E244" s="10"/>
      <c r="H244" s="8"/>
      <c r="I244" s="11"/>
      <c r="J244" s="5"/>
    </row>
    <row r="245" spans="1:10" ht="15.75" customHeight="1">
      <c r="A245" s="13" t="s">
        <v>22</v>
      </c>
      <c r="B245" s="13" t="s">
        <v>23</v>
      </c>
      <c r="C245" s="13" t="s">
        <v>24</v>
      </c>
      <c r="D245" s="21">
        <v>112320638</v>
      </c>
      <c r="E245" s="14">
        <v>112320798</v>
      </c>
      <c r="H245" s="8"/>
      <c r="I245" s="11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131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88" t="s">
        <v>0</v>
      </c>
      <c r="B250" s="88" t="s">
        <v>2</v>
      </c>
      <c r="C250" s="88" t="s">
        <v>3</v>
      </c>
      <c r="D250" s="88" t="s">
        <v>4</v>
      </c>
      <c r="E250" s="88" t="s">
        <v>5</v>
      </c>
      <c r="F250" s="88" t="s">
        <v>6</v>
      </c>
      <c r="G250" s="90"/>
      <c r="H250" s="91"/>
      <c r="I250" s="88" t="s">
        <v>7</v>
      </c>
      <c r="J250" s="88" t="s">
        <v>8</v>
      </c>
    </row>
    <row r="251" spans="1:10">
      <c r="A251" s="89"/>
      <c r="B251" s="89"/>
      <c r="C251" s="89"/>
      <c r="D251" s="89"/>
      <c r="E251" s="89"/>
      <c r="F251" s="4" t="s">
        <v>9</v>
      </c>
      <c r="G251" s="4" t="s">
        <v>10</v>
      </c>
      <c r="H251" s="4" t="s">
        <v>11</v>
      </c>
      <c r="I251" s="89"/>
      <c r="J251" s="89"/>
    </row>
    <row r="252" spans="1:10">
      <c r="A252" s="5" t="s">
        <v>1330</v>
      </c>
      <c r="B252" s="6">
        <v>44895.81647597222</v>
      </c>
      <c r="C252" s="5" t="s">
        <v>1306</v>
      </c>
      <c r="D252" s="7"/>
      <c r="E252" s="10"/>
      <c r="F252" s="8">
        <v>13377.25</v>
      </c>
      <c r="I252" s="11" t="s">
        <v>9</v>
      </c>
      <c r="J252" s="10" t="s">
        <v>1306</v>
      </c>
    </row>
    <row r="253" spans="1:10">
      <c r="A253" s="5" t="s">
        <v>1330</v>
      </c>
      <c r="B253" s="6">
        <v>44895.81647597222</v>
      </c>
      <c r="C253" s="5" t="s">
        <v>1306</v>
      </c>
      <c r="D253" s="7"/>
      <c r="E253" s="10"/>
      <c r="H253" s="8">
        <v>440.83</v>
      </c>
      <c r="I253" s="5" t="s">
        <v>224</v>
      </c>
      <c r="J253" s="10" t="s">
        <v>1306</v>
      </c>
    </row>
    <row r="254" spans="1:10">
      <c r="A254" s="12" t="s">
        <v>21</v>
      </c>
      <c r="B254" s="3"/>
      <c r="C254" s="3"/>
      <c r="D254" s="7"/>
      <c r="E254" s="10"/>
      <c r="H254" s="8"/>
      <c r="I254" s="11"/>
      <c r="J254" s="5"/>
    </row>
    <row r="255" spans="1:10" ht="15.75" customHeight="1">
      <c r="A255" s="13" t="s">
        <v>22</v>
      </c>
      <c r="B255" s="13" t="s">
        <v>23</v>
      </c>
      <c r="C255" s="13" t="s">
        <v>24</v>
      </c>
      <c r="D255" s="21">
        <v>112321290</v>
      </c>
      <c r="E255" s="14">
        <v>112321366</v>
      </c>
      <c r="H255" s="8"/>
      <c r="I255" s="11"/>
      <c r="J255" s="5"/>
    </row>
    <row r="258" spans="1:10">
      <c r="A258" s="1" t="s">
        <v>0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3" t="s">
        <v>136</v>
      </c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88" t="s">
        <v>0</v>
      </c>
      <c r="B260" s="88" t="s">
        <v>2</v>
      </c>
      <c r="C260" s="88" t="s">
        <v>3</v>
      </c>
      <c r="D260" s="88" t="s">
        <v>4</v>
      </c>
      <c r="E260" s="88" t="s">
        <v>5</v>
      </c>
      <c r="F260" s="88" t="s">
        <v>6</v>
      </c>
      <c r="G260" s="90"/>
      <c r="H260" s="91"/>
      <c r="I260" s="88" t="s">
        <v>7</v>
      </c>
      <c r="J260" s="88" t="s">
        <v>8</v>
      </c>
    </row>
    <row r="261" spans="1:10">
      <c r="A261" s="89"/>
      <c r="B261" s="89"/>
      <c r="C261" s="89"/>
      <c r="D261" s="89"/>
      <c r="E261" s="89"/>
      <c r="F261" s="4" t="s">
        <v>9</v>
      </c>
      <c r="G261" s="4" t="s">
        <v>10</v>
      </c>
      <c r="H261" s="4" t="s">
        <v>11</v>
      </c>
      <c r="I261" s="89"/>
      <c r="J261" s="89"/>
    </row>
    <row r="262" spans="1:10">
      <c r="A262" s="5" t="s">
        <v>1331</v>
      </c>
      <c r="B262" s="6">
        <v>44896.793370104169</v>
      </c>
      <c r="C262" s="5" t="s">
        <v>1306</v>
      </c>
      <c r="D262" s="7"/>
      <c r="E262" s="10"/>
      <c r="F262" s="8">
        <v>8532.27</v>
      </c>
      <c r="I262" s="11" t="s">
        <v>9</v>
      </c>
      <c r="J262" s="10" t="s">
        <v>1306</v>
      </c>
    </row>
    <row r="263" spans="1:10">
      <c r="A263" s="5" t="s">
        <v>1331</v>
      </c>
      <c r="B263" s="6">
        <v>44896.793370104169</v>
      </c>
      <c r="C263" s="5" t="s">
        <v>1306</v>
      </c>
      <c r="D263" s="7"/>
      <c r="E263" s="10"/>
      <c r="H263" s="8">
        <v>209.5</v>
      </c>
      <c r="I263" s="5" t="s">
        <v>224</v>
      </c>
      <c r="J263" s="10" t="s">
        <v>1306</v>
      </c>
    </row>
    <row r="264" spans="1:10">
      <c r="A264" s="12" t="s">
        <v>21</v>
      </c>
      <c r="B264" s="3"/>
      <c r="C264" s="3"/>
      <c r="D264" s="7"/>
      <c r="E264" s="10"/>
      <c r="G264" s="8"/>
      <c r="I264" s="11"/>
      <c r="J264" s="5"/>
    </row>
    <row r="265" spans="1:10" ht="15.75" customHeight="1">
      <c r="A265" s="13" t="s">
        <v>22</v>
      </c>
      <c r="B265" s="13" t="s">
        <v>23</v>
      </c>
      <c r="C265" s="13" t="s">
        <v>24</v>
      </c>
      <c r="D265" s="21">
        <v>112325494</v>
      </c>
      <c r="E265" s="14">
        <v>112325653</v>
      </c>
      <c r="G265" s="8"/>
      <c r="I265" s="11"/>
      <c r="J265" s="5"/>
    </row>
    <row r="268" spans="1:10">
      <c r="A268" s="1" t="s">
        <v>0</v>
      </c>
      <c r="B268" s="2"/>
      <c r="C268" s="2"/>
      <c r="D268" s="2"/>
      <c r="F268" s="2"/>
      <c r="G268" s="2"/>
      <c r="H268" s="2"/>
      <c r="I268" s="2"/>
      <c r="J268" s="2"/>
    </row>
    <row r="269" spans="1:10">
      <c r="A269" s="3" t="s">
        <v>139</v>
      </c>
      <c r="B269" s="2"/>
      <c r="C269" s="2"/>
      <c r="D269" s="2"/>
      <c r="E269" s="2"/>
      <c r="F269" s="2"/>
      <c r="G269" s="2"/>
      <c r="H269" s="2"/>
      <c r="I269" s="2"/>
      <c r="J269" s="2"/>
    </row>
    <row r="270" spans="1:10">
      <c r="A270" s="88" t="s">
        <v>0</v>
      </c>
      <c r="B270" s="88" t="s">
        <v>2</v>
      </c>
      <c r="C270" s="88" t="s">
        <v>3</v>
      </c>
      <c r="D270" s="88" t="s">
        <v>4</v>
      </c>
      <c r="E270" s="88" t="s">
        <v>5</v>
      </c>
      <c r="F270" s="88" t="s">
        <v>6</v>
      </c>
      <c r="G270" s="90"/>
      <c r="H270" s="91"/>
      <c r="I270" s="88" t="s">
        <v>7</v>
      </c>
      <c r="J270" s="88" t="s">
        <v>8</v>
      </c>
    </row>
    <row r="271" spans="1:10">
      <c r="A271" s="89"/>
      <c r="B271" s="89"/>
      <c r="C271" s="89"/>
      <c r="D271" s="89"/>
      <c r="E271" s="89"/>
      <c r="F271" s="4" t="s">
        <v>9</v>
      </c>
      <c r="G271" s="4" t="s">
        <v>10</v>
      </c>
      <c r="H271" s="4" t="s">
        <v>11</v>
      </c>
      <c r="I271" s="89"/>
      <c r="J271" s="89"/>
    </row>
    <row r="272" spans="1:10">
      <c r="A272" s="5" t="s">
        <v>1332</v>
      </c>
      <c r="B272" s="6">
        <v>44897.792990833332</v>
      </c>
      <c r="C272" s="5" t="s">
        <v>1306</v>
      </c>
      <c r="D272" s="7"/>
      <c r="E272" s="10"/>
      <c r="F272" s="8">
        <v>7865.58</v>
      </c>
      <c r="I272" s="11" t="s">
        <v>9</v>
      </c>
      <c r="J272" s="10" t="s">
        <v>1306</v>
      </c>
    </row>
    <row r="273" spans="1:10">
      <c r="A273" s="5" t="s">
        <v>1332</v>
      </c>
      <c r="B273" s="6">
        <v>44897.792990833332</v>
      </c>
      <c r="C273" s="5" t="s">
        <v>1306</v>
      </c>
      <c r="D273" s="7"/>
      <c r="E273" s="10"/>
      <c r="H273" s="8">
        <v>416.65</v>
      </c>
      <c r="I273" s="5" t="s">
        <v>224</v>
      </c>
      <c r="J273" s="10" t="s">
        <v>1306</v>
      </c>
    </row>
    <row r="274" spans="1:10">
      <c r="A274" s="12" t="s">
        <v>21</v>
      </c>
      <c r="B274" s="3"/>
      <c r="C274" s="3"/>
      <c r="D274" s="7"/>
      <c r="E274" s="10"/>
      <c r="H274" s="8"/>
      <c r="I274" s="11"/>
      <c r="J274" s="10"/>
    </row>
    <row r="275" spans="1:10" ht="15.75" customHeight="1">
      <c r="A275" s="13" t="s">
        <v>22</v>
      </c>
      <c r="B275" s="13" t="s">
        <v>23</v>
      </c>
      <c r="C275" s="13" t="s">
        <v>24</v>
      </c>
      <c r="D275" s="21">
        <v>112325508</v>
      </c>
      <c r="E275" s="14">
        <v>112325654</v>
      </c>
      <c r="H275" s="8"/>
      <c r="I275" s="11"/>
      <c r="J275" s="10"/>
    </row>
    <row r="276" spans="1:10">
      <c r="A276" s="5"/>
      <c r="B276" s="6"/>
      <c r="C276" s="5"/>
      <c r="D276" s="7"/>
      <c r="E276" s="10"/>
      <c r="H276" s="8"/>
      <c r="I276" s="11"/>
      <c r="J276" s="10"/>
    </row>
    <row r="277" spans="1:10">
      <c r="A277" s="5"/>
      <c r="B277" s="6"/>
      <c r="C277" s="5"/>
      <c r="D277" s="7"/>
      <c r="E277" s="10"/>
      <c r="H277" s="8"/>
      <c r="I277" s="11"/>
      <c r="J277" s="10"/>
    </row>
    <row r="278" spans="1:10">
      <c r="A278" s="1" t="s">
        <v>0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>
      <c r="A279" s="3" t="s">
        <v>143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88" t="s">
        <v>0</v>
      </c>
      <c r="B280" s="88" t="s">
        <v>2</v>
      </c>
      <c r="C280" s="88" t="s">
        <v>3</v>
      </c>
      <c r="D280" s="88" t="s">
        <v>4</v>
      </c>
      <c r="E280" s="88" t="s">
        <v>5</v>
      </c>
      <c r="F280" s="88" t="s">
        <v>6</v>
      </c>
      <c r="G280" s="90"/>
      <c r="H280" s="91"/>
      <c r="I280" s="88" t="s">
        <v>7</v>
      </c>
      <c r="J280" s="88" t="s">
        <v>8</v>
      </c>
    </row>
    <row r="281" spans="1:10">
      <c r="A281" s="89"/>
      <c r="B281" s="89"/>
      <c r="C281" s="89"/>
      <c r="D281" s="89"/>
      <c r="E281" s="89"/>
      <c r="F281" s="4" t="s">
        <v>9</v>
      </c>
      <c r="G281" s="4" t="s">
        <v>10</v>
      </c>
      <c r="H281" s="4" t="s">
        <v>11</v>
      </c>
      <c r="I281" s="89"/>
      <c r="J281" s="89"/>
    </row>
    <row r="282" spans="1:10">
      <c r="A282" s="5" t="s">
        <v>1333</v>
      </c>
      <c r="B282" s="6">
        <v>44898.54054454861</v>
      </c>
      <c r="C282" s="5" t="s">
        <v>1306</v>
      </c>
      <c r="D282" s="7"/>
      <c r="E282" s="10"/>
      <c r="H282" s="8">
        <v>438.49</v>
      </c>
      <c r="I282" s="5" t="s">
        <v>224</v>
      </c>
      <c r="J282" s="10" t="s">
        <v>1306</v>
      </c>
    </row>
    <row r="283" spans="1:10">
      <c r="A283" s="5" t="s">
        <v>1333</v>
      </c>
      <c r="B283" s="6">
        <v>44898.54054454861</v>
      </c>
      <c r="C283" s="5" t="s">
        <v>1306</v>
      </c>
      <c r="D283" s="7"/>
      <c r="E283" s="10"/>
      <c r="F283" s="8">
        <v>3197.1</v>
      </c>
      <c r="I283" s="11" t="s">
        <v>9</v>
      </c>
      <c r="J283" s="10" t="s">
        <v>1306</v>
      </c>
    </row>
    <row r="284" spans="1:10">
      <c r="A284" s="12" t="s">
        <v>21</v>
      </c>
      <c r="B284" s="3"/>
      <c r="C284" s="3"/>
      <c r="D284" s="7"/>
      <c r="E284" s="10"/>
      <c r="H284" s="8"/>
      <c r="I284" s="11"/>
      <c r="J284" s="10"/>
    </row>
    <row r="285" spans="1:10" ht="15.75" customHeight="1">
      <c r="A285" s="13" t="s">
        <v>22</v>
      </c>
      <c r="B285" s="13" t="s">
        <v>23</v>
      </c>
      <c r="C285" s="13" t="s">
        <v>24</v>
      </c>
      <c r="D285" s="21">
        <v>112355857</v>
      </c>
      <c r="E285" s="14">
        <v>112356184</v>
      </c>
      <c r="H285" s="8"/>
      <c r="I285" s="11"/>
      <c r="J285" s="10"/>
    </row>
    <row r="288" spans="1:10">
      <c r="A288" s="1" t="s">
        <v>0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3" t="s">
        <v>146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88" t="s">
        <v>0</v>
      </c>
      <c r="B290" s="88" t="s">
        <v>2</v>
      </c>
      <c r="C290" s="88" t="s">
        <v>3</v>
      </c>
      <c r="D290" s="88" t="s">
        <v>4</v>
      </c>
      <c r="E290" s="88" t="s">
        <v>5</v>
      </c>
      <c r="F290" s="88" t="s">
        <v>6</v>
      </c>
      <c r="G290" s="90"/>
      <c r="H290" s="91"/>
      <c r="I290" s="88" t="s">
        <v>7</v>
      </c>
      <c r="J290" s="88" t="s">
        <v>8</v>
      </c>
    </row>
    <row r="291" spans="1:10">
      <c r="A291" s="89"/>
      <c r="B291" s="89"/>
      <c r="C291" s="89"/>
      <c r="D291" s="89"/>
      <c r="E291" s="89"/>
      <c r="F291" s="4" t="s">
        <v>9</v>
      </c>
      <c r="G291" s="4" t="s">
        <v>10</v>
      </c>
      <c r="H291" s="4" t="s">
        <v>11</v>
      </c>
      <c r="I291" s="89"/>
      <c r="J291" s="89"/>
    </row>
    <row r="292" spans="1:10">
      <c r="A292" s="5" t="s">
        <v>1334</v>
      </c>
      <c r="B292" s="6">
        <v>44900.796008171303</v>
      </c>
      <c r="C292" s="5" t="s">
        <v>1306</v>
      </c>
      <c r="D292" s="7"/>
      <c r="E292" s="10"/>
      <c r="F292" s="8">
        <v>14397.71</v>
      </c>
      <c r="I292" s="11" t="s">
        <v>9</v>
      </c>
      <c r="J292" s="10" t="s">
        <v>1306</v>
      </c>
    </row>
    <row r="293" spans="1:10">
      <c r="A293" s="5" t="s">
        <v>1334</v>
      </c>
      <c r="B293" s="6">
        <v>44900.796008171303</v>
      </c>
      <c r="C293" s="5" t="s">
        <v>1306</v>
      </c>
      <c r="D293" s="7"/>
      <c r="E293" s="10"/>
      <c r="H293" s="8">
        <v>311.85000000000002</v>
      </c>
      <c r="I293" s="5" t="s">
        <v>224</v>
      </c>
      <c r="J293" s="10" t="s">
        <v>1306</v>
      </c>
    </row>
    <row r="294" spans="1:10">
      <c r="A294" s="12" t="s">
        <v>21</v>
      </c>
      <c r="B294" s="3"/>
      <c r="C294" s="3"/>
      <c r="D294" s="7"/>
      <c r="E294" s="10"/>
      <c r="H294" s="8"/>
      <c r="I294" s="11"/>
      <c r="J294" s="5"/>
    </row>
    <row r="295" spans="1:10" ht="15.75" customHeight="1">
      <c r="A295" s="13" t="s">
        <v>22</v>
      </c>
      <c r="B295" s="13" t="s">
        <v>23</v>
      </c>
      <c r="C295" s="13" t="s">
        <v>24</v>
      </c>
      <c r="D295" s="21">
        <v>112361186</v>
      </c>
      <c r="E295" s="14">
        <v>112362767</v>
      </c>
      <c r="H295" s="8"/>
      <c r="I295" s="11"/>
      <c r="J295" s="5"/>
    </row>
    <row r="298" spans="1:10">
      <c r="A298" s="1" t="s">
        <v>0</v>
      </c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3" t="s">
        <v>152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88" t="s">
        <v>0</v>
      </c>
      <c r="B300" s="88" t="s">
        <v>2</v>
      </c>
      <c r="C300" s="88" t="s">
        <v>3</v>
      </c>
      <c r="D300" s="88" t="s">
        <v>4</v>
      </c>
      <c r="E300" s="88" t="s">
        <v>5</v>
      </c>
      <c r="F300" s="88" t="s">
        <v>6</v>
      </c>
      <c r="G300" s="90"/>
      <c r="H300" s="91"/>
      <c r="I300" s="88" t="s">
        <v>7</v>
      </c>
      <c r="J300" s="88" t="s">
        <v>8</v>
      </c>
    </row>
    <row r="301" spans="1:10">
      <c r="A301" s="89"/>
      <c r="B301" s="89"/>
      <c r="C301" s="89"/>
      <c r="D301" s="89"/>
      <c r="E301" s="89"/>
      <c r="F301" s="4" t="s">
        <v>9</v>
      </c>
      <c r="G301" s="4" t="s">
        <v>10</v>
      </c>
      <c r="H301" s="4" t="s">
        <v>11</v>
      </c>
      <c r="I301" s="89"/>
      <c r="J301" s="89"/>
    </row>
    <row r="302" spans="1:10">
      <c r="A302" s="5" t="s">
        <v>1335</v>
      </c>
      <c r="B302" s="6">
        <v>44901.794109444447</v>
      </c>
      <c r="C302" s="5" t="s">
        <v>1306</v>
      </c>
      <c r="D302" s="7"/>
      <c r="E302" s="10"/>
      <c r="F302" s="8">
        <v>9050.7800000000007</v>
      </c>
      <c r="I302" s="11" t="s">
        <v>9</v>
      </c>
      <c r="J302" s="10" t="s">
        <v>1306</v>
      </c>
    </row>
    <row r="303" spans="1:10">
      <c r="A303" s="12" t="s">
        <v>21</v>
      </c>
      <c r="B303" s="3"/>
      <c r="C303" s="3"/>
      <c r="D303" s="7"/>
      <c r="E303" s="10"/>
      <c r="H303" s="8"/>
      <c r="I303" s="11"/>
      <c r="J303" s="10"/>
    </row>
    <row r="304" spans="1:10" ht="15.75" customHeight="1">
      <c r="A304" s="13" t="s">
        <v>22</v>
      </c>
      <c r="B304" s="13" t="s">
        <v>23</v>
      </c>
      <c r="C304" s="13" t="s">
        <v>24</v>
      </c>
      <c r="D304" s="21">
        <v>112370429</v>
      </c>
      <c r="E304" s="14">
        <v>112370532</v>
      </c>
      <c r="H304" s="8"/>
      <c r="I304" s="11"/>
      <c r="J304" s="10"/>
    </row>
    <row r="307" spans="1:10">
      <c r="A307" s="1" t="s">
        <v>0</v>
      </c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3" t="s">
        <v>155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88" t="s">
        <v>0</v>
      </c>
      <c r="B309" s="88" t="s">
        <v>2</v>
      </c>
      <c r="C309" s="88" t="s">
        <v>3</v>
      </c>
      <c r="D309" s="88" t="s">
        <v>4</v>
      </c>
      <c r="E309" s="88" t="s">
        <v>5</v>
      </c>
      <c r="F309" s="88" t="s">
        <v>6</v>
      </c>
      <c r="G309" s="90"/>
      <c r="H309" s="91"/>
      <c r="I309" s="88" t="s">
        <v>7</v>
      </c>
      <c r="J309" s="88" t="s">
        <v>8</v>
      </c>
    </row>
    <row r="310" spans="1:10">
      <c r="A310" s="89"/>
      <c r="B310" s="89"/>
      <c r="C310" s="89"/>
      <c r="D310" s="89"/>
      <c r="E310" s="89"/>
      <c r="F310" s="4" t="s">
        <v>9</v>
      </c>
      <c r="G310" s="4" t="s">
        <v>10</v>
      </c>
      <c r="H310" s="4" t="s">
        <v>11</v>
      </c>
      <c r="I310" s="89"/>
      <c r="J310" s="89"/>
    </row>
    <row r="311" spans="1:10">
      <c r="A311" s="5" t="s">
        <v>1336</v>
      </c>
      <c r="B311" s="6">
        <v>44902.793394803237</v>
      </c>
      <c r="C311" s="5" t="s">
        <v>1306</v>
      </c>
      <c r="D311" s="7"/>
      <c r="E311" s="10"/>
      <c r="F311" s="8">
        <v>8391.06</v>
      </c>
      <c r="I311" s="11" t="s">
        <v>9</v>
      </c>
      <c r="J311" s="10" t="s">
        <v>1306</v>
      </c>
    </row>
    <row r="312" spans="1:10">
      <c r="A312" s="5" t="s">
        <v>1336</v>
      </c>
      <c r="B312" s="6">
        <v>44902.793394803237</v>
      </c>
      <c r="C312" s="5" t="s">
        <v>1306</v>
      </c>
      <c r="D312" s="7"/>
      <c r="E312" s="10"/>
      <c r="H312" s="8">
        <v>627.99</v>
      </c>
      <c r="I312" s="5" t="s">
        <v>224</v>
      </c>
      <c r="J312" s="10" t="s">
        <v>1306</v>
      </c>
    </row>
    <row r="313" spans="1:10">
      <c r="A313" s="12" t="s">
        <v>21</v>
      </c>
      <c r="B313" s="3"/>
      <c r="C313" s="3"/>
      <c r="D313" s="7"/>
      <c r="E313" s="10"/>
      <c r="H313" s="8"/>
      <c r="I313" s="11"/>
      <c r="J313" s="5"/>
    </row>
    <row r="314" spans="1:10" ht="15.75" customHeight="1">
      <c r="A314" s="13" t="s">
        <v>22</v>
      </c>
      <c r="B314" s="13" t="s">
        <v>23</v>
      </c>
      <c r="C314" s="13" t="s">
        <v>24</v>
      </c>
      <c r="D314" s="21">
        <v>112372889</v>
      </c>
      <c r="E314" s="14">
        <v>112378645</v>
      </c>
      <c r="H314" s="8"/>
      <c r="I314" s="11"/>
      <c r="J314" s="5"/>
    </row>
    <row r="315" spans="1:10">
      <c r="A315" s="5"/>
      <c r="B315" s="6"/>
      <c r="C315" s="5"/>
      <c r="D315" s="7"/>
      <c r="E315" s="10"/>
      <c r="H315" s="8"/>
      <c r="I315" s="11"/>
      <c r="J315" s="5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159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88" t="s">
        <v>0</v>
      </c>
      <c r="B319" s="88" t="s">
        <v>2</v>
      </c>
      <c r="C319" s="88" t="s">
        <v>3</v>
      </c>
      <c r="D319" s="88" t="s">
        <v>4</v>
      </c>
      <c r="E319" s="88" t="s">
        <v>5</v>
      </c>
      <c r="F319" s="88" t="s">
        <v>6</v>
      </c>
      <c r="G319" s="90"/>
      <c r="H319" s="91"/>
      <c r="I319" s="88" t="s">
        <v>7</v>
      </c>
      <c r="J319" s="88" t="s">
        <v>8</v>
      </c>
    </row>
    <row r="320" spans="1:10">
      <c r="A320" s="89"/>
      <c r="B320" s="89"/>
      <c r="C320" s="89"/>
      <c r="D320" s="89"/>
      <c r="E320" s="89"/>
      <c r="F320" s="4" t="s">
        <v>9</v>
      </c>
      <c r="G320" s="4" t="s">
        <v>10</v>
      </c>
      <c r="H320" s="4" t="s">
        <v>11</v>
      </c>
      <c r="I320" s="89"/>
      <c r="J320" s="89"/>
    </row>
    <row r="321" spans="1:10">
      <c r="A321" s="5" t="s">
        <v>1337</v>
      </c>
      <c r="B321" s="6">
        <v>44903.798783958337</v>
      </c>
      <c r="C321" s="5" t="s">
        <v>1306</v>
      </c>
      <c r="D321" s="7"/>
      <c r="E321" s="10"/>
      <c r="F321" s="8">
        <v>9266.3700000000008</v>
      </c>
      <c r="I321" s="11" t="s">
        <v>9</v>
      </c>
      <c r="J321" s="10" t="s">
        <v>1306</v>
      </c>
    </row>
    <row r="322" spans="1:10">
      <c r="A322" s="5" t="s">
        <v>1337</v>
      </c>
      <c r="B322" s="6">
        <v>44903.798783958337</v>
      </c>
      <c r="C322" s="5" t="s">
        <v>1306</v>
      </c>
      <c r="D322" s="7"/>
      <c r="E322" s="10"/>
      <c r="H322" s="8">
        <v>403.28</v>
      </c>
      <c r="I322" s="5" t="s">
        <v>224</v>
      </c>
      <c r="J322" s="10" t="s">
        <v>1306</v>
      </c>
    </row>
    <row r="323" spans="1:10">
      <c r="A323" s="12" t="s">
        <v>21</v>
      </c>
      <c r="B323" s="3"/>
      <c r="C323" s="3"/>
      <c r="D323" s="7"/>
      <c r="E323" s="10"/>
      <c r="H323" s="8"/>
      <c r="I323" s="11"/>
      <c r="J323" s="10"/>
    </row>
    <row r="324" spans="1:10" ht="15.75" customHeight="1">
      <c r="A324" s="13" t="s">
        <v>22</v>
      </c>
      <c r="B324" s="13" t="s">
        <v>23</v>
      </c>
      <c r="C324" s="13" t="s">
        <v>24</v>
      </c>
      <c r="D324" s="79">
        <v>112386966</v>
      </c>
      <c r="E324" s="14">
        <v>112387923</v>
      </c>
      <c r="H324" s="8"/>
      <c r="I324" s="11"/>
      <c r="J324" s="10"/>
    </row>
    <row r="327" spans="1:10">
      <c r="A327" s="1" t="s">
        <v>0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3" t="s">
        <v>162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88" t="s">
        <v>0</v>
      </c>
      <c r="B329" s="88" t="s">
        <v>2</v>
      </c>
      <c r="C329" s="88" t="s">
        <v>3</v>
      </c>
      <c r="D329" s="88" t="s">
        <v>4</v>
      </c>
      <c r="E329" s="88" t="s">
        <v>5</v>
      </c>
      <c r="F329" s="88" t="s">
        <v>6</v>
      </c>
      <c r="G329" s="90"/>
      <c r="H329" s="91"/>
      <c r="I329" s="88" t="s">
        <v>7</v>
      </c>
      <c r="J329" s="88" t="s">
        <v>8</v>
      </c>
    </row>
    <row r="330" spans="1:10">
      <c r="A330" s="89"/>
      <c r="B330" s="89"/>
      <c r="C330" s="89"/>
      <c r="D330" s="89"/>
      <c r="E330" s="89"/>
      <c r="F330" s="4" t="s">
        <v>9</v>
      </c>
      <c r="G330" s="4" t="s">
        <v>10</v>
      </c>
      <c r="H330" s="4" t="s">
        <v>11</v>
      </c>
      <c r="I330" s="89"/>
      <c r="J330" s="89"/>
    </row>
    <row r="331" spans="1:10">
      <c r="A331" s="5" t="s">
        <v>1338</v>
      </c>
      <c r="B331" s="6">
        <v>44904.793751180558</v>
      </c>
      <c r="C331" s="5" t="s">
        <v>1306</v>
      </c>
      <c r="F331" s="8">
        <v>7537.84</v>
      </c>
      <c r="I331" s="11" t="s">
        <v>9</v>
      </c>
      <c r="J331" s="10" t="s">
        <v>1306</v>
      </c>
    </row>
    <row r="332" spans="1:10">
      <c r="A332" s="12" t="s">
        <v>21</v>
      </c>
      <c r="B332" s="3"/>
      <c r="C332" s="3"/>
    </row>
    <row r="333" spans="1:10" ht="15.75" customHeight="1">
      <c r="A333" s="13" t="s">
        <v>22</v>
      </c>
      <c r="B333" s="13" t="s">
        <v>23</v>
      </c>
      <c r="C333" s="13" t="s">
        <v>24</v>
      </c>
      <c r="D333" s="79">
        <v>112386975</v>
      </c>
      <c r="E333" s="14">
        <v>112387924</v>
      </c>
    </row>
    <row r="334" spans="1:10">
      <c r="A334" s="5"/>
      <c r="B334" s="6"/>
      <c r="C334" s="5"/>
      <c r="F334" s="8"/>
      <c r="I334" s="11"/>
      <c r="J334" s="10"/>
    </row>
    <row r="335" spans="1:10">
      <c r="A335" s="5"/>
      <c r="B335" s="6"/>
      <c r="C335" s="5"/>
      <c r="F335" s="8"/>
      <c r="I335" s="11"/>
      <c r="J335" s="10"/>
    </row>
    <row r="336" spans="1:10">
      <c r="A336" s="5" t="s">
        <v>1339</v>
      </c>
      <c r="B336" s="6">
        <v>44905.551699942131</v>
      </c>
      <c r="C336" s="5" t="s">
        <v>1306</v>
      </c>
      <c r="F336" s="8">
        <v>4281.3</v>
      </c>
      <c r="I336" s="11" t="s">
        <v>9</v>
      </c>
      <c r="J336" s="10" t="s">
        <v>1306</v>
      </c>
    </row>
    <row r="337" spans="1:10">
      <c r="A337" s="12" t="s">
        <v>21</v>
      </c>
      <c r="B337" s="3"/>
      <c r="C337" s="3"/>
    </row>
    <row r="338" spans="1:10" ht="15.75" customHeight="1">
      <c r="A338" s="13" t="s">
        <v>22</v>
      </c>
      <c r="B338" s="13" t="s">
        <v>23</v>
      </c>
      <c r="C338" s="13" t="s">
        <v>24</v>
      </c>
      <c r="D338" s="79">
        <v>112396594</v>
      </c>
      <c r="E338" s="14">
        <v>112399600</v>
      </c>
    </row>
    <row r="341" spans="1:10">
      <c r="A341" s="1" t="s">
        <v>0</v>
      </c>
      <c r="B341" s="2"/>
      <c r="C341" s="2"/>
      <c r="D341" s="2"/>
      <c r="E341" s="2"/>
      <c r="F341" s="2"/>
      <c r="G341" s="2"/>
      <c r="H341" s="2"/>
      <c r="I341" s="2"/>
      <c r="J341" s="2"/>
    </row>
    <row r="342" spans="1:10">
      <c r="A342" s="3" t="s">
        <v>167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88" t="s">
        <v>0</v>
      </c>
      <c r="B343" s="88" t="s">
        <v>2</v>
      </c>
      <c r="C343" s="88" t="s">
        <v>3</v>
      </c>
      <c r="D343" s="88" t="s">
        <v>4</v>
      </c>
      <c r="E343" s="88" t="s">
        <v>5</v>
      </c>
      <c r="F343" s="88" t="s">
        <v>6</v>
      </c>
      <c r="G343" s="90"/>
      <c r="H343" s="91"/>
      <c r="I343" s="88" t="s">
        <v>7</v>
      </c>
      <c r="J343" s="88" t="s">
        <v>8</v>
      </c>
    </row>
    <row r="344" spans="1:10">
      <c r="A344" s="89"/>
      <c r="B344" s="89"/>
      <c r="C344" s="89"/>
      <c r="D344" s="89"/>
      <c r="E344" s="89"/>
      <c r="F344" s="4" t="s">
        <v>9</v>
      </c>
      <c r="G344" s="4" t="s">
        <v>10</v>
      </c>
      <c r="H344" s="4" t="s">
        <v>11</v>
      </c>
      <c r="I344" s="89"/>
      <c r="J344" s="89"/>
    </row>
    <row r="345" spans="1:10">
      <c r="A345" s="5" t="s">
        <v>1340</v>
      </c>
      <c r="B345" s="6">
        <v>44907.79441988426</v>
      </c>
      <c r="C345" s="5" t="s">
        <v>1306</v>
      </c>
      <c r="F345" s="8">
        <v>13103.67</v>
      </c>
      <c r="I345" s="11" t="s">
        <v>9</v>
      </c>
      <c r="J345" s="10" t="s">
        <v>1306</v>
      </c>
    </row>
    <row r="346" spans="1:10">
      <c r="A346" s="5" t="s">
        <v>1340</v>
      </c>
      <c r="B346" s="6">
        <v>44907.79441988426</v>
      </c>
      <c r="C346" s="5" t="s">
        <v>1306</v>
      </c>
      <c r="H346" s="8">
        <v>266.35000000000002</v>
      </c>
      <c r="I346" s="5" t="s">
        <v>224</v>
      </c>
      <c r="J346" s="10" t="s">
        <v>1306</v>
      </c>
    </row>
    <row r="347" spans="1:10">
      <c r="A347" s="12" t="s">
        <v>21</v>
      </c>
      <c r="B347" s="3"/>
      <c r="C347" s="3"/>
    </row>
    <row r="348" spans="1:10" ht="15.75" customHeight="1">
      <c r="A348" s="13" t="s">
        <v>22</v>
      </c>
      <c r="B348" s="13" t="s">
        <v>23</v>
      </c>
      <c r="C348" s="13" t="s">
        <v>24</v>
      </c>
      <c r="D348" s="79">
        <v>112405297</v>
      </c>
      <c r="E348" s="14">
        <v>112405683</v>
      </c>
    </row>
    <row r="351" spans="1:10">
      <c r="A351" s="1" t="s">
        <v>0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3" t="s">
        <v>171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88" t="s">
        <v>0</v>
      </c>
      <c r="B353" s="88" t="s">
        <v>2</v>
      </c>
      <c r="C353" s="88" t="s">
        <v>3</v>
      </c>
      <c r="D353" s="88" t="s">
        <v>4</v>
      </c>
      <c r="E353" s="88" t="s">
        <v>5</v>
      </c>
      <c r="F353" s="88" t="s">
        <v>6</v>
      </c>
      <c r="G353" s="90"/>
      <c r="H353" s="91"/>
      <c r="I353" s="88" t="s">
        <v>7</v>
      </c>
      <c r="J353" s="88" t="s">
        <v>8</v>
      </c>
    </row>
    <row r="354" spans="1:10">
      <c r="A354" s="89"/>
      <c r="B354" s="89"/>
      <c r="C354" s="89"/>
      <c r="D354" s="89"/>
      <c r="E354" s="89"/>
      <c r="F354" s="4" t="s">
        <v>9</v>
      </c>
      <c r="G354" s="4" t="s">
        <v>10</v>
      </c>
      <c r="H354" s="4" t="s">
        <v>11</v>
      </c>
      <c r="I354" s="89"/>
      <c r="J354" s="89"/>
    </row>
    <row r="355" spans="1:10">
      <c r="A355" s="5" t="s">
        <v>1341</v>
      </c>
      <c r="B355" s="6">
        <v>44908.794110069437</v>
      </c>
      <c r="C355" s="5" t="s">
        <v>1306</v>
      </c>
      <c r="F355" s="8">
        <v>9582.75</v>
      </c>
      <c r="I355" s="11" t="s">
        <v>9</v>
      </c>
      <c r="J355" s="10" t="s">
        <v>1306</v>
      </c>
    </row>
    <row r="356" spans="1:10">
      <c r="A356" s="12" t="s">
        <v>21</v>
      </c>
      <c r="B356" s="3"/>
      <c r="C356" s="3"/>
    </row>
    <row r="357" spans="1:10" ht="15.75" customHeight="1">
      <c r="A357" s="13" t="s">
        <v>22</v>
      </c>
      <c r="B357" s="13" t="s">
        <v>23</v>
      </c>
      <c r="C357" s="13" t="s">
        <v>24</v>
      </c>
      <c r="D357" s="21">
        <v>112413165</v>
      </c>
      <c r="E357" s="14">
        <v>112413249</v>
      </c>
    </row>
    <row r="360" spans="1:10">
      <c r="A360" s="1" t="s">
        <v>0</v>
      </c>
      <c r="B360" s="2"/>
      <c r="C360" s="2"/>
      <c r="D360" s="2"/>
      <c r="E360" s="2"/>
      <c r="F360" s="2"/>
      <c r="G360" s="2"/>
      <c r="H360" s="2"/>
      <c r="I360" s="2"/>
      <c r="J360" s="2"/>
    </row>
    <row r="361" spans="1:10">
      <c r="A361" s="3" t="s">
        <v>174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88" t="s">
        <v>0</v>
      </c>
      <c r="B362" s="88" t="s">
        <v>2</v>
      </c>
      <c r="C362" s="88" t="s">
        <v>3</v>
      </c>
      <c r="D362" s="88" t="s">
        <v>4</v>
      </c>
      <c r="E362" s="88" t="s">
        <v>5</v>
      </c>
      <c r="F362" s="88" t="s">
        <v>6</v>
      </c>
      <c r="G362" s="90"/>
      <c r="H362" s="91"/>
      <c r="I362" s="88" t="s">
        <v>7</v>
      </c>
      <c r="J362" s="88" t="s">
        <v>8</v>
      </c>
    </row>
    <row r="363" spans="1:10">
      <c r="A363" s="89"/>
      <c r="B363" s="89"/>
      <c r="C363" s="89"/>
      <c r="D363" s="89"/>
      <c r="E363" s="89"/>
      <c r="F363" s="4" t="s">
        <v>9</v>
      </c>
      <c r="G363" s="4" t="s">
        <v>10</v>
      </c>
      <c r="H363" s="4" t="s">
        <v>11</v>
      </c>
      <c r="I363" s="89"/>
      <c r="J363" s="89"/>
    </row>
    <row r="364" spans="1:10">
      <c r="A364" s="5" t="s">
        <v>1342</v>
      </c>
      <c r="B364" s="6">
        <v>44909.810029155087</v>
      </c>
      <c r="C364" s="5" t="s">
        <v>1306</v>
      </c>
      <c r="D364" s="7"/>
      <c r="E364" s="10"/>
      <c r="F364" s="8">
        <v>11067.02</v>
      </c>
      <c r="I364" s="11" t="s">
        <v>9</v>
      </c>
      <c r="J364" s="10" t="s">
        <v>1306</v>
      </c>
    </row>
    <row r="365" spans="1:10">
      <c r="A365" s="5" t="s">
        <v>1342</v>
      </c>
      <c r="B365" s="6">
        <v>44909.810029155087</v>
      </c>
      <c r="C365" s="5" t="s">
        <v>1306</v>
      </c>
      <c r="D365" s="7"/>
      <c r="E365" s="10"/>
      <c r="H365" s="8">
        <v>72.5</v>
      </c>
      <c r="I365" s="5" t="s">
        <v>224</v>
      </c>
      <c r="J365" s="10" t="s">
        <v>1306</v>
      </c>
    </row>
    <row r="366" spans="1:10">
      <c r="A366" s="12" t="s">
        <v>21</v>
      </c>
      <c r="B366" s="3"/>
      <c r="C366" s="3"/>
      <c r="D366" s="7"/>
      <c r="E366" s="10"/>
      <c r="H366" s="8"/>
      <c r="I366" s="11"/>
      <c r="J366" s="5"/>
    </row>
    <row r="367" spans="1:10" ht="15.75" customHeight="1">
      <c r="A367" s="13" t="s">
        <v>22</v>
      </c>
      <c r="B367" s="13" t="s">
        <v>23</v>
      </c>
      <c r="C367" s="13" t="s">
        <v>24</v>
      </c>
      <c r="D367" s="21">
        <v>112414941</v>
      </c>
      <c r="E367" s="14">
        <v>112414996</v>
      </c>
      <c r="H367" s="8"/>
      <c r="I367" s="11"/>
      <c r="J367" s="5"/>
    </row>
    <row r="368" spans="1:10">
      <c r="A368" s="5"/>
      <c r="B368" s="6"/>
      <c r="C368" s="5"/>
      <c r="D368" s="7"/>
      <c r="E368" s="10"/>
      <c r="H368" s="8"/>
      <c r="I368" s="11"/>
      <c r="J368" s="5"/>
    </row>
    <row r="370" spans="1:10">
      <c r="A370" s="1" t="s">
        <v>0</v>
      </c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A371" s="3" t="s">
        <v>178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88" t="s">
        <v>0</v>
      </c>
      <c r="B372" s="88" t="s">
        <v>2</v>
      </c>
      <c r="C372" s="88" t="s">
        <v>3</v>
      </c>
      <c r="D372" s="88" t="s">
        <v>4</v>
      </c>
      <c r="E372" s="88" t="s">
        <v>5</v>
      </c>
      <c r="F372" s="88" t="s">
        <v>6</v>
      </c>
      <c r="G372" s="90"/>
      <c r="H372" s="91"/>
      <c r="I372" s="88" t="s">
        <v>7</v>
      </c>
      <c r="J372" s="88" t="s">
        <v>8</v>
      </c>
    </row>
    <row r="373" spans="1:10">
      <c r="A373" s="89"/>
      <c r="B373" s="89"/>
      <c r="C373" s="89"/>
      <c r="D373" s="89"/>
      <c r="E373" s="89"/>
      <c r="F373" s="4" t="s">
        <v>9</v>
      </c>
      <c r="G373" s="4" t="s">
        <v>10</v>
      </c>
      <c r="H373" s="4" t="s">
        <v>11</v>
      </c>
      <c r="I373" s="89"/>
      <c r="J373" s="89"/>
    </row>
    <row r="374" spans="1:10">
      <c r="A374" s="5" t="s">
        <v>1343</v>
      </c>
      <c r="B374" s="6">
        <v>44910.791764120368</v>
      </c>
      <c r="C374" s="5" t="s">
        <v>1306</v>
      </c>
      <c r="D374" s="7"/>
      <c r="E374" s="10"/>
      <c r="F374" s="8">
        <v>9633.84</v>
      </c>
      <c r="I374" s="11" t="s">
        <v>9</v>
      </c>
      <c r="J374" s="10" t="s">
        <v>1306</v>
      </c>
    </row>
    <row r="375" spans="1:10">
      <c r="A375" s="5" t="s">
        <v>1343</v>
      </c>
      <c r="B375" s="6">
        <v>44910.791764120368</v>
      </c>
      <c r="C375" s="5" t="s">
        <v>1306</v>
      </c>
      <c r="D375" s="7"/>
      <c r="E375" s="10"/>
      <c r="H375" s="8">
        <v>191.15</v>
      </c>
      <c r="I375" s="5" t="s">
        <v>224</v>
      </c>
      <c r="J375" s="10" t="s">
        <v>1306</v>
      </c>
    </row>
    <row r="376" spans="1:10">
      <c r="A376" s="12" t="s">
        <v>21</v>
      </c>
      <c r="B376" s="3"/>
      <c r="C376" s="3"/>
      <c r="D376" s="7"/>
      <c r="E376" s="10"/>
      <c r="H376" s="8"/>
      <c r="I376" s="11"/>
      <c r="J376" s="10"/>
    </row>
    <row r="377" spans="1:10" ht="15.75" customHeight="1">
      <c r="A377" s="13" t="s">
        <v>22</v>
      </c>
      <c r="B377" s="13" t="s">
        <v>23</v>
      </c>
      <c r="C377" s="13" t="s">
        <v>24</v>
      </c>
      <c r="D377" s="21">
        <v>112433268</v>
      </c>
      <c r="E377" s="14">
        <v>112433373</v>
      </c>
      <c r="H377" s="8"/>
      <c r="I377" s="11"/>
      <c r="J377" s="10"/>
    </row>
    <row r="380" spans="1:10">
      <c r="A380" s="1" t="s">
        <v>0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3" t="s">
        <v>181</v>
      </c>
      <c r="B381" s="2"/>
      <c r="C381" s="2"/>
      <c r="D381" s="2"/>
      <c r="E381" s="2"/>
      <c r="F381" s="2"/>
      <c r="G381" s="2"/>
      <c r="H381" s="2"/>
      <c r="I381" s="2"/>
      <c r="J381" s="2"/>
    </row>
    <row r="382" spans="1:10">
      <c r="A382" s="88" t="s">
        <v>0</v>
      </c>
      <c r="B382" s="88" t="s">
        <v>2</v>
      </c>
      <c r="C382" s="88" t="s">
        <v>3</v>
      </c>
      <c r="D382" s="88" t="s">
        <v>4</v>
      </c>
      <c r="E382" s="88" t="s">
        <v>5</v>
      </c>
      <c r="F382" s="88" t="s">
        <v>6</v>
      </c>
      <c r="G382" s="90"/>
      <c r="H382" s="91"/>
      <c r="I382" s="88" t="s">
        <v>7</v>
      </c>
      <c r="J382" s="88" t="s">
        <v>8</v>
      </c>
    </row>
    <row r="383" spans="1:10">
      <c r="A383" s="89"/>
      <c r="B383" s="89"/>
      <c r="C383" s="89"/>
      <c r="D383" s="89"/>
      <c r="E383" s="89"/>
      <c r="F383" s="4" t="s">
        <v>9</v>
      </c>
      <c r="G383" s="4" t="s">
        <v>10</v>
      </c>
      <c r="H383" s="4" t="s">
        <v>11</v>
      </c>
      <c r="I383" s="89"/>
      <c r="J383" s="89"/>
    </row>
    <row r="384" spans="1:10">
      <c r="A384" s="5" t="s">
        <v>1344</v>
      </c>
      <c r="B384" s="6">
        <v>44911.792338541673</v>
      </c>
      <c r="C384" s="5" t="s">
        <v>1306</v>
      </c>
      <c r="D384" s="7"/>
      <c r="E384" s="10"/>
      <c r="F384" s="8">
        <v>12101.79</v>
      </c>
      <c r="I384" s="11" t="s">
        <v>9</v>
      </c>
      <c r="J384" s="10" t="s">
        <v>1306</v>
      </c>
    </row>
    <row r="385" spans="1:10">
      <c r="A385" s="5" t="s">
        <v>1344</v>
      </c>
      <c r="B385" s="6">
        <v>44911.792338541673</v>
      </c>
      <c r="C385" s="5" t="s">
        <v>1306</v>
      </c>
      <c r="D385" s="7"/>
      <c r="E385" s="10"/>
      <c r="H385" s="8">
        <v>1215.73</v>
      </c>
      <c r="I385" s="5" t="s">
        <v>224</v>
      </c>
      <c r="J385" s="10" t="s">
        <v>1306</v>
      </c>
    </row>
    <row r="386" spans="1:10">
      <c r="A386" s="12" t="s">
        <v>21</v>
      </c>
      <c r="B386" s="3"/>
      <c r="C386" s="3"/>
      <c r="D386" s="7"/>
      <c r="E386" s="10"/>
      <c r="H386" s="8"/>
      <c r="I386" s="11"/>
      <c r="J386" s="5"/>
    </row>
    <row r="387" spans="1:10" ht="15.75" customHeight="1">
      <c r="A387" s="13" t="s">
        <v>22</v>
      </c>
      <c r="B387" s="13" t="s">
        <v>23</v>
      </c>
      <c r="C387" s="13" t="s">
        <v>24</v>
      </c>
      <c r="D387" s="21">
        <v>112433271</v>
      </c>
      <c r="E387" s="14">
        <v>112433375</v>
      </c>
      <c r="H387" s="8"/>
      <c r="I387" s="11"/>
      <c r="J387" s="5"/>
    </row>
    <row r="388" spans="1:10">
      <c r="A388" s="5"/>
      <c r="B388" s="6"/>
      <c r="C388" s="5"/>
      <c r="D388" s="7"/>
      <c r="E388" s="10"/>
      <c r="H388" s="8"/>
      <c r="I388" s="11"/>
      <c r="J388" s="5"/>
    </row>
    <row r="389" spans="1:10">
      <c r="A389" s="5"/>
      <c r="B389" s="6"/>
      <c r="C389" s="5"/>
      <c r="D389" s="7"/>
      <c r="E389" s="10"/>
      <c r="H389" s="8"/>
      <c r="I389" s="11"/>
      <c r="J389" s="5"/>
    </row>
    <row r="390" spans="1:10">
      <c r="A390" s="1" t="s">
        <v>0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3" t="s">
        <v>185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88" t="s">
        <v>0</v>
      </c>
      <c r="B392" s="88" t="s">
        <v>2</v>
      </c>
      <c r="C392" s="88" t="s">
        <v>3</v>
      </c>
      <c r="D392" s="88" t="s">
        <v>4</v>
      </c>
      <c r="E392" s="88" t="s">
        <v>5</v>
      </c>
      <c r="F392" s="88" t="s">
        <v>6</v>
      </c>
      <c r="G392" s="90"/>
      <c r="H392" s="91"/>
      <c r="I392" s="88" t="s">
        <v>7</v>
      </c>
      <c r="J392" s="88" t="s">
        <v>8</v>
      </c>
    </row>
    <row r="393" spans="1:10">
      <c r="A393" s="89"/>
      <c r="B393" s="89"/>
      <c r="C393" s="89"/>
      <c r="D393" s="89"/>
      <c r="E393" s="89"/>
      <c r="F393" s="4" t="s">
        <v>9</v>
      </c>
      <c r="G393" s="4" t="s">
        <v>10</v>
      </c>
      <c r="H393" s="4" t="s">
        <v>11</v>
      </c>
      <c r="I393" s="89"/>
      <c r="J393" s="89"/>
    </row>
    <row r="394" spans="1:10">
      <c r="A394" s="5" t="s">
        <v>1345</v>
      </c>
      <c r="B394" s="6">
        <v>44912.557058090279</v>
      </c>
      <c r="C394" s="5" t="s">
        <v>1306</v>
      </c>
      <c r="D394" s="7"/>
      <c r="E394" s="10"/>
      <c r="F394" s="8">
        <v>6513.07</v>
      </c>
      <c r="I394" s="11" t="s">
        <v>9</v>
      </c>
      <c r="J394" s="10" t="s">
        <v>1306</v>
      </c>
    </row>
    <row r="395" spans="1:10">
      <c r="A395" s="12" t="s">
        <v>21</v>
      </c>
      <c r="B395" s="3"/>
      <c r="C395" s="3"/>
      <c r="D395" s="7"/>
      <c r="E395" s="10"/>
      <c r="H395" s="8"/>
      <c r="I395" s="11"/>
      <c r="J395" s="5"/>
    </row>
    <row r="396" spans="1:10" ht="15.75" customHeight="1">
      <c r="A396" s="13" t="s">
        <v>22</v>
      </c>
      <c r="B396" s="13" t="s">
        <v>23</v>
      </c>
      <c r="C396" s="13" t="s">
        <v>24</v>
      </c>
      <c r="D396" s="21">
        <v>112441806</v>
      </c>
      <c r="E396" s="14">
        <v>112441898</v>
      </c>
      <c r="H396" s="8"/>
      <c r="I396" s="11"/>
      <c r="J396" s="5"/>
    </row>
    <row r="399" spans="1:10">
      <c r="A399" s="1" t="s">
        <v>0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3" t="s">
        <v>188</v>
      </c>
      <c r="B400" s="2"/>
      <c r="C400" s="2"/>
      <c r="D400" s="2"/>
      <c r="E400" s="2"/>
      <c r="F400" s="2"/>
      <c r="G400" s="2"/>
      <c r="H400" s="2"/>
      <c r="I400" s="2"/>
      <c r="J400" s="2"/>
    </row>
    <row r="401" spans="1:10">
      <c r="A401" s="88" t="s">
        <v>0</v>
      </c>
      <c r="B401" s="88" t="s">
        <v>2</v>
      </c>
      <c r="C401" s="88" t="s">
        <v>3</v>
      </c>
      <c r="D401" s="88" t="s">
        <v>4</v>
      </c>
      <c r="E401" s="88" t="s">
        <v>5</v>
      </c>
      <c r="F401" s="88" t="s">
        <v>6</v>
      </c>
      <c r="G401" s="90"/>
      <c r="H401" s="91"/>
      <c r="I401" s="88" t="s">
        <v>7</v>
      </c>
      <c r="J401" s="88" t="s">
        <v>8</v>
      </c>
    </row>
    <row r="402" spans="1:10">
      <c r="A402" s="89"/>
      <c r="B402" s="89"/>
      <c r="C402" s="89"/>
      <c r="D402" s="89"/>
      <c r="E402" s="89"/>
      <c r="F402" s="4" t="s">
        <v>9</v>
      </c>
      <c r="G402" s="4" t="s">
        <v>10</v>
      </c>
      <c r="H402" s="4" t="s">
        <v>11</v>
      </c>
      <c r="I402" s="89"/>
      <c r="J402" s="89"/>
    </row>
    <row r="403" spans="1:10">
      <c r="A403" s="5" t="s">
        <v>1346</v>
      </c>
      <c r="B403" s="6">
        <v>44914.792568564822</v>
      </c>
      <c r="C403" s="5" t="s">
        <v>1306</v>
      </c>
      <c r="D403" s="7"/>
      <c r="E403" s="10"/>
      <c r="F403" s="8">
        <v>20818.310000000001</v>
      </c>
      <c r="I403" s="11" t="s">
        <v>9</v>
      </c>
      <c r="J403" s="10" t="s">
        <v>1306</v>
      </c>
    </row>
    <row r="404" spans="1:10">
      <c r="A404" s="5" t="s">
        <v>1346</v>
      </c>
      <c r="B404" s="6">
        <v>44914.792568564822</v>
      </c>
      <c r="C404" s="5" t="s">
        <v>1306</v>
      </c>
      <c r="D404" s="7"/>
      <c r="E404" s="10"/>
      <c r="H404" s="8">
        <v>295.08</v>
      </c>
      <c r="I404" s="5" t="s">
        <v>224</v>
      </c>
      <c r="J404" s="10" t="s">
        <v>1306</v>
      </c>
    </row>
    <row r="405" spans="1:10">
      <c r="A405" s="12" t="s">
        <v>21</v>
      </c>
      <c r="B405" s="3"/>
      <c r="C405" s="3"/>
      <c r="D405" s="7"/>
      <c r="E405" s="10"/>
      <c r="H405" s="8"/>
      <c r="I405" s="11"/>
      <c r="J405" s="10"/>
    </row>
    <row r="406" spans="1:10" ht="15.75" customHeight="1">
      <c r="A406" s="13" t="s">
        <v>22</v>
      </c>
      <c r="B406" s="13" t="s">
        <v>23</v>
      </c>
      <c r="C406" s="13" t="s">
        <v>24</v>
      </c>
      <c r="D406" s="21">
        <v>112449100</v>
      </c>
      <c r="E406" s="14">
        <v>112450163</v>
      </c>
      <c r="H406" s="8"/>
      <c r="I406" s="11"/>
      <c r="J406" s="10"/>
    </row>
    <row r="409" spans="1:10">
      <c r="A409" s="1" t="s">
        <v>0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3" t="s">
        <v>191</v>
      </c>
      <c r="B410" s="2"/>
      <c r="C410" s="2"/>
      <c r="D410" s="2"/>
      <c r="E410" s="2"/>
      <c r="F410" s="2"/>
      <c r="G410" s="2"/>
      <c r="H410" s="2"/>
      <c r="I410" s="2"/>
      <c r="J410" s="2"/>
    </row>
    <row r="411" spans="1:10">
      <c r="A411" s="88" t="s">
        <v>0</v>
      </c>
      <c r="B411" s="88" t="s">
        <v>2</v>
      </c>
      <c r="C411" s="88" t="s">
        <v>3</v>
      </c>
      <c r="D411" s="88" t="s">
        <v>4</v>
      </c>
      <c r="E411" s="88" t="s">
        <v>5</v>
      </c>
      <c r="F411" s="88" t="s">
        <v>6</v>
      </c>
      <c r="G411" s="90"/>
      <c r="H411" s="91"/>
      <c r="I411" s="88" t="s">
        <v>7</v>
      </c>
      <c r="J411" s="88" t="s">
        <v>8</v>
      </c>
    </row>
    <row r="412" spans="1:10">
      <c r="A412" s="89"/>
      <c r="B412" s="89"/>
      <c r="C412" s="89"/>
      <c r="D412" s="89"/>
      <c r="E412" s="89"/>
      <c r="F412" s="4" t="s">
        <v>9</v>
      </c>
      <c r="G412" s="4" t="s">
        <v>10</v>
      </c>
      <c r="H412" s="4" t="s">
        <v>11</v>
      </c>
      <c r="I412" s="89"/>
      <c r="J412" s="89"/>
    </row>
    <row r="413" spans="1:10">
      <c r="A413" s="5" t="s">
        <v>1347</v>
      </c>
      <c r="B413" s="6">
        <v>44915.792482199067</v>
      </c>
      <c r="C413" s="5" t="s">
        <v>1306</v>
      </c>
      <c r="D413" s="7"/>
      <c r="E413" s="10"/>
      <c r="F413" s="8">
        <v>20246.3</v>
      </c>
      <c r="I413" s="11" t="s">
        <v>9</v>
      </c>
      <c r="J413" s="10" t="s">
        <v>1306</v>
      </c>
    </row>
    <row r="414" spans="1:10">
      <c r="A414" s="5" t="s">
        <v>1347</v>
      </c>
      <c r="B414" s="6">
        <v>44915.792482199067</v>
      </c>
      <c r="C414" s="5" t="s">
        <v>1306</v>
      </c>
      <c r="D414" s="7"/>
      <c r="E414" s="10"/>
      <c r="H414" s="8">
        <v>1880.9</v>
      </c>
      <c r="I414" s="5" t="s">
        <v>224</v>
      </c>
      <c r="J414" s="10" t="s">
        <v>1306</v>
      </c>
    </row>
    <row r="415" spans="1:10">
      <c r="A415" s="12" t="s">
        <v>21</v>
      </c>
      <c r="B415" s="3"/>
      <c r="C415" s="3"/>
      <c r="D415" s="7"/>
      <c r="E415" s="10"/>
      <c r="H415" s="8"/>
      <c r="I415" s="11"/>
      <c r="J415" s="10"/>
    </row>
    <row r="416" spans="1:10" ht="15.75" customHeight="1">
      <c r="A416" s="13" t="s">
        <v>22</v>
      </c>
      <c r="B416" s="13" t="s">
        <v>23</v>
      </c>
      <c r="C416" s="13" t="s">
        <v>24</v>
      </c>
      <c r="D416" s="21">
        <v>112458419</v>
      </c>
      <c r="E416" s="14">
        <v>112458639</v>
      </c>
      <c r="H416" s="8"/>
      <c r="I416" s="11"/>
      <c r="J416" s="10"/>
    </row>
    <row r="419" spans="1:10">
      <c r="A419" s="1" t="s">
        <v>0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3" t="s">
        <v>194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88" t="s">
        <v>0</v>
      </c>
      <c r="B421" s="88" t="s">
        <v>2</v>
      </c>
      <c r="C421" s="88" t="s">
        <v>3</v>
      </c>
      <c r="D421" s="88" t="s">
        <v>4</v>
      </c>
      <c r="E421" s="88" t="s">
        <v>5</v>
      </c>
      <c r="F421" s="88" t="s">
        <v>6</v>
      </c>
      <c r="G421" s="90"/>
      <c r="H421" s="91"/>
      <c r="I421" s="88" t="s">
        <v>7</v>
      </c>
      <c r="J421" s="88" t="s">
        <v>8</v>
      </c>
    </row>
    <row r="422" spans="1:10">
      <c r="A422" s="89"/>
      <c r="B422" s="89"/>
      <c r="C422" s="89"/>
      <c r="D422" s="89"/>
      <c r="E422" s="89"/>
      <c r="F422" s="4" t="s">
        <v>9</v>
      </c>
      <c r="G422" s="4" t="s">
        <v>10</v>
      </c>
      <c r="H422" s="4" t="s">
        <v>11</v>
      </c>
      <c r="I422" s="89"/>
      <c r="J422" s="89"/>
    </row>
    <row r="423" spans="1:10">
      <c r="A423" s="5" t="s">
        <v>1348</v>
      </c>
      <c r="B423" s="6">
        <v>44916.794279849542</v>
      </c>
      <c r="C423" s="5" t="s">
        <v>1306</v>
      </c>
      <c r="D423" s="7"/>
      <c r="E423" s="10"/>
      <c r="F423" s="8">
        <v>11652.27</v>
      </c>
      <c r="I423" s="11" t="s">
        <v>9</v>
      </c>
      <c r="J423" s="10" t="s">
        <v>1306</v>
      </c>
    </row>
    <row r="424" spans="1:10">
      <c r="A424" s="5" t="s">
        <v>1348</v>
      </c>
      <c r="B424" s="6">
        <v>44916.794279849542</v>
      </c>
      <c r="C424" s="5" t="s">
        <v>1306</v>
      </c>
      <c r="D424" s="7"/>
      <c r="E424" s="10"/>
      <c r="H424" s="8">
        <v>439.99</v>
      </c>
      <c r="I424" s="5" t="s">
        <v>224</v>
      </c>
      <c r="J424" s="10" t="s">
        <v>1306</v>
      </c>
    </row>
    <row r="425" spans="1:10">
      <c r="A425" s="5" t="s">
        <v>1348</v>
      </c>
      <c r="B425" s="6">
        <v>44916.794279849542</v>
      </c>
      <c r="C425" s="5" t="s">
        <v>1306</v>
      </c>
      <c r="D425" s="7"/>
      <c r="E425" s="10"/>
      <c r="H425" s="8">
        <v>69.52</v>
      </c>
      <c r="I425" s="11" t="s">
        <v>226</v>
      </c>
      <c r="J425" s="10" t="s">
        <v>1306</v>
      </c>
    </row>
    <row r="426" spans="1:10">
      <c r="A426" s="12" t="s">
        <v>21</v>
      </c>
      <c r="B426" s="3"/>
      <c r="C426" s="3"/>
      <c r="D426" s="7"/>
      <c r="E426" s="10"/>
      <c r="H426" s="8"/>
      <c r="I426" s="11"/>
      <c r="J426" s="5"/>
    </row>
    <row r="427" spans="1:10" ht="15.75" customHeight="1">
      <c r="A427" s="13" t="s">
        <v>22</v>
      </c>
      <c r="B427" s="13" t="s">
        <v>23</v>
      </c>
      <c r="C427" s="13" t="s">
        <v>24</v>
      </c>
      <c r="D427" s="21">
        <v>112459952</v>
      </c>
      <c r="E427" s="14">
        <v>112460065</v>
      </c>
      <c r="H427" s="8"/>
      <c r="I427" s="11"/>
      <c r="J427" s="5"/>
    </row>
    <row r="430" spans="1:10">
      <c r="A430" s="1" t="s">
        <v>0</v>
      </c>
      <c r="B430" s="2"/>
      <c r="C430" s="2"/>
      <c r="D430" s="2"/>
      <c r="E430" s="2"/>
      <c r="F430" s="2"/>
      <c r="G430" s="2"/>
      <c r="H430" s="2"/>
      <c r="I430" s="2"/>
      <c r="J430" s="2"/>
    </row>
    <row r="431" spans="1:10">
      <c r="A431" s="3" t="s">
        <v>197</v>
      </c>
      <c r="B431" s="2"/>
      <c r="C431" s="2"/>
      <c r="D431" s="2"/>
      <c r="E431" s="2"/>
      <c r="F431" s="2"/>
      <c r="G431" s="2"/>
      <c r="H431" s="2"/>
      <c r="I431" s="2"/>
      <c r="J431" s="2"/>
    </row>
    <row r="432" spans="1:10">
      <c r="A432" s="88" t="s">
        <v>0</v>
      </c>
      <c r="B432" s="88" t="s">
        <v>2</v>
      </c>
      <c r="C432" s="88" t="s">
        <v>3</v>
      </c>
      <c r="D432" s="88" t="s">
        <v>4</v>
      </c>
      <c r="E432" s="88" t="s">
        <v>5</v>
      </c>
      <c r="F432" s="88" t="s">
        <v>6</v>
      </c>
      <c r="G432" s="90"/>
      <c r="H432" s="91"/>
      <c r="I432" s="88" t="s">
        <v>7</v>
      </c>
      <c r="J432" s="88" t="s">
        <v>8</v>
      </c>
    </row>
    <row r="433" spans="1:10">
      <c r="A433" s="89"/>
      <c r="B433" s="89"/>
      <c r="C433" s="89"/>
      <c r="D433" s="89"/>
      <c r="E433" s="89"/>
      <c r="F433" s="4" t="s">
        <v>9</v>
      </c>
      <c r="G433" s="4" t="s">
        <v>10</v>
      </c>
      <c r="H433" s="4" t="s">
        <v>11</v>
      </c>
      <c r="I433" s="89"/>
      <c r="J433" s="89"/>
    </row>
    <row r="434" spans="1:10">
      <c r="A434" s="5" t="s">
        <v>1349</v>
      </c>
      <c r="B434" s="6">
        <v>44917.789410613434</v>
      </c>
      <c r="C434" s="5" t="s">
        <v>1306</v>
      </c>
      <c r="D434" s="7"/>
      <c r="E434" s="10"/>
      <c r="F434" s="8">
        <v>38353.86</v>
      </c>
      <c r="I434" s="11" t="s">
        <v>9</v>
      </c>
      <c r="J434" s="10" t="s">
        <v>1306</v>
      </c>
    </row>
    <row r="435" spans="1:10">
      <c r="A435" s="5" t="s">
        <v>1349</v>
      </c>
      <c r="B435" s="6">
        <v>44917.789410613434</v>
      </c>
      <c r="C435" s="5" t="s">
        <v>1306</v>
      </c>
      <c r="D435" s="7"/>
      <c r="E435" s="10"/>
      <c r="H435" s="8">
        <v>453.86</v>
      </c>
      <c r="I435" s="5" t="s">
        <v>224</v>
      </c>
      <c r="J435" s="10" t="s">
        <v>1306</v>
      </c>
    </row>
    <row r="436" spans="1:10">
      <c r="A436" s="12" t="s">
        <v>21</v>
      </c>
      <c r="B436" s="3"/>
      <c r="C436" s="3"/>
      <c r="D436" s="7"/>
      <c r="E436" s="10"/>
      <c r="H436" s="8"/>
      <c r="I436" s="11"/>
      <c r="J436" s="5"/>
    </row>
    <row r="437" spans="1:10" ht="15.75" customHeight="1">
      <c r="A437" s="13" t="s">
        <v>22</v>
      </c>
      <c r="B437" s="13" t="s">
        <v>23</v>
      </c>
      <c r="C437" s="13" t="s">
        <v>24</v>
      </c>
      <c r="D437" s="21">
        <v>112477993</v>
      </c>
      <c r="E437" s="14">
        <v>112478128</v>
      </c>
      <c r="H437" s="8"/>
      <c r="I437" s="11"/>
      <c r="J437" s="5"/>
    </row>
    <row r="440" spans="1:10">
      <c r="A440" s="1" t="s">
        <v>0</v>
      </c>
      <c r="B440" s="2"/>
      <c r="C440" s="2"/>
      <c r="D440" s="2"/>
      <c r="E440" s="2"/>
      <c r="F440" s="2"/>
      <c r="G440" s="2"/>
      <c r="H440" s="2"/>
      <c r="I440" s="2"/>
      <c r="J440" s="2"/>
    </row>
    <row r="441" spans="1:10">
      <c r="A441" s="3" t="s">
        <v>208</v>
      </c>
      <c r="B441" s="2"/>
      <c r="C441" s="2"/>
      <c r="D441" s="2"/>
      <c r="E441" s="2"/>
      <c r="F441" s="2"/>
      <c r="G441" s="2"/>
      <c r="H441" s="2"/>
      <c r="I441" s="2"/>
      <c r="J441" s="2"/>
    </row>
    <row r="442" spans="1:10">
      <c r="A442" s="88" t="s">
        <v>0</v>
      </c>
      <c r="B442" s="88" t="s">
        <v>2</v>
      </c>
      <c r="C442" s="88" t="s">
        <v>3</v>
      </c>
      <c r="D442" s="88" t="s">
        <v>4</v>
      </c>
      <c r="E442" s="88" t="s">
        <v>5</v>
      </c>
      <c r="F442" s="88" t="s">
        <v>6</v>
      </c>
      <c r="G442" s="90"/>
      <c r="H442" s="91"/>
      <c r="I442" s="88" t="s">
        <v>7</v>
      </c>
      <c r="J442" s="88" t="s">
        <v>8</v>
      </c>
    </row>
    <row r="443" spans="1:10">
      <c r="A443" s="89"/>
      <c r="B443" s="89"/>
      <c r="C443" s="89"/>
      <c r="D443" s="89"/>
      <c r="E443" s="89"/>
      <c r="F443" s="4" t="s">
        <v>9</v>
      </c>
      <c r="G443" s="4" t="s">
        <v>10</v>
      </c>
      <c r="H443" s="4" t="s">
        <v>11</v>
      </c>
      <c r="I443" s="89"/>
      <c r="J443" s="89"/>
    </row>
    <row r="444" spans="1:10">
      <c r="A444" s="5" t="s">
        <v>1350</v>
      </c>
      <c r="B444" s="6">
        <v>44918.792176909723</v>
      </c>
      <c r="C444" s="5" t="s">
        <v>1306</v>
      </c>
      <c r="D444" s="7"/>
      <c r="E444" s="10"/>
      <c r="F444" s="8">
        <v>14756.97</v>
      </c>
      <c r="I444" s="11" t="s">
        <v>9</v>
      </c>
      <c r="J444" s="10" t="s">
        <v>1306</v>
      </c>
    </row>
    <row r="445" spans="1:10">
      <c r="A445" s="12" t="s">
        <v>21</v>
      </c>
      <c r="B445" s="3"/>
      <c r="C445" s="3"/>
      <c r="D445" s="7"/>
      <c r="E445" s="10"/>
      <c r="H445" s="8"/>
      <c r="I445" s="11"/>
      <c r="J445" s="5"/>
    </row>
    <row r="446" spans="1:10" ht="15.75" customHeight="1">
      <c r="A446" s="13" t="s">
        <v>22</v>
      </c>
      <c r="B446" s="13" t="s">
        <v>23</v>
      </c>
      <c r="C446" s="13" t="s">
        <v>24</v>
      </c>
      <c r="D446" s="21">
        <v>112477999</v>
      </c>
      <c r="E446" s="14">
        <v>112478130</v>
      </c>
      <c r="H446" s="8"/>
      <c r="I446" s="11"/>
      <c r="J446" s="5"/>
    </row>
    <row r="447" spans="1:10">
      <c r="A447" s="5"/>
      <c r="B447" s="6"/>
      <c r="C447" s="5"/>
      <c r="D447" s="7"/>
      <c r="E447" s="10"/>
      <c r="H447" s="8"/>
      <c r="I447" s="11"/>
      <c r="J447" s="5"/>
    </row>
    <row r="448" spans="1:10">
      <c r="A448" s="5"/>
      <c r="B448" s="6"/>
      <c r="C448" s="5"/>
      <c r="D448" s="7"/>
      <c r="E448" s="10"/>
      <c r="H448" s="8"/>
      <c r="I448" s="11"/>
      <c r="J448" s="5"/>
    </row>
    <row r="449" spans="1:10">
      <c r="A449" s="1" t="s">
        <v>0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3" t="s">
        <v>211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88" t="s">
        <v>0</v>
      </c>
      <c r="B451" s="88" t="s">
        <v>2</v>
      </c>
      <c r="C451" s="88" t="s">
        <v>3</v>
      </c>
      <c r="D451" s="88" t="s">
        <v>4</v>
      </c>
      <c r="E451" s="88" t="s">
        <v>5</v>
      </c>
      <c r="F451" s="88" t="s">
        <v>6</v>
      </c>
      <c r="G451" s="90"/>
      <c r="H451" s="91"/>
      <c r="I451" s="88" t="s">
        <v>7</v>
      </c>
      <c r="J451" s="88" t="s">
        <v>8</v>
      </c>
    </row>
    <row r="452" spans="1:10">
      <c r="A452" s="89"/>
      <c r="B452" s="89"/>
      <c r="C452" s="89"/>
      <c r="D452" s="89"/>
      <c r="E452" s="89"/>
      <c r="F452" s="4" t="s">
        <v>9</v>
      </c>
      <c r="G452" s="4" t="s">
        <v>10</v>
      </c>
      <c r="H452" s="4" t="s">
        <v>11</v>
      </c>
      <c r="I452" s="89"/>
      <c r="J452" s="89"/>
    </row>
    <row r="453" spans="1:10">
      <c r="A453" s="5" t="s">
        <v>1351</v>
      </c>
      <c r="B453" s="6">
        <v>44919.551972824083</v>
      </c>
      <c r="C453" s="5" t="s">
        <v>1306</v>
      </c>
      <c r="D453" s="7"/>
      <c r="E453" s="10"/>
      <c r="F453" s="8">
        <v>3987.58</v>
      </c>
      <c r="I453" s="11" t="s">
        <v>9</v>
      </c>
      <c r="J453" s="10" t="s">
        <v>1306</v>
      </c>
    </row>
    <row r="454" spans="1:10">
      <c r="A454" s="12" t="s">
        <v>21</v>
      </c>
      <c r="B454" s="3"/>
      <c r="C454" s="3"/>
      <c r="D454" s="7"/>
      <c r="E454" s="10"/>
      <c r="F454" s="8"/>
      <c r="I454" s="11"/>
      <c r="J454" s="10"/>
    </row>
    <row r="455" spans="1:10" ht="15.75" customHeight="1">
      <c r="A455" s="13" t="s">
        <v>22</v>
      </c>
      <c r="B455" s="13" t="s">
        <v>23</v>
      </c>
      <c r="C455" s="13" t="s">
        <v>24</v>
      </c>
      <c r="D455" s="21">
        <v>112486781</v>
      </c>
      <c r="E455" s="14">
        <v>112486890</v>
      </c>
      <c r="F455" s="8"/>
      <c r="I455" s="11"/>
      <c r="J455" s="10"/>
    </row>
    <row r="458" spans="1:10">
      <c r="A458" s="1" t="s">
        <v>0</v>
      </c>
      <c r="B458" s="2"/>
      <c r="C458" s="2"/>
      <c r="D458" s="2"/>
      <c r="E458" s="2"/>
      <c r="F458" s="2"/>
      <c r="G458" s="2"/>
      <c r="H458" s="2"/>
      <c r="I458" s="2"/>
      <c r="J458" s="2"/>
    </row>
    <row r="459" spans="1:10">
      <c r="A459" s="3" t="s">
        <v>213</v>
      </c>
      <c r="B459" s="2"/>
      <c r="C459" s="2"/>
      <c r="D459" s="2"/>
      <c r="E459" s="2"/>
      <c r="F459" s="2"/>
      <c r="G459" s="2"/>
      <c r="H459" s="2"/>
      <c r="I459" s="2"/>
      <c r="J459" s="2"/>
    </row>
    <row r="460" spans="1:10">
      <c r="A460" s="88" t="s">
        <v>0</v>
      </c>
      <c r="B460" s="88" t="s">
        <v>2</v>
      </c>
      <c r="C460" s="88" t="s">
        <v>3</v>
      </c>
      <c r="D460" s="88" t="s">
        <v>4</v>
      </c>
      <c r="E460" s="88" t="s">
        <v>5</v>
      </c>
      <c r="F460" s="88" t="s">
        <v>6</v>
      </c>
      <c r="G460" s="90"/>
      <c r="H460" s="91"/>
      <c r="I460" s="88" t="s">
        <v>7</v>
      </c>
      <c r="J460" s="88" t="s">
        <v>8</v>
      </c>
    </row>
    <row r="461" spans="1:10">
      <c r="A461" s="89"/>
      <c r="B461" s="89"/>
      <c r="C461" s="89"/>
      <c r="D461" s="89"/>
      <c r="E461" s="89"/>
      <c r="F461" s="4" t="s">
        <v>9</v>
      </c>
      <c r="G461" s="4" t="s">
        <v>10</v>
      </c>
      <c r="H461" s="4" t="s">
        <v>11</v>
      </c>
      <c r="I461" s="89"/>
      <c r="J461" s="89"/>
    </row>
    <row r="462" spans="1:10">
      <c r="A462" s="23" t="s">
        <v>214</v>
      </c>
      <c r="B462" s="23"/>
      <c r="C462" s="23"/>
    </row>
    <row r="463" spans="1:10">
      <c r="A463" s="12" t="s">
        <v>21</v>
      </c>
      <c r="B463" s="3"/>
      <c r="C463" s="3"/>
    </row>
    <row r="464" spans="1:10">
      <c r="A464" s="13" t="s">
        <v>22</v>
      </c>
      <c r="B464" s="13" t="s">
        <v>23</v>
      </c>
      <c r="C464" s="13" t="s">
        <v>24</v>
      </c>
    </row>
    <row r="467" spans="1:10">
      <c r="A467" s="1" t="s">
        <v>0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3" t="s">
        <v>215</v>
      </c>
      <c r="B468" s="2"/>
      <c r="C468" s="2"/>
      <c r="D468" s="2"/>
      <c r="E468" s="2"/>
      <c r="F468" s="2"/>
      <c r="G468" s="2"/>
      <c r="H468" s="2"/>
      <c r="I468" s="2"/>
      <c r="J468" s="2"/>
    </row>
    <row r="469" spans="1:10">
      <c r="A469" s="88" t="s">
        <v>0</v>
      </c>
      <c r="B469" s="88" t="s">
        <v>2</v>
      </c>
      <c r="C469" s="88" t="s">
        <v>3</v>
      </c>
      <c r="D469" s="88" t="s">
        <v>4</v>
      </c>
      <c r="E469" s="88" t="s">
        <v>5</v>
      </c>
      <c r="F469" s="88" t="s">
        <v>6</v>
      </c>
      <c r="G469" s="90"/>
      <c r="H469" s="91"/>
      <c r="I469" s="88" t="s">
        <v>7</v>
      </c>
      <c r="J469" s="88" t="s">
        <v>8</v>
      </c>
    </row>
    <row r="470" spans="1:10">
      <c r="A470" s="89"/>
      <c r="B470" s="89"/>
      <c r="C470" s="89"/>
      <c r="D470" s="89"/>
      <c r="E470" s="89"/>
      <c r="F470" s="4" t="s">
        <v>9</v>
      </c>
      <c r="G470" s="4" t="s">
        <v>10</v>
      </c>
      <c r="H470" s="4" t="s">
        <v>11</v>
      </c>
      <c r="I470" s="89"/>
      <c r="J470" s="89"/>
    </row>
    <row r="471" spans="1:10">
      <c r="A471" s="5" t="s">
        <v>1352</v>
      </c>
      <c r="B471" s="6">
        <v>44922.793318020827</v>
      </c>
      <c r="C471" s="5" t="s">
        <v>1306</v>
      </c>
      <c r="D471" s="7"/>
      <c r="E471" s="10"/>
      <c r="F471" s="8">
        <v>4227.54</v>
      </c>
      <c r="I471" s="11" t="s">
        <v>9</v>
      </c>
      <c r="J471" s="10" t="s">
        <v>1306</v>
      </c>
    </row>
    <row r="472" spans="1:10">
      <c r="A472" s="12" t="s">
        <v>21</v>
      </c>
      <c r="B472" s="3"/>
      <c r="C472" s="3"/>
      <c r="D472" s="7"/>
      <c r="E472" s="10"/>
      <c r="H472" s="8"/>
      <c r="I472" s="11"/>
      <c r="J472" s="10"/>
    </row>
    <row r="473" spans="1:10" ht="15.75" customHeight="1">
      <c r="A473" s="13" t="s">
        <v>22</v>
      </c>
      <c r="B473" s="13" t="s">
        <v>23</v>
      </c>
      <c r="C473" s="13" t="s">
        <v>24</v>
      </c>
      <c r="D473" s="21">
        <v>112493242</v>
      </c>
      <c r="E473" s="14">
        <v>112493988</v>
      </c>
      <c r="H473" s="8"/>
      <c r="I473" s="11"/>
      <c r="J473" s="10"/>
    </row>
    <row r="476" spans="1:10">
      <c r="A476" s="1" t="s">
        <v>0</v>
      </c>
      <c r="B476" s="2"/>
      <c r="C476" s="2"/>
      <c r="D476" s="2"/>
      <c r="E476" s="2"/>
      <c r="F476" s="2"/>
      <c r="G476" s="2"/>
      <c r="H476" s="2"/>
      <c r="I476" s="2"/>
      <c r="J476" s="2"/>
    </row>
    <row r="477" spans="1:10">
      <c r="A477" s="3" t="s">
        <v>219</v>
      </c>
      <c r="B477" s="2"/>
      <c r="C477" s="2"/>
      <c r="D477" s="2"/>
      <c r="E477" s="2"/>
      <c r="F477" s="2"/>
      <c r="G477" s="2"/>
      <c r="H477" s="2"/>
      <c r="I477" s="2"/>
      <c r="J477" s="2"/>
    </row>
    <row r="478" spans="1:10">
      <c r="A478" s="88" t="s">
        <v>0</v>
      </c>
      <c r="B478" s="88" t="s">
        <v>2</v>
      </c>
      <c r="C478" s="88" t="s">
        <v>3</v>
      </c>
      <c r="D478" s="88" t="s">
        <v>4</v>
      </c>
      <c r="E478" s="88" t="s">
        <v>5</v>
      </c>
      <c r="F478" s="88" t="s">
        <v>6</v>
      </c>
      <c r="G478" s="90"/>
      <c r="H478" s="91"/>
      <c r="I478" s="88" t="s">
        <v>7</v>
      </c>
      <c r="J478" s="88" t="s">
        <v>8</v>
      </c>
    </row>
    <row r="479" spans="1:10">
      <c r="A479" s="89"/>
      <c r="B479" s="89"/>
      <c r="C479" s="89"/>
      <c r="D479" s="89"/>
      <c r="E479" s="89"/>
      <c r="F479" s="4" t="s">
        <v>9</v>
      </c>
      <c r="G479" s="4" t="s">
        <v>10</v>
      </c>
      <c r="H479" s="4" t="s">
        <v>11</v>
      </c>
      <c r="I479" s="89"/>
      <c r="J479" s="89"/>
    </row>
    <row r="480" spans="1:10">
      <c r="A480" s="5" t="s">
        <v>1353</v>
      </c>
      <c r="B480" s="6">
        <v>44923.795689525461</v>
      </c>
      <c r="C480" s="5" t="s">
        <v>1306</v>
      </c>
      <c r="D480" s="7"/>
      <c r="E480" s="10"/>
      <c r="F480" s="8">
        <v>5550.26</v>
      </c>
      <c r="I480" s="11" t="s">
        <v>9</v>
      </c>
      <c r="J480" s="10" t="s">
        <v>1306</v>
      </c>
    </row>
    <row r="481" spans="1:10">
      <c r="A481" s="5" t="s">
        <v>1353</v>
      </c>
      <c r="B481" s="6">
        <v>44923.795689525461</v>
      </c>
      <c r="C481" s="5" t="s">
        <v>1306</v>
      </c>
      <c r="D481" s="7"/>
      <c r="E481" s="10"/>
      <c r="H481" s="8">
        <v>313</v>
      </c>
      <c r="I481" s="5" t="s">
        <v>224</v>
      </c>
      <c r="J481" s="10" t="s">
        <v>1306</v>
      </c>
    </row>
    <row r="482" spans="1:10">
      <c r="A482" s="12" t="s">
        <v>21</v>
      </c>
      <c r="B482" s="3"/>
      <c r="C482" s="3"/>
      <c r="D482" s="7"/>
      <c r="E482" s="10"/>
      <c r="H482" s="8"/>
      <c r="I482" s="11"/>
      <c r="J482" s="5"/>
    </row>
    <row r="483" spans="1:10">
      <c r="A483" s="13" t="s">
        <v>22</v>
      </c>
      <c r="B483" s="13" t="s">
        <v>23</v>
      </c>
      <c r="C483" s="13" t="s">
        <v>24</v>
      </c>
      <c r="D483" s="7"/>
      <c r="E483" s="10"/>
      <c r="H483" s="8"/>
      <c r="I483" s="11"/>
      <c r="J483" s="5"/>
    </row>
  </sheetData>
  <mergeCells count="392">
    <mergeCell ref="I469:I470"/>
    <mergeCell ref="J469:J470"/>
    <mergeCell ref="A469:A470"/>
    <mergeCell ref="B469:B470"/>
    <mergeCell ref="C469:C470"/>
    <mergeCell ref="D469:D470"/>
    <mergeCell ref="E469:E470"/>
    <mergeCell ref="F469:H469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A460:A461"/>
    <mergeCell ref="B460:B461"/>
    <mergeCell ref="C460:C461"/>
    <mergeCell ref="D460:D461"/>
    <mergeCell ref="E460:E461"/>
    <mergeCell ref="F460:H460"/>
    <mergeCell ref="I460:I461"/>
    <mergeCell ref="J460:J461"/>
    <mergeCell ref="A353:A354"/>
    <mergeCell ref="B353:B354"/>
    <mergeCell ref="C353:C354"/>
    <mergeCell ref="D353:D354"/>
    <mergeCell ref="E353:E354"/>
    <mergeCell ref="F353:H353"/>
    <mergeCell ref="I353:I354"/>
    <mergeCell ref="J353:J354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A183:A184"/>
    <mergeCell ref="B183:B184"/>
    <mergeCell ref="C183:C184"/>
    <mergeCell ref="D183:D184"/>
    <mergeCell ref="E183:E184"/>
    <mergeCell ref="F183:H183"/>
    <mergeCell ref="I183:I184"/>
    <mergeCell ref="J183:J184"/>
    <mergeCell ref="I202:I203"/>
    <mergeCell ref="J202:J203"/>
    <mergeCell ref="A202:A203"/>
    <mergeCell ref="B202:B203"/>
    <mergeCell ref="C202:C203"/>
    <mergeCell ref="D202:D203"/>
    <mergeCell ref="E202:E203"/>
    <mergeCell ref="F202:H202"/>
    <mergeCell ref="I173:I174"/>
    <mergeCell ref="J173:J174"/>
    <mergeCell ref="A173:A174"/>
    <mergeCell ref="B173:B174"/>
    <mergeCell ref="C173:C174"/>
    <mergeCell ref="D173:D174"/>
    <mergeCell ref="E173:E174"/>
    <mergeCell ref="F173:H173"/>
    <mergeCell ref="A163:A164"/>
    <mergeCell ref="B163:B164"/>
    <mergeCell ref="C163:C164"/>
    <mergeCell ref="D163:D164"/>
    <mergeCell ref="E163:E164"/>
    <mergeCell ref="F163:H163"/>
    <mergeCell ref="I163:I164"/>
    <mergeCell ref="J163:J164"/>
    <mergeCell ref="A153:A154"/>
    <mergeCell ref="B153:B154"/>
    <mergeCell ref="C153:C154"/>
    <mergeCell ref="D153:D154"/>
    <mergeCell ref="E153:E154"/>
    <mergeCell ref="F153:H153"/>
    <mergeCell ref="I153:I154"/>
    <mergeCell ref="J153:J154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84:I85"/>
    <mergeCell ref="J84:J85"/>
    <mergeCell ref="A84:A85"/>
    <mergeCell ref="B84:B85"/>
    <mergeCell ref="C84:C85"/>
    <mergeCell ref="D84:D85"/>
    <mergeCell ref="E84:E85"/>
    <mergeCell ref="F84:H84"/>
    <mergeCell ref="F94:H94"/>
    <mergeCell ref="I94:I95"/>
    <mergeCell ref="J94:J95"/>
    <mergeCell ref="A94:A95"/>
    <mergeCell ref="B94:B95"/>
    <mergeCell ref="C94:C95"/>
    <mergeCell ref="D94:D95"/>
    <mergeCell ref="E94:E95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3:I44"/>
    <mergeCell ref="J43:J44"/>
    <mergeCell ref="A43:A44"/>
    <mergeCell ref="B43:B44"/>
    <mergeCell ref="C43:C44"/>
    <mergeCell ref="D43:D44"/>
    <mergeCell ref="E43:E44"/>
    <mergeCell ref="F43:H43"/>
    <mergeCell ref="I54:I55"/>
    <mergeCell ref="J54:J55"/>
    <mergeCell ref="A54:A55"/>
    <mergeCell ref="B54:B55"/>
    <mergeCell ref="C54:C55"/>
    <mergeCell ref="D54:D55"/>
    <mergeCell ref="E54:E55"/>
    <mergeCell ref="F54:H54"/>
    <mergeCell ref="I114:I115"/>
    <mergeCell ref="J114:J115"/>
    <mergeCell ref="A114:A115"/>
    <mergeCell ref="B114:B115"/>
    <mergeCell ref="C114:C115"/>
    <mergeCell ref="D114:D115"/>
    <mergeCell ref="E114:E115"/>
    <mergeCell ref="F114:H114"/>
    <mergeCell ref="I63:I64"/>
    <mergeCell ref="J63:J64"/>
    <mergeCell ref="A63:A64"/>
    <mergeCell ref="B63:B64"/>
    <mergeCell ref="C63:C64"/>
    <mergeCell ref="D63:D64"/>
    <mergeCell ref="E63:E64"/>
    <mergeCell ref="F63:H63"/>
    <mergeCell ref="I74:I75"/>
    <mergeCell ref="J74:J75"/>
    <mergeCell ref="A74:A75"/>
    <mergeCell ref="B74:B75"/>
    <mergeCell ref="C74:C75"/>
    <mergeCell ref="D74:D75"/>
    <mergeCell ref="E74:E75"/>
    <mergeCell ref="F74:H74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193:I194"/>
    <mergeCell ref="J193:J194"/>
    <mergeCell ref="A193:A194"/>
    <mergeCell ref="B193:B194"/>
    <mergeCell ref="C193:C194"/>
    <mergeCell ref="D193:D194"/>
    <mergeCell ref="E193:E194"/>
    <mergeCell ref="F193:H193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I300:I301"/>
    <mergeCell ref="J300:J301"/>
    <mergeCell ref="A300:A301"/>
    <mergeCell ref="B300:B301"/>
    <mergeCell ref="C300:C301"/>
    <mergeCell ref="D300:D301"/>
    <mergeCell ref="E300:E301"/>
    <mergeCell ref="F300:H300"/>
    <mergeCell ref="I309:I310"/>
    <mergeCell ref="J309:J310"/>
    <mergeCell ref="A309:A310"/>
    <mergeCell ref="B309:B310"/>
    <mergeCell ref="C309:C310"/>
    <mergeCell ref="D309:D310"/>
    <mergeCell ref="E309:E310"/>
    <mergeCell ref="F309:H309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29:A330"/>
    <mergeCell ref="B329:B330"/>
    <mergeCell ref="C329:C330"/>
    <mergeCell ref="D329:D330"/>
    <mergeCell ref="E329:E330"/>
    <mergeCell ref="F329:H329"/>
    <mergeCell ref="I329:I330"/>
    <mergeCell ref="J329:J330"/>
    <mergeCell ref="A382:A383"/>
    <mergeCell ref="B382:B383"/>
    <mergeCell ref="C382:C383"/>
    <mergeCell ref="D382:D383"/>
    <mergeCell ref="E382:E383"/>
    <mergeCell ref="F382:H382"/>
    <mergeCell ref="I382:I383"/>
    <mergeCell ref="J382:J383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362:I363"/>
    <mergeCell ref="J362:J363"/>
    <mergeCell ref="A362:A363"/>
    <mergeCell ref="B362:B363"/>
    <mergeCell ref="C362:C363"/>
    <mergeCell ref="D362:D363"/>
    <mergeCell ref="E362:E363"/>
    <mergeCell ref="F362:H362"/>
    <mergeCell ref="I392:I393"/>
    <mergeCell ref="J392:J393"/>
    <mergeCell ref="A392:A393"/>
    <mergeCell ref="B392:B393"/>
    <mergeCell ref="C392:C393"/>
    <mergeCell ref="D392:D393"/>
    <mergeCell ref="E392:E393"/>
    <mergeCell ref="F392:H392"/>
    <mergeCell ref="I401:I402"/>
    <mergeCell ref="J401:J402"/>
    <mergeCell ref="A401:A402"/>
    <mergeCell ref="B401:B402"/>
    <mergeCell ref="C401:C402"/>
    <mergeCell ref="D401:D402"/>
    <mergeCell ref="E401:E402"/>
    <mergeCell ref="F401:H401"/>
    <mergeCell ref="I411:I412"/>
    <mergeCell ref="J411:J412"/>
    <mergeCell ref="A411:A412"/>
    <mergeCell ref="B411:B412"/>
    <mergeCell ref="C411:C412"/>
    <mergeCell ref="D411:D412"/>
    <mergeCell ref="E411:E412"/>
    <mergeCell ref="F411:H411"/>
    <mergeCell ref="I421:I422"/>
    <mergeCell ref="J421:J422"/>
    <mergeCell ref="A421:A422"/>
    <mergeCell ref="B421:B422"/>
    <mergeCell ref="C421:C422"/>
    <mergeCell ref="D421:D422"/>
    <mergeCell ref="E421:E422"/>
    <mergeCell ref="F421:H421"/>
    <mergeCell ref="I478:I479"/>
    <mergeCell ref="J478:J479"/>
    <mergeCell ref="A478:A479"/>
    <mergeCell ref="B478:B479"/>
    <mergeCell ref="C478:C479"/>
    <mergeCell ref="D478:D479"/>
    <mergeCell ref="E478:E479"/>
    <mergeCell ref="F478:H478"/>
    <mergeCell ref="I432:I433"/>
    <mergeCell ref="J432:J433"/>
    <mergeCell ref="A432:A433"/>
    <mergeCell ref="B432:B433"/>
    <mergeCell ref="C432:C433"/>
    <mergeCell ref="D432:D433"/>
    <mergeCell ref="E432:E433"/>
    <mergeCell ref="F432:H432"/>
    <mergeCell ref="A442:A443"/>
    <mergeCell ref="B442:B443"/>
    <mergeCell ref="C442:C443"/>
    <mergeCell ref="D442:D443"/>
    <mergeCell ref="E442:E443"/>
    <mergeCell ref="F442:H442"/>
    <mergeCell ref="I442:I443"/>
    <mergeCell ref="J442:J44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/>
  </sheetPr>
  <dimension ref="A1:J755"/>
  <sheetViews>
    <sheetView topLeftCell="A743" workbookViewId="0">
      <selection activeCell="D755" sqref="D755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12.7109375" bestFit="1" customWidth="1"/>
    <col min="6" max="6" width="10.140625" bestFit="1" customWidth="1"/>
    <col min="7" max="7" width="7.85546875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1354</v>
      </c>
      <c r="B5" s="6">
        <v>44866.892003298613</v>
      </c>
      <c r="C5" s="5" t="s">
        <v>1355</v>
      </c>
      <c r="D5" s="9">
        <v>45172984339</v>
      </c>
      <c r="E5" s="10" t="s">
        <v>1356</v>
      </c>
      <c r="H5" s="8">
        <v>231.66</v>
      </c>
      <c r="I5" s="5" t="s">
        <v>15</v>
      </c>
      <c r="J5" s="10" t="s">
        <v>1357</v>
      </c>
    </row>
    <row r="6" spans="1:10">
      <c r="A6" s="5" t="s">
        <v>1354</v>
      </c>
      <c r="B6" s="6">
        <v>44866.892003298613</v>
      </c>
      <c r="C6" s="5" t="s">
        <v>1355</v>
      </c>
      <c r="D6" s="9">
        <v>54610623695</v>
      </c>
      <c r="E6" s="10" t="s">
        <v>1356</v>
      </c>
      <c r="H6" s="8">
        <v>5520.38</v>
      </c>
      <c r="I6" s="5" t="s">
        <v>15</v>
      </c>
      <c r="J6" s="5" t="s">
        <v>1358</v>
      </c>
    </row>
    <row r="7" spans="1:10">
      <c r="A7" s="5" t="s">
        <v>1354</v>
      </c>
      <c r="B7" s="6">
        <v>44866.892003298613</v>
      </c>
      <c r="C7" s="5" t="s">
        <v>1355</v>
      </c>
      <c r="D7" s="9">
        <v>45152917554</v>
      </c>
      <c r="E7" s="10" t="s">
        <v>1356</v>
      </c>
      <c r="H7" s="8">
        <v>5000</v>
      </c>
      <c r="I7" s="5" t="s">
        <v>15</v>
      </c>
      <c r="J7" s="5" t="s">
        <v>1358</v>
      </c>
    </row>
    <row r="8" spans="1:10">
      <c r="A8" s="5" t="s">
        <v>1354</v>
      </c>
      <c r="B8" s="6">
        <v>44866.892003298613</v>
      </c>
      <c r="C8" s="5" t="s">
        <v>1355</v>
      </c>
      <c r="D8" s="7"/>
      <c r="E8" s="10"/>
      <c r="F8" s="8">
        <v>44690.9</v>
      </c>
      <c r="I8" s="11" t="s">
        <v>9</v>
      </c>
      <c r="J8" s="5" t="s">
        <v>1358</v>
      </c>
    </row>
    <row r="9" spans="1:10">
      <c r="A9" s="5" t="s">
        <v>1354</v>
      </c>
      <c r="B9" s="6">
        <v>44866.892003298613</v>
      </c>
      <c r="C9" s="5" t="s">
        <v>1355</v>
      </c>
      <c r="D9" s="7"/>
      <c r="E9" s="10"/>
      <c r="F9" s="8">
        <v>12125.6</v>
      </c>
      <c r="I9" s="11" t="s">
        <v>9</v>
      </c>
      <c r="J9" s="10" t="s">
        <v>1357</v>
      </c>
    </row>
    <row r="10" spans="1:10">
      <c r="A10" s="5" t="s">
        <v>1354</v>
      </c>
      <c r="B10" s="6">
        <v>44866.892003298613</v>
      </c>
      <c r="C10" s="5" t="s">
        <v>1355</v>
      </c>
      <c r="D10" s="7"/>
      <c r="E10" s="10"/>
      <c r="F10" s="8">
        <v>6341.6</v>
      </c>
      <c r="I10" s="11" t="s">
        <v>9</v>
      </c>
      <c r="J10" s="5" t="s">
        <v>1359</v>
      </c>
    </row>
    <row r="11" spans="1:10">
      <c r="A11" s="12" t="s">
        <v>21</v>
      </c>
      <c r="B11" s="3"/>
      <c r="C11" s="3"/>
      <c r="D11" s="7"/>
      <c r="E11" s="10"/>
      <c r="F11" s="19">
        <f>SUM(F5:G10)</f>
        <v>63158.1</v>
      </c>
      <c r="H11" s="8"/>
      <c r="I11" s="11"/>
      <c r="J11" s="5"/>
    </row>
    <row r="12" spans="1:10" ht="15.75" customHeight="1">
      <c r="A12" s="13" t="s">
        <v>22</v>
      </c>
      <c r="B12" s="13" t="s">
        <v>23</v>
      </c>
      <c r="C12" s="13" t="s">
        <v>24</v>
      </c>
      <c r="D12" s="14">
        <v>112113587</v>
      </c>
      <c r="E12" s="10"/>
      <c r="H12" s="8"/>
      <c r="I12" s="11"/>
      <c r="J12" s="5"/>
    </row>
    <row r="15" spans="1:10">
      <c r="A15" s="1" t="s">
        <v>0</v>
      </c>
      <c r="B15" s="2"/>
      <c r="C15" s="2"/>
      <c r="D15" s="2"/>
      <c r="E15" s="2"/>
      <c r="F15" s="2"/>
      <c r="G15" s="2"/>
      <c r="H15" s="2"/>
      <c r="I15" s="2"/>
      <c r="J15" s="2"/>
    </row>
    <row r="16" spans="1:10">
      <c r="A16" s="3" t="s">
        <v>25</v>
      </c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88" t="s">
        <v>0</v>
      </c>
      <c r="B17" s="88" t="s">
        <v>2</v>
      </c>
      <c r="C17" s="88" t="s">
        <v>3</v>
      </c>
      <c r="D17" s="88" t="s">
        <v>4</v>
      </c>
      <c r="E17" s="88" t="s">
        <v>5</v>
      </c>
      <c r="F17" s="88" t="s">
        <v>6</v>
      </c>
      <c r="G17" s="90"/>
      <c r="H17" s="91"/>
      <c r="I17" s="88" t="s">
        <v>7</v>
      </c>
      <c r="J17" s="88" t="s">
        <v>8</v>
      </c>
    </row>
    <row r="18" spans="1:10">
      <c r="A18" s="89"/>
      <c r="B18" s="89"/>
      <c r="C18" s="89"/>
      <c r="D18" s="89"/>
      <c r="E18" s="89"/>
      <c r="F18" s="4" t="s">
        <v>9</v>
      </c>
      <c r="G18" s="4" t="s">
        <v>10</v>
      </c>
      <c r="H18" s="4" t="s">
        <v>11</v>
      </c>
      <c r="I18" s="89"/>
      <c r="J18" s="89"/>
    </row>
    <row r="19" spans="1:10">
      <c r="A19" s="15" t="s">
        <v>26</v>
      </c>
      <c r="B19" s="16"/>
      <c r="C19" s="17"/>
      <c r="D19" s="7"/>
      <c r="E19" s="10"/>
      <c r="F19" s="8"/>
      <c r="I19" s="11"/>
      <c r="J19" s="10"/>
    </row>
    <row r="20" spans="1:10">
      <c r="A20" s="12" t="s">
        <v>21</v>
      </c>
      <c r="B20" s="3"/>
      <c r="C20" s="3"/>
      <c r="D20" s="7"/>
      <c r="E20" s="10"/>
      <c r="F20" s="18"/>
      <c r="H20" s="8"/>
      <c r="I20" s="11"/>
      <c r="J20" s="10"/>
    </row>
    <row r="21" spans="1:10" ht="15.75" customHeight="1">
      <c r="A21" s="13" t="s">
        <v>22</v>
      </c>
      <c r="B21" s="13" t="s">
        <v>23</v>
      </c>
      <c r="C21" s="13" t="s">
        <v>24</v>
      </c>
      <c r="D21" s="14"/>
      <c r="E21" s="10"/>
      <c r="H21" s="8"/>
      <c r="I21" s="11"/>
      <c r="J21" s="10"/>
    </row>
    <row r="22" spans="1:10">
      <c r="A22" s="5"/>
      <c r="B22" s="6"/>
      <c r="C22" s="5"/>
      <c r="D22" s="7"/>
      <c r="E22" s="10"/>
      <c r="H22" s="8"/>
      <c r="I22" s="11"/>
      <c r="J22" s="10"/>
    </row>
    <row r="24" spans="1:10">
      <c r="A24" s="1" t="s">
        <v>0</v>
      </c>
      <c r="B24" s="2"/>
      <c r="C24" s="2"/>
      <c r="D24" s="2"/>
      <c r="E24" s="2"/>
      <c r="F24" s="2"/>
      <c r="G24" s="2"/>
      <c r="H24" s="2"/>
      <c r="I24" s="2"/>
      <c r="J24" s="2"/>
    </row>
    <row r="25" spans="1:10">
      <c r="A25" s="3" t="s">
        <v>27</v>
      </c>
      <c r="B25" s="2"/>
      <c r="C25" s="2"/>
      <c r="D25" s="2"/>
      <c r="E25" s="2"/>
      <c r="F25" s="2"/>
      <c r="G25" s="2"/>
      <c r="H25" s="2"/>
      <c r="I25" s="2"/>
      <c r="J25" s="2"/>
    </row>
    <row r="26" spans="1:10">
      <c r="A26" s="88" t="s">
        <v>0</v>
      </c>
      <c r="B26" s="88" t="s">
        <v>2</v>
      </c>
      <c r="C26" s="88" t="s">
        <v>3</v>
      </c>
      <c r="D26" s="88" t="s">
        <v>4</v>
      </c>
      <c r="E26" s="88" t="s">
        <v>5</v>
      </c>
      <c r="F26" s="88" t="s">
        <v>6</v>
      </c>
      <c r="G26" s="90"/>
      <c r="H26" s="91"/>
      <c r="I26" s="88" t="s">
        <v>7</v>
      </c>
      <c r="J26" s="88" t="s">
        <v>8</v>
      </c>
    </row>
    <row r="27" spans="1:10">
      <c r="A27" s="89"/>
      <c r="B27" s="89"/>
      <c r="C27" s="89"/>
      <c r="D27" s="89"/>
      <c r="E27" s="89"/>
      <c r="F27" s="4" t="s">
        <v>9</v>
      </c>
      <c r="G27" s="4" t="s">
        <v>10</v>
      </c>
      <c r="H27" s="4" t="s">
        <v>11</v>
      </c>
      <c r="I27" s="89"/>
      <c r="J27" s="89"/>
    </row>
    <row r="28" spans="1:10">
      <c r="A28" s="5" t="s">
        <v>1360</v>
      </c>
      <c r="B28" s="6">
        <v>44868.703217627313</v>
      </c>
      <c r="C28" s="5" t="s">
        <v>1355</v>
      </c>
      <c r="D28" s="9">
        <v>45143295140</v>
      </c>
      <c r="E28" s="10" t="s">
        <v>1356</v>
      </c>
      <c r="H28" s="8">
        <v>11160.64</v>
      </c>
      <c r="I28" s="5" t="s">
        <v>15</v>
      </c>
      <c r="J28" s="5" t="s">
        <v>1358</v>
      </c>
    </row>
    <row r="29" spans="1:10">
      <c r="A29" s="5" t="s">
        <v>1360</v>
      </c>
      <c r="B29" s="6">
        <v>44868.703217627313</v>
      </c>
      <c r="C29" s="5" t="s">
        <v>1355</v>
      </c>
      <c r="D29" s="9">
        <v>45123049238</v>
      </c>
      <c r="E29" s="10" t="s">
        <v>1356</v>
      </c>
      <c r="H29" s="8">
        <v>2932.09</v>
      </c>
      <c r="I29" s="5" t="s">
        <v>15</v>
      </c>
      <c r="J29" s="5" t="s">
        <v>1358</v>
      </c>
    </row>
    <row r="30" spans="1:10">
      <c r="A30" s="5" t="s">
        <v>1360</v>
      </c>
      <c r="B30" s="6">
        <v>44868.703217627313</v>
      </c>
      <c r="C30" s="5" t="s">
        <v>1355</v>
      </c>
      <c r="D30" s="9">
        <v>54510621213</v>
      </c>
      <c r="E30" s="10" t="s">
        <v>1356</v>
      </c>
      <c r="H30" s="8">
        <v>630</v>
      </c>
      <c r="I30" s="5" t="s">
        <v>15</v>
      </c>
      <c r="J30" s="5" t="s">
        <v>1358</v>
      </c>
    </row>
    <row r="31" spans="1:10">
      <c r="A31" s="5" t="s">
        <v>1360</v>
      </c>
      <c r="B31" s="6">
        <v>44868.703217627313</v>
      </c>
      <c r="C31" s="5" t="s">
        <v>1355</v>
      </c>
      <c r="D31" s="7"/>
      <c r="E31" s="10"/>
      <c r="F31" s="8">
        <v>27972.7</v>
      </c>
      <c r="I31" s="11" t="s">
        <v>9</v>
      </c>
      <c r="J31" s="5" t="s">
        <v>1359</v>
      </c>
    </row>
    <row r="32" spans="1:10">
      <c r="A32" s="12" t="s">
        <v>21</v>
      </c>
      <c r="B32" s="3"/>
      <c r="C32" s="3"/>
      <c r="D32" s="7"/>
      <c r="E32" s="10"/>
      <c r="H32" s="8"/>
      <c r="I32" s="11"/>
      <c r="J32" s="10"/>
    </row>
    <row r="33" spans="1:10" ht="15.75" customHeight="1">
      <c r="A33" s="13" t="s">
        <v>22</v>
      </c>
      <c r="B33" s="13" t="s">
        <v>23</v>
      </c>
      <c r="C33" s="13" t="s">
        <v>24</v>
      </c>
      <c r="D33" s="14">
        <v>112129931</v>
      </c>
      <c r="E33" s="10"/>
      <c r="H33" s="8"/>
      <c r="I33" s="11"/>
      <c r="J33" s="10"/>
    </row>
    <row r="36" spans="1:10">
      <c r="A36" s="1" t="s">
        <v>0</v>
      </c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3" t="s">
        <v>47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88" t="s">
        <v>0</v>
      </c>
      <c r="B38" s="88" t="s">
        <v>2</v>
      </c>
      <c r="C38" s="88" t="s">
        <v>3</v>
      </c>
      <c r="D38" s="88" t="s">
        <v>4</v>
      </c>
      <c r="E38" s="88" t="s">
        <v>5</v>
      </c>
      <c r="F38" s="88" t="s">
        <v>6</v>
      </c>
      <c r="G38" s="90"/>
      <c r="H38" s="91"/>
      <c r="I38" s="88" t="s">
        <v>7</v>
      </c>
      <c r="J38" s="88" t="s">
        <v>8</v>
      </c>
    </row>
    <row r="39" spans="1:10">
      <c r="A39" s="89"/>
      <c r="B39" s="89"/>
      <c r="C39" s="89"/>
      <c r="D39" s="89"/>
      <c r="E39" s="89"/>
      <c r="F39" s="4" t="s">
        <v>9</v>
      </c>
      <c r="G39" s="4" t="s">
        <v>10</v>
      </c>
      <c r="H39" s="4" t="s">
        <v>11</v>
      </c>
      <c r="I39" s="89"/>
      <c r="J39" s="89"/>
    </row>
    <row r="40" spans="1:10">
      <c r="A40" s="5" t="s">
        <v>1361</v>
      </c>
      <c r="B40" s="6">
        <v>44869.70710900463</v>
      </c>
      <c r="C40" s="5" t="s">
        <v>1355</v>
      </c>
      <c r="D40" s="9">
        <v>45132930748</v>
      </c>
      <c r="E40" s="10" t="s">
        <v>1356</v>
      </c>
      <c r="H40" s="8">
        <v>5000</v>
      </c>
      <c r="I40" s="5" t="s">
        <v>15</v>
      </c>
      <c r="J40" s="5" t="s">
        <v>1359</v>
      </c>
    </row>
    <row r="41" spans="1:10">
      <c r="A41" s="5" t="s">
        <v>1361</v>
      </c>
      <c r="B41" s="6">
        <v>44869.70710900463</v>
      </c>
      <c r="C41" s="5" t="s">
        <v>1355</v>
      </c>
      <c r="D41" s="9">
        <v>45143300438</v>
      </c>
      <c r="E41" s="10" t="s">
        <v>1356</v>
      </c>
      <c r="H41" s="8">
        <v>1450</v>
      </c>
      <c r="I41" s="5" t="s">
        <v>15</v>
      </c>
      <c r="J41" s="5" t="s">
        <v>1359</v>
      </c>
    </row>
    <row r="42" spans="1:10">
      <c r="A42" s="5" t="s">
        <v>1361</v>
      </c>
      <c r="B42" s="6">
        <v>44869.70710900463</v>
      </c>
      <c r="C42" s="5" t="s">
        <v>1355</v>
      </c>
      <c r="D42" s="7"/>
      <c r="E42" s="10"/>
      <c r="F42" s="8">
        <v>8453.4</v>
      </c>
      <c r="I42" s="11" t="s">
        <v>9</v>
      </c>
      <c r="J42" s="5" t="s">
        <v>1358</v>
      </c>
    </row>
    <row r="43" spans="1:10">
      <c r="A43" s="5" t="s">
        <v>1361</v>
      </c>
      <c r="B43" s="6">
        <v>44869.70710900463</v>
      </c>
      <c r="C43" s="5" t="s">
        <v>1355</v>
      </c>
      <c r="D43" s="7"/>
      <c r="E43" s="10"/>
      <c r="F43" s="8">
        <v>2838.2</v>
      </c>
      <c r="I43" s="11" t="s">
        <v>9</v>
      </c>
      <c r="J43" s="10" t="s">
        <v>1357</v>
      </c>
    </row>
    <row r="44" spans="1:10">
      <c r="A44" s="5" t="s">
        <v>1361</v>
      </c>
      <c r="B44" s="6">
        <v>44869.70710900463</v>
      </c>
      <c r="C44" s="5" t="s">
        <v>1355</v>
      </c>
      <c r="D44" s="7"/>
      <c r="E44" s="10"/>
      <c r="F44" s="8">
        <v>35958.5</v>
      </c>
      <c r="I44" s="11" t="s">
        <v>9</v>
      </c>
      <c r="J44" s="5" t="s">
        <v>1359</v>
      </c>
    </row>
    <row r="45" spans="1:10">
      <c r="A45" s="5" t="s">
        <v>1361</v>
      </c>
      <c r="B45" s="6">
        <v>44869.70710900463</v>
      </c>
      <c r="C45" s="5" t="s">
        <v>1355</v>
      </c>
      <c r="D45" s="7"/>
      <c r="E45" s="10"/>
      <c r="F45" s="8">
        <v>14066.3</v>
      </c>
      <c r="I45" s="11" t="s">
        <v>9</v>
      </c>
      <c r="J45" s="10" t="s">
        <v>1362</v>
      </c>
    </row>
    <row r="46" spans="1:10">
      <c r="A46" s="12" t="s">
        <v>21</v>
      </c>
      <c r="B46" s="3"/>
      <c r="C46" s="3"/>
      <c r="D46" s="7"/>
      <c r="E46" s="10"/>
      <c r="F46" s="20">
        <f>SUM(F40:G45)</f>
        <v>61316.399999999994</v>
      </c>
      <c r="H46" s="8"/>
      <c r="I46" s="5"/>
      <c r="J46" s="5"/>
    </row>
    <row r="47" spans="1:10" ht="15.75" customHeight="1">
      <c r="A47" s="13" t="s">
        <v>22</v>
      </c>
      <c r="B47" s="13" t="s">
        <v>23</v>
      </c>
      <c r="C47" s="13" t="s">
        <v>24</v>
      </c>
      <c r="D47" s="14">
        <v>112129932</v>
      </c>
      <c r="E47" s="10"/>
      <c r="H47" s="8"/>
      <c r="I47" s="5"/>
      <c r="J47" s="5"/>
    </row>
    <row r="50" spans="1:10">
      <c r="A50" s="1" t="s">
        <v>0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3" t="s">
        <v>52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88" t="s">
        <v>0</v>
      </c>
      <c r="B52" s="88" t="s">
        <v>2</v>
      </c>
      <c r="C52" s="88" t="s">
        <v>3</v>
      </c>
      <c r="D52" s="88" t="s">
        <v>4</v>
      </c>
      <c r="E52" s="88" t="s">
        <v>5</v>
      </c>
      <c r="F52" s="88" t="s">
        <v>6</v>
      </c>
      <c r="G52" s="90"/>
      <c r="H52" s="91"/>
      <c r="I52" s="88" t="s">
        <v>7</v>
      </c>
      <c r="J52" s="88" t="s">
        <v>8</v>
      </c>
    </row>
    <row r="53" spans="1:10">
      <c r="A53" s="89"/>
      <c r="B53" s="89"/>
      <c r="C53" s="89"/>
      <c r="D53" s="89"/>
      <c r="E53" s="89"/>
      <c r="F53" s="4" t="s">
        <v>9</v>
      </c>
      <c r="G53" s="4" t="s">
        <v>10</v>
      </c>
      <c r="H53" s="4" t="s">
        <v>11</v>
      </c>
      <c r="I53" s="89"/>
      <c r="J53" s="89"/>
    </row>
    <row r="54" spans="1:10">
      <c r="A54" s="15" t="s">
        <v>1363</v>
      </c>
      <c r="B54" s="16"/>
      <c r="C54" s="17"/>
      <c r="D54" s="9"/>
      <c r="E54" s="10"/>
      <c r="H54" s="8"/>
      <c r="I54" s="5"/>
      <c r="J54" s="5"/>
    </row>
    <row r="55" spans="1:10">
      <c r="A55" s="12" t="s">
        <v>21</v>
      </c>
      <c r="B55" s="3"/>
      <c r="C55" s="3"/>
      <c r="D55" s="7"/>
      <c r="E55" s="10"/>
      <c r="H55" s="8"/>
      <c r="I55" s="11"/>
      <c r="J55" s="10"/>
    </row>
    <row r="56" spans="1:10">
      <c r="A56" s="13" t="s">
        <v>22</v>
      </c>
      <c r="B56" s="13" t="s">
        <v>23</v>
      </c>
      <c r="C56" s="13" t="s">
        <v>24</v>
      </c>
      <c r="D56" s="7"/>
      <c r="E56" s="10"/>
      <c r="H56" s="8"/>
      <c r="I56" s="11"/>
      <c r="J56" s="10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55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88" t="s">
        <v>0</v>
      </c>
      <c r="B61" s="88" t="s">
        <v>2</v>
      </c>
      <c r="C61" s="88" t="s">
        <v>3</v>
      </c>
      <c r="D61" s="88" t="s">
        <v>4</v>
      </c>
      <c r="E61" s="88" t="s">
        <v>5</v>
      </c>
      <c r="F61" s="88" t="s">
        <v>6</v>
      </c>
      <c r="G61" s="90"/>
      <c r="H61" s="91"/>
      <c r="I61" s="88" t="s">
        <v>7</v>
      </c>
      <c r="J61" s="88" t="s">
        <v>8</v>
      </c>
    </row>
    <row r="62" spans="1:10">
      <c r="A62" s="89"/>
      <c r="B62" s="89"/>
      <c r="C62" s="89"/>
      <c r="D62" s="89"/>
      <c r="E62" s="89"/>
      <c r="F62" s="4" t="s">
        <v>9</v>
      </c>
      <c r="G62" s="4" t="s">
        <v>10</v>
      </c>
      <c r="H62" s="4" t="s">
        <v>11</v>
      </c>
      <c r="I62" s="89"/>
      <c r="J62" s="89"/>
    </row>
    <row r="63" spans="1:10">
      <c r="A63" s="5" t="s">
        <v>1364</v>
      </c>
      <c r="B63" s="6">
        <v>44872.849342141213</v>
      </c>
      <c r="C63" s="5" t="s">
        <v>1355</v>
      </c>
      <c r="D63" s="9">
        <v>54510622367</v>
      </c>
      <c r="E63" s="10" t="s">
        <v>1356</v>
      </c>
      <c r="H63" s="8">
        <v>17809.759999999998</v>
      </c>
      <c r="I63" s="5" t="s">
        <v>15</v>
      </c>
      <c r="J63" s="5" t="s">
        <v>1358</v>
      </c>
    </row>
    <row r="64" spans="1:10">
      <c r="A64" s="5" t="s">
        <v>1364</v>
      </c>
      <c r="B64" s="6">
        <v>44872.849342141213</v>
      </c>
      <c r="C64" s="5" t="s">
        <v>1355</v>
      </c>
      <c r="D64" s="9">
        <v>45143301128</v>
      </c>
      <c r="E64" s="10" t="s">
        <v>1356</v>
      </c>
      <c r="H64" s="8">
        <v>729.9</v>
      </c>
      <c r="I64" s="5" t="s">
        <v>15</v>
      </c>
      <c r="J64" s="5" t="s">
        <v>1358</v>
      </c>
    </row>
    <row r="65" spans="1:10">
      <c r="A65" s="5" t="s">
        <v>1364</v>
      </c>
      <c r="B65" s="6">
        <v>44872.849342141213</v>
      </c>
      <c r="C65" s="5" t="s">
        <v>1355</v>
      </c>
      <c r="D65" s="9">
        <v>54110632538</v>
      </c>
      <c r="E65" s="10" t="s">
        <v>1356</v>
      </c>
      <c r="H65" s="8">
        <v>706.32</v>
      </c>
      <c r="I65" s="5" t="s">
        <v>15</v>
      </c>
      <c r="J65" s="5" t="s">
        <v>1358</v>
      </c>
    </row>
    <row r="66" spans="1:10">
      <c r="A66" s="5" t="s">
        <v>1364</v>
      </c>
      <c r="B66" s="6">
        <v>44872.849342141213</v>
      </c>
      <c r="C66" s="5" t="s">
        <v>1355</v>
      </c>
      <c r="D66" s="9">
        <v>45123057151</v>
      </c>
      <c r="E66" s="10" t="s">
        <v>1356</v>
      </c>
      <c r="H66" s="8">
        <v>1894.77</v>
      </c>
      <c r="I66" s="5" t="s">
        <v>15</v>
      </c>
      <c r="J66" s="10" t="s">
        <v>1357</v>
      </c>
    </row>
    <row r="67" spans="1:10">
      <c r="A67" s="5" t="s">
        <v>1364</v>
      </c>
      <c r="B67" s="6">
        <v>44872.849342141213</v>
      </c>
      <c r="C67" s="5" t="s">
        <v>1355</v>
      </c>
      <c r="D67" s="9">
        <v>45143305210</v>
      </c>
      <c r="E67" s="10" t="s">
        <v>1356</v>
      </c>
      <c r="H67" s="8">
        <v>3580.36</v>
      </c>
      <c r="I67" s="5" t="s">
        <v>15</v>
      </c>
      <c r="J67" s="5" t="s">
        <v>1358</v>
      </c>
    </row>
    <row r="68" spans="1:10">
      <c r="A68" s="5" t="s">
        <v>1364</v>
      </c>
      <c r="B68" s="6">
        <v>44872.849342141213</v>
      </c>
      <c r="C68" s="5" t="s">
        <v>1355</v>
      </c>
      <c r="D68" s="9">
        <v>45143305032</v>
      </c>
      <c r="E68" s="10" t="s">
        <v>1356</v>
      </c>
      <c r="H68" s="8">
        <v>7341.4</v>
      </c>
      <c r="I68" s="5" t="s">
        <v>15</v>
      </c>
      <c r="J68" s="5" t="s">
        <v>1358</v>
      </c>
    </row>
    <row r="69" spans="1:10">
      <c r="A69" s="5" t="s">
        <v>1364</v>
      </c>
      <c r="B69" s="6">
        <v>44872.849342141213</v>
      </c>
      <c r="C69" s="5" t="s">
        <v>1355</v>
      </c>
      <c r="D69" s="7"/>
      <c r="E69" s="10"/>
      <c r="F69" s="8">
        <v>25853.5</v>
      </c>
      <c r="I69" s="11" t="s">
        <v>9</v>
      </c>
      <c r="J69" s="5" t="s">
        <v>1358</v>
      </c>
    </row>
    <row r="70" spans="1:10">
      <c r="A70" s="5" t="s">
        <v>1364</v>
      </c>
      <c r="B70" s="6">
        <v>44872.849342141213</v>
      </c>
      <c r="C70" s="5" t="s">
        <v>1355</v>
      </c>
      <c r="D70" s="7"/>
      <c r="E70" s="10"/>
      <c r="F70" s="8">
        <v>10142.700000000001</v>
      </c>
      <c r="I70" s="11" t="s">
        <v>9</v>
      </c>
      <c r="J70" s="10" t="s">
        <v>1357</v>
      </c>
    </row>
    <row r="71" spans="1:10">
      <c r="A71" s="5" t="s">
        <v>1364</v>
      </c>
      <c r="B71" s="6">
        <v>44872.849342141213</v>
      </c>
      <c r="C71" s="5" t="s">
        <v>1355</v>
      </c>
      <c r="D71" s="7"/>
      <c r="E71" s="10"/>
      <c r="F71" s="8">
        <v>118334.2</v>
      </c>
      <c r="I71" s="11" t="s">
        <v>9</v>
      </c>
      <c r="J71" s="5" t="s">
        <v>1359</v>
      </c>
    </row>
    <row r="72" spans="1:10">
      <c r="A72" s="5" t="s">
        <v>1364</v>
      </c>
      <c r="B72" s="6">
        <v>44872.849342141213</v>
      </c>
      <c r="C72" s="5" t="s">
        <v>1355</v>
      </c>
      <c r="D72" s="7"/>
      <c r="E72" s="10"/>
      <c r="F72" s="8">
        <v>14761.2</v>
      </c>
      <c r="I72" s="11" t="s">
        <v>9</v>
      </c>
      <c r="J72" s="10" t="s">
        <v>1362</v>
      </c>
    </row>
    <row r="73" spans="1:10">
      <c r="A73" s="12" t="s">
        <v>21</v>
      </c>
      <c r="B73" s="3"/>
      <c r="C73" s="3"/>
      <c r="D73" s="7"/>
      <c r="E73" s="10"/>
      <c r="F73" s="19">
        <f>SUM(F63:G72)</f>
        <v>169091.6</v>
      </c>
      <c r="H73" s="8"/>
      <c r="I73" s="11"/>
      <c r="J73" s="10"/>
    </row>
    <row r="74" spans="1:10" ht="15.75" customHeight="1">
      <c r="A74" s="13" t="s">
        <v>22</v>
      </c>
      <c r="B74" s="13" t="s">
        <v>23</v>
      </c>
      <c r="C74" s="13" t="s">
        <v>24</v>
      </c>
      <c r="D74" s="14">
        <v>112163122</v>
      </c>
      <c r="E74" s="10"/>
      <c r="H74" s="8"/>
      <c r="I74" s="11"/>
      <c r="J74" s="10"/>
    </row>
    <row r="77" spans="1:10">
      <c r="A77" s="1" t="s">
        <v>0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3" t="s">
        <v>62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88" t="s">
        <v>0</v>
      </c>
      <c r="B79" s="88" t="s">
        <v>2</v>
      </c>
      <c r="C79" s="88" t="s">
        <v>3</v>
      </c>
      <c r="D79" s="88" t="s">
        <v>4</v>
      </c>
      <c r="E79" s="88" t="s">
        <v>5</v>
      </c>
      <c r="F79" s="88" t="s">
        <v>6</v>
      </c>
      <c r="G79" s="90"/>
      <c r="H79" s="91"/>
      <c r="I79" s="88" t="s">
        <v>7</v>
      </c>
      <c r="J79" s="88" t="s">
        <v>8</v>
      </c>
    </row>
    <row r="80" spans="1:10">
      <c r="A80" s="89"/>
      <c r="B80" s="89"/>
      <c r="C80" s="89"/>
      <c r="D80" s="89"/>
      <c r="E80" s="89"/>
      <c r="F80" s="4" t="s">
        <v>9</v>
      </c>
      <c r="G80" s="4" t="s">
        <v>10</v>
      </c>
      <c r="H80" s="4" t="s">
        <v>11</v>
      </c>
      <c r="I80" s="89"/>
      <c r="J80" s="89"/>
    </row>
    <row r="81" spans="1:10">
      <c r="A81" s="5" t="s">
        <v>1365</v>
      </c>
      <c r="B81" s="6">
        <v>44873.937328125001</v>
      </c>
      <c r="C81" s="5" t="s">
        <v>1355</v>
      </c>
      <c r="D81" s="9">
        <v>45172995315</v>
      </c>
      <c r="E81" s="10" t="s">
        <v>1356</v>
      </c>
      <c r="H81" s="8">
        <v>216.31</v>
      </c>
      <c r="I81" s="5" t="s">
        <v>15</v>
      </c>
      <c r="J81" s="10" t="s">
        <v>1362</v>
      </c>
    </row>
    <row r="82" spans="1:10">
      <c r="A82" s="5" t="s">
        <v>1365</v>
      </c>
      <c r="B82" s="6">
        <v>44873.937328125001</v>
      </c>
      <c r="C82" s="5" t="s">
        <v>1355</v>
      </c>
      <c r="D82" s="9">
        <v>45163028602</v>
      </c>
      <c r="E82" s="10" t="s">
        <v>1356</v>
      </c>
      <c r="H82" s="8">
        <v>1560</v>
      </c>
      <c r="I82" s="5" t="s">
        <v>15</v>
      </c>
      <c r="J82" s="5" t="s">
        <v>1358</v>
      </c>
    </row>
    <row r="83" spans="1:10">
      <c r="A83" s="5" t="s">
        <v>1365</v>
      </c>
      <c r="B83" s="6">
        <v>44873.937328125001</v>
      </c>
      <c r="C83" s="5" t="s">
        <v>1355</v>
      </c>
      <c r="D83" s="9">
        <v>54610626482</v>
      </c>
      <c r="E83" s="10" t="s">
        <v>1356</v>
      </c>
      <c r="H83" s="8">
        <v>550.79999999999995</v>
      </c>
      <c r="I83" s="5" t="s">
        <v>15</v>
      </c>
      <c r="J83" s="5" t="s">
        <v>1358</v>
      </c>
    </row>
    <row r="84" spans="1:10">
      <c r="A84" s="5" t="s">
        <v>1365</v>
      </c>
      <c r="B84" s="6">
        <v>44873.937328125001</v>
      </c>
      <c r="C84" s="5" t="s">
        <v>1355</v>
      </c>
      <c r="D84" s="9">
        <v>54510623993</v>
      </c>
      <c r="E84" s="10" t="s">
        <v>1356</v>
      </c>
      <c r="H84" s="8">
        <v>1968.3</v>
      </c>
      <c r="I84" s="5" t="s">
        <v>15</v>
      </c>
      <c r="J84" s="5" t="s">
        <v>1358</v>
      </c>
    </row>
    <row r="85" spans="1:10">
      <c r="A85" s="5" t="s">
        <v>1365</v>
      </c>
      <c r="B85" s="6">
        <v>44873.937328125001</v>
      </c>
      <c r="C85" s="5" t="s">
        <v>1355</v>
      </c>
      <c r="D85" s="9">
        <v>54710624219</v>
      </c>
      <c r="E85" s="10" t="s">
        <v>1356</v>
      </c>
      <c r="H85" s="8">
        <v>6476.83</v>
      </c>
      <c r="I85" s="5" t="s">
        <v>15</v>
      </c>
      <c r="J85" s="5" t="s">
        <v>1358</v>
      </c>
    </row>
    <row r="86" spans="1:10">
      <c r="A86" s="5" t="s">
        <v>1365</v>
      </c>
      <c r="B86" s="6">
        <v>44873.937328125001</v>
      </c>
      <c r="C86" s="5" t="s">
        <v>1355</v>
      </c>
      <c r="D86" s="9">
        <v>54710624225</v>
      </c>
      <c r="E86" s="10" t="s">
        <v>1356</v>
      </c>
      <c r="H86" s="8">
        <v>10294.27</v>
      </c>
      <c r="I86" s="5" t="s">
        <v>15</v>
      </c>
      <c r="J86" s="5" t="s">
        <v>1358</v>
      </c>
    </row>
    <row r="87" spans="1:10">
      <c r="A87" s="5" t="s">
        <v>1365</v>
      </c>
      <c r="B87" s="6">
        <v>44873.937328125001</v>
      </c>
      <c r="C87" s="5" t="s">
        <v>1355</v>
      </c>
      <c r="D87" s="9">
        <v>54710624228</v>
      </c>
      <c r="E87" s="10" t="s">
        <v>1356</v>
      </c>
      <c r="H87" s="8">
        <v>4241.2</v>
      </c>
      <c r="I87" s="5" t="s">
        <v>15</v>
      </c>
      <c r="J87" s="5" t="s">
        <v>1358</v>
      </c>
    </row>
    <row r="88" spans="1:10">
      <c r="A88" s="5" t="s">
        <v>1365</v>
      </c>
      <c r="B88" s="6">
        <v>44873.937328125001</v>
      </c>
      <c r="C88" s="5" t="s">
        <v>1355</v>
      </c>
      <c r="D88" s="7"/>
      <c r="E88" s="10"/>
      <c r="F88" s="8">
        <v>17054.900000000001</v>
      </c>
      <c r="I88" s="11" t="s">
        <v>9</v>
      </c>
      <c r="J88" s="5" t="s">
        <v>1358</v>
      </c>
    </row>
    <row r="89" spans="1:10">
      <c r="A89" s="5" t="s">
        <v>1365</v>
      </c>
      <c r="B89" s="6">
        <v>44873.937328125001</v>
      </c>
      <c r="C89" s="5" t="s">
        <v>1355</v>
      </c>
      <c r="D89" s="7"/>
      <c r="E89" s="10"/>
      <c r="F89" s="8">
        <v>13809.4</v>
      </c>
      <c r="I89" s="11" t="s">
        <v>9</v>
      </c>
      <c r="J89" s="5" t="s">
        <v>1359</v>
      </c>
    </row>
    <row r="90" spans="1:10">
      <c r="A90" s="5" t="s">
        <v>1365</v>
      </c>
      <c r="B90" s="6">
        <v>44873.937328125001</v>
      </c>
      <c r="C90" s="5" t="s">
        <v>1355</v>
      </c>
      <c r="D90" s="7"/>
      <c r="E90" s="10"/>
      <c r="F90" s="8">
        <v>10415.799999999999</v>
      </c>
      <c r="I90" s="11" t="s">
        <v>9</v>
      </c>
      <c r="J90" s="10" t="s">
        <v>1362</v>
      </c>
    </row>
    <row r="91" spans="1:10">
      <c r="A91" s="12" t="s">
        <v>21</v>
      </c>
      <c r="B91" s="3"/>
      <c r="C91" s="3"/>
      <c r="D91" s="7"/>
      <c r="E91" s="10"/>
      <c r="F91" s="19">
        <f>SUM(F81:G90)</f>
        <v>41280.100000000006</v>
      </c>
      <c r="H91" s="8"/>
      <c r="I91" s="11"/>
      <c r="J91" s="5"/>
    </row>
    <row r="92" spans="1:10" ht="15.75" customHeight="1">
      <c r="A92" s="13" t="s">
        <v>22</v>
      </c>
      <c r="B92" s="13" t="s">
        <v>23</v>
      </c>
      <c r="C92" s="13" t="s">
        <v>24</v>
      </c>
      <c r="D92" s="14">
        <v>112163123</v>
      </c>
      <c r="E92" s="10"/>
      <c r="H92" s="8"/>
      <c r="I92" s="11"/>
      <c r="J92" s="5"/>
    </row>
    <row r="95" spans="1:10">
      <c r="A95" s="1" t="s">
        <v>0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3" t="s">
        <v>65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88" t="s">
        <v>0</v>
      </c>
      <c r="B97" s="88" t="s">
        <v>2</v>
      </c>
      <c r="C97" s="88" t="s">
        <v>3</v>
      </c>
      <c r="D97" s="88" t="s">
        <v>4</v>
      </c>
      <c r="E97" s="88" t="s">
        <v>5</v>
      </c>
      <c r="F97" s="88" t="s">
        <v>6</v>
      </c>
      <c r="G97" s="90"/>
      <c r="H97" s="91"/>
      <c r="I97" s="88" t="s">
        <v>7</v>
      </c>
      <c r="J97" s="88" t="s">
        <v>8</v>
      </c>
    </row>
    <row r="98" spans="1:10">
      <c r="A98" s="89"/>
      <c r="B98" s="89"/>
      <c r="C98" s="89"/>
      <c r="D98" s="89"/>
      <c r="E98" s="89"/>
      <c r="F98" s="4" t="s">
        <v>9</v>
      </c>
      <c r="G98" s="4" t="s">
        <v>10</v>
      </c>
      <c r="H98" s="4" t="s">
        <v>11</v>
      </c>
      <c r="I98" s="89"/>
      <c r="J98" s="89"/>
    </row>
    <row r="99" spans="1:10">
      <c r="A99" s="5" t="s">
        <v>1366</v>
      </c>
      <c r="B99" s="6">
        <v>44874.737088217589</v>
      </c>
      <c r="C99" s="5" t="s">
        <v>1355</v>
      </c>
      <c r="D99" s="9">
        <v>45143306905</v>
      </c>
      <c r="E99" s="10" t="s">
        <v>1356</v>
      </c>
      <c r="H99" s="8">
        <v>272.10000000000002</v>
      </c>
      <c r="I99" s="5" t="s">
        <v>15</v>
      </c>
      <c r="J99" s="10" t="s">
        <v>1362</v>
      </c>
    </row>
    <row r="100" spans="1:10">
      <c r="A100" s="5" t="s">
        <v>1366</v>
      </c>
      <c r="B100" s="6">
        <v>44874.737088217589</v>
      </c>
      <c r="C100" s="5" t="s">
        <v>1355</v>
      </c>
      <c r="D100" s="9">
        <v>45143308800</v>
      </c>
      <c r="E100" s="10" t="s">
        <v>1356</v>
      </c>
      <c r="H100" s="8">
        <v>21373.71</v>
      </c>
      <c r="I100" s="5" t="s">
        <v>15</v>
      </c>
      <c r="J100" s="5" t="s">
        <v>1358</v>
      </c>
    </row>
    <row r="101" spans="1:10">
      <c r="A101" s="5" t="s">
        <v>1366</v>
      </c>
      <c r="B101" s="6">
        <v>44874.737088217589</v>
      </c>
      <c r="C101" s="5" t="s">
        <v>1355</v>
      </c>
      <c r="D101" s="9">
        <v>45152931311</v>
      </c>
      <c r="E101" s="10" t="s">
        <v>1356</v>
      </c>
      <c r="H101" s="8">
        <v>30000</v>
      </c>
      <c r="I101" s="5" t="s">
        <v>15</v>
      </c>
      <c r="J101" s="5" t="s">
        <v>1358</v>
      </c>
    </row>
    <row r="102" spans="1:10">
      <c r="A102" s="5" t="s">
        <v>1366</v>
      </c>
      <c r="B102" s="6">
        <v>44874.737088217589</v>
      </c>
      <c r="C102" s="5" t="s">
        <v>1355</v>
      </c>
      <c r="D102" s="9">
        <v>45172999204</v>
      </c>
      <c r="E102" s="10" t="s">
        <v>1356</v>
      </c>
      <c r="H102" s="8">
        <v>28746.5</v>
      </c>
      <c r="I102" s="5" t="s">
        <v>15</v>
      </c>
      <c r="J102" s="5" t="s">
        <v>1358</v>
      </c>
    </row>
    <row r="103" spans="1:10">
      <c r="A103" s="5" t="s">
        <v>1366</v>
      </c>
      <c r="B103" s="6">
        <v>44874.737088217589</v>
      </c>
      <c r="C103" s="5" t="s">
        <v>1355</v>
      </c>
      <c r="D103" s="9">
        <v>45143310094</v>
      </c>
      <c r="E103" s="10" t="s">
        <v>1356</v>
      </c>
      <c r="H103" s="8">
        <v>1013.17</v>
      </c>
      <c r="I103" s="5" t="s">
        <v>15</v>
      </c>
      <c r="J103" s="5" t="s">
        <v>1359</v>
      </c>
    </row>
    <row r="104" spans="1:10">
      <c r="A104" s="5" t="s">
        <v>1366</v>
      </c>
      <c r="B104" s="6">
        <v>44874.737088217589</v>
      </c>
      <c r="C104" s="5" t="s">
        <v>1355</v>
      </c>
      <c r="D104" s="9">
        <v>45113079368</v>
      </c>
      <c r="E104" s="10" t="s">
        <v>1356</v>
      </c>
      <c r="H104" s="8">
        <v>1117.8</v>
      </c>
      <c r="I104" s="5" t="s">
        <v>15</v>
      </c>
      <c r="J104" s="5" t="s">
        <v>1358</v>
      </c>
    </row>
    <row r="105" spans="1:10">
      <c r="A105" s="5" t="s">
        <v>1366</v>
      </c>
      <c r="B105" s="6">
        <v>44874.737088217589</v>
      </c>
      <c r="C105" s="5" t="s">
        <v>1355</v>
      </c>
      <c r="D105" s="9">
        <v>45173000551</v>
      </c>
      <c r="E105" s="10" t="s">
        <v>1356</v>
      </c>
      <c r="H105" s="8">
        <v>1000</v>
      </c>
      <c r="I105" s="5" t="s">
        <v>15</v>
      </c>
      <c r="J105" s="5" t="s">
        <v>1359</v>
      </c>
    </row>
    <row r="106" spans="1:10">
      <c r="A106" s="5" t="s">
        <v>1366</v>
      </c>
      <c r="B106" s="6">
        <v>44874.737088217589</v>
      </c>
      <c r="C106" s="5" t="s">
        <v>1355</v>
      </c>
      <c r="D106" s="9">
        <v>45152932647</v>
      </c>
      <c r="E106" s="10" t="s">
        <v>1356</v>
      </c>
      <c r="H106" s="8">
        <v>586.5</v>
      </c>
      <c r="I106" s="5" t="s">
        <v>15</v>
      </c>
      <c r="J106" s="5" t="s">
        <v>1359</v>
      </c>
    </row>
    <row r="107" spans="1:10">
      <c r="A107" s="5" t="s">
        <v>1367</v>
      </c>
      <c r="B107" s="6">
        <v>44874.737088217589</v>
      </c>
      <c r="C107" s="5" t="s">
        <v>1355</v>
      </c>
      <c r="D107" s="7"/>
      <c r="E107" s="10"/>
      <c r="F107" s="8">
        <v>14857</v>
      </c>
      <c r="I107" s="11" t="s">
        <v>9</v>
      </c>
      <c r="J107" s="10" t="s">
        <v>1362</v>
      </c>
    </row>
    <row r="108" spans="1:10">
      <c r="A108" s="5" t="s">
        <v>1366</v>
      </c>
      <c r="B108" s="6">
        <v>44874.737088217589</v>
      </c>
      <c r="C108" s="5" t="s">
        <v>1355</v>
      </c>
      <c r="D108" s="7"/>
      <c r="E108" s="10"/>
      <c r="F108" s="8">
        <v>9393</v>
      </c>
      <c r="I108" s="11" t="s">
        <v>9</v>
      </c>
      <c r="J108" s="5" t="s">
        <v>1358</v>
      </c>
    </row>
    <row r="109" spans="1:10">
      <c r="A109" s="5" t="s">
        <v>1366</v>
      </c>
      <c r="B109" s="6">
        <v>44874.737088217589</v>
      </c>
      <c r="C109" s="5" t="s">
        <v>1355</v>
      </c>
      <c r="D109" s="7"/>
      <c r="E109" s="10"/>
      <c r="F109" s="8">
        <v>14808.7</v>
      </c>
      <c r="I109" s="11" t="s">
        <v>9</v>
      </c>
      <c r="J109" s="10" t="s">
        <v>1357</v>
      </c>
    </row>
    <row r="110" spans="1:10">
      <c r="A110" s="5" t="s">
        <v>1366</v>
      </c>
      <c r="B110" s="6">
        <v>44874.737088217589</v>
      </c>
      <c r="C110" s="5" t="s">
        <v>1355</v>
      </c>
      <c r="D110" s="7"/>
      <c r="E110" s="10"/>
      <c r="F110" s="8">
        <v>5289.3</v>
      </c>
      <c r="I110" s="11" t="s">
        <v>9</v>
      </c>
      <c r="J110" s="5" t="s">
        <v>1359</v>
      </c>
    </row>
    <row r="111" spans="1:10">
      <c r="A111" s="5" t="s">
        <v>1366</v>
      </c>
      <c r="B111" s="6">
        <v>44874.737088217589</v>
      </c>
      <c r="C111" s="5" t="s">
        <v>1355</v>
      </c>
      <c r="D111" s="7"/>
      <c r="E111" s="10"/>
      <c r="F111" s="8">
        <v>4335.7</v>
      </c>
      <c r="I111" s="11" t="s">
        <v>9</v>
      </c>
      <c r="J111" s="10" t="s">
        <v>1368</v>
      </c>
    </row>
    <row r="112" spans="1:10">
      <c r="A112" s="12" t="s">
        <v>21</v>
      </c>
      <c r="B112" s="3"/>
      <c r="C112" s="3"/>
      <c r="D112" s="7"/>
      <c r="E112" s="10"/>
      <c r="F112" s="19">
        <f>SUM(F99:G111)</f>
        <v>48683.7</v>
      </c>
      <c r="H112" s="8"/>
      <c r="I112" s="11"/>
      <c r="J112" s="5"/>
    </row>
    <row r="113" spans="1:10" ht="15.75" customHeight="1">
      <c r="A113" s="13" t="s">
        <v>22</v>
      </c>
      <c r="B113" s="13" t="s">
        <v>23</v>
      </c>
      <c r="C113" s="13" t="s">
        <v>24</v>
      </c>
      <c r="D113" s="14">
        <v>112210152</v>
      </c>
      <c r="E113" s="10"/>
      <c r="H113" s="8"/>
      <c r="I113" s="11"/>
      <c r="J113" s="5"/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68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88" t="s">
        <v>0</v>
      </c>
      <c r="B118" s="88" t="s">
        <v>2</v>
      </c>
      <c r="C118" s="88" t="s">
        <v>3</v>
      </c>
      <c r="D118" s="88" t="s">
        <v>4</v>
      </c>
      <c r="E118" s="88" t="s">
        <v>5</v>
      </c>
      <c r="F118" s="88" t="s">
        <v>6</v>
      </c>
      <c r="G118" s="90"/>
      <c r="H118" s="91"/>
      <c r="I118" s="88" t="s">
        <v>7</v>
      </c>
      <c r="J118" s="88" t="s">
        <v>8</v>
      </c>
    </row>
    <row r="119" spans="1:10">
      <c r="A119" s="89"/>
      <c r="B119" s="89"/>
      <c r="C119" s="89"/>
      <c r="D119" s="89"/>
      <c r="E119" s="89"/>
      <c r="F119" s="4" t="s">
        <v>9</v>
      </c>
      <c r="G119" s="4" t="s">
        <v>10</v>
      </c>
      <c r="H119" s="4" t="s">
        <v>11</v>
      </c>
      <c r="I119" s="89"/>
      <c r="J119" s="89"/>
    </row>
    <row r="120" spans="1:10">
      <c r="A120" s="5" t="s">
        <v>1369</v>
      </c>
      <c r="B120" s="6">
        <v>44875.97240864583</v>
      </c>
      <c r="C120" s="5" t="s">
        <v>1355</v>
      </c>
      <c r="D120" s="9">
        <v>54210641423</v>
      </c>
      <c r="E120" s="10" t="s">
        <v>1356</v>
      </c>
      <c r="H120" s="8">
        <v>1307.9000000000001</v>
      </c>
      <c r="I120" s="5" t="s">
        <v>15</v>
      </c>
      <c r="J120" s="5" t="s">
        <v>1358</v>
      </c>
    </row>
    <row r="121" spans="1:10">
      <c r="A121" s="5" t="s">
        <v>1369</v>
      </c>
      <c r="B121" s="6">
        <v>44875.97240864583</v>
      </c>
      <c r="C121" s="5" t="s">
        <v>1355</v>
      </c>
      <c r="D121" s="9">
        <v>54110634506</v>
      </c>
      <c r="E121" s="10" t="s">
        <v>1356</v>
      </c>
      <c r="H121" s="8">
        <v>12661.23</v>
      </c>
      <c r="I121" s="5" t="s">
        <v>15</v>
      </c>
      <c r="J121" s="5" t="s">
        <v>1358</v>
      </c>
    </row>
    <row r="122" spans="1:10">
      <c r="A122" s="5" t="s">
        <v>1369</v>
      </c>
      <c r="B122" s="6">
        <v>44875.97240864583</v>
      </c>
      <c r="C122" s="5" t="s">
        <v>1355</v>
      </c>
      <c r="D122" s="9">
        <v>54410629190</v>
      </c>
      <c r="E122" s="10" t="s">
        <v>1356</v>
      </c>
      <c r="H122" s="8">
        <v>103.68</v>
      </c>
      <c r="I122" s="5" t="s">
        <v>15</v>
      </c>
      <c r="J122" s="5" t="s">
        <v>1358</v>
      </c>
    </row>
    <row r="123" spans="1:10">
      <c r="A123" s="5" t="s">
        <v>1369</v>
      </c>
      <c r="B123" s="6">
        <v>44875.97240864583</v>
      </c>
      <c r="C123" s="5" t="s">
        <v>1355</v>
      </c>
      <c r="D123" s="9">
        <v>54210641431</v>
      </c>
      <c r="E123" s="10" t="s">
        <v>1356</v>
      </c>
      <c r="H123" s="8">
        <v>5016.01</v>
      </c>
      <c r="I123" s="5" t="s">
        <v>15</v>
      </c>
      <c r="J123" s="5" t="s">
        <v>1358</v>
      </c>
    </row>
    <row r="124" spans="1:10">
      <c r="A124" s="5" t="s">
        <v>1369</v>
      </c>
      <c r="B124" s="6">
        <v>44875.97240864583</v>
      </c>
      <c r="C124" s="5" t="s">
        <v>1355</v>
      </c>
      <c r="D124" s="9">
        <v>54210642138</v>
      </c>
      <c r="E124" s="10" t="s">
        <v>1356</v>
      </c>
      <c r="H124" s="8">
        <v>4940.12</v>
      </c>
      <c r="I124" s="5" t="s">
        <v>15</v>
      </c>
      <c r="J124" s="5" t="s">
        <v>1358</v>
      </c>
    </row>
    <row r="125" spans="1:10">
      <c r="A125" s="5" t="s">
        <v>1369</v>
      </c>
      <c r="B125" s="6">
        <v>44875.97240864583</v>
      </c>
      <c r="C125" s="5" t="s">
        <v>1355</v>
      </c>
      <c r="D125" s="7"/>
      <c r="E125" s="10"/>
      <c r="F125" s="8">
        <v>21239.3</v>
      </c>
      <c r="I125" s="11" t="s">
        <v>9</v>
      </c>
      <c r="J125" s="5" t="s">
        <v>1358</v>
      </c>
    </row>
    <row r="126" spans="1:10">
      <c r="A126" s="5" t="s">
        <v>1369</v>
      </c>
      <c r="B126" s="6">
        <v>44875.97240864583</v>
      </c>
      <c r="C126" s="5" t="s">
        <v>1355</v>
      </c>
      <c r="D126" s="7"/>
      <c r="E126" s="10"/>
      <c r="F126" s="8">
        <v>17567.099999999999</v>
      </c>
      <c r="I126" s="11" t="s">
        <v>9</v>
      </c>
      <c r="J126" s="10" t="s">
        <v>1357</v>
      </c>
    </row>
    <row r="127" spans="1:10">
      <c r="A127" s="5" t="s">
        <v>1369</v>
      </c>
      <c r="B127" s="6">
        <v>44875.97240864583</v>
      </c>
      <c r="C127" s="5" t="s">
        <v>1355</v>
      </c>
      <c r="D127" s="7"/>
      <c r="E127" s="10"/>
      <c r="F127" s="8">
        <v>21565.4</v>
      </c>
      <c r="I127" s="11" t="s">
        <v>9</v>
      </c>
      <c r="J127" s="5" t="s">
        <v>1359</v>
      </c>
    </row>
    <row r="128" spans="1:10">
      <c r="A128" s="12" t="s">
        <v>21</v>
      </c>
      <c r="B128" s="3"/>
      <c r="C128" s="3"/>
      <c r="D128" s="7"/>
      <c r="E128" s="10"/>
      <c r="F128" s="19">
        <f>SUM(F120:G127)</f>
        <v>60371.799999999996</v>
      </c>
      <c r="H128" s="8"/>
      <c r="I128" s="11"/>
      <c r="J128" s="5"/>
    </row>
    <row r="129" spans="1:10" ht="15.75" customHeight="1">
      <c r="A129" s="13" t="s">
        <v>22</v>
      </c>
      <c r="B129" s="13" t="s">
        <v>23</v>
      </c>
      <c r="C129" s="13" t="s">
        <v>24</v>
      </c>
      <c r="D129" s="14">
        <v>112210153</v>
      </c>
      <c r="E129" s="10"/>
      <c r="H129" s="8"/>
      <c r="I129" s="11"/>
      <c r="J129" s="5"/>
    </row>
    <row r="132" spans="1:10">
      <c r="A132" s="1" t="s">
        <v>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3" t="s">
        <v>72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88" t="s">
        <v>0</v>
      </c>
      <c r="B134" s="88" t="s">
        <v>2</v>
      </c>
      <c r="C134" s="88" t="s">
        <v>3</v>
      </c>
      <c r="D134" s="88" t="s">
        <v>4</v>
      </c>
      <c r="E134" s="88" t="s">
        <v>5</v>
      </c>
      <c r="F134" s="88" t="s">
        <v>6</v>
      </c>
      <c r="G134" s="90"/>
      <c r="H134" s="91"/>
      <c r="I134" s="88" t="s">
        <v>7</v>
      </c>
      <c r="J134" s="88" t="s">
        <v>8</v>
      </c>
    </row>
    <row r="135" spans="1:10">
      <c r="A135" s="89"/>
      <c r="B135" s="89"/>
      <c r="C135" s="89"/>
      <c r="D135" s="89"/>
      <c r="E135" s="89"/>
      <c r="F135" s="4" t="s">
        <v>9</v>
      </c>
      <c r="G135" s="4" t="s">
        <v>10</v>
      </c>
      <c r="H135" s="4" t="s">
        <v>11</v>
      </c>
      <c r="I135" s="89"/>
      <c r="J135" s="89"/>
    </row>
    <row r="136" spans="1:10">
      <c r="A136" s="5" t="s">
        <v>1370</v>
      </c>
      <c r="B136" s="6">
        <v>44876.796185717591</v>
      </c>
      <c r="C136" s="5" t="s">
        <v>1355</v>
      </c>
      <c r="D136" s="7"/>
      <c r="E136" s="10"/>
      <c r="G136" s="8">
        <v>21089.07</v>
      </c>
      <c r="I136" s="11" t="s">
        <v>10</v>
      </c>
      <c r="J136" s="5" t="s">
        <v>1358</v>
      </c>
    </row>
    <row r="137" spans="1:10">
      <c r="A137" s="5" t="s">
        <v>1370</v>
      </c>
      <c r="B137" s="6">
        <v>44876.796185717591</v>
      </c>
      <c r="C137" s="5" t="s">
        <v>1355</v>
      </c>
      <c r="D137" s="9">
        <v>45132943366</v>
      </c>
      <c r="E137" s="10" t="s">
        <v>1356</v>
      </c>
      <c r="H137" s="8">
        <v>85.8</v>
      </c>
      <c r="I137" s="5" t="s">
        <v>15</v>
      </c>
      <c r="J137" s="10" t="s">
        <v>1357</v>
      </c>
    </row>
    <row r="138" spans="1:10">
      <c r="A138" s="5" t="s">
        <v>1370</v>
      </c>
      <c r="B138" s="6">
        <v>44876.796185717591</v>
      </c>
      <c r="C138" s="5" t="s">
        <v>1355</v>
      </c>
      <c r="D138" s="9">
        <v>45123070600</v>
      </c>
      <c r="E138" s="10" t="s">
        <v>1356</v>
      </c>
      <c r="H138" s="8">
        <v>8732.7199999999993</v>
      </c>
      <c r="I138" s="5" t="s">
        <v>15</v>
      </c>
      <c r="J138" s="5" t="s">
        <v>1358</v>
      </c>
    </row>
    <row r="139" spans="1:10">
      <c r="A139" s="5" t="s">
        <v>1370</v>
      </c>
      <c r="B139" s="6">
        <v>44876.796185717591</v>
      </c>
      <c r="C139" s="5" t="s">
        <v>1355</v>
      </c>
      <c r="D139" s="9">
        <v>45173006707</v>
      </c>
      <c r="E139" s="10" t="s">
        <v>1356</v>
      </c>
      <c r="H139" s="8">
        <v>543.55999999999995</v>
      </c>
      <c r="I139" s="5" t="s">
        <v>15</v>
      </c>
      <c r="J139" s="5" t="s">
        <v>1358</v>
      </c>
    </row>
    <row r="140" spans="1:10">
      <c r="A140" s="5" t="s">
        <v>1370</v>
      </c>
      <c r="B140" s="6">
        <v>44876.796185717591</v>
      </c>
      <c r="C140" s="5" t="s">
        <v>1355</v>
      </c>
      <c r="D140" s="9">
        <v>54710626123</v>
      </c>
      <c r="E140" s="10" t="s">
        <v>1356</v>
      </c>
      <c r="H140" s="8">
        <v>997.92</v>
      </c>
      <c r="I140" s="5" t="s">
        <v>15</v>
      </c>
      <c r="J140" s="5" t="s">
        <v>1358</v>
      </c>
    </row>
    <row r="141" spans="1:10">
      <c r="A141" s="5" t="s">
        <v>1370</v>
      </c>
      <c r="B141" s="6">
        <v>44876.796185717591</v>
      </c>
      <c r="C141" s="5" t="s">
        <v>1355</v>
      </c>
      <c r="D141" s="9">
        <v>45143316535</v>
      </c>
      <c r="E141" s="10" t="s">
        <v>1356</v>
      </c>
      <c r="H141" s="8">
        <v>1675.99</v>
      </c>
      <c r="I141" s="5" t="s">
        <v>15</v>
      </c>
      <c r="J141" s="5" t="s">
        <v>1358</v>
      </c>
    </row>
    <row r="142" spans="1:10">
      <c r="A142" s="5" t="s">
        <v>1370</v>
      </c>
      <c r="B142" s="6">
        <v>44876.796185717591</v>
      </c>
      <c r="C142" s="5" t="s">
        <v>1355</v>
      </c>
      <c r="D142" s="7"/>
      <c r="E142" s="10"/>
      <c r="F142" s="8">
        <v>44976.7</v>
      </c>
      <c r="I142" s="11" t="s">
        <v>9</v>
      </c>
      <c r="J142" s="5" t="s">
        <v>1358</v>
      </c>
    </row>
    <row r="143" spans="1:10">
      <c r="A143" s="5" t="s">
        <v>1370</v>
      </c>
      <c r="B143" s="6">
        <v>44876.796185717591</v>
      </c>
      <c r="C143" s="5" t="s">
        <v>1355</v>
      </c>
      <c r="D143" s="7"/>
      <c r="E143" s="10"/>
      <c r="F143" s="8">
        <v>15434.4</v>
      </c>
      <c r="I143" s="11" t="s">
        <v>9</v>
      </c>
      <c r="J143" s="10" t="s">
        <v>1357</v>
      </c>
    </row>
    <row r="144" spans="1:10">
      <c r="A144" s="5" t="s">
        <v>1370</v>
      </c>
      <c r="B144" s="6">
        <v>44876.796185717591</v>
      </c>
      <c r="C144" s="5" t="s">
        <v>1355</v>
      </c>
      <c r="D144" s="7"/>
      <c r="E144" s="10"/>
      <c r="F144" s="8">
        <v>67349</v>
      </c>
      <c r="I144" s="11" t="s">
        <v>9</v>
      </c>
      <c r="J144" s="5" t="s">
        <v>1359</v>
      </c>
    </row>
    <row r="145" spans="1:10">
      <c r="A145" s="12" t="s">
        <v>21</v>
      </c>
      <c r="B145" s="3"/>
      <c r="C145" s="3"/>
      <c r="D145" s="7"/>
      <c r="E145" s="10"/>
      <c r="F145" s="20">
        <f>SUM(F136:G144)</f>
        <v>148849.16999999998</v>
      </c>
      <c r="H145" s="8"/>
      <c r="I145" s="11"/>
      <c r="J145" s="5"/>
    </row>
    <row r="146" spans="1:10" ht="15.75" customHeight="1">
      <c r="A146" s="13" t="s">
        <v>22</v>
      </c>
      <c r="B146" s="13" t="s">
        <v>23</v>
      </c>
      <c r="C146" s="13" t="s">
        <v>24</v>
      </c>
      <c r="D146" s="14">
        <v>112217614</v>
      </c>
      <c r="E146" s="10"/>
      <c r="H146" s="8"/>
      <c r="I146" s="11"/>
      <c r="J146" s="5"/>
    </row>
    <row r="147" spans="1:10">
      <c r="A147" s="5"/>
      <c r="B147" s="6"/>
      <c r="C147" s="5"/>
      <c r="D147" s="7"/>
      <c r="E147" s="10"/>
      <c r="H147" s="8"/>
      <c r="I147" s="11"/>
      <c r="J147" s="5"/>
    </row>
    <row r="149" spans="1:10">
      <c r="A149" s="1" t="s">
        <v>0</v>
      </c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3" t="s">
        <v>77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88" t="s">
        <v>0</v>
      </c>
      <c r="B151" s="88" t="s">
        <v>2</v>
      </c>
      <c r="C151" s="88" t="s">
        <v>3</v>
      </c>
      <c r="D151" s="88" t="s">
        <v>4</v>
      </c>
      <c r="E151" s="88" t="s">
        <v>5</v>
      </c>
      <c r="F151" s="88" t="s">
        <v>6</v>
      </c>
      <c r="G151" s="90"/>
      <c r="H151" s="91"/>
      <c r="I151" s="88" t="s">
        <v>7</v>
      </c>
      <c r="J151" s="88" t="s">
        <v>8</v>
      </c>
    </row>
    <row r="152" spans="1:10">
      <c r="A152" s="89"/>
      <c r="B152" s="89"/>
      <c r="C152" s="89"/>
      <c r="D152" s="89"/>
      <c r="E152" s="89"/>
      <c r="F152" s="4" t="s">
        <v>9</v>
      </c>
      <c r="G152" s="4" t="s">
        <v>10</v>
      </c>
      <c r="H152" s="4" t="s">
        <v>11</v>
      </c>
      <c r="I152" s="89"/>
      <c r="J152" s="89"/>
    </row>
    <row r="153" spans="1:10">
      <c r="A153" s="15" t="s">
        <v>1363</v>
      </c>
      <c r="B153" s="16"/>
      <c r="C153" s="17"/>
      <c r="D153" s="7"/>
      <c r="E153" s="10"/>
      <c r="F153" s="8"/>
      <c r="I153" s="11"/>
      <c r="J153" s="5"/>
    </row>
    <row r="154" spans="1:10">
      <c r="A154" s="12" t="s">
        <v>21</v>
      </c>
      <c r="B154" s="3"/>
      <c r="C154" s="3"/>
      <c r="D154" s="7"/>
      <c r="E154" s="10"/>
      <c r="F154" s="43"/>
      <c r="H154" s="8"/>
      <c r="I154" s="11"/>
      <c r="J154" s="5"/>
    </row>
    <row r="155" spans="1:10">
      <c r="A155" s="13" t="s">
        <v>22</v>
      </c>
      <c r="B155" s="13" t="s">
        <v>23</v>
      </c>
      <c r="C155" s="13" t="s">
        <v>24</v>
      </c>
      <c r="D155" s="7"/>
      <c r="E155" s="10"/>
      <c r="H155" s="8"/>
      <c r="I155" s="11"/>
      <c r="J155" s="5"/>
    </row>
    <row r="156" spans="1:10">
      <c r="A156" s="5"/>
      <c r="B156" s="6"/>
      <c r="C156" s="5"/>
      <c r="D156" s="7"/>
      <c r="E156" s="10"/>
      <c r="H156" s="8"/>
      <c r="I156" s="11"/>
      <c r="J156" s="5"/>
    </row>
    <row r="158" spans="1:10">
      <c r="A158" s="1" t="s">
        <v>0</v>
      </c>
      <c r="B158" s="2"/>
      <c r="C158" s="2"/>
      <c r="D158" s="2"/>
      <c r="E158" s="2"/>
      <c r="F158" s="2"/>
      <c r="G158" s="2"/>
      <c r="H158" s="2"/>
      <c r="I158" s="2"/>
      <c r="J158" s="2"/>
    </row>
    <row r="159" spans="1:10">
      <c r="A159" s="3" t="s">
        <v>80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88" t="s">
        <v>0</v>
      </c>
      <c r="B160" s="88" t="s">
        <v>2</v>
      </c>
      <c r="C160" s="88" t="s">
        <v>3</v>
      </c>
      <c r="D160" s="88" t="s">
        <v>4</v>
      </c>
      <c r="E160" s="88" t="s">
        <v>5</v>
      </c>
      <c r="F160" s="88" t="s">
        <v>6</v>
      </c>
      <c r="G160" s="90"/>
      <c r="H160" s="91"/>
      <c r="I160" s="88" t="s">
        <v>7</v>
      </c>
      <c r="J160" s="88" t="s">
        <v>8</v>
      </c>
    </row>
    <row r="161" spans="1:10">
      <c r="A161" s="89"/>
      <c r="B161" s="89"/>
      <c r="C161" s="89"/>
      <c r="D161" s="89"/>
      <c r="E161" s="89"/>
      <c r="F161" s="4" t="s">
        <v>9</v>
      </c>
      <c r="G161" s="4" t="s">
        <v>10</v>
      </c>
      <c r="H161" s="4" t="s">
        <v>11</v>
      </c>
      <c r="I161" s="89"/>
      <c r="J161" s="89"/>
    </row>
    <row r="162" spans="1:10">
      <c r="A162" s="5" t="s">
        <v>1371</v>
      </c>
      <c r="B162" s="6">
        <v>44879.699241828697</v>
      </c>
      <c r="C162" s="5" t="s">
        <v>1355</v>
      </c>
      <c r="D162" s="7"/>
      <c r="E162" s="10"/>
      <c r="G162" s="8">
        <v>35285.480000000003</v>
      </c>
      <c r="I162" s="11" t="s">
        <v>10</v>
      </c>
      <c r="J162" s="5" t="s">
        <v>1358</v>
      </c>
    </row>
    <row r="163" spans="1:10">
      <c r="A163" s="5" t="s">
        <v>1371</v>
      </c>
      <c r="B163" s="6">
        <v>44879.699241828697</v>
      </c>
      <c r="C163" s="5" t="s">
        <v>1355</v>
      </c>
      <c r="D163" s="9">
        <v>54710626533</v>
      </c>
      <c r="E163" s="10" t="s">
        <v>1356</v>
      </c>
      <c r="H163" s="8">
        <v>3333.17</v>
      </c>
      <c r="I163" s="5" t="s">
        <v>15</v>
      </c>
      <c r="J163" s="5" t="s">
        <v>1358</v>
      </c>
    </row>
    <row r="164" spans="1:10">
      <c r="A164" s="5" t="s">
        <v>1371</v>
      </c>
      <c r="B164" s="6">
        <v>44879.699241828697</v>
      </c>
      <c r="C164" s="5" t="s">
        <v>1355</v>
      </c>
      <c r="D164" s="9">
        <v>54610629601</v>
      </c>
      <c r="E164" s="10" t="s">
        <v>1356</v>
      </c>
      <c r="H164" s="8">
        <v>10773.17</v>
      </c>
      <c r="I164" s="5" t="s">
        <v>15</v>
      </c>
      <c r="J164" s="5" t="s">
        <v>1358</v>
      </c>
    </row>
    <row r="165" spans="1:10">
      <c r="A165" s="5" t="s">
        <v>1371</v>
      </c>
      <c r="B165" s="6">
        <v>44879.699241828697</v>
      </c>
      <c r="C165" s="5" t="s">
        <v>1355</v>
      </c>
      <c r="D165" s="7"/>
      <c r="E165" s="10"/>
      <c r="F165" s="8">
        <v>24399.599999999999</v>
      </c>
      <c r="I165" s="11" t="s">
        <v>9</v>
      </c>
      <c r="J165" s="5" t="s">
        <v>1358</v>
      </c>
    </row>
    <row r="166" spans="1:10">
      <c r="A166" s="5" t="s">
        <v>1371</v>
      </c>
      <c r="B166" s="6">
        <v>44879.699241828697</v>
      </c>
      <c r="C166" s="5" t="s">
        <v>1355</v>
      </c>
      <c r="D166" s="7"/>
      <c r="E166" s="10"/>
      <c r="F166" s="8">
        <v>1783.7</v>
      </c>
      <c r="I166" s="11" t="s">
        <v>9</v>
      </c>
      <c r="J166" s="10" t="s">
        <v>1357</v>
      </c>
    </row>
    <row r="167" spans="1:10">
      <c r="A167" s="5" t="s">
        <v>1371</v>
      </c>
      <c r="B167" s="6">
        <v>44879.699241828697</v>
      </c>
      <c r="C167" s="5" t="s">
        <v>1355</v>
      </c>
      <c r="D167" s="7"/>
      <c r="E167" s="10"/>
      <c r="F167" s="8">
        <v>75631.7</v>
      </c>
      <c r="I167" s="11" t="s">
        <v>9</v>
      </c>
      <c r="J167" s="5" t="s">
        <v>1359</v>
      </c>
    </row>
    <row r="168" spans="1:10">
      <c r="A168" s="5" t="s">
        <v>1371</v>
      </c>
      <c r="B168" s="6">
        <v>44879.699241828697</v>
      </c>
      <c r="C168" s="5" t="s">
        <v>1355</v>
      </c>
      <c r="D168" s="7"/>
      <c r="E168" s="10"/>
      <c r="F168" s="8">
        <v>54021.9</v>
      </c>
      <c r="I168" s="11" t="s">
        <v>9</v>
      </c>
      <c r="J168" s="10" t="s">
        <v>1362</v>
      </c>
    </row>
    <row r="169" spans="1:10">
      <c r="A169" s="12" t="s">
        <v>21</v>
      </c>
      <c r="B169" s="3"/>
      <c r="C169" s="3"/>
      <c r="D169" s="7"/>
      <c r="E169" s="10"/>
      <c r="F169" s="25">
        <f>SUM(F162:G168)</f>
        <v>191122.37999999998</v>
      </c>
      <c r="H169" s="8"/>
      <c r="I169" s="11"/>
      <c r="J169" s="5"/>
    </row>
    <row r="170" spans="1:10" ht="15.75" customHeight="1">
      <c r="A170" s="13" t="s">
        <v>22</v>
      </c>
      <c r="B170" s="13" t="s">
        <v>23</v>
      </c>
      <c r="C170" s="13" t="s">
        <v>24</v>
      </c>
      <c r="D170" s="14">
        <v>112232837</v>
      </c>
      <c r="E170" s="10"/>
      <c r="F170" s="47"/>
      <c r="H170" s="8"/>
      <c r="I170" s="11"/>
      <c r="J170" s="5"/>
    </row>
    <row r="173" spans="1:10">
      <c r="A173" s="1" t="s">
        <v>0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3" t="s">
        <v>83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88" t="s">
        <v>0</v>
      </c>
      <c r="B175" s="88" t="s">
        <v>2</v>
      </c>
      <c r="C175" s="88" t="s">
        <v>3</v>
      </c>
      <c r="D175" s="88" t="s">
        <v>4</v>
      </c>
      <c r="E175" s="88" t="s">
        <v>5</v>
      </c>
      <c r="F175" s="88" t="s">
        <v>6</v>
      </c>
      <c r="G175" s="90"/>
      <c r="H175" s="91"/>
      <c r="I175" s="88" t="s">
        <v>7</v>
      </c>
      <c r="J175" s="88" t="s">
        <v>8</v>
      </c>
    </row>
    <row r="176" spans="1:10">
      <c r="A176" s="89"/>
      <c r="B176" s="89"/>
      <c r="C176" s="89"/>
      <c r="D176" s="89"/>
      <c r="E176" s="89"/>
      <c r="F176" s="4" t="s">
        <v>9</v>
      </c>
      <c r="G176" s="4" t="s">
        <v>10</v>
      </c>
      <c r="H176" s="4" t="s">
        <v>11</v>
      </c>
      <c r="I176" s="89"/>
      <c r="J176" s="89"/>
    </row>
    <row r="177" spans="1:10">
      <c r="A177" s="5" t="s">
        <v>1372</v>
      </c>
      <c r="B177" s="6">
        <v>44880.702648020837</v>
      </c>
      <c r="C177" s="5" t="s">
        <v>1355</v>
      </c>
      <c r="D177" s="9">
        <v>45113090015</v>
      </c>
      <c r="E177" s="10" t="s">
        <v>1356</v>
      </c>
      <c r="H177" s="8">
        <v>431.1</v>
      </c>
      <c r="I177" s="5" t="s">
        <v>15</v>
      </c>
      <c r="J177" s="10" t="s">
        <v>1362</v>
      </c>
    </row>
    <row r="178" spans="1:10">
      <c r="A178" s="5" t="s">
        <v>1372</v>
      </c>
      <c r="B178" s="6">
        <v>44880.702648020837</v>
      </c>
      <c r="C178" s="5" t="s">
        <v>1355</v>
      </c>
      <c r="D178" s="9">
        <v>45143323493</v>
      </c>
      <c r="E178" s="10" t="s">
        <v>1356</v>
      </c>
      <c r="H178" s="8">
        <v>6961.24</v>
      </c>
      <c r="I178" s="5" t="s">
        <v>15</v>
      </c>
      <c r="J178" s="5" t="s">
        <v>1358</v>
      </c>
    </row>
    <row r="179" spans="1:10">
      <c r="A179" s="5" t="s">
        <v>1372</v>
      </c>
      <c r="B179" s="6">
        <v>44880.702648020837</v>
      </c>
      <c r="C179" s="5" t="s">
        <v>1355</v>
      </c>
      <c r="D179" s="9">
        <v>54110637503</v>
      </c>
      <c r="E179" s="10" t="s">
        <v>1356</v>
      </c>
      <c r="H179" s="8">
        <v>11390.4</v>
      </c>
      <c r="I179" s="5" t="s">
        <v>15</v>
      </c>
      <c r="J179" s="5" t="s">
        <v>1358</v>
      </c>
    </row>
    <row r="180" spans="1:10">
      <c r="A180" s="5" t="s">
        <v>1372</v>
      </c>
      <c r="B180" s="6">
        <v>44880.702648020837</v>
      </c>
      <c r="C180" s="5" t="s">
        <v>1355</v>
      </c>
      <c r="D180" s="7"/>
      <c r="E180" s="10"/>
      <c r="F180" s="8">
        <v>41471.9</v>
      </c>
      <c r="I180" s="11" t="s">
        <v>9</v>
      </c>
      <c r="J180" s="5" t="s">
        <v>1358</v>
      </c>
    </row>
    <row r="181" spans="1:10">
      <c r="A181" s="5" t="s">
        <v>1372</v>
      </c>
      <c r="B181" s="6">
        <v>44880.702648020837</v>
      </c>
      <c r="C181" s="5" t="s">
        <v>1355</v>
      </c>
      <c r="D181" s="7"/>
      <c r="E181" s="10"/>
      <c r="F181" s="8">
        <v>15161.9</v>
      </c>
      <c r="I181" s="11" t="s">
        <v>9</v>
      </c>
      <c r="J181" s="5" t="s">
        <v>1359</v>
      </c>
    </row>
    <row r="182" spans="1:10">
      <c r="A182" s="5" t="s">
        <v>1372</v>
      </c>
      <c r="B182" s="6">
        <v>44880.702648020837</v>
      </c>
      <c r="C182" s="5" t="s">
        <v>1355</v>
      </c>
      <c r="D182" s="7"/>
      <c r="E182" s="10"/>
      <c r="F182" s="8">
        <v>23052</v>
      </c>
      <c r="I182" s="11" t="s">
        <v>9</v>
      </c>
      <c r="J182" s="10" t="s">
        <v>1362</v>
      </c>
    </row>
    <row r="183" spans="1:10">
      <c r="A183" s="12" t="s">
        <v>21</v>
      </c>
      <c r="B183" s="3"/>
      <c r="C183" s="3"/>
      <c r="D183" s="7"/>
      <c r="E183" s="10"/>
      <c r="F183" s="20">
        <f>SUM(F177:G182)</f>
        <v>79685.8</v>
      </c>
      <c r="H183" s="8"/>
      <c r="I183" s="11"/>
      <c r="J183" s="10"/>
    </row>
    <row r="184" spans="1:10" ht="15.75" customHeight="1">
      <c r="A184" s="13" t="s">
        <v>22</v>
      </c>
      <c r="B184" s="13" t="s">
        <v>23</v>
      </c>
      <c r="C184" s="13" t="s">
        <v>24</v>
      </c>
      <c r="D184" s="14">
        <v>112232844</v>
      </c>
      <c r="E184" s="10"/>
      <c r="H184" s="8"/>
      <c r="I184" s="11"/>
      <c r="J184" s="10"/>
    </row>
    <row r="187" spans="1:10">
      <c r="A187" s="1" t="s">
        <v>0</v>
      </c>
      <c r="B187" s="2"/>
      <c r="C187" s="2"/>
      <c r="D187" s="2"/>
      <c r="E187" s="2"/>
      <c r="F187" s="2"/>
      <c r="G187" s="2"/>
      <c r="H187" s="2"/>
      <c r="I187" s="2"/>
      <c r="J187" s="2"/>
    </row>
    <row r="188" spans="1:10">
      <c r="A188" s="3" t="s">
        <v>86</v>
      </c>
      <c r="B188" s="2"/>
      <c r="C188" s="2"/>
      <c r="D188" s="2"/>
      <c r="E188" s="2"/>
      <c r="F188" s="2"/>
      <c r="G188" s="2"/>
      <c r="H188" s="2"/>
      <c r="I188" s="2"/>
      <c r="J188" s="2"/>
    </row>
    <row r="189" spans="1:10">
      <c r="A189" s="88" t="s">
        <v>0</v>
      </c>
      <c r="B189" s="88" t="s">
        <v>2</v>
      </c>
      <c r="C189" s="88" t="s">
        <v>3</v>
      </c>
      <c r="D189" s="88" t="s">
        <v>4</v>
      </c>
      <c r="E189" s="88" t="s">
        <v>5</v>
      </c>
      <c r="F189" s="88" t="s">
        <v>6</v>
      </c>
      <c r="G189" s="90"/>
      <c r="H189" s="91"/>
      <c r="I189" s="88" t="s">
        <v>7</v>
      </c>
      <c r="J189" s="88" t="s">
        <v>8</v>
      </c>
    </row>
    <row r="190" spans="1:10">
      <c r="A190" s="89"/>
      <c r="B190" s="89"/>
      <c r="C190" s="89"/>
      <c r="D190" s="89"/>
      <c r="E190" s="89"/>
      <c r="F190" s="4" t="s">
        <v>9</v>
      </c>
      <c r="G190" s="4" t="s">
        <v>10</v>
      </c>
      <c r="H190" s="4" t="s">
        <v>11</v>
      </c>
      <c r="I190" s="89"/>
      <c r="J190" s="89"/>
    </row>
    <row r="191" spans="1:10">
      <c r="A191" s="5" t="s">
        <v>1373</v>
      </c>
      <c r="B191" s="6">
        <v>44881.728535775474</v>
      </c>
      <c r="C191" s="5" t="s">
        <v>1355</v>
      </c>
      <c r="D191" s="9">
        <v>45143325177</v>
      </c>
      <c r="E191" s="10" t="s">
        <v>1356</v>
      </c>
      <c r="H191" s="8">
        <v>6880.71</v>
      </c>
      <c r="I191" s="5" t="s">
        <v>15</v>
      </c>
      <c r="J191" s="5" t="s">
        <v>1358</v>
      </c>
    </row>
    <row r="192" spans="1:10">
      <c r="A192" s="5" t="s">
        <v>1373</v>
      </c>
      <c r="B192" s="6">
        <v>44881.728535775474</v>
      </c>
      <c r="C192" s="5" t="s">
        <v>1355</v>
      </c>
      <c r="D192" s="9">
        <v>45163048854</v>
      </c>
      <c r="E192" s="10" t="s">
        <v>1356</v>
      </c>
      <c r="H192" s="8">
        <v>23577.66</v>
      </c>
      <c r="I192" s="5" t="s">
        <v>15</v>
      </c>
      <c r="J192" s="5" t="s">
        <v>1358</v>
      </c>
    </row>
    <row r="193" spans="1:10">
      <c r="A193" s="5" t="s">
        <v>1373</v>
      </c>
      <c r="B193" s="6">
        <v>44881.728535775474</v>
      </c>
      <c r="C193" s="5" t="s">
        <v>1355</v>
      </c>
      <c r="D193" s="7"/>
      <c r="E193" s="10"/>
      <c r="F193" s="8">
        <v>19593.8</v>
      </c>
      <c r="I193" s="11" t="s">
        <v>9</v>
      </c>
      <c r="J193" s="5" t="s">
        <v>1358</v>
      </c>
    </row>
    <row r="194" spans="1:10">
      <c r="A194" s="5" t="s">
        <v>1373</v>
      </c>
      <c r="B194" s="6">
        <v>44881.728535775474</v>
      </c>
      <c r="C194" s="5" t="s">
        <v>1355</v>
      </c>
      <c r="D194" s="7"/>
      <c r="E194" s="10"/>
      <c r="F194" s="8">
        <v>3294.4</v>
      </c>
      <c r="I194" s="11" t="s">
        <v>9</v>
      </c>
      <c r="J194" s="10" t="s">
        <v>1357</v>
      </c>
    </row>
    <row r="195" spans="1:10">
      <c r="A195" s="5" t="s">
        <v>1373</v>
      </c>
      <c r="B195" s="6">
        <v>44881.728535775474</v>
      </c>
      <c r="C195" s="5" t="s">
        <v>1355</v>
      </c>
      <c r="D195" s="7"/>
      <c r="E195" s="10"/>
      <c r="F195" s="8">
        <v>12023.3</v>
      </c>
      <c r="I195" s="11" t="s">
        <v>9</v>
      </c>
      <c r="J195" s="5" t="s">
        <v>1359</v>
      </c>
    </row>
    <row r="196" spans="1:10">
      <c r="A196" s="5" t="s">
        <v>1373</v>
      </c>
      <c r="B196" s="6">
        <v>44881.728535775474</v>
      </c>
      <c r="C196" s="5" t="s">
        <v>1355</v>
      </c>
      <c r="D196" s="7"/>
      <c r="E196" s="10"/>
      <c r="F196" s="8">
        <v>66941.2</v>
      </c>
      <c r="I196" s="11" t="s">
        <v>9</v>
      </c>
      <c r="J196" s="10" t="s">
        <v>1368</v>
      </c>
    </row>
    <row r="197" spans="1:10">
      <c r="A197" s="5" t="s">
        <v>1373</v>
      </c>
      <c r="B197" s="6">
        <v>44881.728535775474</v>
      </c>
      <c r="C197" s="5" t="s">
        <v>1355</v>
      </c>
      <c r="D197" s="7"/>
      <c r="E197" s="10"/>
      <c r="F197" s="8">
        <v>13915</v>
      </c>
      <c r="I197" s="11" t="s">
        <v>9</v>
      </c>
      <c r="J197" s="10" t="s">
        <v>1362</v>
      </c>
    </row>
    <row r="198" spans="1:10">
      <c r="A198" s="12" t="s">
        <v>21</v>
      </c>
      <c r="B198" s="3"/>
      <c r="C198" s="3"/>
      <c r="D198" s="7"/>
      <c r="E198" s="10"/>
      <c r="F198" s="20">
        <f>SUM(F191:G197)</f>
        <v>115767.7</v>
      </c>
      <c r="H198" s="8"/>
      <c r="I198" s="11"/>
      <c r="J198" s="5"/>
    </row>
    <row r="199" spans="1:10" ht="15.75" customHeight="1">
      <c r="A199" s="13" t="s">
        <v>22</v>
      </c>
      <c r="B199" s="13" t="s">
        <v>23</v>
      </c>
      <c r="C199" s="13" t="s">
        <v>24</v>
      </c>
      <c r="D199" s="14">
        <v>112252816</v>
      </c>
      <c r="E199" s="10"/>
      <c r="H199" s="8"/>
      <c r="I199" s="11"/>
      <c r="J199" s="5"/>
    </row>
    <row r="202" spans="1:10">
      <c r="A202" s="1" t="s">
        <v>0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3" t="s">
        <v>90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88" t="s">
        <v>0</v>
      </c>
      <c r="B204" s="88" t="s">
        <v>2</v>
      </c>
      <c r="C204" s="88" t="s">
        <v>3</v>
      </c>
      <c r="D204" s="88" t="s">
        <v>4</v>
      </c>
      <c r="E204" s="88" t="s">
        <v>5</v>
      </c>
      <c r="F204" s="88" t="s">
        <v>6</v>
      </c>
      <c r="G204" s="90"/>
      <c r="H204" s="91"/>
      <c r="I204" s="88" t="s">
        <v>7</v>
      </c>
      <c r="J204" s="88" t="s">
        <v>8</v>
      </c>
    </row>
    <row r="205" spans="1:10">
      <c r="A205" s="89"/>
      <c r="B205" s="89"/>
      <c r="C205" s="89"/>
      <c r="D205" s="89"/>
      <c r="E205" s="89"/>
      <c r="F205" s="4" t="s">
        <v>9</v>
      </c>
      <c r="G205" s="4" t="s">
        <v>10</v>
      </c>
      <c r="H205" s="4" t="s">
        <v>11</v>
      </c>
      <c r="I205" s="89"/>
      <c r="J205" s="89"/>
    </row>
    <row r="206" spans="1:10">
      <c r="A206" s="5" t="s">
        <v>1374</v>
      </c>
      <c r="B206" s="6">
        <v>44882.936844490738</v>
      </c>
      <c r="C206" s="5" t="s">
        <v>1355</v>
      </c>
      <c r="D206" s="9">
        <v>54310628008</v>
      </c>
      <c r="E206" s="10" t="s">
        <v>1356</v>
      </c>
      <c r="H206" s="8">
        <v>4023.55</v>
      </c>
      <c r="I206" s="5" t="s">
        <v>15</v>
      </c>
      <c r="J206" s="5" t="s">
        <v>1358</v>
      </c>
    </row>
    <row r="207" spans="1:10">
      <c r="A207" s="5" t="s">
        <v>1374</v>
      </c>
      <c r="B207" s="6">
        <v>44882.936844490738</v>
      </c>
      <c r="C207" s="5" t="s">
        <v>1355</v>
      </c>
      <c r="D207" s="9">
        <v>45143329178</v>
      </c>
      <c r="E207" s="10" t="s">
        <v>1356</v>
      </c>
      <c r="H207" s="8">
        <v>5880.41</v>
      </c>
      <c r="I207" s="5" t="s">
        <v>15</v>
      </c>
      <c r="J207" s="5" t="s">
        <v>1358</v>
      </c>
    </row>
    <row r="208" spans="1:10">
      <c r="A208" s="5" t="s">
        <v>1374</v>
      </c>
      <c r="B208" s="6">
        <v>44882.936844490738</v>
      </c>
      <c r="C208" s="5" t="s">
        <v>1355</v>
      </c>
      <c r="D208" s="9">
        <v>54310628276</v>
      </c>
      <c r="E208" s="10" t="s">
        <v>1356</v>
      </c>
      <c r="H208" s="8">
        <v>2927.11</v>
      </c>
      <c r="I208" s="5" t="s">
        <v>15</v>
      </c>
      <c r="J208" s="5" t="s">
        <v>1358</v>
      </c>
    </row>
    <row r="209" spans="1:10">
      <c r="A209" s="5" t="s">
        <v>1374</v>
      </c>
      <c r="B209" s="6">
        <v>44882.936844490738</v>
      </c>
      <c r="C209" s="5" t="s">
        <v>1355</v>
      </c>
      <c r="D209" s="9">
        <v>54510628714</v>
      </c>
      <c r="E209" s="10" t="s">
        <v>1356</v>
      </c>
      <c r="H209" s="8">
        <v>9232.69</v>
      </c>
      <c r="I209" s="5" t="s">
        <v>15</v>
      </c>
      <c r="J209" s="5" t="s">
        <v>1358</v>
      </c>
    </row>
    <row r="210" spans="1:10">
      <c r="A210" s="5" t="s">
        <v>1374</v>
      </c>
      <c r="B210" s="6">
        <v>44882.936844490738</v>
      </c>
      <c r="C210" s="5" t="s">
        <v>1355</v>
      </c>
      <c r="D210" s="7"/>
      <c r="E210" s="10"/>
      <c r="F210" s="8">
        <v>17548.400000000001</v>
      </c>
      <c r="I210" s="11" t="s">
        <v>9</v>
      </c>
      <c r="J210" s="5" t="s">
        <v>1358</v>
      </c>
    </row>
    <row r="211" spans="1:10">
      <c r="A211" s="5" t="s">
        <v>1374</v>
      </c>
      <c r="B211" s="6">
        <v>44882.936844490738</v>
      </c>
      <c r="C211" s="5" t="s">
        <v>1355</v>
      </c>
      <c r="D211" s="7"/>
      <c r="E211" s="10"/>
      <c r="F211" s="8">
        <v>5358</v>
      </c>
      <c r="I211" s="11" t="s">
        <v>9</v>
      </c>
      <c r="J211" s="10" t="s">
        <v>1357</v>
      </c>
    </row>
    <row r="212" spans="1:10">
      <c r="A212" s="5" t="s">
        <v>1374</v>
      </c>
      <c r="B212" s="6">
        <v>44882.936844490738</v>
      </c>
      <c r="C212" s="5" t="s">
        <v>1355</v>
      </c>
      <c r="D212" s="7"/>
      <c r="E212" s="10"/>
      <c r="F212" s="8">
        <v>103083.8</v>
      </c>
      <c r="I212" s="11" t="s">
        <v>9</v>
      </c>
      <c r="J212" s="5" t="s">
        <v>1359</v>
      </c>
    </row>
    <row r="213" spans="1:10">
      <c r="A213" s="5" t="s">
        <v>1374</v>
      </c>
      <c r="B213" s="6">
        <v>44882.936844490738</v>
      </c>
      <c r="C213" s="5" t="s">
        <v>1355</v>
      </c>
      <c r="D213" s="7"/>
      <c r="E213" s="10"/>
      <c r="F213" s="8">
        <v>10181.6</v>
      </c>
      <c r="I213" s="11" t="s">
        <v>9</v>
      </c>
      <c r="J213" s="10" t="s">
        <v>1368</v>
      </c>
    </row>
    <row r="214" spans="1:10">
      <c r="A214" s="5" t="s">
        <v>1374</v>
      </c>
      <c r="B214" s="6">
        <v>44882.936844490738</v>
      </c>
      <c r="C214" s="5" t="s">
        <v>1355</v>
      </c>
      <c r="D214" s="7"/>
      <c r="E214" s="10"/>
      <c r="F214" s="8">
        <v>18696</v>
      </c>
      <c r="I214" s="11" t="s">
        <v>9</v>
      </c>
      <c r="J214" s="10" t="s">
        <v>1362</v>
      </c>
    </row>
    <row r="215" spans="1:10">
      <c r="A215" s="12" t="s">
        <v>21</v>
      </c>
      <c r="B215" s="3"/>
      <c r="C215" s="3"/>
      <c r="D215" s="7"/>
      <c r="E215" s="10"/>
      <c r="F215" s="19">
        <f>SUM(F206:G214)</f>
        <v>154867.80000000002</v>
      </c>
      <c r="H215" s="8"/>
      <c r="I215" s="11"/>
      <c r="J215" s="5"/>
    </row>
    <row r="216" spans="1:10" ht="15.75" customHeight="1">
      <c r="A216" s="13" t="s">
        <v>22</v>
      </c>
      <c r="B216" s="13" t="s">
        <v>23</v>
      </c>
      <c r="C216" s="13" t="s">
        <v>24</v>
      </c>
      <c r="D216" s="14">
        <v>112252817</v>
      </c>
      <c r="E216" s="10"/>
      <c r="H216" s="8"/>
      <c r="I216" s="11"/>
      <c r="J216" s="5"/>
    </row>
    <row r="219" spans="1:10">
      <c r="A219" s="1" t="s">
        <v>0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3" t="s">
        <v>94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88" t="s">
        <v>0</v>
      </c>
      <c r="B221" s="88" t="s">
        <v>2</v>
      </c>
      <c r="C221" s="88" t="s">
        <v>3</v>
      </c>
      <c r="D221" s="88" t="s">
        <v>4</v>
      </c>
      <c r="E221" s="88" t="s">
        <v>5</v>
      </c>
      <c r="F221" s="88" t="s">
        <v>6</v>
      </c>
      <c r="G221" s="90"/>
      <c r="H221" s="91"/>
      <c r="I221" s="88" t="s">
        <v>7</v>
      </c>
      <c r="J221" s="88" t="s">
        <v>8</v>
      </c>
    </row>
    <row r="222" spans="1:10">
      <c r="A222" s="89"/>
      <c r="B222" s="89"/>
      <c r="C222" s="89"/>
      <c r="D222" s="89"/>
      <c r="E222" s="89"/>
      <c r="F222" s="4" t="s">
        <v>9</v>
      </c>
      <c r="G222" s="4" t="s">
        <v>10</v>
      </c>
      <c r="H222" s="4" t="s">
        <v>11</v>
      </c>
      <c r="I222" s="89"/>
      <c r="J222" s="89"/>
    </row>
    <row r="223" spans="1:10">
      <c r="A223" s="5" t="s">
        <v>1375</v>
      </c>
      <c r="B223" s="6">
        <v>44883.69455108796</v>
      </c>
      <c r="C223" s="5" t="s">
        <v>1355</v>
      </c>
      <c r="D223" s="9">
        <v>45152952125</v>
      </c>
      <c r="E223" s="10" t="s">
        <v>1356</v>
      </c>
      <c r="H223" s="8">
        <v>496</v>
      </c>
      <c r="I223" s="5" t="s">
        <v>15</v>
      </c>
      <c r="J223" s="10" t="s">
        <v>1357</v>
      </c>
    </row>
    <row r="224" spans="1:10">
      <c r="A224" s="5" t="s">
        <v>1375</v>
      </c>
      <c r="B224" s="6">
        <v>44883.69455108796</v>
      </c>
      <c r="C224" s="5" t="s">
        <v>1355</v>
      </c>
      <c r="D224" s="9">
        <v>45152951394</v>
      </c>
      <c r="E224" s="10" t="s">
        <v>1356</v>
      </c>
      <c r="H224" s="8">
        <v>386.1</v>
      </c>
      <c r="I224" s="5" t="s">
        <v>15</v>
      </c>
      <c r="J224" s="10" t="s">
        <v>1368</v>
      </c>
    </row>
    <row r="225" spans="1:10">
      <c r="A225" s="5" t="s">
        <v>1375</v>
      </c>
      <c r="B225" s="6">
        <v>44883.69455108796</v>
      </c>
      <c r="C225" s="5" t="s">
        <v>1355</v>
      </c>
      <c r="D225" s="9">
        <v>45132962274</v>
      </c>
      <c r="E225" s="10" t="s">
        <v>1356</v>
      </c>
      <c r="H225" s="8">
        <v>4620</v>
      </c>
      <c r="I225" s="5" t="s">
        <v>15</v>
      </c>
      <c r="J225" s="5" t="s">
        <v>1358</v>
      </c>
    </row>
    <row r="226" spans="1:10">
      <c r="A226" s="5" t="s">
        <v>1375</v>
      </c>
      <c r="B226" s="6">
        <v>44883.69455108796</v>
      </c>
      <c r="C226" s="5" t="s">
        <v>1355</v>
      </c>
      <c r="D226" s="9">
        <v>45113101706</v>
      </c>
      <c r="E226" s="10" t="s">
        <v>1356</v>
      </c>
      <c r="H226" s="8">
        <v>1833.6</v>
      </c>
      <c r="I226" s="5" t="s">
        <v>15</v>
      </c>
      <c r="J226" s="5" t="s">
        <v>1358</v>
      </c>
    </row>
    <row r="227" spans="1:10">
      <c r="A227" s="5" t="s">
        <v>1375</v>
      </c>
      <c r="B227" s="6">
        <v>44883.69455108796</v>
      </c>
      <c r="C227" s="5" t="s">
        <v>1355</v>
      </c>
      <c r="D227" s="9">
        <v>45173022199</v>
      </c>
      <c r="E227" s="10" t="s">
        <v>1356</v>
      </c>
      <c r="H227" s="8">
        <v>1410</v>
      </c>
      <c r="I227" s="5" t="s">
        <v>15</v>
      </c>
      <c r="J227" s="5" t="s">
        <v>1358</v>
      </c>
    </row>
    <row r="228" spans="1:10">
      <c r="A228" s="5" t="s">
        <v>1375</v>
      </c>
      <c r="B228" s="6">
        <v>44883.69455108796</v>
      </c>
      <c r="C228" s="5" t="s">
        <v>1355</v>
      </c>
      <c r="D228" s="7">
        <v>4615074</v>
      </c>
      <c r="E228" s="5" t="s">
        <v>14</v>
      </c>
      <c r="H228" s="8">
        <v>9268.99</v>
      </c>
      <c r="I228" s="5" t="s">
        <v>15</v>
      </c>
      <c r="J228" s="5" t="s">
        <v>1358</v>
      </c>
    </row>
    <row r="229" spans="1:10">
      <c r="A229" s="5" t="s">
        <v>1375</v>
      </c>
      <c r="B229" s="6">
        <v>44883.69455108796</v>
      </c>
      <c r="C229" s="5" t="s">
        <v>1355</v>
      </c>
      <c r="D229" s="7"/>
      <c r="E229" s="10"/>
      <c r="F229" s="8">
        <v>19224.599999999999</v>
      </c>
      <c r="I229" s="11" t="s">
        <v>9</v>
      </c>
      <c r="J229" s="5" t="s">
        <v>1358</v>
      </c>
    </row>
    <row r="230" spans="1:10">
      <c r="A230" s="5" t="s">
        <v>1375</v>
      </c>
      <c r="B230" s="6">
        <v>44883.69455108796</v>
      </c>
      <c r="C230" s="5" t="s">
        <v>1355</v>
      </c>
      <c r="D230" s="7"/>
      <c r="E230" s="10"/>
      <c r="F230" s="8">
        <v>3953.1</v>
      </c>
      <c r="I230" s="11" t="s">
        <v>9</v>
      </c>
      <c r="J230" s="10" t="s">
        <v>1357</v>
      </c>
    </row>
    <row r="231" spans="1:10">
      <c r="A231" s="5" t="s">
        <v>1375</v>
      </c>
      <c r="B231" s="6">
        <v>44883.69455108796</v>
      </c>
      <c r="C231" s="5" t="s">
        <v>1355</v>
      </c>
      <c r="D231" s="7"/>
      <c r="E231" s="10"/>
      <c r="F231" s="8">
        <v>10181.1</v>
      </c>
      <c r="I231" s="11" t="s">
        <v>9</v>
      </c>
      <c r="J231" s="5" t="s">
        <v>1359</v>
      </c>
    </row>
    <row r="232" spans="1:10">
      <c r="A232" s="5" t="s">
        <v>1375</v>
      </c>
      <c r="B232" s="6">
        <v>44883.69455108796</v>
      </c>
      <c r="C232" s="5" t="s">
        <v>1355</v>
      </c>
      <c r="D232" s="7"/>
      <c r="E232" s="10"/>
      <c r="F232" s="8">
        <v>43663.8</v>
      </c>
      <c r="I232" s="11" t="s">
        <v>9</v>
      </c>
      <c r="J232" s="10" t="s">
        <v>1368</v>
      </c>
    </row>
    <row r="233" spans="1:10">
      <c r="A233" s="12" t="s">
        <v>21</v>
      </c>
      <c r="B233" s="3"/>
      <c r="C233" s="3"/>
      <c r="D233" s="7"/>
      <c r="E233" s="10"/>
      <c r="F233" s="20">
        <f>SUM(F223:G232)</f>
        <v>77022.600000000006</v>
      </c>
      <c r="G233" s="8"/>
      <c r="I233" s="11"/>
      <c r="J233" s="5"/>
    </row>
    <row r="234" spans="1:10" ht="15.75" customHeight="1">
      <c r="A234" s="13" t="s">
        <v>22</v>
      </c>
      <c r="B234" s="13" t="s">
        <v>23</v>
      </c>
      <c r="C234" s="13" t="s">
        <v>24</v>
      </c>
      <c r="D234" s="14">
        <v>112260448</v>
      </c>
      <c r="E234" s="10"/>
      <c r="G234" s="8"/>
      <c r="I234" s="11"/>
      <c r="J234" s="5"/>
    </row>
    <row r="237" spans="1:10">
      <c r="A237" s="1" t="s">
        <v>0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3" t="s">
        <v>98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88" t="s">
        <v>0</v>
      </c>
      <c r="B239" s="88" t="s">
        <v>2</v>
      </c>
      <c r="C239" s="88" t="s">
        <v>3</v>
      </c>
      <c r="D239" s="88" t="s">
        <v>4</v>
      </c>
      <c r="E239" s="88" t="s">
        <v>5</v>
      </c>
      <c r="F239" s="88" t="s">
        <v>6</v>
      </c>
      <c r="G239" s="90"/>
      <c r="H239" s="91"/>
      <c r="I239" s="88" t="s">
        <v>7</v>
      </c>
      <c r="J239" s="88" t="s">
        <v>8</v>
      </c>
    </row>
    <row r="240" spans="1:10">
      <c r="A240" s="89"/>
      <c r="B240" s="89"/>
      <c r="C240" s="89"/>
      <c r="D240" s="89"/>
      <c r="E240" s="89"/>
      <c r="F240" s="4" t="s">
        <v>9</v>
      </c>
      <c r="G240" s="4" t="s">
        <v>10</v>
      </c>
      <c r="H240" s="4" t="s">
        <v>11</v>
      </c>
      <c r="I240" s="89"/>
      <c r="J240" s="89"/>
    </row>
    <row r="241" spans="1:10">
      <c r="A241" s="15" t="s">
        <v>1363</v>
      </c>
      <c r="B241" s="28"/>
      <c r="C241" s="5"/>
      <c r="D241" s="9"/>
      <c r="E241" s="10"/>
      <c r="H241" s="8"/>
      <c r="I241" s="5"/>
      <c r="J241" s="5"/>
    </row>
    <row r="242" spans="1:10">
      <c r="A242" s="12" t="s">
        <v>21</v>
      </c>
      <c r="B242" s="3"/>
      <c r="C242" s="3"/>
      <c r="D242" s="7"/>
      <c r="E242" s="10"/>
      <c r="F242" s="18"/>
      <c r="H242" s="8"/>
      <c r="I242" s="11"/>
      <c r="J242" s="5"/>
    </row>
    <row r="243" spans="1:10">
      <c r="A243" s="13" t="s">
        <v>22</v>
      </c>
      <c r="B243" s="13" t="s">
        <v>23</v>
      </c>
      <c r="C243" s="13" t="s">
        <v>24</v>
      </c>
      <c r="D243" s="7"/>
      <c r="E243" s="10"/>
      <c r="H243" s="8"/>
      <c r="I243" s="11"/>
      <c r="J243" s="5"/>
    </row>
    <row r="246" spans="1:10">
      <c r="A246" s="1" t="s">
        <v>0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3" t="s">
        <v>100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88" t="s">
        <v>0</v>
      </c>
      <c r="B248" s="88" t="s">
        <v>2</v>
      </c>
      <c r="C248" s="88" t="s">
        <v>3</v>
      </c>
      <c r="D248" s="88" t="s">
        <v>4</v>
      </c>
      <c r="E248" s="88" t="s">
        <v>5</v>
      </c>
      <c r="F248" s="88" t="s">
        <v>6</v>
      </c>
      <c r="G248" s="90"/>
      <c r="H248" s="91"/>
      <c r="I248" s="88" t="s">
        <v>7</v>
      </c>
      <c r="J248" s="88" t="s">
        <v>8</v>
      </c>
    </row>
    <row r="249" spans="1:10">
      <c r="A249" s="89"/>
      <c r="B249" s="89"/>
      <c r="C249" s="89"/>
      <c r="D249" s="89"/>
      <c r="E249" s="89"/>
      <c r="F249" s="4" t="s">
        <v>9</v>
      </c>
      <c r="G249" s="4" t="s">
        <v>10</v>
      </c>
      <c r="H249" s="4" t="s">
        <v>11</v>
      </c>
      <c r="I249" s="89"/>
      <c r="J249" s="89"/>
    </row>
    <row r="250" spans="1:10">
      <c r="A250" s="5" t="s">
        <v>1376</v>
      </c>
      <c r="B250" s="6">
        <v>44886.455178599543</v>
      </c>
      <c r="C250" s="5" t="s">
        <v>1355</v>
      </c>
      <c r="D250" s="9">
        <v>45152954349</v>
      </c>
      <c r="E250" s="10" t="s">
        <v>1356</v>
      </c>
      <c r="H250" s="8">
        <v>10744.4</v>
      </c>
      <c r="I250" s="5" t="s">
        <v>15</v>
      </c>
      <c r="J250" s="5" t="s">
        <v>1358</v>
      </c>
    </row>
    <row r="251" spans="1:10">
      <c r="A251" s="5" t="s">
        <v>1376</v>
      </c>
      <c r="B251" s="6">
        <v>44886.455178599543</v>
      </c>
      <c r="C251" s="5" t="s">
        <v>1355</v>
      </c>
      <c r="D251" s="9">
        <v>54710629559</v>
      </c>
      <c r="E251" s="10" t="s">
        <v>1356</v>
      </c>
      <c r="H251" s="8">
        <v>1149.44</v>
      </c>
      <c r="I251" s="5" t="s">
        <v>15</v>
      </c>
      <c r="J251" s="5" t="s">
        <v>1358</v>
      </c>
    </row>
    <row r="252" spans="1:10">
      <c r="A252" s="5" t="s">
        <v>1376</v>
      </c>
      <c r="B252" s="6">
        <v>44886.455178599543</v>
      </c>
      <c r="C252" s="5" t="s">
        <v>1355</v>
      </c>
      <c r="D252" s="9">
        <v>45143332879</v>
      </c>
      <c r="E252" s="10" t="s">
        <v>1356</v>
      </c>
      <c r="H252" s="8">
        <v>480</v>
      </c>
      <c r="I252" s="5" t="s">
        <v>15</v>
      </c>
      <c r="J252" s="10" t="s">
        <v>1368</v>
      </c>
    </row>
    <row r="253" spans="1:10">
      <c r="A253" s="5" t="s">
        <v>1376</v>
      </c>
      <c r="B253" s="6">
        <v>44886.455178599543</v>
      </c>
      <c r="C253" s="5" t="s">
        <v>1355</v>
      </c>
      <c r="D253" s="9">
        <v>54310629350</v>
      </c>
      <c r="E253" s="10" t="s">
        <v>1356</v>
      </c>
      <c r="H253" s="8">
        <v>5528.89</v>
      </c>
      <c r="I253" s="5" t="s">
        <v>15</v>
      </c>
      <c r="J253" s="5" t="s">
        <v>1358</v>
      </c>
    </row>
    <row r="254" spans="1:10">
      <c r="A254" s="5" t="s">
        <v>1376</v>
      </c>
      <c r="B254" s="6">
        <v>44886.455178599543</v>
      </c>
      <c r="C254" s="5" t="s">
        <v>1355</v>
      </c>
      <c r="D254" s="9">
        <v>45152956046</v>
      </c>
      <c r="E254" s="10" t="s">
        <v>1356</v>
      </c>
      <c r="H254" s="8">
        <v>1000</v>
      </c>
      <c r="I254" s="5" t="s">
        <v>15</v>
      </c>
      <c r="J254" s="5" t="s">
        <v>1359</v>
      </c>
    </row>
    <row r="255" spans="1:10">
      <c r="A255" s="5" t="s">
        <v>1376</v>
      </c>
      <c r="B255" s="6">
        <v>44886.455178599543</v>
      </c>
      <c r="C255" s="5" t="s">
        <v>1355</v>
      </c>
      <c r="D255" s="9">
        <v>45152956047</v>
      </c>
      <c r="E255" s="10" t="s">
        <v>1356</v>
      </c>
      <c r="H255" s="8">
        <v>900.19</v>
      </c>
      <c r="I255" s="5" t="s">
        <v>15</v>
      </c>
      <c r="J255" s="5" t="s">
        <v>1359</v>
      </c>
    </row>
    <row r="256" spans="1:10">
      <c r="A256" s="5" t="s">
        <v>1376</v>
      </c>
      <c r="B256" s="6">
        <v>44886.455178599543</v>
      </c>
      <c r="C256" s="5" t="s">
        <v>1355</v>
      </c>
      <c r="D256" s="7"/>
      <c r="E256" s="10"/>
      <c r="F256" s="8">
        <v>10376.700000000001</v>
      </c>
      <c r="I256" s="11" t="s">
        <v>9</v>
      </c>
      <c r="J256" s="5" t="s">
        <v>1358</v>
      </c>
    </row>
    <row r="257" spans="1:10">
      <c r="A257" s="5" t="s">
        <v>1376</v>
      </c>
      <c r="B257" s="6">
        <v>44886.455178599543</v>
      </c>
      <c r="C257" s="5" t="s">
        <v>1355</v>
      </c>
      <c r="D257" s="7"/>
      <c r="E257" s="10"/>
      <c r="F257" s="8">
        <v>7571</v>
      </c>
      <c r="I257" s="11" t="s">
        <v>9</v>
      </c>
      <c r="J257" s="10" t="s">
        <v>1357</v>
      </c>
    </row>
    <row r="258" spans="1:10">
      <c r="A258" s="5" t="s">
        <v>1376</v>
      </c>
      <c r="B258" s="6">
        <v>44886.455178599543</v>
      </c>
      <c r="C258" s="5" t="s">
        <v>1355</v>
      </c>
      <c r="D258" s="7"/>
      <c r="E258" s="10"/>
      <c r="F258" s="8">
        <v>19101.599999999999</v>
      </c>
      <c r="I258" s="11" t="s">
        <v>9</v>
      </c>
      <c r="J258" s="5" t="s">
        <v>1359</v>
      </c>
    </row>
    <row r="259" spans="1:10">
      <c r="A259" s="5" t="s">
        <v>1376</v>
      </c>
      <c r="B259" s="6">
        <v>44886.455178599543</v>
      </c>
      <c r="C259" s="5" t="s">
        <v>1355</v>
      </c>
      <c r="D259" s="7"/>
      <c r="E259" s="10"/>
      <c r="F259" s="8">
        <v>8111.6</v>
      </c>
      <c r="I259" s="11" t="s">
        <v>9</v>
      </c>
      <c r="J259" s="10" t="s">
        <v>1368</v>
      </c>
    </row>
    <row r="260" spans="1:10">
      <c r="A260" s="12" t="s">
        <v>21</v>
      </c>
      <c r="B260" s="3"/>
      <c r="C260" s="3"/>
      <c r="D260" s="7"/>
      <c r="E260" s="10"/>
      <c r="F260" s="19">
        <f>SUM(F250:G259)</f>
        <v>45160.9</v>
      </c>
      <c r="H260" s="8"/>
      <c r="I260" s="11"/>
      <c r="J260" s="5"/>
    </row>
    <row r="261" spans="1:10" ht="15.75" customHeight="1">
      <c r="A261" s="13" t="s">
        <v>22</v>
      </c>
      <c r="B261" s="13" t="s">
        <v>23</v>
      </c>
      <c r="C261" s="13" t="s">
        <v>24</v>
      </c>
      <c r="D261" s="14">
        <v>112260450</v>
      </c>
      <c r="E261" s="10"/>
      <c r="H261" s="8"/>
      <c r="I261" s="11"/>
      <c r="J261" s="5"/>
    </row>
    <row r="262" spans="1:10">
      <c r="A262" s="5"/>
      <c r="B262" s="6"/>
      <c r="C262" s="5"/>
      <c r="D262" s="7"/>
      <c r="E262" s="10"/>
      <c r="H262" s="8"/>
      <c r="I262" s="11"/>
      <c r="J262" s="5"/>
    </row>
    <row r="263" spans="1:10">
      <c r="A263" s="5"/>
      <c r="B263" s="6"/>
      <c r="C263" s="5"/>
      <c r="D263" s="7"/>
      <c r="E263" s="10"/>
      <c r="H263" s="8"/>
      <c r="I263" s="11"/>
      <c r="J263" s="5"/>
    </row>
    <row r="264" spans="1:10">
      <c r="A264" s="5" t="s">
        <v>1377</v>
      </c>
      <c r="B264" s="6">
        <v>44886.718061990738</v>
      </c>
      <c r="C264" s="5" t="s">
        <v>1355</v>
      </c>
      <c r="D264" s="7"/>
      <c r="E264" s="10"/>
      <c r="G264" s="8">
        <v>36106.65</v>
      </c>
      <c r="I264" s="11" t="s">
        <v>10</v>
      </c>
      <c r="J264" s="5" t="s">
        <v>1358</v>
      </c>
    </row>
    <row r="265" spans="1:10">
      <c r="A265" s="5" t="s">
        <v>1377</v>
      </c>
      <c r="B265" s="6">
        <v>44886.718061990738</v>
      </c>
      <c r="C265" s="5" t="s">
        <v>1355</v>
      </c>
      <c r="D265" s="7"/>
      <c r="E265" s="10"/>
      <c r="F265" s="8">
        <v>19564.8</v>
      </c>
      <c r="I265" s="11" t="s">
        <v>9</v>
      </c>
      <c r="J265" s="5" t="s">
        <v>1358</v>
      </c>
    </row>
    <row r="266" spans="1:10">
      <c r="A266" s="5" t="s">
        <v>1377</v>
      </c>
      <c r="B266" s="6">
        <v>44886.718061990738</v>
      </c>
      <c r="C266" s="5" t="s">
        <v>1355</v>
      </c>
      <c r="D266" s="7"/>
      <c r="E266" s="10"/>
      <c r="F266" s="8">
        <v>24015.3</v>
      </c>
      <c r="I266" s="11" t="s">
        <v>9</v>
      </c>
      <c r="J266" s="5" t="s">
        <v>1359</v>
      </c>
    </row>
    <row r="267" spans="1:10">
      <c r="A267" s="12" t="s">
        <v>21</v>
      </c>
      <c r="B267" s="3"/>
      <c r="C267" s="3"/>
      <c r="D267" s="7"/>
      <c r="E267" s="10"/>
      <c r="F267" s="19">
        <f>SUM(F264:G266)</f>
        <v>79686.75</v>
      </c>
      <c r="H267" s="8"/>
      <c r="I267" s="11"/>
      <c r="J267" s="5"/>
    </row>
    <row r="268" spans="1:10" ht="15.75" customHeight="1">
      <c r="A268" s="13" t="s">
        <v>22</v>
      </c>
      <c r="B268" s="13" t="s">
        <v>23</v>
      </c>
      <c r="C268" s="13" t="s">
        <v>24</v>
      </c>
      <c r="D268" s="14">
        <v>112273994</v>
      </c>
      <c r="E268" s="10"/>
      <c r="H268" s="8"/>
      <c r="I268" s="11"/>
      <c r="J268" s="5"/>
    </row>
    <row r="271" spans="1:10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3" t="s">
        <v>104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88" t="s">
        <v>0</v>
      </c>
      <c r="B273" s="88" t="s">
        <v>2</v>
      </c>
      <c r="C273" s="88" t="s">
        <v>3</v>
      </c>
      <c r="D273" s="88" t="s">
        <v>4</v>
      </c>
      <c r="E273" s="88" t="s">
        <v>5</v>
      </c>
      <c r="F273" s="88" t="s">
        <v>6</v>
      </c>
      <c r="G273" s="90"/>
      <c r="H273" s="91"/>
      <c r="I273" s="88" t="s">
        <v>7</v>
      </c>
      <c r="J273" s="88" t="s">
        <v>8</v>
      </c>
    </row>
    <row r="274" spans="1:10">
      <c r="A274" s="89"/>
      <c r="B274" s="89"/>
      <c r="C274" s="89"/>
      <c r="D274" s="89"/>
      <c r="E274" s="89"/>
      <c r="F274" s="4" t="s">
        <v>9</v>
      </c>
      <c r="G274" s="4" t="s">
        <v>10</v>
      </c>
      <c r="H274" s="4" t="s">
        <v>11</v>
      </c>
      <c r="I274" s="89"/>
      <c r="J274" s="89"/>
    </row>
    <row r="275" spans="1:10">
      <c r="A275" s="5" t="s">
        <v>1378</v>
      </c>
      <c r="B275" s="6">
        <v>44887.713383414353</v>
      </c>
      <c r="C275" s="5" t="s">
        <v>1355</v>
      </c>
      <c r="D275" s="7"/>
      <c r="E275" s="10"/>
      <c r="G275" s="8">
        <v>4278.42</v>
      </c>
      <c r="I275" s="11" t="s">
        <v>10</v>
      </c>
      <c r="J275" s="5" t="s">
        <v>1358</v>
      </c>
    </row>
    <row r="276" spans="1:10">
      <c r="A276" s="5" t="s">
        <v>1378</v>
      </c>
      <c r="B276" s="6">
        <v>44887.713383414353</v>
      </c>
      <c r="C276" s="5" t="s">
        <v>1355</v>
      </c>
      <c r="D276" s="9">
        <v>45113105798</v>
      </c>
      <c r="E276" s="10" t="s">
        <v>1356</v>
      </c>
      <c r="H276" s="8">
        <v>683.2</v>
      </c>
      <c r="I276" s="5" t="s">
        <v>15</v>
      </c>
      <c r="J276" s="10" t="s">
        <v>1357</v>
      </c>
    </row>
    <row r="277" spans="1:10">
      <c r="A277" s="5" t="s">
        <v>1378</v>
      </c>
      <c r="B277" s="6">
        <v>44887.713383414353</v>
      </c>
      <c r="C277" s="5" t="s">
        <v>1355</v>
      </c>
      <c r="D277" s="9">
        <v>45173023595</v>
      </c>
      <c r="E277" s="10" t="s">
        <v>1356</v>
      </c>
      <c r="H277" s="8">
        <v>3744</v>
      </c>
      <c r="I277" s="5" t="s">
        <v>15</v>
      </c>
      <c r="J277" s="10" t="s">
        <v>1357</v>
      </c>
    </row>
    <row r="278" spans="1:10">
      <c r="A278" s="5" t="s">
        <v>1378</v>
      </c>
      <c r="B278" s="6">
        <v>44887.713383414353</v>
      </c>
      <c r="C278" s="5" t="s">
        <v>1355</v>
      </c>
      <c r="D278" s="9">
        <v>54210647931</v>
      </c>
      <c r="E278" s="10" t="s">
        <v>1356</v>
      </c>
      <c r="H278" s="8">
        <v>1322.52</v>
      </c>
      <c r="I278" s="5" t="s">
        <v>15</v>
      </c>
      <c r="J278" s="5" t="s">
        <v>1358</v>
      </c>
    </row>
    <row r="279" spans="1:10">
      <c r="A279" s="5" t="s">
        <v>1378</v>
      </c>
      <c r="B279" s="6">
        <v>44887.713383414353</v>
      </c>
      <c r="C279" s="5" t="s">
        <v>1355</v>
      </c>
      <c r="D279" s="9">
        <v>45143337575</v>
      </c>
      <c r="E279" s="10" t="s">
        <v>1356</v>
      </c>
      <c r="H279" s="8">
        <v>251.27</v>
      </c>
      <c r="I279" s="5" t="s">
        <v>15</v>
      </c>
      <c r="J279" s="5" t="s">
        <v>1358</v>
      </c>
    </row>
    <row r="280" spans="1:10">
      <c r="A280" s="5" t="s">
        <v>1378</v>
      </c>
      <c r="B280" s="6">
        <v>44887.713383414353</v>
      </c>
      <c r="C280" s="5" t="s">
        <v>1355</v>
      </c>
      <c r="D280" s="9">
        <v>45163058084</v>
      </c>
      <c r="E280" s="10" t="s">
        <v>1356</v>
      </c>
      <c r="H280" s="8">
        <v>18841.96</v>
      </c>
      <c r="I280" s="5" t="s">
        <v>15</v>
      </c>
      <c r="J280" s="5" t="s">
        <v>1358</v>
      </c>
    </row>
    <row r="281" spans="1:10">
      <c r="A281" s="5" t="s">
        <v>1378</v>
      </c>
      <c r="B281" s="6">
        <v>44887.713383414353</v>
      </c>
      <c r="C281" s="5" t="s">
        <v>1355</v>
      </c>
      <c r="D281" s="9">
        <v>54410635458</v>
      </c>
      <c r="E281" s="10" t="s">
        <v>1356</v>
      </c>
      <c r="H281" s="8">
        <v>6313.43</v>
      </c>
      <c r="I281" s="5" t="s">
        <v>15</v>
      </c>
      <c r="J281" s="5" t="s">
        <v>1358</v>
      </c>
    </row>
    <row r="282" spans="1:10">
      <c r="A282" s="5" t="s">
        <v>1378</v>
      </c>
      <c r="B282" s="6">
        <v>44887.713383414353</v>
      </c>
      <c r="C282" s="5" t="s">
        <v>1355</v>
      </c>
      <c r="D282" s="9">
        <v>45132967126</v>
      </c>
      <c r="E282" s="10" t="s">
        <v>1356</v>
      </c>
      <c r="H282" s="8">
        <v>1867.7</v>
      </c>
      <c r="I282" s="5" t="s">
        <v>15</v>
      </c>
      <c r="J282" s="5" t="s">
        <v>1358</v>
      </c>
    </row>
    <row r="283" spans="1:10">
      <c r="A283" s="5" t="s">
        <v>1378</v>
      </c>
      <c r="B283" s="6">
        <v>44887.713383414353</v>
      </c>
      <c r="C283" s="5" t="s">
        <v>1355</v>
      </c>
      <c r="D283" s="7"/>
      <c r="E283" s="10"/>
      <c r="F283" s="8">
        <v>9271.4</v>
      </c>
      <c r="I283" s="11" t="s">
        <v>9</v>
      </c>
      <c r="J283" s="5" t="s">
        <v>1358</v>
      </c>
    </row>
    <row r="284" spans="1:10">
      <c r="A284" s="5" t="s">
        <v>1378</v>
      </c>
      <c r="B284" s="6">
        <v>44887.713383414353</v>
      </c>
      <c r="C284" s="5" t="s">
        <v>1355</v>
      </c>
      <c r="D284" s="7"/>
      <c r="E284" s="10"/>
      <c r="F284" s="8">
        <v>2924.3</v>
      </c>
      <c r="I284" s="11" t="s">
        <v>9</v>
      </c>
      <c r="J284" s="10" t="s">
        <v>1357</v>
      </c>
    </row>
    <row r="285" spans="1:10">
      <c r="A285" s="5" t="s">
        <v>1378</v>
      </c>
      <c r="B285" s="6">
        <v>44887.713383414353</v>
      </c>
      <c r="C285" s="5" t="s">
        <v>1355</v>
      </c>
      <c r="D285" s="7"/>
      <c r="E285" s="10"/>
      <c r="F285" s="8">
        <v>7517.9</v>
      </c>
      <c r="I285" s="11" t="s">
        <v>9</v>
      </c>
      <c r="J285" s="5" t="s">
        <v>1359</v>
      </c>
    </row>
    <row r="286" spans="1:10">
      <c r="A286" s="5" t="s">
        <v>1378</v>
      </c>
      <c r="B286" s="6">
        <v>44887.713383414353</v>
      </c>
      <c r="C286" s="5" t="s">
        <v>1355</v>
      </c>
      <c r="D286" s="7"/>
      <c r="E286" s="10"/>
      <c r="F286" s="8">
        <v>9409.2000000000007</v>
      </c>
      <c r="I286" s="11" t="s">
        <v>9</v>
      </c>
      <c r="J286" s="5" t="s">
        <v>1379</v>
      </c>
    </row>
    <row r="287" spans="1:10">
      <c r="A287" s="12" t="s">
        <v>21</v>
      </c>
      <c r="B287" s="3"/>
      <c r="C287" s="3"/>
      <c r="D287" s="7"/>
      <c r="E287" s="10"/>
      <c r="F287" s="19">
        <f>SUM(F275:G286)</f>
        <v>33401.22</v>
      </c>
      <c r="H287" s="8"/>
      <c r="I287" s="11"/>
      <c r="J287" s="5"/>
    </row>
    <row r="288" spans="1:10" ht="15.75" customHeight="1">
      <c r="A288" s="13" t="s">
        <v>22</v>
      </c>
      <c r="B288" s="13" t="s">
        <v>23</v>
      </c>
      <c r="C288" s="13" t="s">
        <v>24</v>
      </c>
      <c r="D288" s="14">
        <v>112273996</v>
      </c>
      <c r="E288" s="10"/>
      <c r="H288" s="8"/>
      <c r="I288" s="11"/>
      <c r="J288" s="5"/>
    </row>
    <row r="291" spans="1:10">
      <c r="A291" s="1" t="s">
        <v>0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3" t="s">
        <v>107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88" t="s">
        <v>0</v>
      </c>
      <c r="B293" s="88" t="s">
        <v>2</v>
      </c>
      <c r="C293" s="88" t="s">
        <v>3</v>
      </c>
      <c r="D293" s="88" t="s">
        <v>4</v>
      </c>
      <c r="E293" s="88" t="s">
        <v>5</v>
      </c>
      <c r="F293" s="88" t="s">
        <v>6</v>
      </c>
      <c r="G293" s="90"/>
      <c r="H293" s="91"/>
      <c r="I293" s="88" t="s">
        <v>7</v>
      </c>
      <c r="J293" s="88" t="s">
        <v>8</v>
      </c>
    </row>
    <row r="294" spans="1:10">
      <c r="A294" s="89"/>
      <c r="B294" s="89"/>
      <c r="C294" s="89"/>
      <c r="D294" s="89"/>
      <c r="E294" s="89"/>
      <c r="F294" s="4" t="s">
        <v>9</v>
      </c>
      <c r="G294" s="4" t="s">
        <v>10</v>
      </c>
      <c r="H294" s="4" t="s">
        <v>11</v>
      </c>
      <c r="I294" s="89"/>
      <c r="J294" s="89"/>
    </row>
    <row r="295" spans="1:10">
      <c r="A295" s="5" t="s">
        <v>1380</v>
      </c>
      <c r="B295" s="6">
        <v>44888.75442016204</v>
      </c>
      <c r="C295" s="5" t="s">
        <v>1355</v>
      </c>
      <c r="D295" s="9">
        <v>54510631707</v>
      </c>
      <c r="E295" s="10" t="s">
        <v>1356</v>
      </c>
      <c r="H295" s="8">
        <v>11108.26</v>
      </c>
      <c r="I295" s="5" t="s">
        <v>15</v>
      </c>
      <c r="J295" s="5" t="s">
        <v>1358</v>
      </c>
    </row>
    <row r="296" spans="1:10">
      <c r="A296" s="5" t="s">
        <v>1380</v>
      </c>
      <c r="B296" s="6">
        <v>44888.75442016204</v>
      </c>
      <c r="C296" s="5" t="s">
        <v>1355</v>
      </c>
      <c r="D296" s="7"/>
      <c r="E296" s="10"/>
      <c r="F296" s="8">
        <v>6359.9</v>
      </c>
      <c r="I296" s="11" t="s">
        <v>9</v>
      </c>
      <c r="J296" s="5" t="s">
        <v>1358</v>
      </c>
    </row>
    <row r="297" spans="1:10">
      <c r="A297" s="5" t="s">
        <v>1380</v>
      </c>
      <c r="B297" s="6">
        <v>44888.75442016204</v>
      </c>
      <c r="C297" s="5" t="s">
        <v>1355</v>
      </c>
      <c r="D297" s="7"/>
      <c r="E297" s="10"/>
      <c r="F297" s="8">
        <v>100049</v>
      </c>
      <c r="I297" s="11" t="s">
        <v>9</v>
      </c>
      <c r="J297" s="5" t="s">
        <v>1359</v>
      </c>
    </row>
    <row r="298" spans="1:10">
      <c r="A298" s="12" t="s">
        <v>21</v>
      </c>
      <c r="B298" s="3"/>
      <c r="C298" s="3"/>
      <c r="D298" s="7"/>
      <c r="E298" s="10"/>
      <c r="F298" s="20">
        <f>SUM(F295:G297)</f>
        <v>106408.9</v>
      </c>
      <c r="H298" s="8"/>
      <c r="I298" s="11"/>
      <c r="J298" s="10"/>
    </row>
    <row r="299" spans="1:10" ht="15.75" customHeight="1">
      <c r="A299" s="13" t="s">
        <v>22</v>
      </c>
      <c r="B299" s="13" t="s">
        <v>23</v>
      </c>
      <c r="C299" s="13" t="s">
        <v>24</v>
      </c>
      <c r="D299" s="14">
        <v>112292116</v>
      </c>
      <c r="E299" s="10"/>
      <c r="H299" s="8"/>
      <c r="I299" s="11"/>
      <c r="J299" s="10"/>
    </row>
    <row r="300" spans="1:10">
      <c r="A300" s="5"/>
      <c r="B300" s="6"/>
      <c r="C300" s="5"/>
      <c r="D300" s="7"/>
      <c r="E300" s="10"/>
      <c r="H300" s="8"/>
      <c r="I300" s="11"/>
      <c r="J300" s="10"/>
    </row>
    <row r="302" spans="1:10">
      <c r="A302" s="1" t="s">
        <v>0</v>
      </c>
      <c r="B302" s="2"/>
      <c r="C302" s="2"/>
      <c r="D302" s="2"/>
      <c r="E302" s="2"/>
      <c r="F302" s="2"/>
      <c r="G302" s="2"/>
      <c r="H302" s="2"/>
      <c r="I302" s="2"/>
      <c r="J302" s="2"/>
    </row>
    <row r="303" spans="1:10">
      <c r="A303" s="3" t="s">
        <v>110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88" t="s">
        <v>0</v>
      </c>
      <c r="B304" s="88" t="s">
        <v>2</v>
      </c>
      <c r="C304" s="88" t="s">
        <v>3</v>
      </c>
      <c r="D304" s="88" t="s">
        <v>4</v>
      </c>
      <c r="E304" s="88" t="s">
        <v>5</v>
      </c>
      <c r="F304" s="88" t="s">
        <v>6</v>
      </c>
      <c r="G304" s="90"/>
      <c r="H304" s="91"/>
      <c r="I304" s="88" t="s">
        <v>7</v>
      </c>
      <c r="J304" s="88" t="s">
        <v>8</v>
      </c>
    </row>
    <row r="305" spans="1:10">
      <c r="A305" s="89"/>
      <c r="B305" s="89"/>
      <c r="C305" s="89"/>
      <c r="D305" s="89"/>
      <c r="E305" s="89"/>
      <c r="F305" s="4" t="s">
        <v>9</v>
      </c>
      <c r="G305" s="4" t="s">
        <v>10</v>
      </c>
      <c r="H305" s="4" t="s">
        <v>11</v>
      </c>
      <c r="I305" s="89"/>
      <c r="J305" s="89"/>
    </row>
    <row r="306" spans="1:10">
      <c r="A306" s="5" t="s">
        <v>1381</v>
      </c>
      <c r="B306" s="6">
        <v>44889.703808749997</v>
      </c>
      <c r="C306" s="5" t="s">
        <v>1355</v>
      </c>
      <c r="D306" s="9">
        <v>45132968751</v>
      </c>
      <c r="E306" s="10" t="s">
        <v>1356</v>
      </c>
      <c r="H306" s="8">
        <v>105.9</v>
      </c>
      <c r="I306" s="5" t="s">
        <v>15</v>
      </c>
      <c r="J306" s="10" t="s">
        <v>1357</v>
      </c>
    </row>
    <row r="307" spans="1:10">
      <c r="A307" s="5" t="s">
        <v>1381</v>
      </c>
      <c r="B307" s="6">
        <v>44889.703808749997</v>
      </c>
      <c r="C307" s="5" t="s">
        <v>1355</v>
      </c>
      <c r="D307" s="9">
        <v>45163059365</v>
      </c>
      <c r="E307" s="10" t="s">
        <v>1356</v>
      </c>
      <c r="H307" s="8">
        <v>9078</v>
      </c>
      <c r="I307" s="5" t="s">
        <v>15</v>
      </c>
      <c r="J307" s="5" t="s">
        <v>1379</v>
      </c>
    </row>
    <row r="308" spans="1:10">
      <c r="A308" s="5" t="s">
        <v>1381</v>
      </c>
      <c r="B308" s="6">
        <v>44889.703808749997</v>
      </c>
      <c r="C308" s="5" t="s">
        <v>1355</v>
      </c>
      <c r="D308" s="9">
        <v>45143340426</v>
      </c>
      <c r="E308" s="10" t="s">
        <v>1356</v>
      </c>
      <c r="H308" s="8">
        <v>226.31</v>
      </c>
      <c r="I308" s="5" t="s">
        <v>15</v>
      </c>
      <c r="J308" s="10" t="s">
        <v>1357</v>
      </c>
    </row>
    <row r="309" spans="1:10">
      <c r="A309" s="5" t="s">
        <v>1381</v>
      </c>
      <c r="B309" s="6">
        <v>44889.703808749997</v>
      </c>
      <c r="C309" s="5" t="s">
        <v>1355</v>
      </c>
      <c r="D309" s="9">
        <v>45143340391</v>
      </c>
      <c r="E309" s="10" t="s">
        <v>1356</v>
      </c>
      <c r="H309" s="8">
        <v>3785.09</v>
      </c>
      <c r="I309" s="5" t="s">
        <v>15</v>
      </c>
      <c r="J309" s="5" t="s">
        <v>1358</v>
      </c>
    </row>
    <row r="310" spans="1:10">
      <c r="A310" s="5" t="s">
        <v>1381</v>
      </c>
      <c r="B310" s="6">
        <v>44889.703808749997</v>
      </c>
      <c r="C310" s="5" t="s">
        <v>1355</v>
      </c>
      <c r="D310" s="9">
        <v>45132972864</v>
      </c>
      <c r="E310" s="10" t="s">
        <v>1356</v>
      </c>
      <c r="H310" s="8">
        <v>120</v>
      </c>
      <c r="I310" s="5" t="s">
        <v>15</v>
      </c>
      <c r="J310" s="5" t="s">
        <v>1359</v>
      </c>
    </row>
    <row r="311" spans="1:10">
      <c r="A311" s="5" t="s">
        <v>1381</v>
      </c>
      <c r="B311" s="6">
        <v>44889.703808749997</v>
      </c>
      <c r="C311" s="5" t="s">
        <v>1355</v>
      </c>
      <c r="D311" s="9">
        <v>45143341866</v>
      </c>
      <c r="E311" s="10" t="s">
        <v>1356</v>
      </c>
      <c r="H311" s="8">
        <v>1000</v>
      </c>
      <c r="I311" s="5" t="s">
        <v>15</v>
      </c>
      <c r="J311" s="5" t="s">
        <v>1359</v>
      </c>
    </row>
    <row r="312" spans="1:10">
      <c r="A312" s="5" t="s">
        <v>1381</v>
      </c>
      <c r="B312" s="6">
        <v>44889.703808749997</v>
      </c>
      <c r="C312" s="5" t="s">
        <v>1355</v>
      </c>
      <c r="D312" s="9">
        <v>45113112923</v>
      </c>
      <c r="E312" s="10" t="s">
        <v>1356</v>
      </c>
      <c r="H312" s="8">
        <v>1215.42</v>
      </c>
      <c r="I312" s="5" t="s">
        <v>15</v>
      </c>
      <c r="J312" s="5" t="s">
        <v>1359</v>
      </c>
    </row>
    <row r="313" spans="1:10">
      <c r="A313" s="5" t="s">
        <v>1381</v>
      </c>
      <c r="B313" s="6">
        <v>44889.703808749997</v>
      </c>
      <c r="C313" s="5" t="s">
        <v>1355</v>
      </c>
      <c r="D313" s="9">
        <v>45143342037</v>
      </c>
      <c r="E313" s="10" t="s">
        <v>1356</v>
      </c>
      <c r="H313" s="8">
        <v>509.2</v>
      </c>
      <c r="I313" s="5" t="s">
        <v>15</v>
      </c>
      <c r="J313" s="5" t="s">
        <v>1358</v>
      </c>
    </row>
    <row r="314" spans="1:10">
      <c r="A314" s="5" t="s">
        <v>1381</v>
      </c>
      <c r="B314" s="6">
        <v>44889.703808749997</v>
      </c>
      <c r="C314" s="5" t="s">
        <v>1355</v>
      </c>
      <c r="D314" s="9">
        <v>45123098212</v>
      </c>
      <c r="E314" s="10" t="s">
        <v>1356</v>
      </c>
      <c r="H314" s="8">
        <v>1344.94</v>
      </c>
      <c r="I314" s="5" t="s">
        <v>15</v>
      </c>
      <c r="J314" s="5" t="s">
        <v>1358</v>
      </c>
    </row>
    <row r="315" spans="1:10">
      <c r="A315" s="5" t="s">
        <v>1381</v>
      </c>
      <c r="B315" s="6">
        <v>44889.703808749997</v>
      </c>
      <c r="C315" s="5" t="s">
        <v>1355</v>
      </c>
      <c r="D315" s="9">
        <v>54710632080</v>
      </c>
      <c r="E315" s="10" t="s">
        <v>1356</v>
      </c>
      <c r="H315" s="8">
        <v>7973.55</v>
      </c>
      <c r="I315" s="5" t="s">
        <v>15</v>
      </c>
      <c r="J315" s="5" t="s">
        <v>1358</v>
      </c>
    </row>
    <row r="316" spans="1:10">
      <c r="A316" s="5" t="s">
        <v>1381</v>
      </c>
      <c r="B316" s="6">
        <v>44889.703808749997</v>
      </c>
      <c r="C316" s="5" t="s">
        <v>1355</v>
      </c>
      <c r="D316" s="7"/>
      <c r="E316" s="10"/>
      <c r="F316" s="8">
        <v>11625</v>
      </c>
      <c r="I316" s="11" t="s">
        <v>9</v>
      </c>
      <c r="J316" s="5" t="s">
        <v>1358</v>
      </c>
    </row>
    <row r="317" spans="1:10">
      <c r="A317" s="5" t="s">
        <v>1381</v>
      </c>
      <c r="B317" s="6">
        <v>44889.703808749997</v>
      </c>
      <c r="C317" s="5" t="s">
        <v>1355</v>
      </c>
      <c r="D317" s="7"/>
      <c r="E317" s="10"/>
      <c r="F317" s="8">
        <v>36467.699999999997</v>
      </c>
      <c r="I317" s="11" t="s">
        <v>9</v>
      </c>
      <c r="J317" s="10" t="s">
        <v>1357</v>
      </c>
    </row>
    <row r="318" spans="1:10">
      <c r="A318" s="5" t="s">
        <v>1381</v>
      </c>
      <c r="B318" s="6">
        <v>44889.703808749997</v>
      </c>
      <c r="C318" s="5" t="s">
        <v>1355</v>
      </c>
      <c r="D318" s="7"/>
      <c r="E318" s="10"/>
      <c r="F318" s="8">
        <v>17408.7</v>
      </c>
      <c r="I318" s="11" t="s">
        <v>9</v>
      </c>
      <c r="J318" s="5" t="s">
        <v>1359</v>
      </c>
    </row>
    <row r="319" spans="1:10">
      <c r="A319" s="5" t="s">
        <v>1381</v>
      </c>
      <c r="B319" s="6">
        <v>44889.703808749997</v>
      </c>
      <c r="C319" s="5" t="s">
        <v>1355</v>
      </c>
      <c r="D319" s="7"/>
      <c r="E319" s="10"/>
      <c r="F319" s="8">
        <v>72124.2</v>
      </c>
      <c r="I319" s="11" t="s">
        <v>9</v>
      </c>
      <c r="J319" s="10" t="s">
        <v>1362</v>
      </c>
    </row>
    <row r="320" spans="1:10">
      <c r="A320" s="5" t="s">
        <v>1381</v>
      </c>
      <c r="B320" s="6">
        <v>44889.703808749997</v>
      </c>
      <c r="C320" s="5" t="s">
        <v>1355</v>
      </c>
      <c r="D320" s="7"/>
      <c r="E320" s="10"/>
      <c r="F320" s="8">
        <v>2710</v>
      </c>
      <c r="I320" s="11" t="s">
        <v>9</v>
      </c>
      <c r="J320" s="5" t="s">
        <v>1379</v>
      </c>
    </row>
    <row r="321" spans="1:10">
      <c r="A321" s="12" t="s">
        <v>21</v>
      </c>
      <c r="B321" s="3"/>
      <c r="C321" s="3"/>
      <c r="D321" s="7"/>
      <c r="E321" s="10"/>
      <c r="F321" s="19">
        <f>SUM(F306:G320)</f>
        <v>140335.59999999998</v>
      </c>
      <c r="H321" s="8"/>
      <c r="I321" s="11"/>
      <c r="J321" s="5"/>
    </row>
    <row r="322" spans="1:10" ht="15.75" customHeight="1">
      <c r="A322" s="13" t="s">
        <v>22</v>
      </c>
      <c r="B322" s="13" t="s">
        <v>23</v>
      </c>
      <c r="C322" s="13" t="s">
        <v>24</v>
      </c>
      <c r="D322" s="14">
        <v>112292117</v>
      </c>
      <c r="E322" s="10"/>
      <c r="H322" s="8"/>
      <c r="I322" s="11"/>
      <c r="J322" s="5"/>
    </row>
    <row r="325" spans="1:10">
      <c r="A325" s="1" t="s">
        <v>0</v>
      </c>
      <c r="B325" s="2"/>
      <c r="C325" s="2"/>
      <c r="D325" s="2"/>
      <c r="E325" s="2"/>
      <c r="F325" s="2"/>
      <c r="G325" s="2"/>
      <c r="H325" s="2"/>
      <c r="I325" s="2"/>
      <c r="J325" s="2"/>
    </row>
    <row r="326" spans="1:10">
      <c r="A326" s="3" t="s">
        <v>115</v>
      </c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A327" s="88" t="s">
        <v>0</v>
      </c>
      <c r="B327" s="88" t="s">
        <v>2</v>
      </c>
      <c r="C327" s="88" t="s">
        <v>3</v>
      </c>
      <c r="D327" s="88" t="s">
        <v>4</v>
      </c>
      <c r="E327" s="88" t="s">
        <v>5</v>
      </c>
      <c r="F327" s="88" t="s">
        <v>6</v>
      </c>
      <c r="G327" s="90"/>
      <c r="H327" s="91"/>
      <c r="I327" s="88" t="s">
        <v>7</v>
      </c>
      <c r="J327" s="88" t="s">
        <v>8</v>
      </c>
    </row>
    <row r="328" spans="1:10">
      <c r="A328" s="89"/>
      <c r="B328" s="89"/>
      <c r="C328" s="89"/>
      <c r="D328" s="89"/>
      <c r="E328" s="89"/>
      <c r="F328" s="4" t="s">
        <v>9</v>
      </c>
      <c r="G328" s="4" t="s">
        <v>10</v>
      </c>
      <c r="H328" s="4" t="s">
        <v>11</v>
      </c>
      <c r="I328" s="89"/>
      <c r="J328" s="89"/>
    </row>
    <row r="329" spans="1:10">
      <c r="A329" s="5" t="s">
        <v>1382</v>
      </c>
      <c r="B329" s="6">
        <v>44890.715125891213</v>
      </c>
      <c r="C329" s="5" t="s">
        <v>1355</v>
      </c>
      <c r="D329" s="9">
        <v>45173032333</v>
      </c>
      <c r="E329" s="10" t="s">
        <v>1356</v>
      </c>
      <c r="H329" s="8">
        <v>386.1</v>
      </c>
      <c r="I329" s="5" t="s">
        <v>15</v>
      </c>
      <c r="J329" s="10" t="s">
        <v>1357</v>
      </c>
    </row>
    <row r="330" spans="1:10">
      <c r="A330" s="5" t="s">
        <v>1382</v>
      </c>
      <c r="B330" s="6">
        <v>44890.715125891213</v>
      </c>
      <c r="C330" s="5" t="s">
        <v>1355</v>
      </c>
      <c r="D330" s="9">
        <v>45163063468</v>
      </c>
      <c r="E330" s="10" t="s">
        <v>1356</v>
      </c>
      <c r="H330" s="8">
        <v>8467.2000000000007</v>
      </c>
      <c r="I330" s="5" t="s">
        <v>15</v>
      </c>
      <c r="J330" s="5" t="s">
        <v>1358</v>
      </c>
    </row>
    <row r="331" spans="1:10">
      <c r="A331" s="5" t="s">
        <v>1382</v>
      </c>
      <c r="B331" s="6">
        <v>44890.715125891213</v>
      </c>
      <c r="C331" s="5" t="s">
        <v>1355</v>
      </c>
      <c r="D331" s="9">
        <v>45163063528</v>
      </c>
      <c r="E331" s="10" t="s">
        <v>1356</v>
      </c>
      <c r="H331" s="8">
        <v>3037.07</v>
      </c>
      <c r="I331" s="5" t="s">
        <v>15</v>
      </c>
      <c r="J331" s="5" t="s">
        <v>1358</v>
      </c>
    </row>
    <row r="332" spans="1:10">
      <c r="A332" s="5" t="s">
        <v>1382</v>
      </c>
      <c r="B332" s="6">
        <v>44890.715125891213</v>
      </c>
      <c r="C332" s="5" t="s">
        <v>1355</v>
      </c>
      <c r="D332" s="9">
        <v>54410636919</v>
      </c>
      <c r="E332" s="10" t="s">
        <v>1356</v>
      </c>
      <c r="H332" s="8">
        <v>3556.79</v>
      </c>
      <c r="I332" s="5" t="s">
        <v>15</v>
      </c>
      <c r="J332" s="5" t="s">
        <v>1358</v>
      </c>
    </row>
    <row r="333" spans="1:10">
      <c r="A333" s="5" t="s">
        <v>1382</v>
      </c>
      <c r="B333" s="6">
        <v>44890.715125891213</v>
      </c>
      <c r="C333" s="5" t="s">
        <v>1355</v>
      </c>
      <c r="D333" s="9">
        <v>45123099620</v>
      </c>
      <c r="E333" s="5" t="s">
        <v>71</v>
      </c>
      <c r="H333" s="8">
        <v>813</v>
      </c>
      <c r="I333" s="5" t="s">
        <v>15</v>
      </c>
      <c r="J333" s="5" t="s">
        <v>1358</v>
      </c>
    </row>
    <row r="334" spans="1:10">
      <c r="A334" s="5" t="s">
        <v>1382</v>
      </c>
      <c r="B334" s="6">
        <v>44890.715125891213</v>
      </c>
      <c r="C334" s="5" t="s">
        <v>1355</v>
      </c>
      <c r="D334" s="7"/>
      <c r="E334" s="10"/>
      <c r="F334" s="8">
        <v>19184.599999999999</v>
      </c>
      <c r="I334" s="11" t="s">
        <v>9</v>
      </c>
      <c r="J334" s="5" t="s">
        <v>1358</v>
      </c>
    </row>
    <row r="335" spans="1:10">
      <c r="A335" s="5" t="s">
        <v>1382</v>
      </c>
      <c r="B335" s="6">
        <v>44890.715125891213</v>
      </c>
      <c r="C335" s="5" t="s">
        <v>1355</v>
      </c>
      <c r="D335" s="7"/>
      <c r="E335" s="10"/>
      <c r="F335" s="8">
        <v>11094.6</v>
      </c>
      <c r="I335" s="11" t="s">
        <v>9</v>
      </c>
      <c r="J335" s="10" t="s">
        <v>1357</v>
      </c>
    </row>
    <row r="336" spans="1:10">
      <c r="A336" s="5" t="s">
        <v>1382</v>
      </c>
      <c r="B336" s="6">
        <v>44890.715125891213</v>
      </c>
      <c r="C336" s="5" t="s">
        <v>1355</v>
      </c>
      <c r="D336" s="7"/>
      <c r="E336" s="10"/>
      <c r="F336" s="8">
        <v>14085</v>
      </c>
      <c r="I336" s="11" t="s">
        <v>9</v>
      </c>
      <c r="J336" s="5" t="s">
        <v>1359</v>
      </c>
    </row>
    <row r="337" spans="1:10">
      <c r="A337" s="12" t="s">
        <v>21</v>
      </c>
      <c r="B337" s="3"/>
      <c r="C337" s="3"/>
      <c r="D337" s="7"/>
      <c r="E337" s="10"/>
      <c r="F337" s="19">
        <f>SUM(F329:G336)</f>
        <v>44364.2</v>
      </c>
      <c r="H337" s="8"/>
      <c r="I337" s="11"/>
      <c r="J337" s="5"/>
    </row>
    <row r="338" spans="1:10" ht="15.75" customHeight="1">
      <c r="A338" s="13" t="s">
        <v>22</v>
      </c>
      <c r="B338" s="13" t="s">
        <v>23</v>
      </c>
      <c r="C338" s="13" t="s">
        <v>24</v>
      </c>
      <c r="D338" s="14">
        <v>112300597</v>
      </c>
      <c r="E338" s="10"/>
      <c r="H338" s="8"/>
      <c r="I338" s="11"/>
      <c r="J338" s="5"/>
    </row>
    <row r="341" spans="1:10">
      <c r="A341" s="1" t="s">
        <v>0</v>
      </c>
      <c r="B341" s="2"/>
      <c r="C341" s="2"/>
      <c r="D341" s="2"/>
      <c r="E341" s="2"/>
      <c r="F341" s="2"/>
      <c r="G341" s="2"/>
      <c r="H341" s="2"/>
      <c r="I341" s="2"/>
      <c r="J341" s="2"/>
    </row>
    <row r="342" spans="1:10">
      <c r="A342" s="3" t="s">
        <v>119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88" t="s">
        <v>0</v>
      </c>
      <c r="B343" s="88" t="s">
        <v>2</v>
      </c>
      <c r="C343" s="88" t="s">
        <v>3</v>
      </c>
      <c r="D343" s="88" t="s">
        <v>4</v>
      </c>
      <c r="E343" s="88" t="s">
        <v>5</v>
      </c>
      <c r="F343" s="88" t="s">
        <v>6</v>
      </c>
      <c r="G343" s="90"/>
      <c r="H343" s="91"/>
      <c r="I343" s="88" t="s">
        <v>7</v>
      </c>
      <c r="J343" s="88" t="s">
        <v>8</v>
      </c>
    </row>
    <row r="344" spans="1:10" ht="15.75" customHeight="1">
      <c r="A344" s="89"/>
      <c r="B344" s="89"/>
      <c r="C344" s="89"/>
      <c r="D344" s="89"/>
      <c r="E344" s="89"/>
      <c r="F344" s="4" t="s">
        <v>9</v>
      </c>
      <c r="G344" s="4" t="s">
        <v>10</v>
      </c>
      <c r="H344" s="4" t="s">
        <v>11</v>
      </c>
      <c r="I344" s="89"/>
      <c r="J344" s="89"/>
    </row>
    <row r="345" spans="1:10">
      <c r="A345" s="15" t="s">
        <v>1383</v>
      </c>
      <c r="B345" s="28"/>
      <c r="C345" s="15"/>
      <c r="D345" s="7"/>
      <c r="E345" s="10"/>
      <c r="F345" s="8"/>
      <c r="I345" s="11"/>
      <c r="J345" s="10"/>
    </row>
    <row r="346" spans="1:10">
      <c r="A346" s="12" t="s">
        <v>21</v>
      </c>
      <c r="B346" s="3"/>
      <c r="C346" s="3"/>
      <c r="D346" s="7"/>
      <c r="E346" s="10"/>
      <c r="H346" s="8"/>
      <c r="I346" s="11"/>
      <c r="J346" s="5"/>
    </row>
    <row r="347" spans="1:10">
      <c r="A347" s="13" t="s">
        <v>22</v>
      </c>
      <c r="B347" s="13" t="s">
        <v>23</v>
      </c>
      <c r="C347" s="13" t="s">
        <v>24</v>
      </c>
      <c r="D347" s="7"/>
      <c r="E347" s="10"/>
      <c r="H347" s="8"/>
      <c r="I347" s="11"/>
      <c r="J347" s="5"/>
    </row>
    <row r="350" spans="1:10">
      <c r="A350" s="1" t="s">
        <v>0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3" t="s">
        <v>122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88" t="s">
        <v>0</v>
      </c>
      <c r="B352" s="88" t="s">
        <v>2</v>
      </c>
      <c r="C352" s="88" t="s">
        <v>3</v>
      </c>
      <c r="D352" s="88" t="s">
        <v>4</v>
      </c>
      <c r="E352" s="88" t="s">
        <v>5</v>
      </c>
      <c r="F352" s="88" t="s">
        <v>6</v>
      </c>
      <c r="G352" s="90"/>
      <c r="H352" s="91"/>
      <c r="I352" s="88" t="s">
        <v>7</v>
      </c>
      <c r="J352" s="88" t="s">
        <v>8</v>
      </c>
    </row>
    <row r="353" spans="1:10">
      <c r="A353" s="89"/>
      <c r="B353" s="89"/>
      <c r="C353" s="89"/>
      <c r="D353" s="89"/>
      <c r="E353" s="89"/>
      <c r="F353" s="4" t="s">
        <v>9</v>
      </c>
      <c r="G353" s="4" t="s">
        <v>10</v>
      </c>
      <c r="H353" s="4" t="s">
        <v>11</v>
      </c>
      <c r="I353" s="89"/>
      <c r="J353" s="89"/>
    </row>
    <row r="354" spans="1:10">
      <c r="A354" s="5" t="s">
        <v>1384</v>
      </c>
      <c r="B354" s="6">
        <v>44893.831165115742</v>
      </c>
      <c r="C354" s="5" t="s">
        <v>1355</v>
      </c>
      <c r="D354" s="7"/>
      <c r="E354" s="10"/>
      <c r="G354" s="8">
        <v>2858.67</v>
      </c>
      <c r="I354" s="11" t="s">
        <v>10</v>
      </c>
      <c r="J354" s="5" t="s">
        <v>1358</v>
      </c>
    </row>
    <row r="355" spans="1:10">
      <c r="A355" s="5" t="s">
        <v>1384</v>
      </c>
      <c r="B355" s="6">
        <v>44893.831165115742</v>
      </c>
      <c r="C355" s="5" t="s">
        <v>1355</v>
      </c>
      <c r="D355" s="9">
        <v>45163065566</v>
      </c>
      <c r="E355" s="10" t="s">
        <v>1356</v>
      </c>
      <c r="H355" s="8">
        <v>763.8</v>
      </c>
      <c r="I355" s="5" t="s">
        <v>15</v>
      </c>
      <c r="J355" s="5" t="s">
        <v>1358</v>
      </c>
    </row>
    <row r="356" spans="1:10">
      <c r="A356" s="5" t="s">
        <v>1384</v>
      </c>
      <c r="B356" s="6">
        <v>44893.831165115742</v>
      </c>
      <c r="C356" s="5" t="s">
        <v>1355</v>
      </c>
      <c r="D356" s="9">
        <v>45132976647</v>
      </c>
      <c r="E356" s="10" t="s">
        <v>1356</v>
      </c>
      <c r="H356" s="8">
        <v>400</v>
      </c>
      <c r="I356" s="5" t="s">
        <v>15</v>
      </c>
      <c r="J356" s="5" t="s">
        <v>1358</v>
      </c>
    </row>
    <row r="357" spans="1:10">
      <c r="A357" s="5" t="s">
        <v>1384</v>
      </c>
      <c r="B357" s="6">
        <v>44893.831165115742</v>
      </c>
      <c r="C357" s="5" t="s">
        <v>1355</v>
      </c>
      <c r="D357" s="9">
        <v>45123101784</v>
      </c>
      <c r="E357" s="10" t="s">
        <v>1356</v>
      </c>
      <c r="H357" s="8">
        <v>543.9</v>
      </c>
      <c r="I357" s="5" t="s">
        <v>15</v>
      </c>
      <c r="J357" s="5" t="s">
        <v>1358</v>
      </c>
    </row>
    <row r="358" spans="1:10">
      <c r="A358" s="5" t="s">
        <v>1384</v>
      </c>
      <c r="B358" s="6">
        <v>44893.831165115742</v>
      </c>
      <c r="C358" s="5" t="s">
        <v>1355</v>
      </c>
      <c r="D358" s="9">
        <v>54110642855</v>
      </c>
      <c r="E358" s="10" t="s">
        <v>1356</v>
      </c>
      <c r="H358" s="8">
        <v>376.64</v>
      </c>
      <c r="I358" s="5" t="s">
        <v>15</v>
      </c>
      <c r="J358" s="5" t="s">
        <v>1358</v>
      </c>
    </row>
    <row r="359" spans="1:10">
      <c r="A359" s="5" t="s">
        <v>1384</v>
      </c>
      <c r="B359" s="6">
        <v>44893.831165115742</v>
      </c>
      <c r="C359" s="5" t="s">
        <v>1355</v>
      </c>
      <c r="D359" s="9">
        <v>45152968158</v>
      </c>
      <c r="E359" s="10" t="s">
        <v>1356</v>
      </c>
      <c r="H359" s="8">
        <v>326.7</v>
      </c>
      <c r="I359" s="5" t="s">
        <v>15</v>
      </c>
      <c r="J359" s="5" t="s">
        <v>1358</v>
      </c>
    </row>
    <row r="360" spans="1:10">
      <c r="A360" s="5" t="s">
        <v>1384</v>
      </c>
      <c r="B360" s="6">
        <v>44893.831165115742</v>
      </c>
      <c r="C360" s="5" t="s">
        <v>1355</v>
      </c>
      <c r="D360" s="9">
        <v>54310632786</v>
      </c>
      <c r="E360" s="10" t="s">
        <v>1356</v>
      </c>
      <c r="H360" s="8">
        <v>11506</v>
      </c>
      <c r="I360" s="5" t="s">
        <v>15</v>
      </c>
      <c r="J360" s="5" t="s">
        <v>1358</v>
      </c>
    </row>
    <row r="361" spans="1:10">
      <c r="A361" s="5" t="s">
        <v>1384</v>
      </c>
      <c r="B361" s="6">
        <v>44893.831165115742</v>
      </c>
      <c r="C361" s="5" t="s">
        <v>1355</v>
      </c>
      <c r="D361" s="9">
        <v>45132979197</v>
      </c>
      <c r="E361" s="10" t="s">
        <v>1356</v>
      </c>
      <c r="H361" s="8">
        <v>1602</v>
      </c>
      <c r="I361" s="5" t="s">
        <v>15</v>
      </c>
      <c r="J361" s="5" t="s">
        <v>1358</v>
      </c>
    </row>
    <row r="362" spans="1:10">
      <c r="A362" s="5" t="s">
        <v>1384</v>
      </c>
      <c r="B362" s="6">
        <v>44893.831165115742</v>
      </c>
      <c r="C362" s="5" t="s">
        <v>1355</v>
      </c>
      <c r="D362" s="7"/>
      <c r="E362" s="10"/>
      <c r="F362" s="8">
        <v>43322.6</v>
      </c>
      <c r="I362" s="11" t="s">
        <v>9</v>
      </c>
      <c r="J362" s="5" t="s">
        <v>1358</v>
      </c>
    </row>
    <row r="363" spans="1:10">
      <c r="A363" s="5" t="s">
        <v>1384</v>
      </c>
      <c r="B363" s="6">
        <v>44893.831165115742</v>
      </c>
      <c r="C363" s="5" t="s">
        <v>1355</v>
      </c>
      <c r="D363" s="7"/>
      <c r="E363" s="10"/>
      <c r="F363" s="8">
        <v>23958.6</v>
      </c>
      <c r="I363" s="11" t="s">
        <v>9</v>
      </c>
      <c r="J363" s="10" t="s">
        <v>1357</v>
      </c>
    </row>
    <row r="364" spans="1:10">
      <c r="A364" s="5" t="s">
        <v>1384</v>
      </c>
      <c r="B364" s="6">
        <v>44893.831165115742</v>
      </c>
      <c r="C364" s="5" t="s">
        <v>1355</v>
      </c>
      <c r="D364" s="7"/>
      <c r="E364" s="10"/>
      <c r="F364" s="8">
        <v>34442.5</v>
      </c>
      <c r="I364" s="11" t="s">
        <v>9</v>
      </c>
      <c r="J364" s="5" t="s">
        <v>1359</v>
      </c>
    </row>
    <row r="365" spans="1:10">
      <c r="A365" s="5" t="s">
        <v>1384</v>
      </c>
      <c r="B365" s="6">
        <v>44893.831165115742</v>
      </c>
      <c r="C365" s="5" t="s">
        <v>1355</v>
      </c>
      <c r="D365" s="7"/>
      <c r="E365" s="10"/>
      <c r="F365" s="8">
        <v>74380.3</v>
      </c>
      <c r="I365" s="11" t="s">
        <v>9</v>
      </c>
      <c r="J365" s="10" t="s">
        <v>1368</v>
      </c>
    </row>
    <row r="366" spans="1:10">
      <c r="A366" s="5" t="s">
        <v>1384</v>
      </c>
      <c r="B366" s="6">
        <v>44893.831165115742</v>
      </c>
      <c r="C366" s="5" t="s">
        <v>1355</v>
      </c>
      <c r="D366" s="7"/>
      <c r="E366" s="10"/>
      <c r="F366" s="8">
        <v>3937.5</v>
      </c>
      <c r="I366" s="11" t="s">
        <v>9</v>
      </c>
      <c r="J366" s="10" t="s">
        <v>1362</v>
      </c>
    </row>
    <row r="367" spans="1:10">
      <c r="A367" s="5" t="s">
        <v>1384</v>
      </c>
      <c r="B367" s="6">
        <v>44893.831165115742</v>
      </c>
      <c r="C367" s="5" t="s">
        <v>1355</v>
      </c>
      <c r="D367" s="7"/>
      <c r="E367" s="10"/>
      <c r="F367" s="8">
        <v>24874.2</v>
      </c>
      <c r="I367" s="11" t="s">
        <v>9</v>
      </c>
      <c r="J367" s="5" t="s">
        <v>1379</v>
      </c>
    </row>
    <row r="368" spans="1:10">
      <c r="A368" s="12" t="s">
        <v>21</v>
      </c>
      <c r="B368" s="3"/>
      <c r="C368" s="3"/>
      <c r="D368" s="7"/>
      <c r="E368" s="10"/>
      <c r="F368" s="71">
        <f>SUM(F354:G367)</f>
        <v>207774.37</v>
      </c>
      <c r="I368" s="11"/>
      <c r="J368" s="5"/>
    </row>
    <row r="369" spans="1:10" ht="15.75" customHeight="1">
      <c r="A369" s="13" t="s">
        <v>22</v>
      </c>
      <c r="B369" s="13" t="s">
        <v>23</v>
      </c>
      <c r="C369" s="13" t="s">
        <v>24</v>
      </c>
      <c r="D369" s="14">
        <v>112320799</v>
      </c>
      <c r="E369" s="10"/>
      <c r="F369" s="8"/>
      <c r="I369" s="11"/>
      <c r="J369" s="5"/>
    </row>
    <row r="372" spans="1:10">
      <c r="A372" s="1" t="s">
        <v>0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3" t="s">
        <v>126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88" t="s">
        <v>0</v>
      </c>
      <c r="B374" s="88" t="s">
        <v>2</v>
      </c>
      <c r="C374" s="88" t="s">
        <v>3</v>
      </c>
      <c r="D374" s="88" t="s">
        <v>4</v>
      </c>
      <c r="E374" s="88" t="s">
        <v>5</v>
      </c>
      <c r="F374" s="88" t="s">
        <v>6</v>
      </c>
      <c r="G374" s="90"/>
      <c r="H374" s="91"/>
      <c r="I374" s="88" t="s">
        <v>7</v>
      </c>
      <c r="J374" s="88" t="s">
        <v>8</v>
      </c>
    </row>
    <row r="375" spans="1:10">
      <c r="A375" s="89"/>
      <c r="B375" s="89"/>
      <c r="C375" s="89"/>
      <c r="D375" s="89"/>
      <c r="E375" s="89"/>
      <c r="F375" s="4" t="s">
        <v>9</v>
      </c>
      <c r="G375" s="4" t="s">
        <v>10</v>
      </c>
      <c r="H375" s="4" t="s">
        <v>11</v>
      </c>
      <c r="I375" s="89"/>
      <c r="J375" s="89"/>
    </row>
    <row r="376" spans="1:10">
      <c r="A376" s="5" t="s">
        <v>1385</v>
      </c>
      <c r="B376" s="6">
        <v>44894.722717627323</v>
      </c>
      <c r="C376" s="5" t="s">
        <v>1355</v>
      </c>
      <c r="D376" s="9">
        <v>45152971096</v>
      </c>
      <c r="E376" s="10" t="s">
        <v>1356</v>
      </c>
      <c r="H376" s="8">
        <v>1860.3</v>
      </c>
      <c r="I376" s="5" t="s">
        <v>15</v>
      </c>
      <c r="J376" s="5" t="s">
        <v>1358</v>
      </c>
    </row>
    <row r="377" spans="1:10">
      <c r="A377" s="5" t="s">
        <v>1385</v>
      </c>
      <c r="B377" s="6">
        <v>44894.722717627323</v>
      </c>
      <c r="C377" s="5" t="s">
        <v>1355</v>
      </c>
      <c r="D377" s="9">
        <v>45152971143</v>
      </c>
      <c r="E377" s="10" t="s">
        <v>1356</v>
      </c>
      <c r="H377" s="8">
        <v>21846.14</v>
      </c>
      <c r="I377" s="5" t="s">
        <v>15</v>
      </c>
      <c r="J377" s="5" t="s">
        <v>1358</v>
      </c>
    </row>
    <row r="378" spans="1:10">
      <c r="A378" s="5" t="s">
        <v>1385</v>
      </c>
      <c r="B378" s="6">
        <v>44894.722717627323</v>
      </c>
      <c r="C378" s="5" t="s">
        <v>1355</v>
      </c>
      <c r="D378" s="9">
        <v>54310632999</v>
      </c>
      <c r="E378" s="10" t="s">
        <v>1356</v>
      </c>
      <c r="H378" s="8">
        <v>1069.6400000000001</v>
      </c>
      <c r="I378" s="5" t="s">
        <v>15</v>
      </c>
      <c r="J378" s="5" t="s">
        <v>1358</v>
      </c>
    </row>
    <row r="379" spans="1:10">
      <c r="A379" s="5" t="s">
        <v>1385</v>
      </c>
      <c r="B379" s="6">
        <v>44894.722717627323</v>
      </c>
      <c r="C379" s="5" t="s">
        <v>1355</v>
      </c>
      <c r="D379" s="9">
        <v>54710634360</v>
      </c>
      <c r="E379" s="10" t="s">
        <v>1356</v>
      </c>
      <c r="H379" s="8">
        <v>2426.73</v>
      </c>
      <c r="I379" s="5" t="s">
        <v>15</v>
      </c>
      <c r="J379" s="5" t="s">
        <v>1358</v>
      </c>
    </row>
    <row r="380" spans="1:10">
      <c r="A380" s="5" t="s">
        <v>1385</v>
      </c>
      <c r="B380" s="6">
        <v>44894.722717627323</v>
      </c>
      <c r="C380" s="5" t="s">
        <v>1355</v>
      </c>
      <c r="D380" s="9">
        <v>45123106951</v>
      </c>
      <c r="E380" s="10" t="s">
        <v>1356</v>
      </c>
      <c r="H380" s="8">
        <v>15917.09</v>
      </c>
      <c r="I380" s="5" t="s">
        <v>15</v>
      </c>
      <c r="J380" s="5" t="s">
        <v>1358</v>
      </c>
    </row>
    <row r="381" spans="1:10">
      <c r="A381" s="5" t="s">
        <v>1385</v>
      </c>
      <c r="B381" s="6">
        <v>44894.722717627323</v>
      </c>
      <c r="C381" s="5" t="s">
        <v>1355</v>
      </c>
      <c r="D381" s="7"/>
      <c r="E381" s="10"/>
      <c r="F381" s="8">
        <v>5797.6</v>
      </c>
      <c r="I381" s="11" t="s">
        <v>9</v>
      </c>
      <c r="J381" s="5" t="s">
        <v>1358</v>
      </c>
    </row>
    <row r="382" spans="1:10">
      <c r="A382" s="5" t="s">
        <v>1385</v>
      </c>
      <c r="B382" s="6">
        <v>44894.722717627323</v>
      </c>
      <c r="C382" s="5" t="s">
        <v>1355</v>
      </c>
      <c r="D382" s="7"/>
      <c r="E382" s="10"/>
      <c r="F382" s="8">
        <v>92117.8</v>
      </c>
      <c r="I382" s="11" t="s">
        <v>9</v>
      </c>
      <c r="J382" s="5" t="s">
        <v>1359</v>
      </c>
    </row>
    <row r="383" spans="1:10">
      <c r="A383" s="5" t="s">
        <v>1385</v>
      </c>
      <c r="B383" s="6">
        <v>44894.722717627323</v>
      </c>
      <c r="C383" s="5" t="s">
        <v>1355</v>
      </c>
      <c r="D383" s="7"/>
      <c r="E383" s="10"/>
      <c r="F383" s="8">
        <v>18316.599999999999</v>
      </c>
      <c r="I383" s="11" t="s">
        <v>9</v>
      </c>
      <c r="J383" s="10" t="s">
        <v>1362</v>
      </c>
    </row>
    <row r="384" spans="1:10">
      <c r="A384" s="12" t="s">
        <v>21</v>
      </c>
      <c r="B384" s="3"/>
      <c r="C384" s="3"/>
      <c r="D384" s="7"/>
      <c r="E384" s="10"/>
      <c r="F384" s="75">
        <f>SUM(F376:G383)</f>
        <v>116232</v>
      </c>
      <c r="H384" s="8"/>
      <c r="I384" s="11"/>
      <c r="J384" s="5"/>
    </row>
    <row r="385" spans="1:10" ht="15.75" customHeight="1">
      <c r="A385" s="13" t="s">
        <v>22</v>
      </c>
      <c r="B385" s="13" t="s">
        <v>23</v>
      </c>
      <c r="C385" s="13" t="s">
        <v>24</v>
      </c>
      <c r="D385" s="14">
        <v>112320802</v>
      </c>
      <c r="E385" s="10"/>
      <c r="H385" s="8"/>
      <c r="I385" s="11"/>
      <c r="J385" s="5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131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88" t="s">
        <v>0</v>
      </c>
      <c r="B390" s="88" t="s">
        <v>2</v>
      </c>
      <c r="C390" s="88" t="s">
        <v>3</v>
      </c>
      <c r="D390" s="88" t="s">
        <v>4</v>
      </c>
      <c r="E390" s="88" t="s">
        <v>5</v>
      </c>
      <c r="F390" s="88" t="s">
        <v>6</v>
      </c>
      <c r="G390" s="90"/>
      <c r="H390" s="91"/>
      <c r="I390" s="88" t="s">
        <v>7</v>
      </c>
      <c r="J390" s="88" t="s">
        <v>8</v>
      </c>
    </row>
    <row r="391" spans="1:10">
      <c r="A391" s="89"/>
      <c r="B391" s="89"/>
      <c r="C391" s="89"/>
      <c r="D391" s="89"/>
      <c r="E391" s="89"/>
      <c r="F391" s="4" t="s">
        <v>9</v>
      </c>
      <c r="G391" s="4" t="s">
        <v>10</v>
      </c>
      <c r="H391" s="4" t="s">
        <v>11</v>
      </c>
      <c r="I391" s="89"/>
      <c r="J391" s="89"/>
    </row>
    <row r="392" spans="1:10">
      <c r="A392" s="5" t="s">
        <v>1386</v>
      </c>
      <c r="B392" s="6">
        <v>44895.860144502323</v>
      </c>
      <c r="C392" s="5" t="s">
        <v>1355</v>
      </c>
      <c r="D392" s="9">
        <v>54610637086</v>
      </c>
      <c r="E392" s="10" t="s">
        <v>1356</v>
      </c>
      <c r="H392" s="8">
        <v>9215.33</v>
      </c>
      <c r="I392" s="5" t="s">
        <v>15</v>
      </c>
      <c r="J392" s="5" t="s">
        <v>1358</v>
      </c>
    </row>
    <row r="393" spans="1:10">
      <c r="A393" s="5" t="s">
        <v>1386</v>
      </c>
      <c r="B393" s="6">
        <v>44895.860144502323</v>
      </c>
      <c r="C393" s="5" t="s">
        <v>1355</v>
      </c>
      <c r="D393" s="9">
        <v>45143351374</v>
      </c>
      <c r="E393" s="10" t="s">
        <v>1356</v>
      </c>
      <c r="H393" s="8">
        <v>1095.72</v>
      </c>
      <c r="I393" s="5" t="s">
        <v>15</v>
      </c>
      <c r="J393" s="5" t="s">
        <v>1358</v>
      </c>
    </row>
    <row r="394" spans="1:10">
      <c r="A394" s="5" t="s">
        <v>1386</v>
      </c>
      <c r="B394" s="6">
        <v>44895.860144502323</v>
      </c>
      <c r="C394" s="5" t="s">
        <v>1355</v>
      </c>
      <c r="D394" s="9">
        <v>45143351516</v>
      </c>
      <c r="E394" s="10" t="s">
        <v>1356</v>
      </c>
      <c r="H394" s="8">
        <v>8054.09</v>
      </c>
      <c r="I394" s="5" t="s">
        <v>15</v>
      </c>
      <c r="J394" s="5" t="s">
        <v>1358</v>
      </c>
    </row>
    <row r="395" spans="1:10">
      <c r="A395" s="5" t="s">
        <v>1386</v>
      </c>
      <c r="B395" s="6">
        <v>44895.860144502323</v>
      </c>
      <c r="C395" s="5" t="s">
        <v>1355</v>
      </c>
      <c r="D395" s="9">
        <v>84230701299</v>
      </c>
      <c r="E395" s="10" t="s">
        <v>1356</v>
      </c>
      <c r="H395" s="8">
        <v>13436.55</v>
      </c>
      <c r="I395" s="5" t="s">
        <v>15</v>
      </c>
      <c r="J395" s="5" t="s">
        <v>1358</v>
      </c>
    </row>
    <row r="396" spans="1:10">
      <c r="A396" s="5" t="s">
        <v>1386</v>
      </c>
      <c r="B396" s="6">
        <v>44895.860144502323</v>
      </c>
      <c r="C396" s="5" t="s">
        <v>1355</v>
      </c>
      <c r="D396" s="9">
        <v>45163073660</v>
      </c>
      <c r="E396" s="10" t="s">
        <v>1356</v>
      </c>
      <c r="H396" s="8">
        <v>880.8</v>
      </c>
      <c r="I396" s="5" t="s">
        <v>15</v>
      </c>
      <c r="J396" s="10" t="s">
        <v>1362</v>
      </c>
    </row>
    <row r="397" spans="1:10">
      <c r="A397" s="5" t="s">
        <v>1386</v>
      </c>
      <c r="B397" s="6">
        <v>44895.860144502323</v>
      </c>
      <c r="C397" s="5" t="s">
        <v>1355</v>
      </c>
      <c r="D397" s="7"/>
      <c r="E397" s="10"/>
      <c r="F397" s="8">
        <v>42350.8</v>
      </c>
      <c r="I397" s="11" t="s">
        <v>9</v>
      </c>
      <c r="J397" s="5" t="s">
        <v>1358</v>
      </c>
    </row>
    <row r="398" spans="1:10">
      <c r="A398" s="5" t="s">
        <v>1386</v>
      </c>
      <c r="B398" s="6">
        <v>44895.860144502323</v>
      </c>
      <c r="C398" s="5" t="s">
        <v>1355</v>
      </c>
      <c r="D398" s="7"/>
      <c r="E398" s="10"/>
      <c r="F398" s="8">
        <v>0.1</v>
      </c>
      <c r="I398" s="11" t="s">
        <v>9</v>
      </c>
      <c r="J398" s="5" t="s">
        <v>1387</v>
      </c>
    </row>
    <row r="399" spans="1:10">
      <c r="A399" s="5" t="s">
        <v>1386</v>
      </c>
      <c r="B399" s="6">
        <v>44895.860144502323</v>
      </c>
      <c r="C399" s="5" t="s">
        <v>1355</v>
      </c>
      <c r="D399" s="7"/>
      <c r="E399" s="10"/>
      <c r="F399" s="8">
        <v>2849</v>
      </c>
      <c r="I399" s="11" t="s">
        <v>9</v>
      </c>
      <c r="J399" s="10" t="s">
        <v>1357</v>
      </c>
    </row>
    <row r="400" spans="1:10">
      <c r="A400" s="5" t="s">
        <v>1386</v>
      </c>
      <c r="B400" s="6">
        <v>44895.860144502323</v>
      </c>
      <c r="C400" s="5" t="s">
        <v>1355</v>
      </c>
      <c r="D400" s="7"/>
      <c r="E400" s="10"/>
      <c r="F400" s="8">
        <v>68793.600000000006</v>
      </c>
      <c r="I400" s="11" t="s">
        <v>9</v>
      </c>
      <c r="J400" s="5" t="s">
        <v>1359</v>
      </c>
    </row>
    <row r="401" spans="1:10">
      <c r="A401" s="5" t="s">
        <v>1386</v>
      </c>
      <c r="B401" s="6">
        <v>44895.860144502323</v>
      </c>
      <c r="C401" s="5" t="s">
        <v>1355</v>
      </c>
      <c r="D401" s="7"/>
      <c r="E401" s="10"/>
      <c r="F401" s="8">
        <v>7320.7</v>
      </c>
      <c r="I401" s="11" t="s">
        <v>9</v>
      </c>
      <c r="J401" s="10" t="s">
        <v>1362</v>
      </c>
    </row>
    <row r="402" spans="1:10">
      <c r="A402" s="12" t="s">
        <v>21</v>
      </c>
      <c r="B402" s="3"/>
      <c r="C402" s="3"/>
      <c r="D402" s="7"/>
      <c r="E402" s="10"/>
      <c r="F402" s="19">
        <f>SUM(F392:G401)</f>
        <v>121314.2</v>
      </c>
      <c r="H402" s="8"/>
      <c r="I402" s="11"/>
      <c r="J402" s="5"/>
    </row>
    <row r="403" spans="1:10" ht="15.75" customHeight="1">
      <c r="A403" s="13" t="s">
        <v>22</v>
      </c>
      <c r="B403" s="13" t="s">
        <v>23</v>
      </c>
      <c r="C403" s="13" t="s">
        <v>24</v>
      </c>
      <c r="D403" s="14">
        <v>112325485</v>
      </c>
      <c r="E403" s="10"/>
      <c r="H403" s="8"/>
      <c r="I403" s="11"/>
      <c r="J403" s="5"/>
    </row>
    <row r="406" spans="1:10">
      <c r="A406" s="1" t="s">
        <v>0</v>
      </c>
      <c r="B406" s="2"/>
      <c r="C406" s="2"/>
      <c r="D406" s="2"/>
      <c r="E406" s="2"/>
      <c r="F406" s="2"/>
      <c r="G406" s="2"/>
      <c r="H406" s="2"/>
      <c r="I406" s="2"/>
      <c r="J406" s="2"/>
    </row>
    <row r="407" spans="1:10">
      <c r="A407" s="3" t="s">
        <v>136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88" t="s">
        <v>0</v>
      </c>
      <c r="B408" s="88" t="s">
        <v>2</v>
      </c>
      <c r="C408" s="88" t="s">
        <v>3</v>
      </c>
      <c r="D408" s="88" t="s">
        <v>4</v>
      </c>
      <c r="E408" s="88" t="s">
        <v>5</v>
      </c>
      <c r="F408" s="88" t="s">
        <v>6</v>
      </c>
      <c r="G408" s="90"/>
      <c r="H408" s="91"/>
      <c r="I408" s="88" t="s">
        <v>7</v>
      </c>
      <c r="J408" s="88" t="s">
        <v>8</v>
      </c>
    </row>
    <row r="409" spans="1:10">
      <c r="A409" s="89"/>
      <c r="B409" s="89"/>
      <c r="C409" s="89"/>
      <c r="D409" s="89"/>
      <c r="E409" s="89"/>
      <c r="F409" s="4" t="s">
        <v>9</v>
      </c>
      <c r="G409" s="4" t="s">
        <v>10</v>
      </c>
      <c r="H409" s="4" t="s">
        <v>11</v>
      </c>
      <c r="I409" s="89"/>
      <c r="J409" s="89"/>
    </row>
    <row r="410" spans="1:10">
      <c r="A410" s="5" t="s">
        <v>1388</v>
      </c>
      <c r="B410" s="6">
        <v>44896.766848171297</v>
      </c>
      <c r="C410" s="5" t="s">
        <v>1355</v>
      </c>
      <c r="D410" s="9">
        <v>45132984747</v>
      </c>
      <c r="E410" s="10" t="s">
        <v>1356</v>
      </c>
      <c r="H410" s="8">
        <v>3307.5</v>
      </c>
      <c r="I410" s="5" t="s">
        <v>15</v>
      </c>
      <c r="J410" s="5" t="s">
        <v>1358</v>
      </c>
    </row>
    <row r="411" spans="1:10">
      <c r="A411" s="5" t="s">
        <v>1388</v>
      </c>
      <c r="B411" s="6">
        <v>44896.766848171297</v>
      </c>
      <c r="C411" s="5" t="s">
        <v>1355</v>
      </c>
      <c r="D411" s="9">
        <v>54710635874</v>
      </c>
      <c r="E411" s="10" t="s">
        <v>1356</v>
      </c>
      <c r="H411" s="8">
        <v>1171.98</v>
      </c>
      <c r="I411" s="5" t="s">
        <v>15</v>
      </c>
      <c r="J411" s="5" t="s">
        <v>1358</v>
      </c>
    </row>
    <row r="412" spans="1:10">
      <c r="A412" s="5" t="s">
        <v>1388</v>
      </c>
      <c r="B412" s="6">
        <v>44896.766848171297</v>
      </c>
      <c r="C412" s="5" t="s">
        <v>1355</v>
      </c>
      <c r="D412" s="9">
        <v>45143354587</v>
      </c>
      <c r="E412" s="10" t="s">
        <v>1356</v>
      </c>
      <c r="H412" s="8">
        <v>981.32</v>
      </c>
      <c r="I412" s="5" t="s">
        <v>15</v>
      </c>
      <c r="J412" s="5" t="s">
        <v>1359</v>
      </c>
    </row>
    <row r="413" spans="1:10">
      <c r="A413" s="5" t="s">
        <v>1388</v>
      </c>
      <c r="B413" s="6">
        <v>44896.766848171297</v>
      </c>
      <c r="C413" s="5" t="s">
        <v>1355</v>
      </c>
      <c r="D413" s="7"/>
      <c r="E413" s="10"/>
      <c r="F413" s="8">
        <v>2427.6999999999998</v>
      </c>
      <c r="I413" s="11" t="s">
        <v>9</v>
      </c>
      <c r="J413" s="5" t="s">
        <v>1358</v>
      </c>
    </row>
    <row r="414" spans="1:10">
      <c r="A414" s="5" t="s">
        <v>1388</v>
      </c>
      <c r="B414" s="6">
        <v>44896.766848171297</v>
      </c>
      <c r="C414" s="5" t="s">
        <v>1355</v>
      </c>
      <c r="D414" s="7"/>
      <c r="E414" s="10"/>
      <c r="F414" s="8">
        <v>3326.2</v>
      </c>
      <c r="I414" s="11" t="s">
        <v>9</v>
      </c>
      <c r="J414" s="10" t="s">
        <v>1357</v>
      </c>
    </row>
    <row r="415" spans="1:10">
      <c r="A415" s="5" t="s">
        <v>1388</v>
      </c>
      <c r="B415" s="6">
        <v>44896.766848171297</v>
      </c>
      <c r="C415" s="5" t="s">
        <v>1355</v>
      </c>
      <c r="D415" s="7"/>
      <c r="E415" s="10"/>
      <c r="F415" s="8">
        <v>31166.9</v>
      </c>
      <c r="I415" s="11" t="s">
        <v>9</v>
      </c>
      <c r="J415" s="5" t="s">
        <v>1359</v>
      </c>
    </row>
    <row r="416" spans="1:10">
      <c r="A416" s="12" t="s">
        <v>21</v>
      </c>
      <c r="B416" s="3"/>
      <c r="C416" s="3"/>
      <c r="D416" s="7"/>
      <c r="E416" s="10"/>
      <c r="F416" s="20">
        <f>SUM(F410:G415)</f>
        <v>36920.800000000003</v>
      </c>
      <c r="G416" s="8"/>
      <c r="I416" s="11"/>
      <c r="J416" s="5"/>
    </row>
    <row r="417" spans="1:10" ht="15.75" customHeight="1">
      <c r="A417" s="13" t="s">
        <v>22</v>
      </c>
      <c r="B417" s="13" t="s">
        <v>23</v>
      </c>
      <c r="C417" s="13" t="s">
        <v>24</v>
      </c>
      <c r="D417" s="14">
        <v>112325486</v>
      </c>
      <c r="E417" s="10"/>
      <c r="G417" s="8"/>
      <c r="I417" s="11"/>
      <c r="J417" s="5"/>
    </row>
    <row r="420" spans="1:10">
      <c r="A420" s="1" t="s">
        <v>0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3" t="s">
        <v>139</v>
      </c>
      <c r="B421" s="2"/>
      <c r="C421" s="2"/>
      <c r="D421" s="2"/>
      <c r="E421" s="2"/>
      <c r="F421" s="2"/>
      <c r="G421" s="2"/>
      <c r="H421" s="2"/>
      <c r="I421" s="2"/>
      <c r="J421" s="2"/>
    </row>
    <row r="422" spans="1:10">
      <c r="A422" s="88" t="s">
        <v>0</v>
      </c>
      <c r="B422" s="88" t="s">
        <v>2</v>
      </c>
      <c r="C422" s="88" t="s">
        <v>3</v>
      </c>
      <c r="D422" s="88" t="s">
        <v>4</v>
      </c>
      <c r="E422" s="88" t="s">
        <v>5</v>
      </c>
      <c r="F422" s="88" t="s">
        <v>6</v>
      </c>
      <c r="G422" s="90"/>
      <c r="H422" s="91"/>
      <c r="I422" s="88" t="s">
        <v>7</v>
      </c>
      <c r="J422" s="88" t="s">
        <v>8</v>
      </c>
    </row>
    <row r="423" spans="1:10">
      <c r="A423" s="89"/>
      <c r="B423" s="89"/>
      <c r="C423" s="89"/>
      <c r="D423" s="89"/>
      <c r="E423" s="89"/>
      <c r="F423" s="4" t="s">
        <v>9</v>
      </c>
      <c r="G423" s="4" t="s">
        <v>10</v>
      </c>
      <c r="H423" s="4" t="s">
        <v>11</v>
      </c>
      <c r="I423" s="89"/>
      <c r="J423" s="89"/>
    </row>
    <row r="424" spans="1:10">
      <c r="A424" s="5" t="s">
        <v>1389</v>
      </c>
      <c r="B424" s="6">
        <v>44897.700312858797</v>
      </c>
      <c r="C424" s="5" t="s">
        <v>1355</v>
      </c>
      <c r="D424" s="7"/>
      <c r="E424" s="10"/>
      <c r="G424" s="8">
        <v>10352.91</v>
      </c>
      <c r="I424" s="11" t="s">
        <v>10</v>
      </c>
      <c r="J424" s="10" t="s">
        <v>1362</v>
      </c>
    </row>
    <row r="425" spans="1:10">
      <c r="A425" s="5" t="s">
        <v>1389</v>
      </c>
      <c r="B425" s="6">
        <v>44897.700312858797</v>
      </c>
      <c r="C425" s="5" t="s">
        <v>1355</v>
      </c>
      <c r="D425" s="9">
        <v>45143354054</v>
      </c>
      <c r="E425" s="10" t="s">
        <v>1356</v>
      </c>
      <c r="H425" s="8">
        <v>643.20000000000005</v>
      </c>
      <c r="I425" s="5" t="s">
        <v>15</v>
      </c>
      <c r="J425" s="10" t="s">
        <v>1362</v>
      </c>
    </row>
    <row r="426" spans="1:10">
      <c r="A426" s="5" t="s">
        <v>1389</v>
      </c>
      <c r="B426" s="6">
        <v>44897.700312858797</v>
      </c>
      <c r="C426" s="5" t="s">
        <v>1355</v>
      </c>
      <c r="D426" s="9">
        <v>45163076322</v>
      </c>
      <c r="E426" s="10" t="s">
        <v>1356</v>
      </c>
      <c r="H426" s="8">
        <v>216.29</v>
      </c>
      <c r="I426" s="5" t="s">
        <v>15</v>
      </c>
      <c r="J426" s="10" t="s">
        <v>1362</v>
      </c>
    </row>
    <row r="427" spans="1:10">
      <c r="A427" s="5" t="s">
        <v>1389</v>
      </c>
      <c r="B427" s="6">
        <v>44897.700312858797</v>
      </c>
      <c r="C427" s="5" t="s">
        <v>1355</v>
      </c>
      <c r="D427" s="7"/>
      <c r="E427" s="10"/>
      <c r="F427" s="8">
        <v>13599</v>
      </c>
      <c r="I427" s="11" t="s">
        <v>9</v>
      </c>
      <c r="J427" s="5" t="s">
        <v>1358</v>
      </c>
    </row>
    <row r="428" spans="1:10">
      <c r="A428" s="5" t="s">
        <v>1389</v>
      </c>
      <c r="B428" s="6">
        <v>44897.700312858797</v>
      </c>
      <c r="C428" s="5" t="s">
        <v>1355</v>
      </c>
      <c r="D428" s="7"/>
      <c r="E428" s="10"/>
      <c r="F428" s="8">
        <v>13550.4</v>
      </c>
      <c r="I428" s="11" t="s">
        <v>9</v>
      </c>
      <c r="J428" s="10" t="s">
        <v>1362</v>
      </c>
    </row>
    <row r="429" spans="1:10">
      <c r="A429" s="12" t="s">
        <v>21</v>
      </c>
      <c r="B429" s="3"/>
      <c r="C429" s="3"/>
      <c r="D429" s="7"/>
      <c r="E429" s="10"/>
      <c r="F429" s="20">
        <f>SUM(F424:G428)</f>
        <v>37502.31</v>
      </c>
      <c r="H429" s="8"/>
      <c r="I429" s="11"/>
      <c r="J429" s="10"/>
    </row>
    <row r="430" spans="1:10" ht="15.75" customHeight="1">
      <c r="A430" s="13" t="s">
        <v>22</v>
      </c>
      <c r="B430" s="13" t="s">
        <v>23</v>
      </c>
      <c r="C430" s="13" t="s">
        <v>24</v>
      </c>
      <c r="D430" s="14">
        <v>112353311</v>
      </c>
      <c r="E430" s="10"/>
      <c r="H430" s="8"/>
      <c r="I430" s="11"/>
      <c r="J430" s="10"/>
    </row>
    <row r="433" spans="1:10">
      <c r="A433" s="1" t="s">
        <v>0</v>
      </c>
      <c r="B433" s="2"/>
      <c r="C433" s="2"/>
      <c r="D433" s="2"/>
      <c r="E433" s="2"/>
      <c r="F433" s="2"/>
      <c r="G433" s="2"/>
      <c r="H433" s="2"/>
      <c r="I433" s="2"/>
      <c r="J433" s="2"/>
    </row>
    <row r="434" spans="1:10">
      <c r="A434" s="3" t="s">
        <v>143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88" t="s">
        <v>0</v>
      </c>
      <c r="B435" s="88" t="s">
        <v>2</v>
      </c>
      <c r="C435" s="88" t="s">
        <v>3</v>
      </c>
      <c r="D435" s="88" t="s">
        <v>4</v>
      </c>
      <c r="E435" s="88" t="s">
        <v>5</v>
      </c>
      <c r="F435" s="88" t="s">
        <v>6</v>
      </c>
      <c r="G435" s="90"/>
      <c r="H435" s="91"/>
      <c r="I435" s="88" t="s">
        <v>7</v>
      </c>
      <c r="J435" s="88" t="s">
        <v>8</v>
      </c>
    </row>
    <row r="436" spans="1:10">
      <c r="A436" s="89"/>
      <c r="B436" s="89"/>
      <c r="C436" s="89"/>
      <c r="D436" s="89"/>
      <c r="E436" s="89"/>
      <c r="F436" s="4" t="s">
        <v>9</v>
      </c>
      <c r="G436" s="4" t="s">
        <v>10</v>
      </c>
      <c r="H436" s="4" t="s">
        <v>11</v>
      </c>
      <c r="I436" s="89"/>
      <c r="J436" s="89"/>
    </row>
    <row r="437" spans="1:10">
      <c r="A437" s="15" t="s">
        <v>1363</v>
      </c>
      <c r="B437" s="16"/>
      <c r="C437" s="17"/>
      <c r="D437" s="7"/>
      <c r="E437" s="10"/>
      <c r="F437" s="8"/>
      <c r="I437" s="11"/>
      <c r="J437" s="5"/>
    </row>
    <row r="438" spans="1:10">
      <c r="A438" s="12" t="s">
        <v>21</v>
      </c>
      <c r="B438" s="3"/>
      <c r="C438" s="3"/>
      <c r="D438" s="7"/>
      <c r="E438" s="10"/>
      <c r="F438" s="76"/>
      <c r="G438" s="8"/>
      <c r="I438" s="11"/>
      <c r="J438" s="5"/>
    </row>
    <row r="439" spans="1:10">
      <c r="A439" s="13" t="s">
        <v>22</v>
      </c>
      <c r="B439" s="13" t="s">
        <v>23</v>
      </c>
      <c r="C439" s="13" t="s">
        <v>24</v>
      </c>
      <c r="D439" s="7"/>
      <c r="E439" s="10"/>
      <c r="G439" s="8"/>
      <c r="I439" s="11"/>
      <c r="J439" s="5"/>
    </row>
    <row r="442" spans="1:10">
      <c r="A442" s="1" t="s">
        <v>0</v>
      </c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3" t="s">
        <v>146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88" t="s">
        <v>0</v>
      </c>
      <c r="B444" s="88" t="s">
        <v>2</v>
      </c>
      <c r="C444" s="88" t="s">
        <v>3</v>
      </c>
      <c r="D444" s="88" t="s">
        <v>4</v>
      </c>
      <c r="E444" s="88" t="s">
        <v>5</v>
      </c>
      <c r="F444" s="88" t="s">
        <v>6</v>
      </c>
      <c r="G444" s="90"/>
      <c r="H444" s="91"/>
      <c r="I444" s="88" t="s">
        <v>7</v>
      </c>
      <c r="J444" s="88" t="s">
        <v>8</v>
      </c>
    </row>
    <row r="445" spans="1:10">
      <c r="A445" s="89"/>
      <c r="B445" s="89"/>
      <c r="C445" s="89"/>
      <c r="D445" s="89"/>
      <c r="E445" s="89"/>
      <c r="F445" s="4" t="s">
        <v>9</v>
      </c>
      <c r="G445" s="4" t="s">
        <v>10</v>
      </c>
      <c r="H445" s="4" t="s">
        <v>11</v>
      </c>
      <c r="I445" s="89"/>
      <c r="J445" s="89"/>
    </row>
    <row r="446" spans="1:10">
      <c r="A446" s="5" t="s">
        <v>1390</v>
      </c>
      <c r="B446" s="6">
        <v>44900.685158391207</v>
      </c>
      <c r="C446" s="5" t="s">
        <v>1355</v>
      </c>
      <c r="D446" s="7"/>
      <c r="E446" s="10"/>
      <c r="G446" s="8">
        <v>9220.25</v>
      </c>
      <c r="I446" s="11" t="s">
        <v>10</v>
      </c>
      <c r="J446" s="5" t="s">
        <v>1358</v>
      </c>
    </row>
    <row r="447" spans="1:10">
      <c r="A447" s="5" t="s">
        <v>1390</v>
      </c>
      <c r="B447" s="6">
        <v>44900.685158391207</v>
      </c>
      <c r="C447" s="5" t="s">
        <v>1355</v>
      </c>
      <c r="D447" s="9">
        <v>54510637624</v>
      </c>
      <c r="E447" s="10" t="s">
        <v>1356</v>
      </c>
      <c r="H447" s="8">
        <v>9104.5400000000009</v>
      </c>
      <c r="I447" s="5" t="s">
        <v>15</v>
      </c>
      <c r="J447" s="5" t="s">
        <v>1358</v>
      </c>
    </row>
    <row r="448" spans="1:10">
      <c r="A448" s="5" t="s">
        <v>1390</v>
      </c>
      <c r="B448" s="6">
        <v>44900.685158391207</v>
      </c>
      <c r="C448" s="5" t="s">
        <v>1355</v>
      </c>
      <c r="D448" s="9">
        <v>45132990846</v>
      </c>
      <c r="E448" s="10" t="s">
        <v>1356</v>
      </c>
      <c r="H448" s="8">
        <v>1300</v>
      </c>
      <c r="I448" s="5" t="s">
        <v>15</v>
      </c>
      <c r="J448" s="5" t="s">
        <v>1358</v>
      </c>
    </row>
    <row r="449" spans="1:10">
      <c r="A449" s="5" t="s">
        <v>1390</v>
      </c>
      <c r="B449" s="6">
        <v>44900.685158391207</v>
      </c>
      <c r="C449" s="5" t="s">
        <v>1355</v>
      </c>
      <c r="D449" s="9">
        <v>54110647406</v>
      </c>
      <c r="E449" s="10" t="s">
        <v>1356</v>
      </c>
      <c r="H449" s="8">
        <v>11678.59</v>
      </c>
      <c r="I449" s="5" t="s">
        <v>15</v>
      </c>
      <c r="J449" s="5" t="s">
        <v>1358</v>
      </c>
    </row>
    <row r="450" spans="1:10">
      <c r="A450" s="5" t="s">
        <v>1390</v>
      </c>
      <c r="B450" s="6">
        <v>44900.685158391207</v>
      </c>
      <c r="C450" s="5" t="s">
        <v>1355</v>
      </c>
      <c r="D450" s="9">
        <v>54310636546</v>
      </c>
      <c r="E450" s="10" t="s">
        <v>1356</v>
      </c>
      <c r="H450" s="8">
        <v>35009.660000000003</v>
      </c>
      <c r="I450" s="5" t="s">
        <v>15</v>
      </c>
      <c r="J450" s="5" t="s">
        <v>1358</v>
      </c>
    </row>
    <row r="451" spans="1:10">
      <c r="A451" s="5" t="s">
        <v>1390</v>
      </c>
      <c r="B451" s="6">
        <v>44900.685158391207</v>
      </c>
      <c r="C451" s="5" t="s">
        <v>1355</v>
      </c>
      <c r="D451" s="7"/>
      <c r="E451" s="10"/>
      <c r="F451" s="8">
        <v>14716.6</v>
      </c>
      <c r="I451" s="11" t="s">
        <v>9</v>
      </c>
      <c r="J451" s="5" t="s">
        <v>1358</v>
      </c>
    </row>
    <row r="452" spans="1:10">
      <c r="A452" s="5" t="s">
        <v>1390</v>
      </c>
      <c r="B452" s="6">
        <v>44900.685158391207</v>
      </c>
      <c r="C452" s="5" t="s">
        <v>1355</v>
      </c>
      <c r="D452" s="7"/>
      <c r="E452" s="10"/>
      <c r="F452" s="8">
        <v>22936.1</v>
      </c>
      <c r="I452" s="11" t="s">
        <v>9</v>
      </c>
      <c r="J452" s="5" t="s">
        <v>1359</v>
      </c>
    </row>
    <row r="453" spans="1:10">
      <c r="A453" s="5" t="s">
        <v>1390</v>
      </c>
      <c r="B453" s="6">
        <v>44900.685158391207</v>
      </c>
      <c r="C453" s="5" t="s">
        <v>1355</v>
      </c>
      <c r="D453" s="7"/>
      <c r="E453" s="10"/>
      <c r="F453" s="8">
        <v>22282.9</v>
      </c>
      <c r="I453" s="11" t="s">
        <v>9</v>
      </c>
      <c r="J453" s="10" t="s">
        <v>1368</v>
      </c>
    </row>
    <row r="454" spans="1:10">
      <c r="A454" s="5" t="s">
        <v>1390</v>
      </c>
      <c r="B454" s="6">
        <v>44900.685158391207</v>
      </c>
      <c r="C454" s="5" t="s">
        <v>1355</v>
      </c>
      <c r="D454" s="7"/>
      <c r="E454" s="10"/>
      <c r="F454" s="8">
        <v>6903.7</v>
      </c>
      <c r="I454" s="11" t="s">
        <v>9</v>
      </c>
      <c r="J454" s="10" t="s">
        <v>1362</v>
      </c>
    </row>
    <row r="455" spans="1:10">
      <c r="A455" s="12" t="s">
        <v>21</v>
      </c>
      <c r="B455" s="3"/>
      <c r="C455" s="3"/>
      <c r="D455" s="7"/>
      <c r="E455" s="10"/>
      <c r="F455" s="25">
        <f>SUM(F446:G454)</f>
        <v>76059.55</v>
      </c>
      <c r="H455" s="8"/>
      <c r="I455" s="11"/>
      <c r="J455" s="5"/>
    </row>
    <row r="456" spans="1:10" ht="15.75" customHeight="1">
      <c r="A456" s="13" t="s">
        <v>22</v>
      </c>
      <c r="B456" s="13" t="s">
        <v>23</v>
      </c>
      <c r="C456" s="13" t="s">
        <v>24</v>
      </c>
      <c r="D456" s="14">
        <v>112370474</v>
      </c>
      <c r="E456" s="10"/>
      <c r="H456" s="8"/>
      <c r="I456" s="11"/>
      <c r="J456" s="5"/>
    </row>
    <row r="459" spans="1:10">
      <c r="A459" s="1" t="s">
        <v>0</v>
      </c>
      <c r="B459" s="2"/>
      <c r="C459" s="2"/>
      <c r="D459" s="2"/>
      <c r="E459" s="2"/>
      <c r="F459" s="2"/>
      <c r="G459" s="2"/>
      <c r="H459" s="2"/>
      <c r="I459" s="2"/>
      <c r="J459" s="2"/>
    </row>
    <row r="460" spans="1:10">
      <c r="A460" s="3" t="s">
        <v>152</v>
      </c>
      <c r="B460" s="2"/>
      <c r="C460" s="2"/>
      <c r="D460" s="2"/>
      <c r="E460" s="2"/>
      <c r="F460" s="2"/>
      <c r="G460" s="2"/>
      <c r="H460" s="2"/>
      <c r="I460" s="2"/>
      <c r="J460" s="2"/>
    </row>
    <row r="461" spans="1:10">
      <c r="A461" s="88" t="s">
        <v>0</v>
      </c>
      <c r="B461" s="88" t="s">
        <v>2</v>
      </c>
      <c r="C461" s="88" t="s">
        <v>3</v>
      </c>
      <c r="D461" s="88" t="s">
        <v>4</v>
      </c>
      <c r="E461" s="88" t="s">
        <v>5</v>
      </c>
      <c r="F461" s="88" t="s">
        <v>6</v>
      </c>
      <c r="G461" s="90"/>
      <c r="H461" s="91"/>
      <c r="I461" s="88" t="s">
        <v>7</v>
      </c>
      <c r="J461" s="88" t="s">
        <v>8</v>
      </c>
    </row>
    <row r="462" spans="1:10">
      <c r="A462" s="89"/>
      <c r="B462" s="89"/>
      <c r="C462" s="89"/>
      <c r="D462" s="89"/>
      <c r="E462" s="89"/>
      <c r="F462" s="4" t="s">
        <v>9</v>
      </c>
      <c r="G462" s="4" t="s">
        <v>10</v>
      </c>
      <c r="H462" s="4" t="s">
        <v>11</v>
      </c>
      <c r="I462" s="89"/>
      <c r="J462" s="89"/>
    </row>
    <row r="463" spans="1:10">
      <c r="A463" s="5" t="s">
        <v>1391</v>
      </c>
      <c r="B463" s="6">
        <v>44901.663742337973</v>
      </c>
      <c r="C463" s="5" t="s">
        <v>1355</v>
      </c>
      <c r="D463" s="9">
        <v>54210655253</v>
      </c>
      <c r="E463" s="10" t="s">
        <v>1356</v>
      </c>
      <c r="H463" s="8">
        <v>525.46</v>
      </c>
      <c r="I463" s="5" t="s">
        <v>15</v>
      </c>
      <c r="J463" s="5" t="s">
        <v>1358</v>
      </c>
    </row>
    <row r="464" spans="1:10">
      <c r="A464" s="5" t="s">
        <v>1392</v>
      </c>
      <c r="B464" s="6">
        <v>44901.663742337973</v>
      </c>
      <c r="C464" s="5" t="s">
        <v>1355</v>
      </c>
      <c r="D464" s="9">
        <v>45123122647</v>
      </c>
      <c r="E464" s="10" t="s">
        <v>1356</v>
      </c>
      <c r="H464" s="8">
        <v>2180.4</v>
      </c>
      <c r="I464" s="5" t="s">
        <v>15</v>
      </c>
      <c r="J464" s="5" t="s">
        <v>1358</v>
      </c>
    </row>
    <row r="465" spans="1:10">
      <c r="A465" s="5" t="s">
        <v>1392</v>
      </c>
      <c r="B465" s="6">
        <v>44901.663742337973</v>
      </c>
      <c r="C465" s="5" t="s">
        <v>1355</v>
      </c>
      <c r="D465" s="7"/>
      <c r="E465" s="10"/>
      <c r="F465" s="8">
        <v>15753.7</v>
      </c>
      <c r="I465" s="11" t="s">
        <v>9</v>
      </c>
      <c r="J465" s="5" t="s">
        <v>1358</v>
      </c>
    </row>
    <row r="466" spans="1:10">
      <c r="A466" s="5" t="s">
        <v>1392</v>
      </c>
      <c r="B466" s="6">
        <v>44901.663742337973</v>
      </c>
      <c r="C466" s="5" t="s">
        <v>1355</v>
      </c>
      <c r="D466" s="7"/>
      <c r="E466" s="10"/>
      <c r="F466" s="8">
        <v>65972.7</v>
      </c>
      <c r="I466" s="11" t="s">
        <v>9</v>
      </c>
      <c r="J466" s="5" t="s">
        <v>1359</v>
      </c>
    </row>
    <row r="467" spans="1:10">
      <c r="A467" s="12" t="s">
        <v>21</v>
      </c>
      <c r="B467" s="3"/>
      <c r="C467" s="3"/>
      <c r="D467" s="7"/>
      <c r="E467" s="10"/>
      <c r="F467" s="19">
        <f>SUM(F463:G466)</f>
        <v>81726.399999999994</v>
      </c>
      <c r="H467" s="8"/>
      <c r="I467" s="11"/>
      <c r="J467" s="10"/>
    </row>
    <row r="468" spans="1:10" ht="15.75" customHeight="1">
      <c r="A468" s="13" t="s">
        <v>22</v>
      </c>
      <c r="B468" s="13" t="s">
        <v>23</v>
      </c>
      <c r="C468" s="13" t="s">
        <v>24</v>
      </c>
      <c r="D468" s="14">
        <v>112370476</v>
      </c>
      <c r="E468" s="10"/>
      <c r="H468" s="8"/>
      <c r="I468" s="11"/>
      <c r="J468" s="10"/>
    </row>
    <row r="471" spans="1:10">
      <c r="A471" s="1" t="s">
        <v>0</v>
      </c>
      <c r="B471" s="2"/>
      <c r="C471" s="2"/>
      <c r="D471" s="2"/>
      <c r="E471" s="2"/>
      <c r="F471" s="2"/>
      <c r="G471" s="2"/>
      <c r="H471" s="2"/>
      <c r="I471" s="2"/>
      <c r="J471" s="2"/>
    </row>
    <row r="472" spans="1:10">
      <c r="A472" s="3" t="s">
        <v>155</v>
      </c>
      <c r="B472" s="2"/>
      <c r="C472" s="2"/>
      <c r="D472" s="2"/>
      <c r="E472" s="2"/>
      <c r="F472" s="2"/>
      <c r="G472" s="2"/>
      <c r="H472" s="2"/>
      <c r="I472" s="2"/>
      <c r="J472" s="2"/>
    </row>
    <row r="473" spans="1:10">
      <c r="A473" s="88" t="s">
        <v>0</v>
      </c>
      <c r="B473" s="88" t="s">
        <v>2</v>
      </c>
      <c r="C473" s="88" t="s">
        <v>3</v>
      </c>
      <c r="D473" s="88" t="s">
        <v>4</v>
      </c>
      <c r="E473" s="88" t="s">
        <v>5</v>
      </c>
      <c r="F473" s="88" t="s">
        <v>6</v>
      </c>
      <c r="G473" s="90"/>
      <c r="H473" s="91"/>
      <c r="I473" s="88" t="s">
        <v>7</v>
      </c>
      <c r="J473" s="88" t="s">
        <v>8</v>
      </c>
    </row>
    <row r="474" spans="1:10">
      <c r="A474" s="89"/>
      <c r="B474" s="89"/>
      <c r="C474" s="89"/>
      <c r="D474" s="89"/>
      <c r="E474" s="89"/>
      <c r="F474" s="4" t="s">
        <v>9</v>
      </c>
      <c r="G474" s="4" t="s">
        <v>10</v>
      </c>
      <c r="H474" s="4" t="s">
        <v>11</v>
      </c>
      <c r="I474" s="89"/>
      <c r="J474" s="89"/>
    </row>
    <row r="475" spans="1:10">
      <c r="A475" s="5" t="s">
        <v>1393</v>
      </c>
      <c r="B475" s="6">
        <v>44902.702792002317</v>
      </c>
      <c r="C475" s="5" t="s">
        <v>1355</v>
      </c>
      <c r="D475" s="9">
        <v>45132993999</v>
      </c>
      <c r="E475" s="10" t="s">
        <v>1356</v>
      </c>
      <c r="H475" s="8">
        <v>148</v>
      </c>
      <c r="I475" s="5" t="s">
        <v>15</v>
      </c>
      <c r="J475" s="10" t="s">
        <v>1368</v>
      </c>
    </row>
    <row r="476" spans="1:10">
      <c r="A476" s="5" t="s">
        <v>1393</v>
      </c>
      <c r="B476" s="6">
        <v>44902.702792002317</v>
      </c>
      <c r="C476" s="5" t="s">
        <v>1355</v>
      </c>
      <c r="D476" s="9">
        <v>451630087038</v>
      </c>
      <c r="E476" s="10" t="s">
        <v>1356</v>
      </c>
      <c r="H476" s="8">
        <v>193.7</v>
      </c>
      <c r="I476" s="5" t="s">
        <v>15</v>
      </c>
      <c r="J476" s="10" t="s">
        <v>1368</v>
      </c>
    </row>
    <row r="477" spans="1:10">
      <c r="A477" s="5" t="s">
        <v>1393</v>
      </c>
      <c r="B477" s="6">
        <v>44902.702792002317</v>
      </c>
      <c r="C477" s="5" t="s">
        <v>1355</v>
      </c>
      <c r="D477" s="9">
        <v>45163087154</v>
      </c>
      <c r="E477" s="10" t="s">
        <v>1356</v>
      </c>
      <c r="H477" s="8">
        <v>1358.74</v>
      </c>
      <c r="I477" s="5" t="s">
        <v>15</v>
      </c>
      <c r="J477" s="10" t="s">
        <v>1368</v>
      </c>
    </row>
    <row r="478" spans="1:10">
      <c r="A478" s="5" t="s">
        <v>1393</v>
      </c>
      <c r="B478" s="6">
        <v>44902.702792002317</v>
      </c>
      <c r="C478" s="5" t="s">
        <v>1355</v>
      </c>
      <c r="D478" s="9">
        <v>45132997905</v>
      </c>
      <c r="E478" s="10" t="s">
        <v>1356</v>
      </c>
      <c r="H478" s="8">
        <v>26730.94</v>
      </c>
      <c r="I478" s="5" t="s">
        <v>15</v>
      </c>
      <c r="J478" s="5" t="s">
        <v>1358</v>
      </c>
    </row>
    <row r="479" spans="1:10">
      <c r="A479" s="5" t="s">
        <v>1393</v>
      </c>
      <c r="B479" s="6">
        <v>44902.702792002317</v>
      </c>
      <c r="C479" s="5" t="s">
        <v>1355</v>
      </c>
      <c r="D479" s="9">
        <v>45113140549</v>
      </c>
      <c r="E479" s="10" t="s">
        <v>1356</v>
      </c>
      <c r="H479" s="8">
        <v>1560</v>
      </c>
      <c r="I479" s="5" t="s">
        <v>15</v>
      </c>
      <c r="J479" s="5" t="s">
        <v>1358</v>
      </c>
    </row>
    <row r="480" spans="1:10">
      <c r="A480" s="5" t="s">
        <v>1393</v>
      </c>
      <c r="B480" s="6">
        <v>44902.702792002317</v>
      </c>
      <c r="C480" s="5" t="s">
        <v>1355</v>
      </c>
      <c r="D480" s="9">
        <v>54510639871</v>
      </c>
      <c r="E480" s="10" t="s">
        <v>1356</v>
      </c>
      <c r="H480" s="8">
        <v>12464.39</v>
      </c>
      <c r="I480" s="5" t="s">
        <v>15</v>
      </c>
      <c r="J480" s="5" t="s">
        <v>1358</v>
      </c>
    </row>
    <row r="481" spans="1:10">
      <c r="A481" s="5" t="s">
        <v>1393</v>
      </c>
      <c r="B481" s="6">
        <v>44902.702792002317</v>
      </c>
      <c r="C481" s="5" t="s">
        <v>1355</v>
      </c>
      <c r="D481" s="9">
        <v>54310637718</v>
      </c>
      <c r="E481" s="10" t="s">
        <v>1356</v>
      </c>
      <c r="H481" s="8">
        <v>2354.23</v>
      </c>
      <c r="I481" s="5" t="s">
        <v>15</v>
      </c>
      <c r="J481" s="5" t="s">
        <v>1358</v>
      </c>
    </row>
    <row r="482" spans="1:10">
      <c r="A482" s="5" t="s">
        <v>1393</v>
      </c>
      <c r="B482" s="6">
        <v>44902.702792002317</v>
      </c>
      <c r="C482" s="5" t="s">
        <v>1355</v>
      </c>
      <c r="D482" s="9">
        <v>54710639488</v>
      </c>
      <c r="E482" s="10" t="s">
        <v>1356</v>
      </c>
      <c r="H482" s="8">
        <v>103.68</v>
      </c>
      <c r="I482" s="5" t="s">
        <v>15</v>
      </c>
      <c r="J482" s="5" t="s">
        <v>1358</v>
      </c>
    </row>
    <row r="483" spans="1:10">
      <c r="A483" s="5" t="s">
        <v>1393</v>
      </c>
      <c r="B483" s="6">
        <v>44902.702792002317</v>
      </c>
      <c r="C483" s="5" t="s">
        <v>1355</v>
      </c>
      <c r="D483" s="9">
        <v>45143368197</v>
      </c>
      <c r="E483" s="10" t="s">
        <v>1356</v>
      </c>
      <c r="H483" s="8">
        <v>810</v>
      </c>
      <c r="I483" s="5" t="s">
        <v>15</v>
      </c>
      <c r="J483" s="5" t="s">
        <v>1358</v>
      </c>
    </row>
    <row r="484" spans="1:10">
      <c r="A484" s="5" t="s">
        <v>1393</v>
      </c>
      <c r="B484" s="6">
        <v>44902.702792002317</v>
      </c>
      <c r="C484" s="5" t="s">
        <v>1355</v>
      </c>
      <c r="D484" s="7"/>
      <c r="E484" s="10"/>
      <c r="F484" s="8">
        <v>12424.7</v>
      </c>
      <c r="I484" s="11" t="s">
        <v>9</v>
      </c>
      <c r="J484" s="5" t="s">
        <v>1358</v>
      </c>
    </row>
    <row r="485" spans="1:10">
      <c r="A485" s="5" t="s">
        <v>1393</v>
      </c>
      <c r="B485" s="6">
        <v>44902.702792002317</v>
      </c>
      <c r="C485" s="5" t="s">
        <v>1355</v>
      </c>
      <c r="D485" s="7"/>
      <c r="E485" s="10"/>
      <c r="F485" s="8">
        <v>37423.300000000003</v>
      </c>
      <c r="I485" s="11" t="s">
        <v>9</v>
      </c>
      <c r="J485" s="5" t="s">
        <v>1359</v>
      </c>
    </row>
    <row r="486" spans="1:10">
      <c r="A486" s="5" t="s">
        <v>1393</v>
      </c>
      <c r="B486" s="6">
        <v>44902.702792002317</v>
      </c>
      <c r="C486" s="5" t="s">
        <v>1355</v>
      </c>
      <c r="D486" s="7"/>
      <c r="E486" s="10"/>
      <c r="F486" s="8">
        <v>21413</v>
      </c>
      <c r="I486" s="11" t="s">
        <v>9</v>
      </c>
      <c r="J486" s="10" t="s">
        <v>1368</v>
      </c>
    </row>
    <row r="487" spans="1:10">
      <c r="A487" s="12" t="s">
        <v>21</v>
      </c>
      <c r="B487" s="3"/>
      <c r="C487" s="3"/>
      <c r="D487" s="7"/>
      <c r="E487" s="10"/>
      <c r="F487" s="20">
        <f>SUM(F475:G486)</f>
        <v>71261</v>
      </c>
      <c r="H487" s="8"/>
      <c r="I487" s="11"/>
      <c r="J487" s="5"/>
    </row>
    <row r="488" spans="1:10" ht="15.75" customHeight="1">
      <c r="A488" s="13" t="s">
        <v>22</v>
      </c>
      <c r="B488" s="13" t="s">
        <v>23</v>
      </c>
      <c r="C488" s="13" t="s">
        <v>24</v>
      </c>
      <c r="D488" s="14">
        <v>112387928</v>
      </c>
      <c r="E488" s="10"/>
      <c r="H488" s="8"/>
      <c r="I488" s="11"/>
      <c r="J488" s="5"/>
    </row>
    <row r="489" spans="1:10">
      <c r="A489" s="5"/>
      <c r="B489" s="6"/>
      <c r="C489" s="5"/>
      <c r="D489" s="7"/>
      <c r="E489" s="10"/>
      <c r="H489" s="8"/>
      <c r="I489" s="11"/>
      <c r="J489" s="5"/>
    </row>
    <row r="491" spans="1:10">
      <c r="A491" s="1" t="s">
        <v>0</v>
      </c>
      <c r="B491" s="2"/>
      <c r="C491" s="2"/>
      <c r="D491" s="2"/>
      <c r="E491" s="2"/>
      <c r="F491" s="2"/>
      <c r="G491" s="2"/>
      <c r="H491" s="2"/>
      <c r="I491" s="2"/>
      <c r="J491" s="2"/>
    </row>
    <row r="492" spans="1:10">
      <c r="A492" s="3" t="s">
        <v>159</v>
      </c>
      <c r="B492" s="2"/>
      <c r="C492" s="2"/>
      <c r="D492" s="2"/>
      <c r="E492" s="2"/>
      <c r="F492" s="2"/>
      <c r="G492" s="2"/>
      <c r="H492" s="2"/>
      <c r="I492" s="2"/>
      <c r="J492" s="2"/>
    </row>
    <row r="493" spans="1:10">
      <c r="A493" s="88" t="s">
        <v>0</v>
      </c>
      <c r="B493" s="88" t="s">
        <v>2</v>
      </c>
      <c r="C493" s="88" t="s">
        <v>3</v>
      </c>
      <c r="D493" s="88" t="s">
        <v>4</v>
      </c>
      <c r="E493" s="88" t="s">
        <v>5</v>
      </c>
      <c r="F493" s="88" t="s">
        <v>6</v>
      </c>
      <c r="G493" s="90"/>
      <c r="H493" s="91"/>
      <c r="I493" s="88" t="s">
        <v>7</v>
      </c>
      <c r="J493" s="88" t="s">
        <v>8</v>
      </c>
    </row>
    <row r="494" spans="1:10">
      <c r="A494" s="89"/>
      <c r="B494" s="89"/>
      <c r="C494" s="89"/>
      <c r="D494" s="89"/>
      <c r="E494" s="89"/>
      <c r="F494" s="4" t="s">
        <v>9</v>
      </c>
      <c r="G494" s="4" t="s">
        <v>10</v>
      </c>
      <c r="H494" s="4" t="s">
        <v>11</v>
      </c>
      <c r="I494" s="89"/>
      <c r="J494" s="89"/>
    </row>
    <row r="495" spans="1:10">
      <c r="A495" s="5" t="s">
        <v>1394</v>
      </c>
      <c r="B495" s="6">
        <v>44903.733330960647</v>
      </c>
      <c r="C495" s="5" t="s">
        <v>1355</v>
      </c>
      <c r="D495" s="9">
        <v>54710640312</v>
      </c>
      <c r="E495" s="10" t="s">
        <v>1356</v>
      </c>
      <c r="H495" s="8">
        <v>2608.31</v>
      </c>
      <c r="I495" s="5" t="s">
        <v>15</v>
      </c>
      <c r="J495" s="5" t="s">
        <v>1358</v>
      </c>
    </row>
    <row r="496" spans="1:10">
      <c r="A496" s="5" t="s">
        <v>1395</v>
      </c>
      <c r="B496" s="6">
        <v>44903.733330960647</v>
      </c>
      <c r="C496" s="5" t="s">
        <v>1355</v>
      </c>
      <c r="D496" s="9">
        <v>45123125188</v>
      </c>
      <c r="E496" s="10" t="s">
        <v>1356</v>
      </c>
      <c r="H496" s="8">
        <v>148.4</v>
      </c>
      <c r="I496" s="5" t="s">
        <v>15</v>
      </c>
      <c r="J496" s="5" t="s">
        <v>1379</v>
      </c>
    </row>
    <row r="497" spans="1:10">
      <c r="A497" s="5" t="s">
        <v>1395</v>
      </c>
      <c r="B497" s="6">
        <v>44903.733330960647</v>
      </c>
      <c r="C497" s="5" t="s">
        <v>1355</v>
      </c>
      <c r="D497" s="9">
        <v>45113143534</v>
      </c>
      <c r="E497" s="10" t="s">
        <v>1356</v>
      </c>
      <c r="H497" s="8">
        <v>13139.97</v>
      </c>
      <c r="I497" s="5" t="s">
        <v>15</v>
      </c>
      <c r="J497" s="5" t="s">
        <v>1358</v>
      </c>
    </row>
    <row r="498" spans="1:10">
      <c r="A498" s="5" t="s">
        <v>1395</v>
      </c>
      <c r="B498" s="6">
        <v>44903.733330960647</v>
      </c>
      <c r="C498" s="5" t="s">
        <v>1355</v>
      </c>
      <c r="D498" s="9">
        <v>54710640066</v>
      </c>
      <c r="E498" s="10" t="s">
        <v>1356</v>
      </c>
      <c r="H498" s="8">
        <v>833.76</v>
      </c>
      <c r="I498" s="5" t="s">
        <v>15</v>
      </c>
      <c r="J498" s="5" t="s">
        <v>1358</v>
      </c>
    </row>
    <row r="499" spans="1:10">
      <c r="A499" s="5" t="s">
        <v>1395</v>
      </c>
      <c r="B499" s="6">
        <v>44903.733330960647</v>
      </c>
      <c r="C499" s="5" t="s">
        <v>1355</v>
      </c>
      <c r="D499" s="7"/>
      <c r="E499" s="10"/>
      <c r="F499" s="8">
        <v>15915.5</v>
      </c>
      <c r="I499" s="11" t="s">
        <v>9</v>
      </c>
      <c r="J499" s="5" t="s">
        <v>1358</v>
      </c>
    </row>
    <row r="500" spans="1:10">
      <c r="A500" s="5" t="s">
        <v>1395</v>
      </c>
      <c r="B500" s="6">
        <v>44903.733330960647</v>
      </c>
      <c r="C500" s="5" t="s">
        <v>1355</v>
      </c>
      <c r="D500" s="7"/>
      <c r="E500" s="10"/>
      <c r="F500" s="8">
        <v>109609.7</v>
      </c>
      <c r="I500" s="11" t="s">
        <v>9</v>
      </c>
      <c r="J500" s="5" t="s">
        <v>1359</v>
      </c>
    </row>
    <row r="501" spans="1:10">
      <c r="A501" s="5" t="s">
        <v>1395</v>
      </c>
      <c r="B501" s="6">
        <v>44903.733330960647</v>
      </c>
      <c r="C501" s="5" t="s">
        <v>1355</v>
      </c>
      <c r="D501" s="7"/>
      <c r="E501" s="10"/>
      <c r="F501" s="8">
        <v>10886.7</v>
      </c>
      <c r="I501" s="11" t="s">
        <v>9</v>
      </c>
      <c r="J501" s="10" t="s">
        <v>1368</v>
      </c>
    </row>
    <row r="502" spans="1:10">
      <c r="A502" s="5" t="s">
        <v>1395</v>
      </c>
      <c r="B502" s="6">
        <v>44903.733330960647</v>
      </c>
      <c r="C502" s="5" t="s">
        <v>1355</v>
      </c>
      <c r="D502" s="7"/>
      <c r="E502" s="10"/>
      <c r="F502" s="8">
        <v>5682.1</v>
      </c>
      <c r="I502" s="11" t="s">
        <v>9</v>
      </c>
      <c r="J502" s="5" t="s">
        <v>1379</v>
      </c>
    </row>
    <row r="503" spans="1:10">
      <c r="A503" s="12" t="s">
        <v>21</v>
      </c>
      <c r="B503" s="3"/>
      <c r="C503" s="3"/>
      <c r="D503" s="7"/>
      <c r="E503" s="10"/>
      <c r="F503" s="19">
        <f>SUM(F495:G502)</f>
        <v>142094</v>
      </c>
      <c r="H503" s="8"/>
      <c r="I503" s="11"/>
      <c r="J503" s="10"/>
    </row>
    <row r="504" spans="1:10" ht="15.75" customHeight="1">
      <c r="A504" s="13" t="s">
        <v>22</v>
      </c>
      <c r="B504" s="13" t="s">
        <v>23</v>
      </c>
      <c r="C504" s="13" t="s">
        <v>24</v>
      </c>
      <c r="D504" s="14">
        <v>112387929</v>
      </c>
      <c r="E504" s="10"/>
      <c r="H504" s="8"/>
      <c r="I504" s="11"/>
      <c r="J504" s="10"/>
    </row>
    <row r="507" spans="1:10">
      <c r="A507" s="1" t="s">
        <v>0</v>
      </c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3" t="s">
        <v>162</v>
      </c>
      <c r="B508" s="2"/>
      <c r="C508" s="2"/>
      <c r="D508" s="2"/>
      <c r="E508" s="2"/>
      <c r="F508" s="2"/>
      <c r="G508" s="2"/>
      <c r="H508" s="2"/>
      <c r="I508" s="2"/>
      <c r="J508" s="2"/>
    </row>
    <row r="509" spans="1:10">
      <c r="A509" s="88" t="s">
        <v>0</v>
      </c>
      <c r="B509" s="88" t="s">
        <v>2</v>
      </c>
      <c r="C509" s="88" t="s">
        <v>3</v>
      </c>
      <c r="D509" s="88" t="s">
        <v>4</v>
      </c>
      <c r="E509" s="88" t="s">
        <v>5</v>
      </c>
      <c r="F509" s="88" t="s">
        <v>6</v>
      </c>
      <c r="G509" s="90"/>
      <c r="H509" s="91"/>
      <c r="I509" s="88" t="s">
        <v>7</v>
      </c>
      <c r="J509" s="88" t="s">
        <v>8</v>
      </c>
    </row>
    <row r="510" spans="1:10">
      <c r="A510" s="89"/>
      <c r="B510" s="89"/>
      <c r="C510" s="89"/>
      <c r="D510" s="89"/>
      <c r="E510" s="89"/>
      <c r="F510" s="4" t="s">
        <v>9</v>
      </c>
      <c r="G510" s="4" t="s">
        <v>10</v>
      </c>
      <c r="H510" s="4" t="s">
        <v>11</v>
      </c>
      <c r="I510" s="89"/>
      <c r="J510" s="89"/>
    </row>
    <row r="511" spans="1:10">
      <c r="A511" s="5" t="s">
        <v>1396</v>
      </c>
      <c r="B511" s="6">
        <v>44904.712919988429</v>
      </c>
      <c r="C511" s="5" t="s">
        <v>1355</v>
      </c>
      <c r="D511" s="9">
        <v>45163092072</v>
      </c>
      <c r="E511" s="10" t="s">
        <v>1356</v>
      </c>
      <c r="H511" s="8">
        <v>386.1</v>
      </c>
      <c r="I511" s="5" t="s">
        <v>15</v>
      </c>
      <c r="J511" s="10" t="s">
        <v>1368</v>
      </c>
    </row>
    <row r="512" spans="1:10">
      <c r="A512" s="5" t="s">
        <v>1396</v>
      </c>
      <c r="B512" s="6">
        <v>44904.712919988429</v>
      </c>
      <c r="C512" s="5" t="s">
        <v>1355</v>
      </c>
      <c r="D512" s="9">
        <v>45143374399</v>
      </c>
      <c r="E512" s="10" t="s">
        <v>1356</v>
      </c>
      <c r="H512" s="8">
        <v>2400</v>
      </c>
      <c r="I512" s="5" t="s">
        <v>15</v>
      </c>
      <c r="J512" s="5" t="s">
        <v>1358</v>
      </c>
    </row>
    <row r="513" spans="1:10">
      <c r="A513" s="5" t="s">
        <v>1396</v>
      </c>
      <c r="B513" s="6">
        <v>44904.712919988429</v>
      </c>
      <c r="C513" s="5" t="s">
        <v>1355</v>
      </c>
      <c r="D513" s="9">
        <v>45133005426</v>
      </c>
      <c r="E513" s="10" t="s">
        <v>1356</v>
      </c>
      <c r="H513" s="8">
        <v>1850.6</v>
      </c>
      <c r="I513" s="5" t="s">
        <v>15</v>
      </c>
      <c r="J513" s="5" t="s">
        <v>1358</v>
      </c>
    </row>
    <row r="514" spans="1:10">
      <c r="A514" s="5" t="s">
        <v>1396</v>
      </c>
      <c r="B514" s="6">
        <v>44904.712919988429</v>
      </c>
      <c r="C514" s="5" t="s">
        <v>1355</v>
      </c>
      <c r="D514" s="9">
        <v>45143373585</v>
      </c>
      <c r="E514" s="10" t="s">
        <v>1356</v>
      </c>
      <c r="H514" s="8">
        <v>3009.6</v>
      </c>
      <c r="I514" s="5" t="s">
        <v>15</v>
      </c>
      <c r="J514" s="5" t="s">
        <v>1358</v>
      </c>
    </row>
    <row r="515" spans="1:10">
      <c r="A515" s="5" t="s">
        <v>1396</v>
      </c>
      <c r="B515" s="6">
        <v>44904.712919988429</v>
      </c>
      <c r="C515" s="5" t="s">
        <v>1355</v>
      </c>
      <c r="D515" s="9">
        <v>54710640971</v>
      </c>
      <c r="E515" s="10" t="s">
        <v>1356</v>
      </c>
      <c r="H515" s="8">
        <v>13980.84</v>
      </c>
      <c r="I515" s="5" t="s">
        <v>15</v>
      </c>
      <c r="J515" s="5" t="s">
        <v>1358</v>
      </c>
    </row>
    <row r="516" spans="1:10">
      <c r="A516" s="5" t="s">
        <v>1396</v>
      </c>
      <c r="B516" s="6">
        <v>44904.712919988429</v>
      </c>
      <c r="C516" s="5" t="s">
        <v>1355</v>
      </c>
      <c r="D516" s="7"/>
      <c r="E516" s="10"/>
      <c r="F516" s="8">
        <v>18529.900000000001</v>
      </c>
      <c r="I516" s="11" t="s">
        <v>9</v>
      </c>
      <c r="J516" s="5" t="s">
        <v>1358</v>
      </c>
    </row>
    <row r="517" spans="1:10">
      <c r="A517" s="5" t="s">
        <v>1396</v>
      </c>
      <c r="B517" s="6">
        <v>44904.712919988429</v>
      </c>
      <c r="C517" s="5" t="s">
        <v>1355</v>
      </c>
      <c r="F517" s="8">
        <v>35836.1</v>
      </c>
      <c r="I517" s="11" t="s">
        <v>9</v>
      </c>
      <c r="J517" s="10" t="s">
        <v>1357</v>
      </c>
    </row>
    <row r="518" spans="1:10">
      <c r="A518" s="5" t="s">
        <v>1396</v>
      </c>
      <c r="B518" s="6">
        <v>44904.712919988429</v>
      </c>
      <c r="C518" s="5" t="s">
        <v>1355</v>
      </c>
      <c r="F518" s="8">
        <v>30167.9</v>
      </c>
      <c r="I518" s="11" t="s">
        <v>9</v>
      </c>
      <c r="J518" s="5" t="s">
        <v>1359</v>
      </c>
    </row>
    <row r="519" spans="1:10">
      <c r="A519" s="5" t="s">
        <v>1396</v>
      </c>
      <c r="B519" s="6">
        <v>44904.712919988429</v>
      </c>
      <c r="C519" s="5" t="s">
        <v>1355</v>
      </c>
      <c r="F519" s="8">
        <v>10131.6</v>
      </c>
      <c r="I519" s="11" t="s">
        <v>9</v>
      </c>
      <c r="J519" s="10" t="s">
        <v>1368</v>
      </c>
    </row>
    <row r="520" spans="1:10">
      <c r="A520" s="12" t="s">
        <v>21</v>
      </c>
      <c r="B520" s="3"/>
      <c r="C520" s="3"/>
      <c r="F520" s="42">
        <f>SUM(F516:F519)</f>
        <v>94665.5</v>
      </c>
    </row>
    <row r="521" spans="1:10">
      <c r="A521" s="13" t="s">
        <v>22</v>
      </c>
      <c r="B521" s="13" t="s">
        <v>23</v>
      </c>
      <c r="C521" s="13" t="s">
        <v>24</v>
      </c>
    </row>
    <row r="522" spans="1:10" ht="15.75" customHeight="1">
      <c r="D522" s="14">
        <v>112399601</v>
      </c>
    </row>
    <row r="523" spans="1:10" ht="15.75" customHeight="1">
      <c r="D523" s="14">
        <v>112399697</v>
      </c>
    </row>
    <row r="525" spans="1:10">
      <c r="A525" s="1" t="s">
        <v>0</v>
      </c>
      <c r="B525" s="2"/>
      <c r="C525" s="2"/>
      <c r="D525" s="2"/>
      <c r="E525" s="2"/>
      <c r="F525" s="2"/>
      <c r="G525" s="2"/>
      <c r="H525" s="2"/>
      <c r="I525" s="2"/>
      <c r="J525" s="2"/>
    </row>
    <row r="526" spans="1:10">
      <c r="A526" s="3" t="s">
        <v>167</v>
      </c>
      <c r="B526" s="2"/>
      <c r="C526" s="2"/>
      <c r="D526" s="2"/>
      <c r="E526" s="2"/>
      <c r="F526" s="2"/>
      <c r="G526" s="2"/>
      <c r="H526" s="2"/>
      <c r="I526" s="2"/>
      <c r="J526" s="2"/>
    </row>
    <row r="527" spans="1:10">
      <c r="A527" s="88" t="s">
        <v>0</v>
      </c>
      <c r="B527" s="88" t="s">
        <v>2</v>
      </c>
      <c r="C527" s="88" t="s">
        <v>3</v>
      </c>
      <c r="D527" s="88" t="s">
        <v>4</v>
      </c>
      <c r="E527" s="88" t="s">
        <v>5</v>
      </c>
      <c r="F527" s="88" t="s">
        <v>6</v>
      </c>
      <c r="G527" s="90"/>
      <c r="H527" s="91"/>
      <c r="I527" s="88" t="s">
        <v>7</v>
      </c>
      <c r="J527" s="88" t="s">
        <v>8</v>
      </c>
    </row>
    <row r="528" spans="1:10">
      <c r="A528" s="89"/>
      <c r="B528" s="89"/>
      <c r="C528" s="89"/>
      <c r="D528" s="89"/>
      <c r="E528" s="89"/>
      <c r="F528" s="4" t="s">
        <v>9</v>
      </c>
      <c r="G528" s="4" t="s">
        <v>10</v>
      </c>
      <c r="H528" s="4" t="s">
        <v>11</v>
      </c>
      <c r="I528" s="89"/>
      <c r="J528" s="89"/>
    </row>
    <row r="529" spans="1:10">
      <c r="A529" s="5" t="s">
        <v>1397</v>
      </c>
      <c r="B529" s="6">
        <v>44907.712669942128</v>
      </c>
      <c r="C529" s="5" t="s">
        <v>1355</v>
      </c>
      <c r="D529" s="9">
        <v>45113147860</v>
      </c>
      <c r="E529" s="10" t="s">
        <v>1356</v>
      </c>
      <c r="H529" s="8">
        <v>201.29</v>
      </c>
      <c r="I529" s="5" t="s">
        <v>15</v>
      </c>
      <c r="J529" s="10" t="s">
        <v>1368</v>
      </c>
    </row>
    <row r="530" spans="1:10">
      <c r="A530" s="5" t="s">
        <v>1397</v>
      </c>
      <c r="B530" s="6">
        <v>44907.712669942128</v>
      </c>
      <c r="C530" s="5" t="s">
        <v>1355</v>
      </c>
      <c r="D530" s="9">
        <v>54510641945</v>
      </c>
      <c r="E530" s="10" t="s">
        <v>1356</v>
      </c>
      <c r="H530" s="8">
        <v>427.51</v>
      </c>
      <c r="I530" s="5" t="s">
        <v>15</v>
      </c>
      <c r="J530" s="5" t="s">
        <v>1358</v>
      </c>
    </row>
    <row r="531" spans="1:10">
      <c r="A531" s="5" t="s">
        <v>1397</v>
      </c>
      <c r="B531" s="6">
        <v>44907.712669942128</v>
      </c>
      <c r="C531" s="5" t="s">
        <v>1355</v>
      </c>
      <c r="D531" s="9">
        <v>54610643842</v>
      </c>
      <c r="E531" s="10" t="s">
        <v>1356</v>
      </c>
      <c r="H531" s="8">
        <v>8267.3700000000008</v>
      </c>
      <c r="I531" s="5" t="s">
        <v>15</v>
      </c>
      <c r="J531" s="5" t="s">
        <v>1358</v>
      </c>
    </row>
    <row r="532" spans="1:10">
      <c r="A532" s="5" t="s">
        <v>1397</v>
      </c>
      <c r="B532" s="6">
        <v>44907.712669942128</v>
      </c>
      <c r="C532" s="5" t="s">
        <v>1355</v>
      </c>
      <c r="D532" s="9">
        <v>49123136579</v>
      </c>
      <c r="E532" s="10" t="s">
        <v>1356</v>
      </c>
      <c r="H532" s="8">
        <v>705</v>
      </c>
      <c r="I532" s="5" t="s">
        <v>15</v>
      </c>
      <c r="J532" s="10" t="s">
        <v>1368</v>
      </c>
    </row>
    <row r="533" spans="1:10">
      <c r="A533" s="5" t="s">
        <v>1397</v>
      </c>
      <c r="B533" s="6">
        <v>44907.712669942128</v>
      </c>
      <c r="C533" s="5" t="s">
        <v>1355</v>
      </c>
      <c r="D533" s="9">
        <v>54510642927</v>
      </c>
      <c r="E533" s="10" t="s">
        <v>1356</v>
      </c>
      <c r="H533" s="8">
        <v>1720.82</v>
      </c>
      <c r="I533" s="5" t="s">
        <v>15</v>
      </c>
      <c r="J533" s="5" t="s">
        <v>1358</v>
      </c>
    </row>
    <row r="534" spans="1:10">
      <c r="A534" s="5" t="s">
        <v>1397</v>
      </c>
      <c r="B534" s="6">
        <v>44907.712669942128</v>
      </c>
      <c r="C534" s="5" t="s">
        <v>1355</v>
      </c>
      <c r="D534" s="7"/>
      <c r="E534" s="10"/>
      <c r="F534" s="8">
        <v>37217.599999999999</v>
      </c>
      <c r="I534" s="11" t="s">
        <v>9</v>
      </c>
      <c r="J534" s="5" t="s">
        <v>1358</v>
      </c>
    </row>
    <row r="535" spans="1:10">
      <c r="A535" s="5" t="s">
        <v>1397</v>
      </c>
      <c r="B535" s="6">
        <v>44907.712669942128</v>
      </c>
      <c r="C535" s="5" t="s">
        <v>1355</v>
      </c>
      <c r="F535" s="8">
        <v>38534.300000000003</v>
      </c>
      <c r="I535" s="11" t="s">
        <v>9</v>
      </c>
      <c r="J535" s="10" t="s">
        <v>1368</v>
      </c>
    </row>
    <row r="536" spans="1:10">
      <c r="A536" s="5" t="s">
        <v>1397</v>
      </c>
      <c r="B536" s="6">
        <v>44907.712669942128</v>
      </c>
      <c r="C536" s="5" t="s">
        <v>1355</v>
      </c>
      <c r="F536" s="8">
        <v>10475.1</v>
      </c>
      <c r="I536" s="11" t="s">
        <v>9</v>
      </c>
      <c r="J536" s="10" t="s">
        <v>1362</v>
      </c>
    </row>
    <row r="537" spans="1:10">
      <c r="A537" s="5" t="s">
        <v>1397</v>
      </c>
      <c r="B537" s="6">
        <v>44907.712669942128</v>
      </c>
      <c r="C537" s="5" t="s">
        <v>1355</v>
      </c>
      <c r="F537" s="8">
        <v>28427</v>
      </c>
      <c r="I537" s="11" t="s">
        <v>9</v>
      </c>
      <c r="J537" s="5" t="s">
        <v>1379</v>
      </c>
    </row>
    <row r="538" spans="1:10">
      <c r="A538" s="5" t="s">
        <v>1398</v>
      </c>
      <c r="B538" s="6">
        <v>44907.712669942128</v>
      </c>
      <c r="C538" s="5" t="s">
        <v>1355</v>
      </c>
      <c r="D538" s="7"/>
      <c r="E538" s="10"/>
      <c r="F538" s="8">
        <v>149992.6</v>
      </c>
      <c r="I538" s="11" t="s">
        <v>9</v>
      </c>
      <c r="J538" s="5" t="s">
        <v>1359</v>
      </c>
    </row>
    <row r="539" spans="1:10">
      <c r="A539" s="12" t="s">
        <v>21</v>
      </c>
      <c r="B539" s="3"/>
      <c r="C539" s="3"/>
      <c r="F539" s="42">
        <f>SUM(F534:F538)</f>
        <v>264646.59999999998</v>
      </c>
    </row>
    <row r="540" spans="1:10" ht="15.75" customHeight="1">
      <c r="A540" s="13" t="s">
        <v>22</v>
      </c>
      <c r="B540" s="13" t="s">
        <v>23</v>
      </c>
      <c r="C540" s="13" t="s">
        <v>24</v>
      </c>
      <c r="D540" s="14">
        <v>112413111</v>
      </c>
    </row>
    <row r="543" spans="1:10">
      <c r="A543" s="1" t="s">
        <v>0</v>
      </c>
      <c r="B543" s="2"/>
      <c r="C543" s="2"/>
      <c r="D543" s="2"/>
      <c r="E543" s="2"/>
      <c r="F543" s="2"/>
      <c r="G543" s="2"/>
      <c r="H543" s="2"/>
      <c r="I543" s="2"/>
      <c r="J543" s="2"/>
    </row>
    <row r="544" spans="1:10">
      <c r="A544" s="3" t="s">
        <v>171</v>
      </c>
      <c r="B544" s="2"/>
      <c r="C544" s="2"/>
      <c r="D544" s="2"/>
      <c r="E544" s="2"/>
      <c r="F544" s="2"/>
      <c r="G544" s="2"/>
      <c r="H544" s="2"/>
      <c r="I544" s="2"/>
      <c r="J544" s="2"/>
    </row>
    <row r="545" spans="1:10">
      <c r="A545" s="88" t="s">
        <v>0</v>
      </c>
      <c r="B545" s="88" t="s">
        <v>2</v>
      </c>
      <c r="C545" s="88" t="s">
        <v>3</v>
      </c>
      <c r="D545" s="88" t="s">
        <v>4</v>
      </c>
      <c r="E545" s="88" t="s">
        <v>5</v>
      </c>
      <c r="F545" s="88" t="s">
        <v>6</v>
      </c>
      <c r="G545" s="90"/>
      <c r="H545" s="91"/>
      <c r="I545" s="88" t="s">
        <v>7</v>
      </c>
      <c r="J545" s="88" t="s">
        <v>8</v>
      </c>
    </row>
    <row r="546" spans="1:10">
      <c r="A546" s="89"/>
      <c r="B546" s="89"/>
      <c r="C546" s="89"/>
      <c r="D546" s="89"/>
      <c r="E546" s="89"/>
      <c r="F546" s="4" t="s">
        <v>9</v>
      </c>
      <c r="G546" s="4" t="s">
        <v>10</v>
      </c>
      <c r="H546" s="4" t="s">
        <v>11</v>
      </c>
      <c r="I546" s="89"/>
      <c r="J546" s="89"/>
    </row>
    <row r="547" spans="1:10">
      <c r="A547" s="5" t="s">
        <v>1399</v>
      </c>
      <c r="B547" s="6">
        <v>44908.712426099541</v>
      </c>
      <c r="C547" s="5" t="s">
        <v>1355</v>
      </c>
      <c r="D547" s="9">
        <v>54510643157</v>
      </c>
      <c r="E547" s="10" t="s">
        <v>1356</v>
      </c>
      <c r="H547" s="8">
        <v>1415.66</v>
      </c>
      <c r="I547" s="5" t="s">
        <v>15</v>
      </c>
      <c r="J547" s="5" t="s">
        <v>1358</v>
      </c>
    </row>
    <row r="548" spans="1:10">
      <c r="A548" s="5" t="s">
        <v>1399</v>
      </c>
      <c r="B548" s="6">
        <v>44908.712426099541</v>
      </c>
      <c r="C548" s="5" t="s">
        <v>1355</v>
      </c>
      <c r="D548" s="9">
        <v>54410646679</v>
      </c>
      <c r="E548" s="10" t="s">
        <v>1356</v>
      </c>
      <c r="H548" s="8">
        <v>841.82</v>
      </c>
      <c r="I548" s="5" t="s">
        <v>15</v>
      </c>
      <c r="J548" s="5" t="s">
        <v>1358</v>
      </c>
    </row>
    <row r="549" spans="1:10">
      <c r="A549" s="5" t="s">
        <v>1399</v>
      </c>
      <c r="B549" s="6">
        <v>44908.712426099541</v>
      </c>
      <c r="C549" s="5" t="s">
        <v>1355</v>
      </c>
      <c r="D549" s="9">
        <v>45113166565</v>
      </c>
      <c r="E549" s="10" t="s">
        <v>1356</v>
      </c>
      <c r="H549" s="8">
        <v>19366.11</v>
      </c>
      <c r="I549" s="5" t="s">
        <v>15</v>
      </c>
      <c r="J549" s="5" t="s">
        <v>1358</v>
      </c>
    </row>
    <row r="550" spans="1:10">
      <c r="A550" s="5" t="s">
        <v>1399</v>
      </c>
      <c r="B550" s="6">
        <v>44908.712426099541</v>
      </c>
      <c r="C550" s="5" t="s">
        <v>1355</v>
      </c>
      <c r="D550" s="9">
        <v>54210659401</v>
      </c>
      <c r="E550" s="10" t="s">
        <v>1356</v>
      </c>
      <c r="H550" s="8">
        <v>20756.169999999998</v>
      </c>
      <c r="I550" s="5" t="s">
        <v>15</v>
      </c>
      <c r="J550" s="5" t="s">
        <v>1358</v>
      </c>
    </row>
    <row r="551" spans="1:10">
      <c r="A551" s="5" t="s">
        <v>1399</v>
      </c>
      <c r="B551" s="6">
        <v>44908.712426099541</v>
      </c>
      <c r="C551" s="5" t="s">
        <v>1355</v>
      </c>
      <c r="D551" s="9">
        <v>45153017221</v>
      </c>
      <c r="E551" s="10" t="s">
        <v>1356</v>
      </c>
      <c r="H551" s="8">
        <v>14808.07</v>
      </c>
      <c r="I551" s="5" t="s">
        <v>15</v>
      </c>
      <c r="J551" s="5" t="s">
        <v>1358</v>
      </c>
    </row>
    <row r="552" spans="1:10">
      <c r="A552" s="5" t="s">
        <v>1399</v>
      </c>
      <c r="B552" s="6">
        <v>44908.712426099541</v>
      </c>
      <c r="C552" s="5" t="s">
        <v>1355</v>
      </c>
      <c r="F552" s="8">
        <v>14085.1</v>
      </c>
      <c r="I552" s="11" t="s">
        <v>9</v>
      </c>
      <c r="J552" s="5" t="s">
        <v>1358</v>
      </c>
    </row>
    <row r="553" spans="1:10">
      <c r="A553" s="5" t="s">
        <v>1399</v>
      </c>
      <c r="B553" s="6">
        <v>44908.712426099541</v>
      </c>
      <c r="C553" s="5" t="s">
        <v>1355</v>
      </c>
      <c r="F553" s="8">
        <v>7269.3</v>
      </c>
      <c r="I553" s="11" t="s">
        <v>9</v>
      </c>
      <c r="J553" s="5" t="s">
        <v>1359</v>
      </c>
    </row>
    <row r="554" spans="1:10">
      <c r="A554" s="5" t="s">
        <v>1399</v>
      </c>
      <c r="B554" s="6">
        <v>44908.712426099541</v>
      </c>
      <c r="C554" s="5" t="s">
        <v>1355</v>
      </c>
      <c r="F554" s="8">
        <v>720</v>
      </c>
      <c r="I554" s="11" t="s">
        <v>9</v>
      </c>
      <c r="J554" s="5" t="s">
        <v>1379</v>
      </c>
    </row>
    <row r="555" spans="1:10">
      <c r="A555" s="5" t="s">
        <v>1399</v>
      </c>
      <c r="B555" s="6">
        <v>44908.712426099541</v>
      </c>
      <c r="C555" s="5" t="s">
        <v>1355</v>
      </c>
      <c r="D555" s="7"/>
      <c r="E555" s="10"/>
      <c r="G555" s="8">
        <v>53024.53</v>
      </c>
      <c r="I555" s="11" t="s">
        <v>10</v>
      </c>
      <c r="J555" s="5" t="s">
        <v>1358</v>
      </c>
    </row>
    <row r="556" spans="1:10">
      <c r="A556" s="12" t="s">
        <v>21</v>
      </c>
      <c r="B556" s="3"/>
      <c r="C556" s="3"/>
      <c r="F556" s="42">
        <f>SUM(F552:G555)</f>
        <v>75098.929999999993</v>
      </c>
    </row>
    <row r="557" spans="1:10" ht="15.75" customHeight="1">
      <c r="A557" s="13" t="s">
        <v>22</v>
      </c>
      <c r="B557" s="13" t="s">
        <v>23</v>
      </c>
      <c r="C557" s="13" t="s">
        <v>24</v>
      </c>
      <c r="D557" s="14">
        <v>112413113</v>
      </c>
    </row>
    <row r="560" spans="1:10">
      <c r="A560" s="1" t="s">
        <v>0</v>
      </c>
      <c r="B560" s="2"/>
      <c r="C560" s="2"/>
      <c r="D560" s="2"/>
      <c r="E560" s="2"/>
      <c r="F560" s="2"/>
      <c r="G560" s="2"/>
      <c r="H560" s="2"/>
      <c r="I560" s="2"/>
      <c r="J560" s="2"/>
    </row>
    <row r="561" spans="1:10">
      <c r="A561" s="3" t="s">
        <v>174</v>
      </c>
      <c r="B561" s="2"/>
      <c r="C561" s="2"/>
      <c r="D561" s="2"/>
      <c r="E561" s="2"/>
      <c r="F561" s="2"/>
      <c r="G561" s="2"/>
      <c r="H561" s="2"/>
      <c r="I561" s="2"/>
      <c r="J561" s="2"/>
    </row>
    <row r="562" spans="1:10">
      <c r="A562" s="88" t="s">
        <v>0</v>
      </c>
      <c r="B562" s="88" t="s">
        <v>2</v>
      </c>
      <c r="C562" s="88" t="s">
        <v>3</v>
      </c>
      <c r="D562" s="88" t="s">
        <v>4</v>
      </c>
      <c r="E562" s="88" t="s">
        <v>5</v>
      </c>
      <c r="F562" s="88" t="s">
        <v>6</v>
      </c>
      <c r="G562" s="90"/>
      <c r="H562" s="91"/>
      <c r="I562" s="88" t="s">
        <v>7</v>
      </c>
      <c r="J562" s="88" t="s">
        <v>8</v>
      </c>
    </row>
    <row r="563" spans="1:10">
      <c r="A563" s="89"/>
      <c r="B563" s="89"/>
      <c r="C563" s="89"/>
      <c r="D563" s="89"/>
      <c r="E563" s="89"/>
      <c r="F563" s="4" t="s">
        <v>9</v>
      </c>
      <c r="G563" s="4" t="s">
        <v>10</v>
      </c>
      <c r="H563" s="4" t="s">
        <v>11</v>
      </c>
      <c r="I563" s="89"/>
      <c r="J563" s="89"/>
    </row>
    <row r="564" spans="1:10">
      <c r="A564" s="5" t="s">
        <v>1400</v>
      </c>
      <c r="B564" s="6">
        <v>44909.677896921297</v>
      </c>
      <c r="C564" s="5" t="s">
        <v>1355</v>
      </c>
      <c r="D564" s="9">
        <v>45143391747</v>
      </c>
      <c r="E564" s="10" t="s">
        <v>1356</v>
      </c>
      <c r="H564" s="8">
        <v>195</v>
      </c>
      <c r="I564" s="5" t="s">
        <v>15</v>
      </c>
      <c r="J564" s="10" t="s">
        <v>1357</v>
      </c>
    </row>
    <row r="565" spans="1:10">
      <c r="A565" s="5" t="s">
        <v>1400</v>
      </c>
      <c r="B565" s="6">
        <v>44909.677896921297</v>
      </c>
      <c r="C565" s="5" t="s">
        <v>1355</v>
      </c>
      <c r="D565" s="9">
        <v>45173087545</v>
      </c>
      <c r="E565" s="10" t="s">
        <v>1356</v>
      </c>
      <c r="H565" s="8">
        <v>2178</v>
      </c>
      <c r="I565" s="5" t="s">
        <v>15</v>
      </c>
      <c r="J565" s="5" t="s">
        <v>1358</v>
      </c>
    </row>
    <row r="566" spans="1:10">
      <c r="A566" s="5" t="s">
        <v>1400</v>
      </c>
      <c r="B566" s="6">
        <v>44909.677896921297</v>
      </c>
      <c r="C566" s="5" t="s">
        <v>1355</v>
      </c>
      <c r="D566" s="9">
        <v>45153021372</v>
      </c>
      <c r="E566" s="10" t="s">
        <v>1356</v>
      </c>
      <c r="H566" s="8">
        <v>895.76</v>
      </c>
      <c r="I566" s="5" t="s">
        <v>15</v>
      </c>
      <c r="J566" s="5" t="s">
        <v>1379</v>
      </c>
    </row>
    <row r="567" spans="1:10">
      <c r="A567" s="5" t="s">
        <v>1400</v>
      </c>
      <c r="B567" s="6">
        <v>44909.677896921297</v>
      </c>
      <c r="C567" s="5" t="s">
        <v>1355</v>
      </c>
      <c r="D567" s="9">
        <v>54610645894</v>
      </c>
      <c r="E567" s="10" t="s">
        <v>1356</v>
      </c>
      <c r="H567" s="8">
        <v>8875.33</v>
      </c>
      <c r="I567" s="5" t="s">
        <v>15</v>
      </c>
      <c r="J567" s="5" t="s">
        <v>1358</v>
      </c>
    </row>
    <row r="568" spans="1:10">
      <c r="A568" s="5" t="s">
        <v>1401</v>
      </c>
      <c r="B568" s="6">
        <v>44909.677896921297</v>
      </c>
      <c r="C568" s="5" t="s">
        <v>1355</v>
      </c>
      <c r="D568" s="7"/>
      <c r="E568" s="10"/>
      <c r="F568" s="8">
        <v>58624.2</v>
      </c>
      <c r="I568" s="11" t="s">
        <v>9</v>
      </c>
      <c r="J568" s="10" t="s">
        <v>1357</v>
      </c>
    </row>
    <row r="569" spans="1:10">
      <c r="A569" s="5" t="s">
        <v>1400</v>
      </c>
      <c r="B569" s="6">
        <v>44909.677896921297</v>
      </c>
      <c r="C569" s="5" t="s">
        <v>1355</v>
      </c>
      <c r="D569" s="7"/>
      <c r="E569" s="10"/>
      <c r="F569" s="8">
        <v>19876.5</v>
      </c>
      <c r="I569" s="11" t="s">
        <v>9</v>
      </c>
      <c r="J569" s="5" t="s">
        <v>1358</v>
      </c>
    </row>
    <row r="570" spans="1:10">
      <c r="A570" s="5" t="s">
        <v>1400</v>
      </c>
      <c r="B570" s="6">
        <v>44909.677896921297</v>
      </c>
      <c r="C570" s="5" t="s">
        <v>1355</v>
      </c>
      <c r="D570" s="7"/>
      <c r="E570" s="10"/>
      <c r="F570" s="8">
        <v>7440</v>
      </c>
      <c r="I570" s="11" t="s">
        <v>9</v>
      </c>
      <c r="J570" s="5" t="s">
        <v>1359</v>
      </c>
    </row>
    <row r="571" spans="1:10">
      <c r="A571" s="5" t="s">
        <v>1400</v>
      </c>
      <c r="B571" s="6">
        <v>44909.677896921297</v>
      </c>
      <c r="C571" s="5" t="s">
        <v>1355</v>
      </c>
      <c r="D571" s="7"/>
      <c r="E571" s="10"/>
      <c r="F571" s="8">
        <v>3410.9</v>
      </c>
      <c r="I571" s="11" t="s">
        <v>9</v>
      </c>
      <c r="J571" s="10" t="s">
        <v>1368</v>
      </c>
    </row>
    <row r="572" spans="1:10">
      <c r="A572" s="12" t="s">
        <v>21</v>
      </c>
      <c r="B572" s="3"/>
      <c r="C572" s="3"/>
      <c r="D572" s="7"/>
      <c r="E572" s="10"/>
      <c r="F572" s="19">
        <f>SUM(F564:G571)</f>
        <v>89351.599999999991</v>
      </c>
      <c r="H572" s="8"/>
      <c r="I572" s="11"/>
      <c r="J572" s="5"/>
    </row>
    <row r="573" spans="1:10" ht="15.75" customHeight="1">
      <c r="A573" s="13" t="s">
        <v>22</v>
      </c>
      <c r="B573" s="13" t="s">
        <v>23</v>
      </c>
      <c r="C573" s="13" t="s">
        <v>24</v>
      </c>
      <c r="D573" s="14">
        <v>112433273</v>
      </c>
      <c r="E573" s="10"/>
      <c r="H573" s="8"/>
      <c r="I573" s="11"/>
      <c r="J573" s="5"/>
    </row>
    <row r="576" spans="1:10">
      <c r="A576" s="1" t="s">
        <v>0</v>
      </c>
      <c r="B576" s="2"/>
      <c r="C576" s="2"/>
      <c r="D576" s="2"/>
      <c r="E576" s="2"/>
      <c r="F576" s="2"/>
      <c r="G576" s="2"/>
      <c r="H576" s="2"/>
      <c r="I576" s="2"/>
      <c r="J576" s="2"/>
    </row>
    <row r="577" spans="1:10">
      <c r="A577" s="3" t="s">
        <v>178</v>
      </c>
      <c r="B577" s="2"/>
      <c r="C577" s="2"/>
      <c r="D577" s="2"/>
      <c r="E577" s="2"/>
      <c r="F577" s="2"/>
      <c r="G577" s="2"/>
      <c r="H577" s="2"/>
      <c r="I577" s="2"/>
      <c r="J577" s="2"/>
    </row>
    <row r="578" spans="1:10">
      <c r="A578" s="88" t="s">
        <v>0</v>
      </c>
      <c r="B578" s="88" t="s">
        <v>2</v>
      </c>
      <c r="C578" s="88" t="s">
        <v>3</v>
      </c>
      <c r="D578" s="88" t="s">
        <v>4</v>
      </c>
      <c r="E578" s="88" t="s">
        <v>5</v>
      </c>
      <c r="F578" s="88" t="s">
        <v>6</v>
      </c>
      <c r="G578" s="90"/>
      <c r="H578" s="91"/>
      <c r="I578" s="88" t="s">
        <v>7</v>
      </c>
      <c r="J578" s="88" t="s">
        <v>8</v>
      </c>
    </row>
    <row r="579" spans="1:10">
      <c r="A579" s="89"/>
      <c r="B579" s="89"/>
      <c r="C579" s="89"/>
      <c r="D579" s="89"/>
      <c r="E579" s="89"/>
      <c r="F579" s="4" t="s">
        <v>9</v>
      </c>
      <c r="G579" s="4" t="s">
        <v>10</v>
      </c>
      <c r="H579" s="4" t="s">
        <v>11</v>
      </c>
      <c r="I579" s="89"/>
      <c r="J579" s="89"/>
    </row>
    <row r="580" spans="1:10">
      <c r="A580" s="5" t="s">
        <v>1402</v>
      </c>
      <c r="B580" s="6">
        <v>44910.810319236109</v>
      </c>
      <c r="C580" s="5" t="s">
        <v>1355</v>
      </c>
      <c r="D580" s="9">
        <v>45173090823</v>
      </c>
      <c r="E580" s="10" t="s">
        <v>1356</v>
      </c>
      <c r="H580" s="8">
        <v>3080.92</v>
      </c>
      <c r="I580" s="5" t="s">
        <v>15</v>
      </c>
      <c r="J580" s="5" t="s">
        <v>1358</v>
      </c>
    </row>
    <row r="581" spans="1:10">
      <c r="A581" s="5" t="s">
        <v>1402</v>
      </c>
      <c r="B581" s="6">
        <v>44910.810319236109</v>
      </c>
      <c r="C581" s="5" t="s">
        <v>1355</v>
      </c>
      <c r="D581" s="9">
        <v>45153027550</v>
      </c>
      <c r="E581" s="10" t="s">
        <v>1356</v>
      </c>
      <c r="H581" s="8">
        <v>314.25</v>
      </c>
      <c r="I581" s="5" t="s">
        <v>15</v>
      </c>
      <c r="J581" s="10" t="s">
        <v>1357</v>
      </c>
    </row>
    <row r="582" spans="1:10">
      <c r="A582" s="5" t="s">
        <v>1402</v>
      </c>
      <c r="B582" s="6">
        <v>44910.810319236109</v>
      </c>
      <c r="C582" s="5" t="s">
        <v>1355</v>
      </c>
      <c r="D582" s="9">
        <v>45173094545</v>
      </c>
      <c r="E582" s="10" t="s">
        <v>1356</v>
      </c>
      <c r="H582" s="8">
        <v>386.1</v>
      </c>
      <c r="I582" s="5" t="s">
        <v>15</v>
      </c>
      <c r="J582" s="10" t="s">
        <v>1357</v>
      </c>
    </row>
    <row r="583" spans="1:10">
      <c r="A583" s="5" t="s">
        <v>1402</v>
      </c>
      <c r="B583" s="6">
        <v>44910.810319236109</v>
      </c>
      <c r="C583" s="5" t="s">
        <v>1355</v>
      </c>
      <c r="D583" s="9">
        <v>45133032988</v>
      </c>
      <c r="E583" s="10" t="s">
        <v>1356</v>
      </c>
      <c r="H583" s="8">
        <v>40.5</v>
      </c>
      <c r="I583" s="5" t="s">
        <v>15</v>
      </c>
      <c r="J583" s="5" t="s">
        <v>1358</v>
      </c>
    </row>
    <row r="584" spans="1:10">
      <c r="A584" s="5" t="s">
        <v>1402</v>
      </c>
      <c r="B584" s="6">
        <v>44910.810319236109</v>
      </c>
      <c r="C584" s="5" t="s">
        <v>1355</v>
      </c>
      <c r="D584" s="9">
        <v>45173093174</v>
      </c>
      <c r="E584" s="10" t="s">
        <v>1356</v>
      </c>
      <c r="H584" s="8">
        <v>2034.32</v>
      </c>
      <c r="I584" s="5" t="s">
        <v>15</v>
      </c>
      <c r="J584" s="5" t="s">
        <v>1358</v>
      </c>
    </row>
    <row r="585" spans="1:10">
      <c r="A585" s="5" t="s">
        <v>1402</v>
      </c>
      <c r="B585" s="6">
        <v>44910.810319236109</v>
      </c>
      <c r="C585" s="5" t="s">
        <v>1355</v>
      </c>
      <c r="D585" s="9">
        <v>54110654825</v>
      </c>
      <c r="E585" s="10" t="s">
        <v>1356</v>
      </c>
      <c r="H585" s="8">
        <v>9714.56</v>
      </c>
      <c r="I585" s="5" t="s">
        <v>15</v>
      </c>
      <c r="J585" s="5" t="s">
        <v>1358</v>
      </c>
    </row>
    <row r="586" spans="1:10">
      <c r="A586" s="5" t="s">
        <v>1402</v>
      </c>
      <c r="B586" s="6">
        <v>44910.810319236109</v>
      </c>
      <c r="C586" s="5" t="s">
        <v>1355</v>
      </c>
      <c r="D586" s="7"/>
      <c r="E586" s="10"/>
      <c r="F586" s="8">
        <v>14905.3</v>
      </c>
      <c r="I586" s="11" t="s">
        <v>9</v>
      </c>
      <c r="J586" s="5" t="s">
        <v>1358</v>
      </c>
    </row>
    <row r="587" spans="1:10">
      <c r="A587" s="5" t="s">
        <v>1402</v>
      </c>
      <c r="B587" s="6">
        <v>44910.810319236109</v>
      </c>
      <c r="C587" s="5" t="s">
        <v>1355</v>
      </c>
      <c r="D587" s="7"/>
      <c r="E587" s="10"/>
      <c r="F587" s="8">
        <v>9907.7999999999993</v>
      </c>
      <c r="I587" s="11" t="s">
        <v>9</v>
      </c>
      <c r="J587" s="10" t="s">
        <v>1357</v>
      </c>
    </row>
    <row r="588" spans="1:10">
      <c r="A588" s="5" t="s">
        <v>1402</v>
      </c>
      <c r="B588" s="6">
        <v>44910.810319236109</v>
      </c>
      <c r="C588" s="5" t="s">
        <v>1355</v>
      </c>
      <c r="D588" s="7"/>
      <c r="E588" s="10"/>
      <c r="F588" s="8">
        <v>53522.7</v>
      </c>
      <c r="I588" s="11" t="s">
        <v>9</v>
      </c>
      <c r="J588" s="5" t="s">
        <v>1359</v>
      </c>
    </row>
    <row r="589" spans="1:10">
      <c r="A589" s="5" t="s">
        <v>1402</v>
      </c>
      <c r="B589" s="6">
        <v>44910.810319236109</v>
      </c>
      <c r="C589" s="5" t="s">
        <v>1355</v>
      </c>
      <c r="D589" s="7"/>
      <c r="E589" s="10"/>
      <c r="F589" s="8">
        <v>3883</v>
      </c>
      <c r="I589" s="11" t="s">
        <v>9</v>
      </c>
      <c r="J589" s="10" t="s">
        <v>1368</v>
      </c>
    </row>
    <row r="590" spans="1:10">
      <c r="A590" s="12" t="s">
        <v>21</v>
      </c>
      <c r="B590" s="3"/>
      <c r="C590" s="3"/>
      <c r="D590" s="7"/>
      <c r="E590" s="10"/>
      <c r="F590" s="19">
        <f>SUM(F580:G589)</f>
        <v>82218.799999999988</v>
      </c>
      <c r="H590" s="8"/>
      <c r="I590" s="11"/>
      <c r="J590" s="10"/>
    </row>
    <row r="591" spans="1:10" ht="15.75" customHeight="1">
      <c r="A591" s="13" t="s">
        <v>22</v>
      </c>
      <c r="B591" s="13" t="s">
        <v>23</v>
      </c>
      <c r="C591" s="13" t="s">
        <v>24</v>
      </c>
      <c r="D591" s="14">
        <v>112433275</v>
      </c>
      <c r="E591" s="10"/>
      <c r="H591" s="8"/>
      <c r="I591" s="11"/>
      <c r="J591" s="10"/>
    </row>
    <row r="594" spans="1:10">
      <c r="A594" s="1" t="s">
        <v>0</v>
      </c>
      <c r="B594" s="2"/>
      <c r="C594" s="2"/>
      <c r="D594" s="2"/>
      <c r="E594" s="2"/>
      <c r="F594" s="2"/>
      <c r="G594" s="2"/>
      <c r="H594" s="2"/>
      <c r="I594" s="2"/>
      <c r="J594" s="2"/>
    </row>
    <row r="595" spans="1:10">
      <c r="A595" s="3" t="s">
        <v>181</v>
      </c>
      <c r="B595" s="2"/>
      <c r="C595" s="2"/>
      <c r="D595" s="2"/>
      <c r="E595" s="2"/>
      <c r="F595" s="2"/>
      <c r="G595" s="2"/>
      <c r="H595" s="2"/>
      <c r="I595" s="2"/>
      <c r="J595" s="2"/>
    </row>
    <row r="596" spans="1:10">
      <c r="A596" s="88" t="s">
        <v>0</v>
      </c>
      <c r="B596" s="88" t="s">
        <v>2</v>
      </c>
      <c r="C596" s="88" t="s">
        <v>3</v>
      </c>
      <c r="D596" s="88" t="s">
        <v>4</v>
      </c>
      <c r="E596" s="88" t="s">
        <v>5</v>
      </c>
      <c r="F596" s="88" t="s">
        <v>6</v>
      </c>
      <c r="G596" s="90"/>
      <c r="H596" s="91"/>
      <c r="I596" s="88" t="s">
        <v>7</v>
      </c>
      <c r="J596" s="88" t="s">
        <v>8</v>
      </c>
    </row>
    <row r="597" spans="1:10">
      <c r="A597" s="89"/>
      <c r="B597" s="89"/>
      <c r="C597" s="89"/>
      <c r="D597" s="89"/>
      <c r="E597" s="89"/>
      <c r="F597" s="4" t="s">
        <v>9</v>
      </c>
      <c r="G597" s="4" t="s">
        <v>10</v>
      </c>
      <c r="H597" s="4" t="s">
        <v>11</v>
      </c>
      <c r="I597" s="89"/>
      <c r="J597" s="89"/>
    </row>
    <row r="598" spans="1:10">
      <c r="A598" s="5" t="s">
        <v>1403</v>
      </c>
      <c r="B598" s="6">
        <v>44911.772296192132</v>
      </c>
      <c r="C598" s="5" t="s">
        <v>1355</v>
      </c>
      <c r="D598" s="9">
        <v>45143406072</v>
      </c>
      <c r="E598" s="10" t="s">
        <v>1356</v>
      </c>
      <c r="H598" s="8">
        <v>1434.6</v>
      </c>
      <c r="I598" s="5" t="s">
        <v>15</v>
      </c>
      <c r="J598" s="5" t="s">
        <v>1358</v>
      </c>
    </row>
    <row r="599" spans="1:10">
      <c r="A599" s="5" t="s">
        <v>1403</v>
      </c>
      <c r="B599" s="6">
        <v>44911.772296192132</v>
      </c>
      <c r="C599" s="5" t="s">
        <v>1355</v>
      </c>
      <c r="D599" s="9">
        <v>45133038907</v>
      </c>
      <c r="E599" s="10" t="s">
        <v>1356</v>
      </c>
      <c r="H599" s="8">
        <v>535.79999999999995</v>
      </c>
      <c r="I599" s="5" t="s">
        <v>15</v>
      </c>
      <c r="J599" s="5" t="s">
        <v>1358</v>
      </c>
    </row>
    <row r="600" spans="1:10">
      <c r="A600" s="5" t="s">
        <v>1403</v>
      </c>
      <c r="B600" s="6">
        <v>44911.772296192132</v>
      </c>
      <c r="C600" s="5" t="s">
        <v>1355</v>
      </c>
      <c r="D600" s="9">
        <v>54510645557</v>
      </c>
      <c r="E600" s="10" t="s">
        <v>1356</v>
      </c>
      <c r="H600" s="8">
        <v>10541.63</v>
      </c>
      <c r="I600" s="5" t="s">
        <v>15</v>
      </c>
      <c r="J600" s="5" t="s">
        <v>1358</v>
      </c>
    </row>
    <row r="601" spans="1:10">
      <c r="A601" s="5" t="s">
        <v>1403</v>
      </c>
      <c r="B601" s="6">
        <v>44911.772296192132</v>
      </c>
      <c r="C601" s="5" t="s">
        <v>1355</v>
      </c>
      <c r="D601" s="9">
        <v>45133039552</v>
      </c>
      <c r="E601" s="10" t="s">
        <v>1356</v>
      </c>
      <c r="H601" s="8">
        <v>3813.6</v>
      </c>
      <c r="I601" s="5" t="s">
        <v>15</v>
      </c>
      <c r="J601" s="5" t="s">
        <v>1358</v>
      </c>
    </row>
    <row r="602" spans="1:10">
      <c r="A602" s="5" t="s">
        <v>1403</v>
      </c>
      <c r="B602" s="6">
        <v>44911.772296192132</v>
      </c>
      <c r="C602" s="5" t="s">
        <v>1355</v>
      </c>
      <c r="D602" s="9">
        <v>45133039733</v>
      </c>
      <c r="E602" s="10" t="s">
        <v>1356</v>
      </c>
      <c r="H602" s="8">
        <v>2314.2600000000002</v>
      </c>
      <c r="I602" s="5" t="s">
        <v>15</v>
      </c>
      <c r="J602" s="5" t="s">
        <v>1358</v>
      </c>
    </row>
    <row r="603" spans="1:10">
      <c r="A603" s="5" t="s">
        <v>1403</v>
      </c>
      <c r="B603" s="6">
        <v>44911.772296192132</v>
      </c>
      <c r="C603" s="5" t="s">
        <v>1355</v>
      </c>
      <c r="D603" s="7"/>
      <c r="E603" s="10"/>
      <c r="F603" s="8">
        <v>34277</v>
      </c>
      <c r="I603" s="11" t="s">
        <v>9</v>
      </c>
      <c r="J603" s="5" t="s">
        <v>1358</v>
      </c>
    </row>
    <row r="604" spans="1:10">
      <c r="A604" s="5" t="s">
        <v>1403</v>
      </c>
      <c r="B604" s="6">
        <v>44911.772296192132</v>
      </c>
      <c r="C604" s="5" t="s">
        <v>1355</v>
      </c>
      <c r="D604" s="7"/>
      <c r="E604" s="10"/>
      <c r="F604" s="8">
        <v>27601.200000000001</v>
      </c>
      <c r="I604" s="11" t="s">
        <v>9</v>
      </c>
      <c r="J604" s="5" t="s">
        <v>1359</v>
      </c>
    </row>
    <row r="605" spans="1:10">
      <c r="A605" s="5" t="s">
        <v>1403</v>
      </c>
      <c r="B605" s="6">
        <v>44911.772296192132</v>
      </c>
      <c r="C605" s="5" t="s">
        <v>1355</v>
      </c>
      <c r="D605" s="7"/>
      <c r="E605" s="10"/>
      <c r="F605" s="8">
        <v>2907.6</v>
      </c>
      <c r="I605" s="11" t="s">
        <v>9</v>
      </c>
      <c r="J605" s="10" t="s">
        <v>1368</v>
      </c>
    </row>
    <row r="606" spans="1:10">
      <c r="A606" s="5" t="s">
        <v>1403</v>
      </c>
      <c r="B606" s="6">
        <v>44911.772296192132</v>
      </c>
      <c r="C606" s="5" t="s">
        <v>1355</v>
      </c>
      <c r="D606" s="7"/>
      <c r="E606" s="10"/>
      <c r="F606" s="8">
        <v>12934.4</v>
      </c>
      <c r="I606" s="11" t="s">
        <v>9</v>
      </c>
      <c r="J606" s="10" t="s">
        <v>1362</v>
      </c>
    </row>
    <row r="607" spans="1:10">
      <c r="A607" s="12" t="s">
        <v>21</v>
      </c>
      <c r="B607" s="3"/>
      <c r="C607" s="3"/>
      <c r="D607" s="7"/>
      <c r="E607" s="10"/>
      <c r="F607" s="20">
        <f>SUM(F598:G606)</f>
        <v>77720.2</v>
      </c>
      <c r="H607" s="8"/>
      <c r="I607" s="11"/>
      <c r="J607" s="5"/>
    </row>
    <row r="608" spans="1:10" ht="15.75" customHeight="1">
      <c r="A608" s="13" t="s">
        <v>22</v>
      </c>
      <c r="B608" s="13" t="s">
        <v>23</v>
      </c>
      <c r="C608" s="13" t="s">
        <v>24</v>
      </c>
      <c r="D608" s="14">
        <v>112441902</v>
      </c>
      <c r="E608" s="10"/>
      <c r="H608" s="8"/>
      <c r="I608" s="11"/>
      <c r="J608" s="5"/>
    </row>
    <row r="611" spans="1:10">
      <c r="A611" s="1" t="s">
        <v>0</v>
      </c>
      <c r="B611" s="2"/>
      <c r="C611" s="2"/>
      <c r="D611" s="2"/>
      <c r="E611" s="2"/>
      <c r="F611" s="2"/>
      <c r="G611" s="2"/>
      <c r="H611" s="2"/>
      <c r="I611" s="2"/>
      <c r="J611" s="2"/>
    </row>
    <row r="612" spans="1:10">
      <c r="A612" s="3" t="s">
        <v>185</v>
      </c>
      <c r="B612" s="2"/>
      <c r="C612" s="2"/>
      <c r="D612" s="2"/>
      <c r="E612" s="2"/>
      <c r="F612" s="2"/>
      <c r="G612" s="2"/>
      <c r="H612" s="2"/>
      <c r="I612" s="2"/>
      <c r="J612" s="2"/>
    </row>
    <row r="613" spans="1:10">
      <c r="A613" s="88" t="s">
        <v>0</v>
      </c>
      <c r="B613" s="88" t="s">
        <v>2</v>
      </c>
      <c r="C613" s="88" t="s">
        <v>3</v>
      </c>
      <c r="D613" s="88" t="s">
        <v>4</v>
      </c>
      <c r="E613" s="88" t="s">
        <v>5</v>
      </c>
      <c r="F613" s="88" t="s">
        <v>6</v>
      </c>
      <c r="G613" s="90"/>
      <c r="H613" s="91"/>
      <c r="I613" s="88" t="s">
        <v>7</v>
      </c>
      <c r="J613" s="88" t="s">
        <v>8</v>
      </c>
    </row>
    <row r="614" spans="1:10">
      <c r="A614" s="89"/>
      <c r="B614" s="89"/>
      <c r="C614" s="89"/>
      <c r="D614" s="89"/>
      <c r="E614" s="89"/>
      <c r="F614" s="4" t="s">
        <v>9</v>
      </c>
      <c r="G614" s="4" t="s">
        <v>10</v>
      </c>
      <c r="H614" s="4" t="s">
        <v>11</v>
      </c>
      <c r="I614" s="89"/>
      <c r="J614" s="89"/>
    </row>
    <row r="615" spans="1:10">
      <c r="A615" s="15" t="s">
        <v>1363</v>
      </c>
      <c r="B615" s="16"/>
      <c r="C615" s="17"/>
      <c r="D615" s="7"/>
      <c r="E615" s="10"/>
      <c r="F615" s="8"/>
      <c r="I615" s="11"/>
      <c r="J615" s="10"/>
    </row>
    <row r="616" spans="1:10">
      <c r="A616" s="12" t="s">
        <v>21</v>
      </c>
      <c r="B616" s="3"/>
      <c r="C616" s="3"/>
      <c r="D616" s="7"/>
      <c r="E616" s="10"/>
      <c r="H616" s="8"/>
      <c r="I616" s="11"/>
      <c r="J616" s="5"/>
    </row>
    <row r="617" spans="1:10">
      <c r="A617" s="13" t="s">
        <v>22</v>
      </c>
      <c r="B617" s="13" t="s">
        <v>23</v>
      </c>
      <c r="C617" s="13" t="s">
        <v>24</v>
      </c>
      <c r="D617" s="7"/>
      <c r="E617" s="10"/>
      <c r="H617" s="8"/>
      <c r="I617" s="11"/>
      <c r="J617" s="5"/>
    </row>
    <row r="620" spans="1:10">
      <c r="A620" s="1" t="s">
        <v>0</v>
      </c>
      <c r="B620" s="2"/>
      <c r="C620" s="2"/>
      <c r="D620" s="2"/>
      <c r="E620" s="2"/>
      <c r="F620" s="2"/>
      <c r="G620" s="2"/>
      <c r="H620" s="2"/>
      <c r="I620" s="2"/>
      <c r="J620" s="2"/>
    </row>
    <row r="621" spans="1:10">
      <c r="A621" s="3" t="s">
        <v>188</v>
      </c>
      <c r="B621" s="2"/>
      <c r="C621" s="2"/>
      <c r="D621" s="2"/>
      <c r="E621" s="2"/>
      <c r="F621" s="2"/>
      <c r="G621" s="2"/>
      <c r="H621" s="2"/>
      <c r="I621" s="2"/>
      <c r="J621" s="2"/>
    </row>
    <row r="622" spans="1:10">
      <c r="A622" s="88" t="s">
        <v>0</v>
      </c>
      <c r="B622" s="88" t="s">
        <v>2</v>
      </c>
      <c r="C622" s="88" t="s">
        <v>3</v>
      </c>
      <c r="D622" s="88" t="s">
        <v>4</v>
      </c>
      <c r="E622" s="88" t="s">
        <v>5</v>
      </c>
      <c r="F622" s="88" t="s">
        <v>6</v>
      </c>
      <c r="G622" s="90"/>
      <c r="H622" s="91"/>
      <c r="I622" s="88" t="s">
        <v>7</v>
      </c>
      <c r="J622" s="88" t="s">
        <v>8</v>
      </c>
    </row>
    <row r="623" spans="1:10">
      <c r="A623" s="89"/>
      <c r="B623" s="89"/>
      <c r="C623" s="89"/>
      <c r="D623" s="89"/>
      <c r="E623" s="89"/>
      <c r="F623" s="4" t="s">
        <v>9</v>
      </c>
      <c r="G623" s="4" t="s">
        <v>10</v>
      </c>
      <c r="H623" s="4" t="s">
        <v>11</v>
      </c>
      <c r="I623" s="89"/>
      <c r="J623" s="89"/>
    </row>
    <row r="624" spans="1:10">
      <c r="A624" s="5" t="s">
        <v>1404</v>
      </c>
      <c r="B624" s="6">
        <v>44914.73430423611</v>
      </c>
      <c r="C624" s="5" t="s">
        <v>1355</v>
      </c>
      <c r="D624" s="7"/>
      <c r="E624" s="10"/>
      <c r="G624" s="8">
        <v>4625.5200000000004</v>
      </c>
      <c r="I624" s="11" t="s">
        <v>10</v>
      </c>
      <c r="J624" s="5" t="s">
        <v>1358</v>
      </c>
    </row>
    <row r="625" spans="1:10">
      <c r="A625" s="5" t="s">
        <v>1404</v>
      </c>
      <c r="B625" s="6">
        <v>44914.73430423611</v>
      </c>
      <c r="C625" s="5" t="s">
        <v>1355</v>
      </c>
      <c r="D625" s="9">
        <v>45133037990</v>
      </c>
      <c r="E625" s="10" t="s">
        <v>1356</v>
      </c>
      <c r="H625" s="8">
        <v>144</v>
      </c>
      <c r="I625" s="5" t="s">
        <v>15</v>
      </c>
      <c r="J625" s="10" t="s">
        <v>1357</v>
      </c>
    </row>
    <row r="626" spans="1:10">
      <c r="A626" s="5" t="s">
        <v>1404</v>
      </c>
      <c r="B626" s="6">
        <v>44914.73430423611</v>
      </c>
      <c r="C626" s="5" t="s">
        <v>1355</v>
      </c>
      <c r="D626" s="9">
        <v>45173100036</v>
      </c>
      <c r="E626" s="10" t="s">
        <v>1356</v>
      </c>
      <c r="H626" s="8">
        <v>1980</v>
      </c>
      <c r="I626" s="5" t="s">
        <v>15</v>
      </c>
      <c r="J626" s="10" t="s">
        <v>1357</v>
      </c>
    </row>
    <row r="627" spans="1:10">
      <c r="A627" s="5" t="s">
        <v>1404</v>
      </c>
      <c r="B627" s="6">
        <v>44914.73430423611</v>
      </c>
      <c r="C627" s="5" t="s">
        <v>1355</v>
      </c>
      <c r="D627" s="9">
        <v>54310644326</v>
      </c>
      <c r="E627" s="10" t="s">
        <v>1356</v>
      </c>
      <c r="H627" s="8">
        <v>3047.62</v>
      </c>
      <c r="I627" s="5" t="s">
        <v>15</v>
      </c>
      <c r="J627" s="5" t="s">
        <v>1358</v>
      </c>
    </row>
    <row r="628" spans="1:10">
      <c r="A628" s="5" t="s">
        <v>1404</v>
      </c>
      <c r="B628" s="6">
        <v>44914.73430423611</v>
      </c>
      <c r="C628" s="5" t="s">
        <v>1355</v>
      </c>
      <c r="D628" s="9">
        <v>54510647071</v>
      </c>
      <c r="E628" s="10" t="s">
        <v>1356</v>
      </c>
      <c r="H628" s="8">
        <v>4631.6499999999996</v>
      </c>
      <c r="I628" s="5" t="s">
        <v>15</v>
      </c>
      <c r="J628" s="5" t="s">
        <v>1358</v>
      </c>
    </row>
    <row r="629" spans="1:10">
      <c r="A629" s="5" t="s">
        <v>1404</v>
      </c>
      <c r="B629" s="6">
        <v>44914.73430423611</v>
      </c>
      <c r="C629" s="5" t="s">
        <v>1355</v>
      </c>
      <c r="D629" s="9">
        <v>45143418192</v>
      </c>
      <c r="E629" s="10" t="s">
        <v>1356</v>
      </c>
      <c r="H629" s="8">
        <v>33308.620000000003</v>
      </c>
      <c r="I629" s="5" t="s">
        <v>15</v>
      </c>
      <c r="J629" s="5" t="s">
        <v>1358</v>
      </c>
    </row>
    <row r="630" spans="1:10">
      <c r="A630" s="5" t="s">
        <v>1404</v>
      </c>
      <c r="B630" s="6">
        <v>44914.73430423611</v>
      </c>
      <c r="C630" s="5" t="s">
        <v>1405</v>
      </c>
      <c r="D630" s="7"/>
      <c r="E630" s="10"/>
      <c r="F630" s="8">
        <v>1415.9</v>
      </c>
      <c r="I630" s="11" t="s">
        <v>9</v>
      </c>
      <c r="J630" s="5" t="s">
        <v>1379</v>
      </c>
    </row>
    <row r="631" spans="1:10">
      <c r="A631" s="5" t="s">
        <v>1404</v>
      </c>
      <c r="B631" s="6">
        <v>44914.73430423611</v>
      </c>
      <c r="C631" s="5" t="s">
        <v>1355</v>
      </c>
      <c r="D631" s="7"/>
      <c r="E631" s="10"/>
      <c r="F631" s="8">
        <v>36596.400000000001</v>
      </c>
      <c r="I631" s="11" t="s">
        <v>9</v>
      </c>
      <c r="J631" s="5" t="s">
        <v>1358</v>
      </c>
    </row>
    <row r="632" spans="1:10">
      <c r="A632" s="5" t="s">
        <v>1404</v>
      </c>
      <c r="B632" s="6">
        <v>44914.73430423611</v>
      </c>
      <c r="C632" s="5" t="s">
        <v>1355</v>
      </c>
      <c r="D632" s="7"/>
      <c r="E632" s="10"/>
      <c r="F632" s="8">
        <v>26383.8</v>
      </c>
      <c r="I632" s="11" t="s">
        <v>9</v>
      </c>
      <c r="J632" s="10" t="s">
        <v>1357</v>
      </c>
    </row>
    <row r="633" spans="1:10">
      <c r="A633" s="5" t="s">
        <v>1404</v>
      </c>
      <c r="B633" s="6">
        <v>44914.73430423611</v>
      </c>
      <c r="C633" s="5" t="s">
        <v>1355</v>
      </c>
      <c r="D633" s="7"/>
      <c r="E633" s="10"/>
      <c r="F633" s="8">
        <v>53972.5</v>
      </c>
      <c r="I633" s="11" t="s">
        <v>9</v>
      </c>
      <c r="J633" s="5" t="s">
        <v>1359</v>
      </c>
    </row>
    <row r="634" spans="1:10">
      <c r="A634" s="5" t="s">
        <v>1404</v>
      </c>
      <c r="B634" s="6">
        <v>44914.73430423611</v>
      </c>
      <c r="C634" s="5" t="s">
        <v>1355</v>
      </c>
      <c r="D634" s="7"/>
      <c r="E634" s="10"/>
      <c r="F634" s="8">
        <v>8491.7000000000007</v>
      </c>
      <c r="I634" s="11" t="s">
        <v>9</v>
      </c>
      <c r="J634" s="10" t="s">
        <v>1368</v>
      </c>
    </row>
    <row r="635" spans="1:10">
      <c r="A635" s="5" t="s">
        <v>1404</v>
      </c>
      <c r="B635" s="6">
        <v>44914.73430423611</v>
      </c>
      <c r="C635" s="5" t="s">
        <v>1355</v>
      </c>
      <c r="D635" s="7"/>
      <c r="E635" s="10"/>
      <c r="F635" s="8">
        <v>5504.1</v>
      </c>
      <c r="I635" s="11" t="s">
        <v>9</v>
      </c>
      <c r="J635" s="10" t="s">
        <v>1362</v>
      </c>
    </row>
    <row r="636" spans="1:10">
      <c r="A636" s="12" t="s">
        <v>21</v>
      </c>
      <c r="B636" s="3"/>
      <c r="C636" s="3"/>
      <c r="D636" s="7"/>
      <c r="E636" s="10"/>
      <c r="F636" s="19">
        <f>SUM(F624:G635)</f>
        <v>136989.92000000001</v>
      </c>
      <c r="H636" s="8"/>
      <c r="I636" s="11"/>
      <c r="J636" s="10"/>
    </row>
    <row r="637" spans="1:10" ht="15.75" customHeight="1">
      <c r="A637" s="13" t="s">
        <v>22</v>
      </c>
      <c r="B637" s="13" t="s">
        <v>23</v>
      </c>
      <c r="C637" s="13" t="s">
        <v>24</v>
      </c>
      <c r="D637" s="14">
        <v>112458295</v>
      </c>
      <c r="E637" s="10"/>
      <c r="H637" s="8"/>
      <c r="I637" s="11"/>
      <c r="J637" s="10"/>
    </row>
    <row r="640" spans="1:10">
      <c r="A640" s="1" t="s">
        <v>0</v>
      </c>
      <c r="B640" s="2"/>
      <c r="C640" s="2"/>
      <c r="D640" s="2"/>
      <c r="E640" s="2"/>
      <c r="F640" s="2"/>
      <c r="G640" s="2"/>
      <c r="H640" s="2"/>
      <c r="I640" s="2"/>
      <c r="J640" s="2"/>
    </row>
    <row r="641" spans="1:10">
      <c r="A641" s="3" t="s">
        <v>191</v>
      </c>
      <c r="B641" s="2"/>
      <c r="C641" s="2"/>
      <c r="D641" s="2"/>
      <c r="E641" s="2"/>
      <c r="F641" s="2"/>
      <c r="G641" s="2"/>
      <c r="H641" s="2"/>
      <c r="I641" s="2"/>
      <c r="J641" s="2"/>
    </row>
    <row r="642" spans="1:10">
      <c r="A642" s="88" t="s">
        <v>0</v>
      </c>
      <c r="B642" s="88" t="s">
        <v>2</v>
      </c>
      <c r="C642" s="88" t="s">
        <v>3</v>
      </c>
      <c r="D642" s="88" t="s">
        <v>4</v>
      </c>
      <c r="E642" s="88" t="s">
        <v>5</v>
      </c>
      <c r="F642" s="88" t="s">
        <v>6</v>
      </c>
      <c r="G642" s="90"/>
      <c r="H642" s="91"/>
      <c r="I642" s="88" t="s">
        <v>7</v>
      </c>
      <c r="J642" s="88" t="s">
        <v>8</v>
      </c>
    </row>
    <row r="643" spans="1:10">
      <c r="A643" s="89"/>
      <c r="B643" s="89"/>
      <c r="C643" s="89"/>
      <c r="D643" s="89"/>
      <c r="E643" s="89"/>
      <c r="F643" s="4" t="s">
        <v>9</v>
      </c>
      <c r="G643" s="4" t="s">
        <v>10</v>
      </c>
      <c r="H643" s="4" t="s">
        <v>11</v>
      </c>
      <c r="I643" s="89"/>
      <c r="J643" s="89"/>
    </row>
    <row r="644" spans="1:10">
      <c r="A644" s="5" t="s">
        <v>1406</v>
      </c>
      <c r="B644" s="6">
        <v>44915.714290891206</v>
      </c>
      <c r="C644" s="5" t="s">
        <v>1355</v>
      </c>
      <c r="D644" s="9">
        <v>54110657536</v>
      </c>
      <c r="E644" s="10" t="s">
        <v>1356</v>
      </c>
      <c r="H644" s="8">
        <v>3424.63</v>
      </c>
      <c r="I644" s="5" t="s">
        <v>15</v>
      </c>
      <c r="J644" s="5" t="s">
        <v>1358</v>
      </c>
    </row>
    <row r="645" spans="1:10">
      <c r="A645" s="5" t="s">
        <v>1406</v>
      </c>
      <c r="B645" s="6">
        <v>44915.714290891206</v>
      </c>
      <c r="C645" s="5" t="s">
        <v>1355</v>
      </c>
      <c r="D645" s="9">
        <v>45153045390</v>
      </c>
      <c r="E645" s="10" t="s">
        <v>1356</v>
      </c>
      <c r="H645" s="8">
        <v>1919.38</v>
      </c>
      <c r="I645" s="5" t="s">
        <v>15</v>
      </c>
      <c r="J645" s="5" t="s">
        <v>1358</v>
      </c>
    </row>
    <row r="646" spans="1:10">
      <c r="A646" s="5" t="s">
        <v>1406</v>
      </c>
      <c r="B646" s="6">
        <v>44915.714290891206</v>
      </c>
      <c r="C646" s="5" t="s">
        <v>1355</v>
      </c>
      <c r="D646" s="9">
        <v>54410651453</v>
      </c>
      <c r="E646" s="10" t="s">
        <v>1356</v>
      </c>
      <c r="H646" s="8">
        <v>5274.91</v>
      </c>
      <c r="I646" s="5" t="s">
        <v>15</v>
      </c>
      <c r="J646" s="5" t="s">
        <v>1358</v>
      </c>
    </row>
    <row r="647" spans="1:10">
      <c r="A647" s="5" t="s">
        <v>1406</v>
      </c>
      <c r="B647" s="6">
        <v>44915.714290891206</v>
      </c>
      <c r="C647" s="5" t="s">
        <v>1355</v>
      </c>
      <c r="D647" s="7"/>
      <c r="E647" s="10"/>
      <c r="F647" s="8">
        <v>22760.400000000001</v>
      </c>
      <c r="I647" s="11" t="s">
        <v>9</v>
      </c>
      <c r="J647" s="5" t="s">
        <v>1358</v>
      </c>
    </row>
    <row r="648" spans="1:10">
      <c r="A648" s="5" t="s">
        <v>1406</v>
      </c>
      <c r="B648" s="6">
        <v>44915.714290891206</v>
      </c>
      <c r="C648" s="5" t="s">
        <v>1355</v>
      </c>
      <c r="D648" s="7"/>
      <c r="E648" s="10"/>
      <c r="F648" s="8">
        <v>8629.6</v>
      </c>
      <c r="I648" s="11" t="s">
        <v>9</v>
      </c>
      <c r="J648" s="10" t="s">
        <v>1357</v>
      </c>
    </row>
    <row r="649" spans="1:10">
      <c r="A649" s="5" t="s">
        <v>1406</v>
      </c>
      <c r="B649" s="6">
        <v>44915.714290891206</v>
      </c>
      <c r="C649" s="5" t="s">
        <v>1355</v>
      </c>
      <c r="D649" s="7"/>
      <c r="E649" s="10"/>
      <c r="F649" s="8">
        <v>9352.1</v>
      </c>
      <c r="I649" s="11" t="s">
        <v>9</v>
      </c>
      <c r="J649" s="5" t="s">
        <v>1359</v>
      </c>
    </row>
    <row r="650" spans="1:10">
      <c r="A650" s="12" t="s">
        <v>21</v>
      </c>
      <c r="B650" s="3"/>
      <c r="C650" s="3"/>
      <c r="D650" s="7"/>
      <c r="E650" s="10"/>
      <c r="F650" s="19">
        <f>SUM(F644:G649)</f>
        <v>40742.1</v>
      </c>
      <c r="H650" s="8"/>
      <c r="I650" s="11"/>
      <c r="J650" s="10"/>
    </row>
    <row r="651" spans="1:10" ht="15.75" customHeight="1">
      <c r="A651" s="13" t="s">
        <v>22</v>
      </c>
      <c r="B651" s="13" t="s">
        <v>23</v>
      </c>
      <c r="C651" s="13" t="s">
        <v>24</v>
      </c>
      <c r="D651" s="14">
        <v>112458298</v>
      </c>
      <c r="E651" s="10"/>
      <c r="H651" s="8"/>
      <c r="I651" s="11"/>
      <c r="J651" s="10"/>
    </row>
    <row r="654" spans="1:10">
      <c r="A654" s="1" t="s">
        <v>0</v>
      </c>
      <c r="B654" s="2"/>
      <c r="C654" s="2"/>
      <c r="D654" s="2"/>
      <c r="E654" s="2"/>
      <c r="F654" s="2"/>
      <c r="G654" s="2"/>
      <c r="H654" s="2"/>
      <c r="I654" s="2"/>
      <c r="J654" s="2"/>
    </row>
    <row r="655" spans="1:10">
      <c r="A655" s="3" t="s">
        <v>194</v>
      </c>
      <c r="B655" s="2"/>
      <c r="C655" s="2"/>
      <c r="D655" s="2"/>
      <c r="E655" s="2"/>
      <c r="F655" s="2"/>
      <c r="G655" s="2"/>
      <c r="H655" s="2"/>
      <c r="I655" s="2"/>
      <c r="J655" s="2"/>
    </row>
    <row r="656" spans="1:10">
      <c r="A656" s="88" t="s">
        <v>0</v>
      </c>
      <c r="B656" s="88" t="s">
        <v>2</v>
      </c>
      <c r="C656" s="88" t="s">
        <v>3</v>
      </c>
      <c r="D656" s="88" t="s">
        <v>4</v>
      </c>
      <c r="E656" s="88" t="s">
        <v>5</v>
      </c>
      <c r="F656" s="88" t="s">
        <v>6</v>
      </c>
      <c r="G656" s="90"/>
      <c r="H656" s="91"/>
      <c r="I656" s="88" t="s">
        <v>7</v>
      </c>
      <c r="J656" s="88" t="s">
        <v>8</v>
      </c>
    </row>
    <row r="657" spans="1:10">
      <c r="A657" s="89"/>
      <c r="B657" s="89"/>
      <c r="C657" s="89"/>
      <c r="D657" s="89"/>
      <c r="E657" s="89"/>
      <c r="F657" s="4" t="s">
        <v>9</v>
      </c>
      <c r="G657" s="4" t="s">
        <v>10</v>
      </c>
      <c r="H657" s="4" t="s">
        <v>11</v>
      </c>
      <c r="I657" s="89"/>
      <c r="J657" s="89"/>
    </row>
    <row r="658" spans="1:10">
      <c r="A658" s="5" t="s">
        <v>1407</v>
      </c>
      <c r="B658" s="6">
        <v>44916.774102731477</v>
      </c>
      <c r="C658" s="5" t="s">
        <v>1355</v>
      </c>
      <c r="D658" s="9">
        <v>54310646685</v>
      </c>
      <c r="E658" s="10" t="s">
        <v>1356</v>
      </c>
      <c r="H658" s="8">
        <v>15591.98</v>
      </c>
      <c r="I658" s="5" t="s">
        <v>15</v>
      </c>
      <c r="J658" s="5" t="s">
        <v>1358</v>
      </c>
    </row>
    <row r="659" spans="1:10">
      <c r="A659" s="5" t="s">
        <v>1407</v>
      </c>
      <c r="B659" s="6">
        <v>44916.774102731477</v>
      </c>
      <c r="C659" s="5" t="s">
        <v>1355</v>
      </c>
      <c r="D659" s="7"/>
      <c r="E659" s="10"/>
      <c r="F659" s="8">
        <v>18982.900000000001</v>
      </c>
      <c r="I659" s="11" t="s">
        <v>9</v>
      </c>
      <c r="J659" s="5" t="s">
        <v>1358</v>
      </c>
    </row>
    <row r="660" spans="1:10">
      <c r="A660" s="5" t="s">
        <v>1407</v>
      </c>
      <c r="B660" s="6">
        <v>44916.774102731477</v>
      </c>
      <c r="C660" s="5" t="s">
        <v>1355</v>
      </c>
      <c r="D660" s="7"/>
      <c r="E660" s="10"/>
      <c r="F660" s="8">
        <v>10110.200000000001</v>
      </c>
      <c r="I660" s="11" t="s">
        <v>9</v>
      </c>
      <c r="J660" s="10" t="s">
        <v>1357</v>
      </c>
    </row>
    <row r="661" spans="1:10">
      <c r="A661" s="5" t="s">
        <v>1407</v>
      </c>
      <c r="B661" s="6">
        <v>44916.774102731477</v>
      </c>
      <c r="C661" s="5" t="s">
        <v>1355</v>
      </c>
      <c r="D661" s="7"/>
      <c r="E661" s="10"/>
      <c r="F661" s="8">
        <v>24054.6</v>
      </c>
      <c r="I661" s="11" t="s">
        <v>9</v>
      </c>
      <c r="J661" s="5" t="s">
        <v>1359</v>
      </c>
    </row>
    <row r="662" spans="1:10">
      <c r="A662" s="5" t="s">
        <v>1407</v>
      </c>
      <c r="B662" s="6">
        <v>44916.774102731477</v>
      </c>
      <c r="C662" s="5" t="s">
        <v>1355</v>
      </c>
      <c r="D662" s="7"/>
      <c r="E662" s="10"/>
      <c r="F662" s="8">
        <v>2924.3</v>
      </c>
      <c r="I662" s="11" t="s">
        <v>9</v>
      </c>
      <c r="J662" s="10" t="s">
        <v>1368</v>
      </c>
    </row>
    <row r="663" spans="1:10">
      <c r="A663" s="5" t="s">
        <v>1407</v>
      </c>
      <c r="B663" s="6">
        <v>44916.774102731477</v>
      </c>
      <c r="C663" s="5" t="s">
        <v>1355</v>
      </c>
      <c r="D663" s="7"/>
      <c r="E663" s="10"/>
      <c r="F663" s="8">
        <v>1635</v>
      </c>
      <c r="I663" s="11" t="s">
        <v>9</v>
      </c>
      <c r="J663" s="5" t="s">
        <v>1408</v>
      </c>
    </row>
    <row r="664" spans="1:10">
      <c r="A664" s="12" t="s">
        <v>21</v>
      </c>
      <c r="B664" s="3"/>
      <c r="C664" s="3"/>
      <c r="D664" s="7"/>
      <c r="E664" s="10"/>
      <c r="F664" s="19">
        <f>SUM(F658:G663)</f>
        <v>57707</v>
      </c>
      <c r="H664" s="8"/>
      <c r="I664" s="11"/>
      <c r="J664" s="5"/>
    </row>
    <row r="665" spans="1:10" ht="15.75" customHeight="1">
      <c r="A665" s="13" t="s">
        <v>22</v>
      </c>
      <c r="B665" s="13" t="s">
        <v>23</v>
      </c>
      <c r="C665" s="13" t="s">
        <v>24</v>
      </c>
      <c r="D665" s="14">
        <v>112478131</v>
      </c>
      <c r="E665" s="10"/>
      <c r="H665" s="8"/>
      <c r="I665" s="11"/>
      <c r="J665" s="5"/>
    </row>
    <row r="668" spans="1:10">
      <c r="A668" s="1" t="s">
        <v>0</v>
      </c>
      <c r="B668" s="2"/>
      <c r="C668" s="2"/>
      <c r="D668" s="2"/>
      <c r="E668" s="2"/>
      <c r="F668" s="2"/>
      <c r="G668" s="2"/>
      <c r="H668" s="2"/>
      <c r="I668" s="2"/>
      <c r="J668" s="2"/>
    </row>
    <row r="669" spans="1:10">
      <c r="A669" s="3" t="s">
        <v>197</v>
      </c>
      <c r="B669" s="2"/>
      <c r="C669" s="2"/>
      <c r="D669" s="2"/>
      <c r="E669" s="2"/>
      <c r="F669" s="2"/>
      <c r="G669" s="2"/>
      <c r="H669" s="2"/>
      <c r="I669" s="2"/>
      <c r="J669" s="2"/>
    </row>
    <row r="670" spans="1:10">
      <c r="A670" s="88" t="s">
        <v>0</v>
      </c>
      <c r="B670" s="88" t="s">
        <v>2</v>
      </c>
      <c r="C670" s="88" t="s">
        <v>3</v>
      </c>
      <c r="D670" s="88" t="s">
        <v>4</v>
      </c>
      <c r="E670" s="88" t="s">
        <v>5</v>
      </c>
      <c r="F670" s="88" t="s">
        <v>6</v>
      </c>
      <c r="G670" s="90"/>
      <c r="H670" s="91"/>
      <c r="I670" s="88" t="s">
        <v>7</v>
      </c>
      <c r="J670" s="88" t="s">
        <v>8</v>
      </c>
    </row>
    <row r="671" spans="1:10">
      <c r="A671" s="89"/>
      <c r="B671" s="89"/>
      <c r="C671" s="89"/>
      <c r="D671" s="89"/>
      <c r="E671" s="89"/>
      <c r="F671" s="4" t="s">
        <v>9</v>
      </c>
      <c r="G671" s="4" t="s">
        <v>10</v>
      </c>
      <c r="H671" s="4" t="s">
        <v>11</v>
      </c>
      <c r="I671" s="89"/>
      <c r="J671" s="89"/>
    </row>
    <row r="672" spans="1:10">
      <c r="A672" s="5" t="s">
        <v>1409</v>
      </c>
      <c r="B672" s="6">
        <v>44917.748028587957</v>
      </c>
      <c r="C672" s="5" t="s">
        <v>1355</v>
      </c>
      <c r="D672" s="9">
        <v>45143424663</v>
      </c>
      <c r="E672" s="10" t="s">
        <v>1356</v>
      </c>
      <c r="H672" s="8">
        <v>105.9</v>
      </c>
      <c r="I672" s="5" t="s">
        <v>15</v>
      </c>
      <c r="J672" s="10" t="s">
        <v>1357</v>
      </c>
    </row>
    <row r="673" spans="1:10">
      <c r="A673" s="5" t="s">
        <v>1409</v>
      </c>
      <c r="B673" s="6">
        <v>44917.748028587957</v>
      </c>
      <c r="C673" s="5" t="s">
        <v>1355</v>
      </c>
      <c r="D673" s="9">
        <v>45173115133</v>
      </c>
      <c r="E673" s="10" t="s">
        <v>1356</v>
      </c>
      <c r="H673" s="8">
        <v>325</v>
      </c>
      <c r="I673" s="5" t="s">
        <v>15</v>
      </c>
      <c r="J673" s="10" t="s">
        <v>1357</v>
      </c>
    </row>
    <row r="674" spans="1:10">
      <c r="A674" s="5" t="s">
        <v>1409</v>
      </c>
      <c r="B674" s="6">
        <v>44917.748028587957</v>
      </c>
      <c r="C674" s="5" t="s">
        <v>1355</v>
      </c>
      <c r="D674" s="9">
        <v>45153051401</v>
      </c>
      <c r="E674" s="10" t="s">
        <v>1356</v>
      </c>
      <c r="H674" s="8">
        <v>3035.4</v>
      </c>
      <c r="I674" s="5" t="s">
        <v>15</v>
      </c>
      <c r="J674" s="5" t="s">
        <v>1359</v>
      </c>
    </row>
    <row r="675" spans="1:10">
      <c r="A675" s="5" t="s">
        <v>1409</v>
      </c>
      <c r="B675" s="6">
        <v>44917.748028587957</v>
      </c>
      <c r="C675" s="5" t="s">
        <v>1355</v>
      </c>
      <c r="D675" s="9">
        <v>54110659227</v>
      </c>
      <c r="E675" s="10" t="s">
        <v>1356</v>
      </c>
      <c r="H675" s="8">
        <v>3565.34</v>
      </c>
      <c r="I675" s="5" t="s">
        <v>15</v>
      </c>
      <c r="J675" s="5" t="s">
        <v>1358</v>
      </c>
    </row>
    <row r="676" spans="1:10">
      <c r="A676" s="5" t="s">
        <v>1409</v>
      </c>
      <c r="B676" s="6">
        <v>44917.748028587957</v>
      </c>
      <c r="C676" s="5" t="s">
        <v>1355</v>
      </c>
      <c r="D676" s="7"/>
      <c r="E676" s="10"/>
      <c r="F676" s="8">
        <v>10146.1</v>
      </c>
      <c r="I676" s="11" t="s">
        <v>9</v>
      </c>
      <c r="J676" s="5" t="s">
        <v>1358</v>
      </c>
    </row>
    <row r="677" spans="1:10">
      <c r="A677" s="5" t="s">
        <v>1409</v>
      </c>
      <c r="B677" s="6">
        <v>44917.748028587957</v>
      </c>
      <c r="C677" s="5" t="s">
        <v>1355</v>
      </c>
      <c r="D677" s="7"/>
      <c r="E677" s="10"/>
      <c r="F677" s="8">
        <v>14165.9</v>
      </c>
      <c r="I677" s="11" t="s">
        <v>9</v>
      </c>
      <c r="J677" s="10" t="s">
        <v>1357</v>
      </c>
    </row>
    <row r="678" spans="1:10">
      <c r="A678" s="5" t="s">
        <v>1409</v>
      </c>
      <c r="B678" s="6">
        <v>44917.748028587957</v>
      </c>
      <c r="C678" s="5" t="s">
        <v>1355</v>
      </c>
      <c r="D678" s="7"/>
      <c r="E678" s="10"/>
      <c r="F678" s="8">
        <v>96822.2</v>
      </c>
      <c r="I678" s="11" t="s">
        <v>9</v>
      </c>
      <c r="J678" s="5" t="s">
        <v>1359</v>
      </c>
    </row>
    <row r="679" spans="1:10">
      <c r="A679" s="5" t="s">
        <v>1409</v>
      </c>
      <c r="B679" s="6">
        <v>44917.748028587957</v>
      </c>
      <c r="C679" s="5" t="s">
        <v>1355</v>
      </c>
      <c r="D679" s="7"/>
      <c r="E679" s="10"/>
      <c r="F679" s="8">
        <v>1192.9000000000001</v>
      </c>
      <c r="I679" s="11" t="s">
        <v>9</v>
      </c>
      <c r="J679" s="10" t="s">
        <v>1368</v>
      </c>
    </row>
    <row r="680" spans="1:10">
      <c r="A680" s="5" t="s">
        <v>1409</v>
      </c>
      <c r="B680" s="6">
        <v>44917.748028587957</v>
      </c>
      <c r="C680" s="5" t="s">
        <v>1355</v>
      </c>
      <c r="D680" s="7"/>
      <c r="E680" s="10"/>
      <c r="F680" s="8">
        <v>82559.600000000006</v>
      </c>
      <c r="I680" s="11" t="s">
        <v>9</v>
      </c>
      <c r="J680" s="10" t="s">
        <v>1362</v>
      </c>
    </row>
    <row r="681" spans="1:10">
      <c r="A681" s="12" t="s">
        <v>21</v>
      </c>
      <c r="B681" s="3"/>
      <c r="C681" s="3"/>
      <c r="D681" s="7"/>
      <c r="E681" s="10"/>
      <c r="F681" s="19">
        <f>SUM(F672:G680)</f>
        <v>204886.7</v>
      </c>
      <c r="H681" s="8"/>
      <c r="I681" s="11"/>
      <c r="J681" s="5"/>
    </row>
    <row r="682" spans="1:10" ht="15.75" customHeight="1">
      <c r="A682" s="13" t="s">
        <v>22</v>
      </c>
      <c r="B682" s="13" t="s">
        <v>23</v>
      </c>
      <c r="C682" s="13" t="s">
        <v>24</v>
      </c>
      <c r="D682" s="14">
        <v>112478133</v>
      </c>
      <c r="E682" s="10"/>
      <c r="H682" s="8"/>
      <c r="I682" s="11"/>
      <c r="J682" s="5"/>
    </row>
    <row r="685" spans="1:10">
      <c r="A685" s="1" t="s">
        <v>0</v>
      </c>
      <c r="B685" s="2"/>
      <c r="C685" s="2"/>
      <c r="D685" s="2"/>
      <c r="E685" s="2"/>
      <c r="F685" s="2"/>
      <c r="G685" s="2"/>
      <c r="H685" s="2"/>
      <c r="I685" s="2"/>
      <c r="J685" s="2"/>
    </row>
    <row r="686" spans="1:10">
      <c r="A686" s="3" t="s">
        <v>208</v>
      </c>
      <c r="B686" s="2"/>
      <c r="C686" s="2"/>
      <c r="D686" s="2"/>
      <c r="E686" s="2"/>
      <c r="F686" s="2"/>
      <c r="G686" s="2"/>
      <c r="H686" s="2"/>
      <c r="I686" s="2"/>
      <c r="J686" s="2"/>
    </row>
    <row r="687" spans="1:10">
      <c r="A687" s="88" t="s">
        <v>0</v>
      </c>
      <c r="B687" s="88" t="s">
        <v>2</v>
      </c>
      <c r="C687" s="88" t="s">
        <v>3</v>
      </c>
      <c r="D687" s="88" t="s">
        <v>4</v>
      </c>
      <c r="E687" s="88" t="s">
        <v>5</v>
      </c>
      <c r="F687" s="88" t="s">
        <v>6</v>
      </c>
      <c r="G687" s="90"/>
      <c r="H687" s="91"/>
      <c r="I687" s="88" t="s">
        <v>7</v>
      </c>
      <c r="J687" s="88" t="s">
        <v>8</v>
      </c>
    </row>
    <row r="688" spans="1:10">
      <c r="A688" s="89"/>
      <c r="B688" s="89"/>
      <c r="C688" s="89"/>
      <c r="D688" s="89"/>
      <c r="E688" s="89"/>
      <c r="F688" s="4" t="s">
        <v>9</v>
      </c>
      <c r="G688" s="4" t="s">
        <v>10</v>
      </c>
      <c r="H688" s="4" t="s">
        <v>11</v>
      </c>
      <c r="I688" s="89"/>
      <c r="J688" s="89"/>
    </row>
    <row r="689" spans="1:10">
      <c r="A689" s="5" t="s">
        <v>1410</v>
      </c>
      <c r="B689" s="6">
        <v>44918.87772290509</v>
      </c>
      <c r="C689" s="5" t="s">
        <v>1355</v>
      </c>
      <c r="D689" s="9">
        <v>45133057842</v>
      </c>
      <c r="E689" s="10" t="s">
        <v>1356</v>
      </c>
      <c r="H689" s="8">
        <v>247.11</v>
      </c>
      <c r="I689" s="5" t="s">
        <v>15</v>
      </c>
      <c r="J689" s="10" t="s">
        <v>1368</v>
      </c>
    </row>
    <row r="690" spans="1:10">
      <c r="A690" s="5" t="s">
        <v>1410</v>
      </c>
      <c r="B690" s="6">
        <v>44918.87772290509</v>
      </c>
      <c r="C690" s="5" t="s">
        <v>1355</v>
      </c>
      <c r="D690" s="9">
        <v>45173117595</v>
      </c>
      <c r="E690" s="10" t="s">
        <v>1356</v>
      </c>
      <c r="H690" s="8">
        <v>386.1</v>
      </c>
      <c r="I690" s="5" t="s">
        <v>15</v>
      </c>
      <c r="J690" s="10" t="s">
        <v>1362</v>
      </c>
    </row>
    <row r="691" spans="1:10">
      <c r="A691" s="5" t="s">
        <v>1410</v>
      </c>
      <c r="B691" s="6">
        <v>44918.87772290509</v>
      </c>
      <c r="C691" s="5" t="s">
        <v>1355</v>
      </c>
      <c r="D691" s="9">
        <v>45123188660</v>
      </c>
      <c r="E691" s="10" t="s">
        <v>1356</v>
      </c>
      <c r="H691" s="8">
        <v>4714.3100000000004</v>
      </c>
      <c r="I691" s="5" t="s">
        <v>15</v>
      </c>
      <c r="J691" s="5" t="s">
        <v>1358</v>
      </c>
    </row>
    <row r="692" spans="1:10">
      <c r="A692" s="5" t="s">
        <v>1410</v>
      </c>
      <c r="B692" s="6">
        <v>44918.87772290509</v>
      </c>
      <c r="C692" s="5" t="s">
        <v>1355</v>
      </c>
      <c r="D692" s="7"/>
      <c r="E692" s="10"/>
      <c r="F692" s="8">
        <v>47329.8</v>
      </c>
      <c r="I692" s="11" t="s">
        <v>9</v>
      </c>
      <c r="J692" s="5" t="s">
        <v>1358</v>
      </c>
    </row>
    <row r="693" spans="1:10">
      <c r="A693" s="5" t="s">
        <v>1410</v>
      </c>
      <c r="B693" s="6">
        <v>44918.87772290509</v>
      </c>
      <c r="C693" s="5" t="s">
        <v>1355</v>
      </c>
      <c r="D693" s="7"/>
      <c r="E693" s="10"/>
      <c r="F693" s="8">
        <v>10847.9</v>
      </c>
      <c r="I693" s="11" t="s">
        <v>9</v>
      </c>
      <c r="J693" s="5" t="s">
        <v>1359</v>
      </c>
    </row>
    <row r="694" spans="1:10">
      <c r="A694" s="5" t="s">
        <v>1410</v>
      </c>
      <c r="B694" s="6">
        <v>44918.87772290509</v>
      </c>
      <c r="C694" s="5" t="s">
        <v>1355</v>
      </c>
      <c r="D694" s="7"/>
      <c r="E694" s="10"/>
      <c r="F694" s="8">
        <v>20261.400000000001</v>
      </c>
      <c r="I694" s="11" t="s">
        <v>9</v>
      </c>
      <c r="J694" s="10" t="s">
        <v>1368</v>
      </c>
    </row>
    <row r="695" spans="1:10">
      <c r="A695" s="5" t="s">
        <v>1410</v>
      </c>
      <c r="B695" s="6">
        <v>44918.87772290509</v>
      </c>
      <c r="C695" s="5" t="s">
        <v>1355</v>
      </c>
      <c r="D695" s="7"/>
      <c r="E695" s="10"/>
      <c r="F695" s="8">
        <v>9962.9</v>
      </c>
      <c r="I695" s="11" t="s">
        <v>9</v>
      </c>
      <c r="J695" s="10" t="s">
        <v>1362</v>
      </c>
    </row>
    <row r="696" spans="1:10">
      <c r="A696" s="5" t="s">
        <v>1410</v>
      </c>
      <c r="B696" s="6">
        <v>44918.87772290509</v>
      </c>
      <c r="C696" s="5" t="s">
        <v>1355</v>
      </c>
      <c r="D696" s="7"/>
      <c r="E696" s="10"/>
      <c r="F696" s="8">
        <v>3506.7</v>
      </c>
      <c r="I696" s="11" t="s">
        <v>9</v>
      </c>
      <c r="J696" s="5" t="s">
        <v>1408</v>
      </c>
    </row>
    <row r="697" spans="1:10">
      <c r="A697" s="12" t="s">
        <v>21</v>
      </c>
      <c r="B697" s="3"/>
      <c r="C697" s="3"/>
      <c r="D697" s="7"/>
      <c r="E697" s="10"/>
      <c r="F697" s="70">
        <f>SUM(F689:G696)</f>
        <v>91908.7</v>
      </c>
      <c r="I697" s="11"/>
      <c r="J697" s="10"/>
    </row>
    <row r="698" spans="1:10" ht="15.75" customHeight="1">
      <c r="A698" s="13" t="s">
        <v>22</v>
      </c>
      <c r="B698" s="13" t="s">
        <v>23</v>
      </c>
      <c r="C698" s="13" t="s">
        <v>24</v>
      </c>
      <c r="D698" s="14">
        <v>112486891</v>
      </c>
      <c r="E698" s="10"/>
      <c r="F698" s="8"/>
      <c r="I698" s="11"/>
      <c r="J698" s="10"/>
    </row>
    <row r="701" spans="1:10">
      <c r="A701" s="1" t="s">
        <v>0</v>
      </c>
      <c r="B701" s="2"/>
      <c r="C701" s="2"/>
      <c r="D701" s="2"/>
      <c r="E701" s="2"/>
      <c r="F701" s="2"/>
      <c r="G701" s="2"/>
      <c r="H701" s="2"/>
      <c r="I701" s="2"/>
      <c r="J701" s="2"/>
    </row>
    <row r="702" spans="1:10">
      <c r="A702" s="3" t="s">
        <v>211</v>
      </c>
      <c r="B702" s="2"/>
      <c r="C702" s="2"/>
      <c r="D702" s="2"/>
      <c r="E702" s="2"/>
      <c r="F702" s="2"/>
      <c r="G702" s="2"/>
      <c r="H702" s="2"/>
      <c r="I702" s="2"/>
      <c r="J702" s="2"/>
    </row>
    <row r="703" spans="1:10">
      <c r="A703" s="88" t="s">
        <v>0</v>
      </c>
      <c r="B703" s="88" t="s">
        <v>2</v>
      </c>
      <c r="C703" s="88" t="s">
        <v>3</v>
      </c>
      <c r="D703" s="88" t="s">
        <v>4</v>
      </c>
      <c r="E703" s="88" t="s">
        <v>5</v>
      </c>
      <c r="F703" s="88" t="s">
        <v>6</v>
      </c>
      <c r="G703" s="90"/>
      <c r="H703" s="91"/>
      <c r="I703" s="88" t="s">
        <v>7</v>
      </c>
      <c r="J703" s="88" t="s">
        <v>8</v>
      </c>
    </row>
    <row r="704" spans="1:10">
      <c r="A704" s="89"/>
      <c r="B704" s="89"/>
      <c r="C704" s="89"/>
      <c r="D704" s="89"/>
      <c r="E704" s="89"/>
      <c r="F704" s="4" t="s">
        <v>9</v>
      </c>
      <c r="G704" s="4" t="s">
        <v>10</v>
      </c>
      <c r="H704" s="4" t="s">
        <v>11</v>
      </c>
      <c r="I704" s="89"/>
      <c r="J704" s="89"/>
    </row>
    <row r="705" spans="1:10">
      <c r="A705" s="15" t="s">
        <v>1363</v>
      </c>
      <c r="B705" s="16"/>
      <c r="C705" s="17"/>
      <c r="D705" s="7"/>
      <c r="E705" s="10"/>
      <c r="F705" s="8"/>
      <c r="I705" s="11"/>
      <c r="J705" s="10"/>
    </row>
    <row r="706" spans="1:10">
      <c r="A706" s="12" t="s">
        <v>21</v>
      </c>
      <c r="B706" s="3"/>
      <c r="C706" s="3"/>
      <c r="D706" s="7"/>
      <c r="E706" s="10"/>
      <c r="H706" s="8"/>
      <c r="I706" s="11"/>
      <c r="J706" s="5"/>
    </row>
    <row r="707" spans="1:10">
      <c r="A707" s="13" t="s">
        <v>22</v>
      </c>
      <c r="B707" s="13" t="s">
        <v>23</v>
      </c>
      <c r="C707" s="13" t="s">
        <v>24</v>
      </c>
      <c r="D707" s="7"/>
      <c r="E707" s="10"/>
      <c r="H707" s="8"/>
      <c r="I707" s="11"/>
      <c r="J707" s="5"/>
    </row>
    <row r="710" spans="1:10">
      <c r="A710" s="1" t="s">
        <v>0</v>
      </c>
      <c r="B710" s="2"/>
      <c r="C710" s="2"/>
      <c r="D710" s="2"/>
      <c r="E710" s="2"/>
      <c r="F710" s="2"/>
      <c r="G710" s="2"/>
      <c r="H710" s="2"/>
      <c r="I710" s="2"/>
      <c r="J710" s="2"/>
    </row>
    <row r="711" spans="1:10">
      <c r="A711" s="3" t="s">
        <v>213</v>
      </c>
      <c r="B711" s="2"/>
      <c r="C711" s="2"/>
      <c r="D711" s="2"/>
      <c r="E711" s="2"/>
      <c r="F711" s="2"/>
      <c r="G711" s="2"/>
      <c r="H711" s="2"/>
      <c r="I711" s="2"/>
      <c r="J711" s="2"/>
    </row>
    <row r="712" spans="1:10">
      <c r="A712" s="88" t="s">
        <v>0</v>
      </c>
      <c r="B712" s="88" t="s">
        <v>2</v>
      </c>
      <c r="C712" s="88" t="s">
        <v>3</v>
      </c>
      <c r="D712" s="88" t="s">
        <v>4</v>
      </c>
      <c r="E712" s="88" t="s">
        <v>5</v>
      </c>
      <c r="F712" s="88" t="s">
        <v>6</v>
      </c>
      <c r="G712" s="90"/>
      <c r="H712" s="91"/>
      <c r="I712" s="88" t="s">
        <v>7</v>
      </c>
      <c r="J712" s="88" t="s">
        <v>8</v>
      </c>
    </row>
    <row r="713" spans="1:10">
      <c r="A713" s="89"/>
      <c r="B713" s="89"/>
      <c r="C713" s="89"/>
      <c r="D713" s="89"/>
      <c r="E713" s="89"/>
      <c r="F713" s="4" t="s">
        <v>9</v>
      </c>
      <c r="G713" s="4" t="s">
        <v>10</v>
      </c>
      <c r="H713" s="4" t="s">
        <v>11</v>
      </c>
      <c r="I713" s="89"/>
      <c r="J713" s="89"/>
    </row>
    <row r="714" spans="1:10">
      <c r="A714" s="23" t="s">
        <v>214</v>
      </c>
      <c r="B714" s="23"/>
      <c r="C714" s="23"/>
    </row>
    <row r="715" spans="1:10">
      <c r="A715" s="12" t="s">
        <v>21</v>
      </c>
      <c r="B715" s="3"/>
      <c r="C715" s="3"/>
    </row>
    <row r="716" spans="1:10">
      <c r="A716" s="13" t="s">
        <v>22</v>
      </c>
      <c r="B716" s="13" t="s">
        <v>23</v>
      </c>
      <c r="C716" s="13" t="s">
        <v>24</v>
      </c>
    </row>
    <row r="719" spans="1:10">
      <c r="A719" s="1" t="s">
        <v>0</v>
      </c>
      <c r="B719" s="2"/>
      <c r="C719" s="2"/>
      <c r="D719" s="2"/>
      <c r="E719" s="2"/>
      <c r="F719" s="2"/>
      <c r="G719" s="2"/>
      <c r="H719" s="2"/>
      <c r="I719" s="2"/>
      <c r="J719" s="2"/>
    </row>
    <row r="720" spans="1:10">
      <c r="A720" s="3" t="s">
        <v>215</v>
      </c>
      <c r="B720" s="2"/>
      <c r="C720" s="2"/>
      <c r="D720" s="2"/>
      <c r="E720" s="2"/>
      <c r="F720" s="2"/>
      <c r="G720" s="2"/>
      <c r="H720" s="2"/>
      <c r="I720" s="2"/>
      <c r="J720" s="2"/>
    </row>
    <row r="721" spans="1:10">
      <c r="A721" s="88" t="s">
        <v>0</v>
      </c>
      <c r="B721" s="88" t="s">
        <v>2</v>
      </c>
      <c r="C721" s="88" t="s">
        <v>3</v>
      </c>
      <c r="D721" s="88" t="s">
        <v>4</v>
      </c>
      <c r="E721" s="88" t="s">
        <v>5</v>
      </c>
      <c r="F721" s="88" t="s">
        <v>6</v>
      </c>
      <c r="G721" s="90"/>
      <c r="H721" s="91"/>
      <c r="I721" s="88" t="s">
        <v>7</v>
      </c>
      <c r="J721" s="88" t="s">
        <v>8</v>
      </c>
    </row>
    <row r="722" spans="1:10">
      <c r="A722" s="89"/>
      <c r="B722" s="89"/>
      <c r="C722" s="89"/>
      <c r="D722" s="89"/>
      <c r="E722" s="89"/>
      <c r="F722" s="4" t="s">
        <v>9</v>
      </c>
      <c r="G722" s="4" t="s">
        <v>10</v>
      </c>
      <c r="H722" s="4" t="s">
        <v>11</v>
      </c>
      <c r="I722" s="89"/>
      <c r="J722" s="89"/>
    </row>
    <row r="723" spans="1:10">
      <c r="A723" s="5" t="s">
        <v>1411</v>
      </c>
      <c r="B723" s="6">
        <v>44922.72431435185</v>
      </c>
      <c r="C723" s="5" t="s">
        <v>1355</v>
      </c>
      <c r="D723" s="7"/>
      <c r="E723" s="10"/>
      <c r="G723" s="8">
        <v>2404.6799999999998</v>
      </c>
      <c r="I723" s="11" t="s">
        <v>10</v>
      </c>
      <c r="J723" s="5" t="s">
        <v>1358</v>
      </c>
    </row>
    <row r="724" spans="1:10">
      <c r="A724" s="5" t="s">
        <v>1412</v>
      </c>
      <c r="B724" s="6">
        <v>44922.72431435185</v>
      </c>
      <c r="C724" s="5" t="s">
        <v>1355</v>
      </c>
      <c r="D724" s="9">
        <v>54710650511</v>
      </c>
      <c r="E724" s="10" t="s">
        <v>1356</v>
      </c>
      <c r="H724" s="8">
        <v>4324.22</v>
      </c>
      <c r="I724" s="5" t="s">
        <v>15</v>
      </c>
      <c r="J724" s="5" t="s">
        <v>1358</v>
      </c>
    </row>
    <row r="725" spans="1:10">
      <c r="A725" s="5" t="s">
        <v>1411</v>
      </c>
      <c r="B725" s="6">
        <v>44922.72431435185</v>
      </c>
      <c r="C725" s="5" t="s">
        <v>1355</v>
      </c>
      <c r="D725" s="9">
        <v>54210665788</v>
      </c>
      <c r="E725" s="10" t="s">
        <v>1356</v>
      </c>
      <c r="H725" s="8">
        <v>1971.63</v>
      </c>
      <c r="I725" s="5" t="s">
        <v>15</v>
      </c>
      <c r="J725" s="10" t="s">
        <v>1368</v>
      </c>
    </row>
    <row r="726" spans="1:10">
      <c r="A726" s="5" t="s">
        <v>1411</v>
      </c>
      <c r="B726" s="6">
        <v>44922.72431435185</v>
      </c>
      <c r="C726" s="5" t="s">
        <v>1355</v>
      </c>
      <c r="D726" s="9">
        <v>54110660295</v>
      </c>
      <c r="E726" s="10" t="s">
        <v>1356</v>
      </c>
      <c r="H726" s="8">
        <v>14584.01</v>
      </c>
      <c r="I726" s="5" t="s">
        <v>15</v>
      </c>
      <c r="J726" s="5" t="s">
        <v>1358</v>
      </c>
    </row>
    <row r="727" spans="1:10">
      <c r="A727" s="5" t="s">
        <v>1411</v>
      </c>
      <c r="B727" s="6">
        <v>44922.72431435185</v>
      </c>
      <c r="C727" s="5" t="s">
        <v>1355</v>
      </c>
      <c r="D727" s="9">
        <v>45163152482</v>
      </c>
      <c r="E727" s="10" t="s">
        <v>1356</v>
      </c>
      <c r="H727" s="8">
        <v>7707.08</v>
      </c>
      <c r="I727" s="5" t="s">
        <v>15</v>
      </c>
      <c r="J727" s="5" t="s">
        <v>1358</v>
      </c>
    </row>
    <row r="728" spans="1:10">
      <c r="A728" s="5" t="s">
        <v>1411</v>
      </c>
      <c r="B728" s="6">
        <v>44922.72431435185</v>
      </c>
      <c r="C728" s="5" t="s">
        <v>1355</v>
      </c>
      <c r="D728" s="9">
        <v>45133064805</v>
      </c>
      <c r="E728" s="10" t="s">
        <v>1356</v>
      </c>
      <c r="H728" s="8">
        <v>7234.27</v>
      </c>
      <c r="I728" s="5" t="s">
        <v>15</v>
      </c>
      <c r="J728" s="10" t="s">
        <v>1357</v>
      </c>
    </row>
    <row r="729" spans="1:10">
      <c r="A729" s="5" t="s">
        <v>1411</v>
      </c>
      <c r="B729" s="6">
        <v>44922.72431435185</v>
      </c>
      <c r="C729" s="5" t="s">
        <v>1355</v>
      </c>
      <c r="D729" s="9">
        <v>45163156529</v>
      </c>
      <c r="E729" s="10" t="s">
        <v>1356</v>
      </c>
      <c r="H729" s="8">
        <v>774</v>
      </c>
      <c r="I729" s="5" t="s">
        <v>15</v>
      </c>
      <c r="J729" s="5" t="s">
        <v>1358</v>
      </c>
    </row>
    <row r="730" spans="1:10">
      <c r="A730" s="5" t="s">
        <v>1411</v>
      </c>
      <c r="B730" s="6">
        <v>44922.72431435185</v>
      </c>
      <c r="C730" s="5" t="s">
        <v>1355</v>
      </c>
      <c r="D730" s="9">
        <v>45173127494</v>
      </c>
      <c r="E730" s="10" t="s">
        <v>1356</v>
      </c>
      <c r="H730" s="8">
        <v>970.08</v>
      </c>
      <c r="I730" s="5" t="s">
        <v>15</v>
      </c>
      <c r="J730" s="5" t="s">
        <v>1358</v>
      </c>
    </row>
    <row r="731" spans="1:10">
      <c r="A731" s="5" t="s">
        <v>1411</v>
      </c>
      <c r="B731" s="6">
        <v>44922.72431435185</v>
      </c>
      <c r="C731" s="5" t="s">
        <v>1355</v>
      </c>
      <c r="D731" s="9">
        <v>45163156368</v>
      </c>
      <c r="E731" s="10" t="s">
        <v>1356</v>
      </c>
      <c r="H731" s="8">
        <v>2648.85</v>
      </c>
      <c r="I731" s="5" t="s">
        <v>15</v>
      </c>
      <c r="J731" s="5" t="s">
        <v>1359</v>
      </c>
    </row>
    <row r="732" spans="1:10">
      <c r="A732" s="5" t="s">
        <v>1411</v>
      </c>
      <c r="B732" s="6">
        <v>44922.72431435185</v>
      </c>
      <c r="C732" s="5" t="s">
        <v>1355</v>
      </c>
      <c r="D732" s="7"/>
      <c r="E732" s="10"/>
      <c r="F732" s="8">
        <v>31608.400000000001</v>
      </c>
      <c r="I732" s="11" t="s">
        <v>9</v>
      </c>
      <c r="J732" s="5" t="s">
        <v>1358</v>
      </c>
    </row>
    <row r="733" spans="1:10">
      <c r="A733" s="5" t="s">
        <v>1411</v>
      </c>
      <c r="B733" s="6">
        <v>44922.72431435185</v>
      </c>
      <c r="C733" s="5" t="s">
        <v>1355</v>
      </c>
      <c r="D733" s="7"/>
      <c r="E733" s="10"/>
      <c r="F733" s="8">
        <v>83862.2</v>
      </c>
      <c r="I733" s="11" t="s">
        <v>9</v>
      </c>
      <c r="J733" s="10" t="s">
        <v>1357</v>
      </c>
    </row>
    <row r="734" spans="1:10">
      <c r="A734" s="5" t="s">
        <v>1411</v>
      </c>
      <c r="B734" s="6">
        <v>44922.72431435185</v>
      </c>
      <c r="C734" s="5" t="s">
        <v>1355</v>
      </c>
      <c r="D734" s="7"/>
      <c r="E734" s="10"/>
      <c r="F734" s="8">
        <v>37488.5</v>
      </c>
      <c r="I734" s="11" t="s">
        <v>9</v>
      </c>
      <c r="J734" s="5" t="s">
        <v>1359</v>
      </c>
    </row>
    <row r="735" spans="1:10">
      <c r="A735" s="5" t="s">
        <v>1411</v>
      </c>
      <c r="B735" s="6">
        <v>44922.72431435185</v>
      </c>
      <c r="C735" s="5" t="s">
        <v>1355</v>
      </c>
      <c r="D735" s="7"/>
      <c r="E735" s="10"/>
      <c r="F735" s="8">
        <v>7635.3</v>
      </c>
      <c r="I735" s="11" t="s">
        <v>9</v>
      </c>
      <c r="J735" s="10" t="s">
        <v>1368</v>
      </c>
    </row>
    <row r="736" spans="1:10">
      <c r="A736" s="5" t="s">
        <v>1411</v>
      </c>
      <c r="B736" s="6">
        <v>44922.72431435185</v>
      </c>
      <c r="C736" s="5" t="s">
        <v>1355</v>
      </c>
      <c r="D736" s="7"/>
      <c r="E736" s="10"/>
      <c r="F736" s="8">
        <v>37392.699999999997</v>
      </c>
      <c r="I736" s="11" t="s">
        <v>9</v>
      </c>
      <c r="J736" s="10" t="s">
        <v>1362</v>
      </c>
    </row>
    <row r="737" spans="1:10">
      <c r="A737" s="5" t="s">
        <v>1411</v>
      </c>
      <c r="B737" s="6">
        <v>44922.72431435185</v>
      </c>
      <c r="C737" s="5" t="s">
        <v>1355</v>
      </c>
      <c r="D737" s="7"/>
      <c r="E737" s="10"/>
      <c r="F737" s="8">
        <v>5971</v>
      </c>
      <c r="I737" s="11" t="s">
        <v>9</v>
      </c>
      <c r="J737" s="5" t="s">
        <v>1379</v>
      </c>
    </row>
    <row r="738" spans="1:10">
      <c r="A738" s="12" t="s">
        <v>21</v>
      </c>
      <c r="B738" s="3"/>
      <c r="C738" s="3"/>
      <c r="D738" s="7"/>
      <c r="E738" s="10"/>
      <c r="F738" s="25">
        <f>SUM(F723:G737)</f>
        <v>206362.77999999997</v>
      </c>
      <c r="H738" s="8"/>
      <c r="I738" s="11"/>
      <c r="J738" s="10"/>
    </row>
    <row r="739" spans="1:10" ht="15.75" customHeight="1">
      <c r="A739" s="13" t="s">
        <v>22</v>
      </c>
      <c r="B739" s="13" t="s">
        <v>23</v>
      </c>
      <c r="C739" s="13" t="s">
        <v>24</v>
      </c>
      <c r="D739" s="14">
        <v>112493990</v>
      </c>
      <c r="E739" s="10"/>
      <c r="H739" s="8"/>
      <c r="I739" s="11"/>
      <c r="J739" s="10"/>
    </row>
    <row r="742" spans="1:10">
      <c r="A742" s="1" t="s">
        <v>0</v>
      </c>
      <c r="B742" s="2"/>
      <c r="C742" s="2"/>
      <c r="D742" s="2"/>
      <c r="E742" s="2"/>
      <c r="F742" s="2"/>
      <c r="G742" s="2"/>
      <c r="H742" s="2"/>
      <c r="I742" s="2"/>
      <c r="J742" s="2"/>
    </row>
    <row r="743" spans="1:10">
      <c r="A743" s="3" t="s">
        <v>219</v>
      </c>
      <c r="B743" s="2"/>
      <c r="C743" s="2"/>
      <c r="D743" s="2"/>
      <c r="E743" s="2"/>
      <c r="F743" s="2"/>
      <c r="G743" s="2"/>
      <c r="H743" s="2"/>
      <c r="I743" s="2"/>
      <c r="J743" s="2"/>
    </row>
    <row r="744" spans="1:10">
      <c r="A744" s="88" t="s">
        <v>0</v>
      </c>
      <c r="B744" s="88" t="s">
        <v>2</v>
      </c>
      <c r="C744" s="88" t="s">
        <v>3</v>
      </c>
      <c r="D744" s="88" t="s">
        <v>4</v>
      </c>
      <c r="E744" s="88" t="s">
        <v>5</v>
      </c>
      <c r="F744" s="88" t="s">
        <v>6</v>
      </c>
      <c r="G744" s="90"/>
      <c r="H744" s="91"/>
      <c r="I744" s="88" t="s">
        <v>7</v>
      </c>
      <c r="J744" s="88" t="s">
        <v>8</v>
      </c>
    </row>
    <row r="745" spans="1:10">
      <c r="A745" s="89"/>
      <c r="B745" s="89"/>
      <c r="C745" s="89"/>
      <c r="D745" s="89"/>
      <c r="E745" s="89"/>
      <c r="F745" s="4" t="s">
        <v>9</v>
      </c>
      <c r="G745" s="4" t="s">
        <v>10</v>
      </c>
      <c r="H745" s="4" t="s">
        <v>11</v>
      </c>
      <c r="I745" s="89"/>
      <c r="J745" s="89"/>
    </row>
    <row r="746" spans="1:10">
      <c r="A746" s="5" t="s">
        <v>1413</v>
      </c>
      <c r="B746" s="6">
        <v>44923.791720775473</v>
      </c>
      <c r="C746" s="5" t="s">
        <v>1355</v>
      </c>
      <c r="D746" s="9">
        <v>54610653728</v>
      </c>
      <c r="E746" s="10" t="s">
        <v>1356</v>
      </c>
      <c r="H746" s="8">
        <v>2111.5100000000002</v>
      </c>
      <c r="I746" s="5" t="s">
        <v>15</v>
      </c>
      <c r="J746" s="5" t="s">
        <v>1358</v>
      </c>
    </row>
    <row r="747" spans="1:10">
      <c r="A747" s="5" t="s">
        <v>1413</v>
      </c>
      <c r="B747" s="6">
        <v>44923.791720775473</v>
      </c>
      <c r="C747" s="5" t="s">
        <v>1355</v>
      </c>
      <c r="D747" s="9">
        <v>45123196776</v>
      </c>
      <c r="E747" s="10" t="s">
        <v>1356</v>
      </c>
      <c r="H747" s="8">
        <v>14832.74</v>
      </c>
      <c r="I747" s="5" t="s">
        <v>15</v>
      </c>
      <c r="J747" s="5" t="s">
        <v>1358</v>
      </c>
    </row>
    <row r="748" spans="1:10">
      <c r="A748" s="5" t="s">
        <v>1413</v>
      </c>
      <c r="B748" s="6">
        <v>44923.791720775473</v>
      </c>
      <c r="C748" s="5" t="s">
        <v>1355</v>
      </c>
      <c r="D748" s="9">
        <v>45173129359</v>
      </c>
      <c r="E748" s="10" t="s">
        <v>1356</v>
      </c>
      <c r="H748" s="8">
        <v>13793.64</v>
      </c>
      <c r="I748" s="5" t="s">
        <v>15</v>
      </c>
      <c r="J748" s="5" t="s">
        <v>1358</v>
      </c>
    </row>
    <row r="749" spans="1:10">
      <c r="A749" s="5" t="s">
        <v>1413</v>
      </c>
      <c r="B749" s="6">
        <v>44923.791720775473</v>
      </c>
      <c r="C749" s="5" t="s">
        <v>1355</v>
      </c>
      <c r="D749" s="9">
        <v>54110662028</v>
      </c>
      <c r="E749" s="10" t="s">
        <v>1356</v>
      </c>
      <c r="H749" s="8">
        <v>2371.14</v>
      </c>
      <c r="I749" s="5" t="s">
        <v>15</v>
      </c>
      <c r="J749" s="5" t="s">
        <v>1358</v>
      </c>
    </row>
    <row r="750" spans="1:10">
      <c r="A750" s="5" t="s">
        <v>1413</v>
      </c>
      <c r="B750" s="6">
        <v>44923.791720775473</v>
      </c>
      <c r="C750" s="5" t="s">
        <v>1355</v>
      </c>
      <c r="D750" s="7">
        <v>4826725</v>
      </c>
      <c r="E750" s="5" t="s">
        <v>14</v>
      </c>
      <c r="H750" s="8">
        <v>5675.28</v>
      </c>
      <c r="I750" s="5" t="s">
        <v>15</v>
      </c>
      <c r="J750" s="5" t="s">
        <v>1358</v>
      </c>
    </row>
    <row r="751" spans="1:10">
      <c r="A751" s="5" t="s">
        <v>1413</v>
      </c>
      <c r="B751" s="6">
        <v>44923.791720775473</v>
      </c>
      <c r="C751" s="5" t="s">
        <v>1355</v>
      </c>
      <c r="D751" s="7"/>
      <c r="E751" s="10"/>
      <c r="F751" s="8">
        <v>23074.1</v>
      </c>
      <c r="I751" s="11" t="s">
        <v>9</v>
      </c>
      <c r="J751" s="5" t="s">
        <v>1358</v>
      </c>
    </row>
    <row r="752" spans="1:10">
      <c r="A752" s="5" t="s">
        <v>1413</v>
      </c>
      <c r="B752" s="6">
        <v>44923.791720775473</v>
      </c>
      <c r="C752" s="5" t="s">
        <v>1355</v>
      </c>
      <c r="D752" s="7"/>
      <c r="E752" s="10"/>
      <c r="F752" s="8">
        <v>15255.9</v>
      </c>
      <c r="I752" s="11" t="s">
        <v>9</v>
      </c>
      <c r="J752" s="5" t="s">
        <v>1359</v>
      </c>
    </row>
    <row r="753" spans="1:10">
      <c r="A753" s="5" t="s">
        <v>1413</v>
      </c>
      <c r="B753" s="6">
        <v>44923.791720775473</v>
      </c>
      <c r="C753" s="5" t="s">
        <v>1355</v>
      </c>
      <c r="D753" s="7"/>
      <c r="E753" s="10"/>
      <c r="F753" s="8">
        <v>20627.7</v>
      </c>
      <c r="I753" s="11" t="s">
        <v>9</v>
      </c>
      <c r="J753" s="10" t="s">
        <v>1368</v>
      </c>
    </row>
    <row r="754" spans="1:10">
      <c r="A754" s="12" t="s">
        <v>21</v>
      </c>
      <c r="B754" s="3"/>
      <c r="C754" s="3"/>
      <c r="D754" s="7"/>
      <c r="E754" s="10"/>
      <c r="F754" s="19">
        <f>SUM(F746:G753)</f>
        <v>58957.7</v>
      </c>
      <c r="H754" s="8"/>
      <c r="I754" s="11"/>
      <c r="J754" s="5"/>
    </row>
    <row r="755" spans="1:10">
      <c r="A755" s="13" t="s">
        <v>22</v>
      </c>
      <c r="B755" s="13" t="s">
        <v>23</v>
      </c>
      <c r="C755" s="13" t="s">
        <v>24</v>
      </c>
      <c r="D755" s="7"/>
      <c r="E755" s="10"/>
      <c r="H755" s="8"/>
      <c r="I755" s="11"/>
      <c r="J755" s="5"/>
    </row>
  </sheetData>
  <mergeCells count="392">
    <mergeCell ref="A687:A688"/>
    <mergeCell ref="B687:B688"/>
    <mergeCell ref="C687:C688"/>
    <mergeCell ref="D687:D688"/>
    <mergeCell ref="E687:E688"/>
    <mergeCell ref="F687:H687"/>
    <mergeCell ref="I687:I688"/>
    <mergeCell ref="J687:J688"/>
    <mergeCell ref="A703:A704"/>
    <mergeCell ref="B703:B704"/>
    <mergeCell ref="C703:C704"/>
    <mergeCell ref="D703:D704"/>
    <mergeCell ref="E703:E704"/>
    <mergeCell ref="F703:H703"/>
    <mergeCell ref="I703:I704"/>
    <mergeCell ref="J703:J704"/>
    <mergeCell ref="I656:I657"/>
    <mergeCell ref="J656:J657"/>
    <mergeCell ref="A656:A657"/>
    <mergeCell ref="B656:B657"/>
    <mergeCell ref="C656:C657"/>
    <mergeCell ref="D656:D657"/>
    <mergeCell ref="E656:E657"/>
    <mergeCell ref="F656:H656"/>
    <mergeCell ref="A545:A546"/>
    <mergeCell ref="B545:B546"/>
    <mergeCell ref="C545:C546"/>
    <mergeCell ref="D545:D546"/>
    <mergeCell ref="E545:E546"/>
    <mergeCell ref="F545:H545"/>
    <mergeCell ref="I545:I546"/>
    <mergeCell ref="J545:J546"/>
    <mergeCell ref="I578:I579"/>
    <mergeCell ref="J578:J579"/>
    <mergeCell ref="A578:A579"/>
    <mergeCell ref="B578:B579"/>
    <mergeCell ref="C578:C579"/>
    <mergeCell ref="D578:D579"/>
    <mergeCell ref="E578:E579"/>
    <mergeCell ref="F578:H578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I461:I462"/>
    <mergeCell ref="J461:J462"/>
    <mergeCell ref="A461:A462"/>
    <mergeCell ref="B461:B462"/>
    <mergeCell ref="C461:C462"/>
    <mergeCell ref="D461:D462"/>
    <mergeCell ref="E461:E462"/>
    <mergeCell ref="F461:H461"/>
    <mergeCell ref="I390:I391"/>
    <mergeCell ref="J390:J391"/>
    <mergeCell ref="A390:A391"/>
    <mergeCell ref="B390:B391"/>
    <mergeCell ref="C390:C391"/>
    <mergeCell ref="D390:D391"/>
    <mergeCell ref="E390:E391"/>
    <mergeCell ref="F390:H390"/>
    <mergeCell ref="A408:A409"/>
    <mergeCell ref="B408:B409"/>
    <mergeCell ref="C408:C409"/>
    <mergeCell ref="D408:D409"/>
    <mergeCell ref="E408:E409"/>
    <mergeCell ref="F408:H408"/>
    <mergeCell ref="I408:I409"/>
    <mergeCell ref="J408:J409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A327:A328"/>
    <mergeCell ref="B327:B328"/>
    <mergeCell ref="C327:C328"/>
    <mergeCell ref="D327:D328"/>
    <mergeCell ref="E327:E328"/>
    <mergeCell ref="F327:H327"/>
    <mergeCell ref="I327:I328"/>
    <mergeCell ref="J327:J328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D204:D205"/>
    <mergeCell ref="E204:E205"/>
    <mergeCell ref="F204:H204"/>
    <mergeCell ref="F175:H175"/>
    <mergeCell ref="I175:I176"/>
    <mergeCell ref="J175:J176"/>
    <mergeCell ref="A175:A176"/>
    <mergeCell ref="B175:B176"/>
    <mergeCell ref="C175:C176"/>
    <mergeCell ref="D175:D176"/>
    <mergeCell ref="E175:E176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I204:I205"/>
    <mergeCell ref="J204:J205"/>
    <mergeCell ref="A204:A205"/>
    <mergeCell ref="B204:B205"/>
    <mergeCell ref="C204:C205"/>
    <mergeCell ref="D118:D119"/>
    <mergeCell ref="E118:E119"/>
    <mergeCell ref="F134:H134"/>
    <mergeCell ref="I134:I135"/>
    <mergeCell ref="J134:J135"/>
    <mergeCell ref="A151:A152"/>
    <mergeCell ref="B151:B152"/>
    <mergeCell ref="C151:C152"/>
    <mergeCell ref="D151:D152"/>
    <mergeCell ref="E151:E152"/>
    <mergeCell ref="A134:A135"/>
    <mergeCell ref="B134:B135"/>
    <mergeCell ref="C134:C135"/>
    <mergeCell ref="D134:D135"/>
    <mergeCell ref="E134:E135"/>
    <mergeCell ref="F118:H118"/>
    <mergeCell ref="I118:I119"/>
    <mergeCell ref="J118:J119"/>
    <mergeCell ref="A118:A119"/>
    <mergeCell ref="B118:B119"/>
    <mergeCell ref="C118:C119"/>
    <mergeCell ref="F151:H151"/>
    <mergeCell ref="I151:I152"/>
    <mergeCell ref="J151:J152"/>
    <mergeCell ref="I3:I4"/>
    <mergeCell ref="J3:J4"/>
    <mergeCell ref="A17:A18"/>
    <mergeCell ref="B17:B18"/>
    <mergeCell ref="C17:C18"/>
    <mergeCell ref="D17:D18"/>
    <mergeCell ref="E17:E18"/>
    <mergeCell ref="F17:H17"/>
    <mergeCell ref="I17:I18"/>
    <mergeCell ref="J17:J18"/>
    <mergeCell ref="A3:A4"/>
    <mergeCell ref="B3:B4"/>
    <mergeCell ref="C3:C4"/>
    <mergeCell ref="D3:D4"/>
    <mergeCell ref="E3:E4"/>
    <mergeCell ref="F3:H3"/>
    <mergeCell ref="I26:I27"/>
    <mergeCell ref="J26:J27"/>
    <mergeCell ref="A38:A39"/>
    <mergeCell ref="B38:B39"/>
    <mergeCell ref="C38:C39"/>
    <mergeCell ref="D38:D39"/>
    <mergeCell ref="E38:E39"/>
    <mergeCell ref="F38:H38"/>
    <mergeCell ref="I38:I39"/>
    <mergeCell ref="J38:J39"/>
    <mergeCell ref="A26:A27"/>
    <mergeCell ref="B26:B27"/>
    <mergeCell ref="C26:C27"/>
    <mergeCell ref="D26:D27"/>
    <mergeCell ref="E26:E27"/>
    <mergeCell ref="F26:H26"/>
    <mergeCell ref="I52:I53"/>
    <mergeCell ref="J52:J53"/>
    <mergeCell ref="A52:A53"/>
    <mergeCell ref="B52:B53"/>
    <mergeCell ref="C52:C53"/>
    <mergeCell ref="D52:D53"/>
    <mergeCell ref="E52:E53"/>
    <mergeCell ref="F52:H52"/>
    <mergeCell ref="I61:I62"/>
    <mergeCell ref="J61:J62"/>
    <mergeCell ref="A61:A62"/>
    <mergeCell ref="B61:B62"/>
    <mergeCell ref="C61:C62"/>
    <mergeCell ref="D61:D62"/>
    <mergeCell ref="E61:E62"/>
    <mergeCell ref="F61:H61"/>
    <mergeCell ref="F79:H79"/>
    <mergeCell ref="I79:I80"/>
    <mergeCell ref="J79:J80"/>
    <mergeCell ref="A79:A80"/>
    <mergeCell ref="B79:B80"/>
    <mergeCell ref="C79:C80"/>
    <mergeCell ref="D79:D80"/>
    <mergeCell ref="E79:E80"/>
    <mergeCell ref="F97:H97"/>
    <mergeCell ref="I97:I98"/>
    <mergeCell ref="J97:J98"/>
    <mergeCell ref="A97:A98"/>
    <mergeCell ref="B97:B98"/>
    <mergeCell ref="C97:C98"/>
    <mergeCell ref="D97:D98"/>
    <mergeCell ref="E97:E98"/>
    <mergeCell ref="I160:I161"/>
    <mergeCell ref="J160:J161"/>
    <mergeCell ref="A160:A161"/>
    <mergeCell ref="B160:B161"/>
    <mergeCell ref="C160:C161"/>
    <mergeCell ref="D160:D161"/>
    <mergeCell ref="E160:E161"/>
    <mergeCell ref="F160:H160"/>
    <mergeCell ref="I304:I305"/>
    <mergeCell ref="J304:J305"/>
    <mergeCell ref="A304:A305"/>
    <mergeCell ref="B304:B305"/>
    <mergeCell ref="C304:C305"/>
    <mergeCell ref="D304:D305"/>
    <mergeCell ref="E304:E305"/>
    <mergeCell ref="F304:H304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I422:I423"/>
    <mergeCell ref="J422:J423"/>
    <mergeCell ref="A422:A423"/>
    <mergeCell ref="B422:B423"/>
    <mergeCell ref="C422:C423"/>
    <mergeCell ref="D422:D423"/>
    <mergeCell ref="E422:E423"/>
    <mergeCell ref="F422:H422"/>
    <mergeCell ref="I473:I474"/>
    <mergeCell ref="J473:J474"/>
    <mergeCell ref="A473:A474"/>
    <mergeCell ref="B473:B474"/>
    <mergeCell ref="C473:C474"/>
    <mergeCell ref="D473:D474"/>
    <mergeCell ref="E473:E474"/>
    <mergeCell ref="F473:H473"/>
    <mergeCell ref="I444:I445"/>
    <mergeCell ref="J444:J445"/>
    <mergeCell ref="A444:A445"/>
    <mergeCell ref="B444:B445"/>
    <mergeCell ref="C444:C445"/>
    <mergeCell ref="D444:D445"/>
    <mergeCell ref="E444:E445"/>
    <mergeCell ref="F444:H444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I493:I494"/>
    <mergeCell ref="J493:J494"/>
    <mergeCell ref="A493:A494"/>
    <mergeCell ref="B493:B494"/>
    <mergeCell ref="C493:C494"/>
    <mergeCell ref="D493:D494"/>
    <mergeCell ref="E493:E494"/>
    <mergeCell ref="F493:H493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I622:I623"/>
    <mergeCell ref="J622:J623"/>
    <mergeCell ref="A622:A623"/>
    <mergeCell ref="B622:B623"/>
    <mergeCell ref="C622:C623"/>
    <mergeCell ref="D622:D623"/>
    <mergeCell ref="E622:E623"/>
    <mergeCell ref="F622:H622"/>
    <mergeCell ref="I562:I563"/>
    <mergeCell ref="J562:J563"/>
    <mergeCell ref="A562:A563"/>
    <mergeCell ref="B562:B563"/>
    <mergeCell ref="C562:C563"/>
    <mergeCell ref="D562:D563"/>
    <mergeCell ref="E562:E563"/>
    <mergeCell ref="F562:H562"/>
    <mergeCell ref="A596:A597"/>
    <mergeCell ref="B596:B597"/>
    <mergeCell ref="C596:C597"/>
    <mergeCell ref="D596:D597"/>
    <mergeCell ref="E596:E597"/>
    <mergeCell ref="F596:H596"/>
    <mergeCell ref="I596:I597"/>
    <mergeCell ref="J596:J597"/>
    <mergeCell ref="A670:A671"/>
    <mergeCell ref="B670:B671"/>
    <mergeCell ref="C670:C671"/>
    <mergeCell ref="D670:D671"/>
    <mergeCell ref="E670:E671"/>
    <mergeCell ref="F670:H670"/>
    <mergeCell ref="I670:I671"/>
    <mergeCell ref="J670:J671"/>
    <mergeCell ref="A613:A614"/>
    <mergeCell ref="B613:B614"/>
    <mergeCell ref="C613:C614"/>
    <mergeCell ref="D613:D614"/>
    <mergeCell ref="E613:E614"/>
    <mergeCell ref="F613:H613"/>
    <mergeCell ref="I613:I614"/>
    <mergeCell ref="J613:J614"/>
    <mergeCell ref="I642:I643"/>
    <mergeCell ref="J642:J643"/>
    <mergeCell ref="A642:A643"/>
    <mergeCell ref="B642:B643"/>
    <mergeCell ref="C642:C643"/>
    <mergeCell ref="D642:D643"/>
    <mergeCell ref="E642:E643"/>
    <mergeCell ref="F642:H642"/>
    <mergeCell ref="I744:I745"/>
    <mergeCell ref="J744:J745"/>
    <mergeCell ref="A744:A745"/>
    <mergeCell ref="B744:B745"/>
    <mergeCell ref="C744:C745"/>
    <mergeCell ref="D744:D745"/>
    <mergeCell ref="E744:E745"/>
    <mergeCell ref="F744:H744"/>
    <mergeCell ref="A712:A713"/>
    <mergeCell ref="B712:B713"/>
    <mergeCell ref="C712:C713"/>
    <mergeCell ref="D712:D713"/>
    <mergeCell ref="E712:E713"/>
    <mergeCell ref="F712:H712"/>
    <mergeCell ref="I712:I713"/>
    <mergeCell ref="J712:J713"/>
    <mergeCell ref="I721:I722"/>
    <mergeCell ref="J721:J722"/>
    <mergeCell ref="A721:A722"/>
    <mergeCell ref="B721:B722"/>
    <mergeCell ref="C721:C722"/>
    <mergeCell ref="D721:D722"/>
    <mergeCell ref="E721:E722"/>
    <mergeCell ref="F721:H72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/>
  </sheetPr>
  <dimension ref="A1:J459"/>
  <sheetViews>
    <sheetView topLeftCell="A449" workbookViewId="0">
      <selection activeCell="D459" sqref="D45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1414</v>
      </c>
      <c r="B5" s="6">
        <v>44866.75217540509</v>
      </c>
      <c r="C5" s="5" t="s">
        <v>1415</v>
      </c>
      <c r="D5" s="7"/>
      <c r="E5" s="10"/>
      <c r="F5" s="8">
        <v>1025.49</v>
      </c>
      <c r="I5" s="11" t="s">
        <v>9</v>
      </c>
      <c r="J5" s="10" t="s">
        <v>1415</v>
      </c>
    </row>
    <row r="6" spans="1:10">
      <c r="A6" s="5" t="s">
        <v>1414</v>
      </c>
      <c r="B6" s="6">
        <v>44866.75217540509</v>
      </c>
      <c r="C6" s="5" t="s">
        <v>1415</v>
      </c>
      <c r="D6" s="7"/>
      <c r="E6" s="10"/>
      <c r="H6" s="8">
        <v>29.1</v>
      </c>
      <c r="I6" s="11" t="s">
        <v>226</v>
      </c>
      <c r="J6" s="10" t="s">
        <v>1415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 customHeight="1">
      <c r="A8" s="13" t="s">
        <v>22</v>
      </c>
      <c r="B8" s="13" t="s">
        <v>23</v>
      </c>
      <c r="C8" s="13" t="s">
        <v>24</v>
      </c>
      <c r="D8" s="21">
        <v>112113497</v>
      </c>
      <c r="E8" s="14">
        <v>112113591</v>
      </c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88" t="s">
        <v>0</v>
      </c>
      <c r="B13" s="88" t="s">
        <v>2</v>
      </c>
      <c r="C13" s="88" t="s">
        <v>3</v>
      </c>
      <c r="D13" s="88" t="s">
        <v>4</v>
      </c>
      <c r="E13" s="88" t="s">
        <v>5</v>
      </c>
      <c r="F13" s="88" t="s">
        <v>6</v>
      </c>
      <c r="G13" s="90"/>
      <c r="H13" s="91"/>
      <c r="I13" s="88" t="s">
        <v>7</v>
      </c>
      <c r="J13" s="88" t="s">
        <v>8</v>
      </c>
    </row>
    <row r="14" spans="1:10">
      <c r="A14" s="89"/>
      <c r="B14" s="89"/>
      <c r="C14" s="89"/>
      <c r="D14" s="89"/>
      <c r="E14" s="89"/>
      <c r="F14" s="4" t="s">
        <v>9</v>
      </c>
      <c r="G14" s="4" t="s">
        <v>10</v>
      </c>
      <c r="H14" s="4" t="s">
        <v>11</v>
      </c>
      <c r="I14" s="89"/>
      <c r="J14" s="89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 customHeight="1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88" t="s">
        <v>0</v>
      </c>
      <c r="B22" s="88" t="s">
        <v>2</v>
      </c>
      <c r="C22" s="88" t="s">
        <v>3</v>
      </c>
      <c r="D22" s="88" t="s">
        <v>4</v>
      </c>
      <c r="E22" s="88" t="s">
        <v>5</v>
      </c>
      <c r="F22" s="88" t="s">
        <v>6</v>
      </c>
      <c r="G22" s="90"/>
      <c r="H22" s="91"/>
      <c r="I22" s="88" t="s">
        <v>7</v>
      </c>
      <c r="J22" s="88" t="s">
        <v>8</v>
      </c>
    </row>
    <row r="23" spans="1:10">
      <c r="A23" s="89"/>
      <c r="B23" s="89"/>
      <c r="C23" s="89"/>
      <c r="D23" s="89"/>
      <c r="E23" s="89"/>
      <c r="F23" s="4" t="s">
        <v>9</v>
      </c>
      <c r="G23" s="4" t="s">
        <v>10</v>
      </c>
      <c r="H23" s="4" t="s">
        <v>11</v>
      </c>
      <c r="I23" s="89"/>
      <c r="J23" s="89"/>
    </row>
    <row r="24" spans="1:10">
      <c r="A24" s="5" t="s">
        <v>1416</v>
      </c>
      <c r="B24" s="6">
        <v>44868.752204189812</v>
      </c>
      <c r="C24" s="5" t="s">
        <v>1415</v>
      </c>
      <c r="D24" s="7"/>
      <c r="E24" s="10"/>
      <c r="F24" s="8">
        <v>1447.46</v>
      </c>
      <c r="I24" s="11" t="s">
        <v>9</v>
      </c>
      <c r="J24" s="10" t="s">
        <v>1415</v>
      </c>
    </row>
    <row r="25" spans="1:10">
      <c r="A25" s="12" t="s">
        <v>21</v>
      </c>
      <c r="B25" s="3"/>
      <c r="C25" s="3"/>
      <c r="D25" s="7"/>
      <c r="E25" s="10"/>
      <c r="H25" s="8"/>
      <c r="I25" s="11"/>
      <c r="J25" s="10"/>
    </row>
    <row r="26" spans="1:10" ht="15.75" customHeight="1">
      <c r="A26" s="13" t="s">
        <v>22</v>
      </c>
      <c r="B26" s="13" t="s">
        <v>23</v>
      </c>
      <c r="C26" s="13" t="s">
        <v>24</v>
      </c>
      <c r="D26" s="21">
        <v>112128952</v>
      </c>
      <c r="E26" s="14">
        <v>112128986</v>
      </c>
      <c r="H26" s="8"/>
      <c r="I26" s="11"/>
      <c r="J26" s="10"/>
    </row>
    <row r="29" spans="1:10">
      <c r="A29" s="1" t="s">
        <v>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3" t="s">
        <v>47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88" t="s">
        <v>0</v>
      </c>
      <c r="B31" s="88" t="s">
        <v>2</v>
      </c>
      <c r="C31" s="88" t="s">
        <v>3</v>
      </c>
      <c r="D31" s="88" t="s">
        <v>4</v>
      </c>
      <c r="E31" s="88" t="s">
        <v>5</v>
      </c>
      <c r="F31" s="88" t="s">
        <v>6</v>
      </c>
      <c r="G31" s="90"/>
      <c r="H31" s="91"/>
      <c r="I31" s="88" t="s">
        <v>7</v>
      </c>
      <c r="J31" s="88" t="s">
        <v>8</v>
      </c>
    </row>
    <row r="32" spans="1:10">
      <c r="A32" s="89"/>
      <c r="B32" s="89"/>
      <c r="C32" s="89"/>
      <c r="D32" s="89"/>
      <c r="E32" s="89"/>
      <c r="F32" s="4" t="s">
        <v>9</v>
      </c>
      <c r="G32" s="4" t="s">
        <v>10</v>
      </c>
      <c r="H32" s="4" t="s">
        <v>11</v>
      </c>
      <c r="I32" s="89"/>
      <c r="J32" s="89"/>
    </row>
    <row r="33" spans="1:10">
      <c r="A33" s="5" t="s">
        <v>1417</v>
      </c>
      <c r="B33" s="6">
        <v>44869.752486863428</v>
      </c>
      <c r="C33" s="5" t="s">
        <v>1415</v>
      </c>
      <c r="D33" s="7"/>
      <c r="E33" s="10"/>
      <c r="F33" s="8">
        <v>1761.83</v>
      </c>
      <c r="I33" s="11" t="s">
        <v>9</v>
      </c>
      <c r="J33" s="10" t="s">
        <v>1415</v>
      </c>
    </row>
    <row r="34" spans="1:10">
      <c r="A34" s="5" t="s">
        <v>1417</v>
      </c>
      <c r="B34" s="6">
        <v>44869.752486863428</v>
      </c>
      <c r="C34" s="5" t="s">
        <v>1415</v>
      </c>
      <c r="D34" s="7"/>
      <c r="E34" s="10"/>
      <c r="H34" s="8">
        <v>492.16</v>
      </c>
      <c r="I34" s="11" t="s">
        <v>226</v>
      </c>
      <c r="J34" s="10" t="s">
        <v>1415</v>
      </c>
    </row>
    <row r="35" spans="1:10">
      <c r="A35" s="12" t="s">
        <v>21</v>
      </c>
      <c r="B35" s="3"/>
      <c r="C35" s="3"/>
      <c r="D35" s="7"/>
      <c r="E35" s="10"/>
      <c r="H35" s="8"/>
      <c r="I35" s="5"/>
      <c r="J35" s="5"/>
    </row>
    <row r="36" spans="1:10" ht="15.75" customHeight="1">
      <c r="A36" s="13" t="s">
        <v>22</v>
      </c>
      <c r="B36" s="13" t="s">
        <v>23</v>
      </c>
      <c r="C36" s="13" t="s">
        <v>24</v>
      </c>
      <c r="D36" s="21">
        <v>112128971</v>
      </c>
      <c r="E36" s="14">
        <v>112128988</v>
      </c>
      <c r="H36" s="8"/>
      <c r="I36" s="5"/>
      <c r="J36" s="5"/>
    </row>
    <row r="37" spans="1:10">
      <c r="A37" s="5"/>
      <c r="B37" s="6"/>
      <c r="C37" s="5"/>
      <c r="D37" s="23" t="s">
        <v>1418</v>
      </c>
      <c r="E37" s="29" t="s">
        <v>202</v>
      </c>
      <c r="H37" s="8"/>
      <c r="I37" s="5"/>
      <c r="J37" s="5"/>
    </row>
    <row r="38" spans="1:10" ht="15.75" customHeight="1">
      <c r="A38" s="5"/>
      <c r="B38" s="6"/>
      <c r="C38" s="5"/>
      <c r="D38" s="30">
        <v>112128954</v>
      </c>
      <c r="E38" s="31">
        <v>112128961</v>
      </c>
      <c r="H38" s="8"/>
      <c r="I38" s="5"/>
      <c r="J38" s="5"/>
    </row>
    <row r="39" spans="1:10">
      <c r="A39" s="1" t="s">
        <v>0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3" t="s">
        <v>52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88" t="s">
        <v>0</v>
      </c>
      <c r="B41" s="88" t="s">
        <v>2</v>
      </c>
      <c r="C41" s="88" t="s">
        <v>3</v>
      </c>
      <c r="D41" s="88" t="s">
        <v>4</v>
      </c>
      <c r="E41" s="88" t="s">
        <v>5</v>
      </c>
      <c r="F41" s="88" t="s">
        <v>6</v>
      </c>
      <c r="G41" s="90"/>
      <c r="H41" s="91"/>
      <c r="I41" s="88" t="s">
        <v>7</v>
      </c>
      <c r="J41" s="88" t="s">
        <v>8</v>
      </c>
    </row>
    <row r="42" spans="1:10">
      <c r="A42" s="89"/>
      <c r="B42" s="89"/>
      <c r="C42" s="89"/>
      <c r="D42" s="89"/>
      <c r="E42" s="89"/>
      <c r="F42" s="4" t="s">
        <v>9</v>
      </c>
      <c r="G42" s="4" t="s">
        <v>10</v>
      </c>
      <c r="H42" s="4" t="s">
        <v>11</v>
      </c>
      <c r="I42" s="89"/>
      <c r="J42" s="89"/>
    </row>
    <row r="43" spans="1:10">
      <c r="A43" s="5" t="s">
        <v>1419</v>
      </c>
      <c r="B43" s="6">
        <v>44870.595941192129</v>
      </c>
      <c r="C43" s="5" t="s">
        <v>1415</v>
      </c>
      <c r="D43" s="7"/>
      <c r="E43" s="10"/>
      <c r="F43" s="8">
        <v>2680.06</v>
      </c>
      <c r="I43" s="11" t="s">
        <v>9</v>
      </c>
      <c r="J43" s="10" t="s">
        <v>1415</v>
      </c>
    </row>
    <row r="44" spans="1:10">
      <c r="A44" s="12" t="s">
        <v>21</v>
      </c>
      <c r="B44" s="3"/>
      <c r="C44" s="3"/>
      <c r="D44" s="7"/>
      <c r="E44" s="10"/>
      <c r="H44" s="8"/>
      <c r="I44" s="5"/>
      <c r="J44" s="5"/>
    </row>
    <row r="45" spans="1:10" ht="15.75" customHeight="1">
      <c r="A45" s="13" t="s">
        <v>22</v>
      </c>
      <c r="B45" s="13" t="s">
        <v>23</v>
      </c>
      <c r="C45" s="13" t="s">
        <v>24</v>
      </c>
      <c r="D45" s="21">
        <v>112129882</v>
      </c>
      <c r="E45" s="14">
        <v>112129933</v>
      </c>
      <c r="H45" s="8"/>
      <c r="I45" s="5"/>
      <c r="J45" s="5"/>
    </row>
    <row r="48" spans="1:10">
      <c r="A48" s="1" t="s">
        <v>0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3" t="s">
        <v>55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88" t="s">
        <v>0</v>
      </c>
      <c r="B50" s="88" t="s">
        <v>2</v>
      </c>
      <c r="C50" s="88" t="s">
        <v>3</v>
      </c>
      <c r="D50" s="88" t="s">
        <v>4</v>
      </c>
      <c r="E50" s="88" t="s">
        <v>5</v>
      </c>
      <c r="F50" s="88" t="s">
        <v>6</v>
      </c>
      <c r="G50" s="90"/>
      <c r="H50" s="91"/>
      <c r="I50" s="88" t="s">
        <v>7</v>
      </c>
      <c r="J50" s="88" t="s">
        <v>8</v>
      </c>
    </row>
    <row r="51" spans="1:10">
      <c r="A51" s="89"/>
      <c r="B51" s="89"/>
      <c r="C51" s="89"/>
      <c r="D51" s="89"/>
      <c r="E51" s="89"/>
      <c r="F51" s="4" t="s">
        <v>9</v>
      </c>
      <c r="G51" s="4" t="s">
        <v>10</v>
      </c>
      <c r="H51" s="4" t="s">
        <v>11</v>
      </c>
      <c r="I51" s="89"/>
      <c r="J51" s="89"/>
    </row>
    <row r="52" spans="1:10">
      <c r="A52" s="5" t="s">
        <v>1420</v>
      </c>
      <c r="B52" s="6">
        <v>44872.751210000002</v>
      </c>
      <c r="C52" s="5" t="s">
        <v>1415</v>
      </c>
      <c r="D52" s="7"/>
      <c r="E52" s="10"/>
      <c r="F52" s="8">
        <v>1278.69</v>
      </c>
      <c r="I52" s="11" t="s">
        <v>9</v>
      </c>
      <c r="J52" s="10" t="s">
        <v>1415</v>
      </c>
    </row>
    <row r="53" spans="1:10">
      <c r="A53" s="12" t="s">
        <v>21</v>
      </c>
      <c r="B53" s="3"/>
      <c r="C53" s="3"/>
      <c r="D53" s="7"/>
      <c r="E53" s="10"/>
      <c r="H53" s="8"/>
      <c r="I53" s="11"/>
      <c r="J53" s="10"/>
    </row>
    <row r="54" spans="1:10" ht="15.75" customHeight="1">
      <c r="A54" s="13" t="s">
        <v>22</v>
      </c>
      <c r="B54" s="13" t="s">
        <v>23</v>
      </c>
      <c r="C54" s="13" t="s">
        <v>24</v>
      </c>
      <c r="D54" s="21">
        <v>112140418</v>
      </c>
      <c r="E54" s="14">
        <v>112156010</v>
      </c>
      <c r="H54" s="8"/>
      <c r="I54" s="11"/>
      <c r="J54" s="10"/>
    </row>
    <row r="57" spans="1:10">
      <c r="A57" s="1" t="s">
        <v>0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3" t="s">
        <v>62</v>
      </c>
      <c r="B58" s="2"/>
      <c r="C58" s="2"/>
      <c r="D58" s="2"/>
      <c r="E58" s="2"/>
      <c r="F58" s="2"/>
      <c r="G58" s="2"/>
      <c r="H58" s="2"/>
      <c r="I58" s="2"/>
      <c r="J58" s="2"/>
    </row>
    <row r="59" spans="1:10">
      <c r="A59" s="88" t="s">
        <v>0</v>
      </c>
      <c r="B59" s="88" t="s">
        <v>2</v>
      </c>
      <c r="C59" s="88" t="s">
        <v>3</v>
      </c>
      <c r="D59" s="88" t="s">
        <v>4</v>
      </c>
      <c r="E59" s="88" t="s">
        <v>5</v>
      </c>
      <c r="F59" s="88" t="s">
        <v>6</v>
      </c>
      <c r="G59" s="90"/>
      <c r="H59" s="91"/>
      <c r="I59" s="88" t="s">
        <v>7</v>
      </c>
      <c r="J59" s="88" t="s">
        <v>8</v>
      </c>
    </row>
    <row r="60" spans="1:10">
      <c r="A60" s="89"/>
      <c r="B60" s="89"/>
      <c r="C60" s="89"/>
      <c r="D60" s="89"/>
      <c r="E60" s="89"/>
      <c r="F60" s="4" t="s">
        <v>9</v>
      </c>
      <c r="G60" s="4" t="s">
        <v>10</v>
      </c>
      <c r="H60" s="4" t="s">
        <v>11</v>
      </c>
      <c r="I60" s="89"/>
      <c r="J60" s="89"/>
    </row>
    <row r="61" spans="1:10">
      <c r="A61" s="5" t="s">
        <v>1421</v>
      </c>
      <c r="B61" s="6">
        <v>44873.762285266203</v>
      </c>
      <c r="C61" s="5" t="s">
        <v>1415</v>
      </c>
      <c r="D61" s="7"/>
      <c r="E61" s="10"/>
      <c r="F61" s="8">
        <v>2232.14</v>
      </c>
      <c r="I61" s="11" t="s">
        <v>9</v>
      </c>
      <c r="J61" s="10" t="s">
        <v>1415</v>
      </c>
    </row>
    <row r="62" spans="1:10">
      <c r="A62" s="5" t="s">
        <v>1421</v>
      </c>
      <c r="B62" s="6">
        <v>44873.762285266203</v>
      </c>
      <c r="C62" s="5" t="s">
        <v>1415</v>
      </c>
      <c r="D62" s="7"/>
      <c r="E62" s="10"/>
      <c r="H62" s="8">
        <v>63.5</v>
      </c>
      <c r="I62" s="5" t="s">
        <v>224</v>
      </c>
      <c r="J62" s="10" t="s">
        <v>1415</v>
      </c>
    </row>
    <row r="63" spans="1:10">
      <c r="A63" s="12" t="s">
        <v>21</v>
      </c>
      <c r="B63" s="3"/>
      <c r="C63" s="3"/>
      <c r="D63" s="7"/>
      <c r="E63" s="10"/>
      <c r="H63" s="8"/>
      <c r="I63" s="11"/>
      <c r="J63" s="5"/>
    </row>
    <row r="64" spans="1:10" ht="15.75" customHeight="1">
      <c r="A64" s="13" t="s">
        <v>22</v>
      </c>
      <c r="B64" s="13" t="s">
        <v>23</v>
      </c>
      <c r="C64" s="13" t="s">
        <v>24</v>
      </c>
      <c r="D64" s="21">
        <v>112163119</v>
      </c>
      <c r="E64" s="14">
        <v>112163124</v>
      </c>
      <c r="H64" s="8"/>
      <c r="I64" s="11"/>
      <c r="J64" s="5"/>
    </row>
    <row r="67" spans="1:10">
      <c r="A67" s="1" t="s">
        <v>0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3" t="s">
        <v>65</v>
      </c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88" t="s">
        <v>0</v>
      </c>
      <c r="B69" s="88" t="s">
        <v>2</v>
      </c>
      <c r="C69" s="88" t="s">
        <v>3</v>
      </c>
      <c r="D69" s="88" t="s">
        <v>4</v>
      </c>
      <c r="E69" s="88" t="s">
        <v>5</v>
      </c>
      <c r="F69" s="88" t="s">
        <v>6</v>
      </c>
      <c r="G69" s="90"/>
      <c r="H69" s="91"/>
      <c r="I69" s="88" t="s">
        <v>7</v>
      </c>
      <c r="J69" s="88" t="s">
        <v>8</v>
      </c>
    </row>
    <row r="70" spans="1:10">
      <c r="A70" s="89"/>
      <c r="B70" s="89"/>
      <c r="C70" s="89"/>
      <c r="D70" s="89"/>
      <c r="E70" s="89"/>
      <c r="F70" s="4" t="s">
        <v>9</v>
      </c>
      <c r="G70" s="4" t="s">
        <v>10</v>
      </c>
      <c r="H70" s="4" t="s">
        <v>11</v>
      </c>
      <c r="I70" s="89"/>
      <c r="J70" s="89"/>
    </row>
    <row r="71" spans="1:10">
      <c r="A71" s="5" t="s">
        <v>1422</v>
      </c>
      <c r="B71" s="6">
        <v>44874.751982916663</v>
      </c>
      <c r="C71" s="5" t="s">
        <v>1415</v>
      </c>
      <c r="D71" s="7"/>
      <c r="E71" s="10"/>
      <c r="F71" s="8">
        <v>3324.71</v>
      </c>
      <c r="I71" s="11" t="s">
        <v>9</v>
      </c>
      <c r="J71" s="10" t="s">
        <v>1415</v>
      </c>
    </row>
    <row r="72" spans="1:10">
      <c r="A72" s="5" t="s">
        <v>1422</v>
      </c>
      <c r="B72" s="6">
        <v>44874.751982916663</v>
      </c>
      <c r="C72" s="5" t="s">
        <v>1415</v>
      </c>
      <c r="D72" s="7"/>
      <c r="E72" s="10"/>
      <c r="H72" s="8">
        <v>152.86000000000001</v>
      </c>
      <c r="I72" s="11" t="s">
        <v>226</v>
      </c>
      <c r="J72" s="10" t="s">
        <v>1415</v>
      </c>
    </row>
    <row r="73" spans="1:10">
      <c r="A73" s="12" t="s">
        <v>21</v>
      </c>
      <c r="B73" s="3"/>
      <c r="C73" s="3"/>
      <c r="D73" s="7"/>
      <c r="E73" s="10"/>
      <c r="H73" s="8"/>
      <c r="I73" s="11"/>
      <c r="J73" s="5"/>
    </row>
    <row r="74" spans="1:10" ht="15.75" customHeight="1">
      <c r="A74" s="13" t="s">
        <v>22</v>
      </c>
      <c r="B74" s="13" t="s">
        <v>23</v>
      </c>
      <c r="C74" s="13" t="s">
        <v>24</v>
      </c>
      <c r="D74" s="21">
        <v>112197313</v>
      </c>
      <c r="E74" s="14">
        <v>112197353</v>
      </c>
      <c r="H74" s="8"/>
      <c r="I74" s="11"/>
      <c r="J74" s="5"/>
    </row>
    <row r="77" spans="1:10">
      <c r="A77" s="1" t="s">
        <v>0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3" t="s">
        <v>68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88" t="s">
        <v>0</v>
      </c>
      <c r="B79" s="88" t="s">
        <v>2</v>
      </c>
      <c r="C79" s="88" t="s">
        <v>3</v>
      </c>
      <c r="D79" s="88" t="s">
        <v>4</v>
      </c>
      <c r="E79" s="88" t="s">
        <v>5</v>
      </c>
      <c r="F79" s="88" t="s">
        <v>6</v>
      </c>
      <c r="G79" s="90"/>
      <c r="H79" s="91"/>
      <c r="I79" s="88" t="s">
        <v>7</v>
      </c>
      <c r="J79" s="88" t="s">
        <v>8</v>
      </c>
    </row>
    <row r="80" spans="1:10">
      <c r="A80" s="89"/>
      <c r="B80" s="89"/>
      <c r="C80" s="89"/>
      <c r="D80" s="89"/>
      <c r="E80" s="89"/>
      <c r="F80" s="4" t="s">
        <v>9</v>
      </c>
      <c r="G80" s="4" t="s">
        <v>10</v>
      </c>
      <c r="H80" s="4" t="s">
        <v>11</v>
      </c>
      <c r="I80" s="89"/>
      <c r="J80" s="89"/>
    </row>
    <row r="81" spans="1:10">
      <c r="A81" s="5" t="s">
        <v>1423</v>
      </c>
      <c r="B81" s="6">
        <v>44875.753669687503</v>
      </c>
      <c r="C81" s="5" t="s">
        <v>1415</v>
      </c>
      <c r="D81" s="7"/>
      <c r="E81" s="10"/>
      <c r="F81" s="8">
        <v>1250.1400000000001</v>
      </c>
      <c r="I81" s="11" t="s">
        <v>9</v>
      </c>
      <c r="J81" s="10" t="s">
        <v>1415</v>
      </c>
    </row>
    <row r="82" spans="1:10">
      <c r="A82" s="12" t="s">
        <v>21</v>
      </c>
      <c r="B82" s="3"/>
      <c r="C82" s="3"/>
      <c r="D82" s="7"/>
      <c r="E82" s="10"/>
      <c r="H82" s="8"/>
      <c r="I82" s="11"/>
      <c r="J82" s="5"/>
    </row>
    <row r="83" spans="1:10" ht="15.75" customHeight="1">
      <c r="A83" s="13" t="s">
        <v>22</v>
      </c>
      <c r="B83" s="13" t="s">
        <v>23</v>
      </c>
      <c r="C83" s="13" t="s">
        <v>24</v>
      </c>
      <c r="D83" s="21">
        <v>112206285</v>
      </c>
      <c r="E83" s="14">
        <v>112210155</v>
      </c>
      <c r="H83" s="8"/>
      <c r="I83" s="11"/>
      <c r="J83" s="5"/>
    </row>
    <row r="86" spans="1:10">
      <c r="A86" s="1" t="s">
        <v>0</v>
      </c>
      <c r="B86" s="2"/>
      <c r="C86" s="2"/>
      <c r="D86" s="2"/>
      <c r="E86" s="2"/>
      <c r="F86" s="2"/>
      <c r="G86" s="2"/>
      <c r="H86" s="2"/>
      <c r="I86" s="2"/>
      <c r="J86" s="2"/>
    </row>
    <row r="87" spans="1:10">
      <c r="A87" s="3" t="s">
        <v>72</v>
      </c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A88" s="88" t="s">
        <v>0</v>
      </c>
      <c r="B88" s="88" t="s">
        <v>2</v>
      </c>
      <c r="C88" s="88" t="s">
        <v>3</v>
      </c>
      <c r="D88" s="88" t="s">
        <v>4</v>
      </c>
      <c r="E88" s="88" t="s">
        <v>5</v>
      </c>
      <c r="F88" s="88" t="s">
        <v>6</v>
      </c>
      <c r="G88" s="90"/>
      <c r="H88" s="91"/>
      <c r="I88" s="88" t="s">
        <v>7</v>
      </c>
      <c r="J88" s="88" t="s">
        <v>8</v>
      </c>
    </row>
    <row r="89" spans="1:10">
      <c r="A89" s="89"/>
      <c r="B89" s="89"/>
      <c r="C89" s="89"/>
      <c r="D89" s="89"/>
      <c r="E89" s="89"/>
      <c r="F89" s="4" t="s">
        <v>9</v>
      </c>
      <c r="G89" s="4" t="s">
        <v>10</v>
      </c>
      <c r="H89" s="4" t="s">
        <v>11</v>
      </c>
      <c r="I89" s="89"/>
      <c r="J89" s="89"/>
    </row>
    <row r="90" spans="1:10">
      <c r="A90" s="5" t="s">
        <v>1424</v>
      </c>
      <c r="B90" s="6">
        <v>44876.753075231478</v>
      </c>
      <c r="C90" s="5" t="s">
        <v>1415</v>
      </c>
      <c r="D90" s="7"/>
      <c r="E90" s="10"/>
      <c r="F90" s="8">
        <v>2524.2600000000002</v>
      </c>
      <c r="I90" s="11" t="s">
        <v>9</v>
      </c>
      <c r="J90" s="10" t="s">
        <v>1415</v>
      </c>
    </row>
    <row r="91" spans="1:10">
      <c r="A91" s="12" t="s">
        <v>21</v>
      </c>
      <c r="B91" s="3"/>
      <c r="C91" s="3"/>
      <c r="D91" s="7"/>
      <c r="E91" s="10"/>
      <c r="H91" s="8"/>
      <c r="I91" s="11"/>
      <c r="J91" s="5"/>
    </row>
    <row r="92" spans="1:10" ht="15.75" customHeight="1">
      <c r="A92" s="13" t="s">
        <v>22</v>
      </c>
      <c r="B92" s="13" t="s">
        <v>23</v>
      </c>
      <c r="C92" s="13" t="s">
        <v>24</v>
      </c>
      <c r="D92" s="21">
        <v>112207428</v>
      </c>
      <c r="E92" s="14">
        <v>112210156</v>
      </c>
      <c r="H92" s="8"/>
      <c r="I92" s="11"/>
      <c r="J92" s="5"/>
    </row>
    <row r="93" spans="1:10">
      <c r="A93" s="5"/>
      <c r="B93" s="6"/>
      <c r="C93" s="5"/>
      <c r="D93" s="7"/>
      <c r="E93" s="10"/>
      <c r="H93" s="8"/>
      <c r="I93" s="11"/>
      <c r="J93" s="5"/>
    </row>
    <row r="94" spans="1:10">
      <c r="A94" s="5"/>
      <c r="B94" s="6"/>
      <c r="C94" s="5"/>
      <c r="D94" s="7"/>
      <c r="E94" s="10"/>
      <c r="H94" s="8"/>
      <c r="I94" s="11"/>
      <c r="J94" s="5"/>
    </row>
    <row r="95" spans="1:10">
      <c r="A95" s="1" t="s">
        <v>0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3" t="s">
        <v>77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88" t="s">
        <v>0</v>
      </c>
      <c r="B97" s="88" t="s">
        <v>2</v>
      </c>
      <c r="C97" s="88" t="s">
        <v>3</v>
      </c>
      <c r="D97" s="88" t="s">
        <v>4</v>
      </c>
      <c r="E97" s="88" t="s">
        <v>5</v>
      </c>
      <c r="F97" s="88" t="s">
        <v>6</v>
      </c>
      <c r="G97" s="90"/>
      <c r="H97" s="91"/>
      <c r="I97" s="88" t="s">
        <v>7</v>
      </c>
      <c r="J97" s="88" t="s">
        <v>8</v>
      </c>
    </row>
    <row r="98" spans="1:10">
      <c r="A98" s="89"/>
      <c r="B98" s="89"/>
      <c r="C98" s="89"/>
      <c r="D98" s="89"/>
      <c r="E98" s="89"/>
      <c r="F98" s="4" t="s">
        <v>9</v>
      </c>
      <c r="G98" s="4" t="s">
        <v>10</v>
      </c>
      <c r="H98" s="4" t="s">
        <v>11</v>
      </c>
      <c r="I98" s="89"/>
      <c r="J98" s="89"/>
    </row>
    <row r="99" spans="1:10">
      <c r="A99" s="5" t="s">
        <v>1425</v>
      </c>
      <c r="B99" s="6">
        <v>44877.591203668977</v>
      </c>
      <c r="C99" s="5" t="s">
        <v>1415</v>
      </c>
      <c r="D99" s="7"/>
      <c r="E99" s="10"/>
      <c r="F99" s="8">
        <v>2592.94</v>
      </c>
      <c r="I99" s="11" t="s">
        <v>9</v>
      </c>
      <c r="J99" s="10" t="s">
        <v>1415</v>
      </c>
    </row>
    <row r="100" spans="1:10">
      <c r="A100" s="12" t="s">
        <v>21</v>
      </c>
      <c r="B100" s="3"/>
      <c r="C100" s="3"/>
      <c r="D100" s="7"/>
      <c r="E100" s="10"/>
      <c r="H100" s="8"/>
      <c r="I100" s="11"/>
      <c r="J100" s="5"/>
    </row>
    <row r="101" spans="1:10" ht="15.75" customHeight="1">
      <c r="A101" s="13" t="s">
        <v>22</v>
      </c>
      <c r="B101" s="13" t="s">
        <v>23</v>
      </c>
      <c r="C101" s="13" t="s">
        <v>24</v>
      </c>
      <c r="D101" s="48">
        <v>112217508</v>
      </c>
      <c r="E101" s="14">
        <v>112217615</v>
      </c>
      <c r="H101" s="8"/>
      <c r="I101" s="11"/>
      <c r="J101" s="5"/>
    </row>
    <row r="104" spans="1:10">
      <c r="A104" s="1" t="s">
        <v>0</v>
      </c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3" t="s">
        <v>80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88" t="s">
        <v>0</v>
      </c>
      <c r="B106" s="88" t="s">
        <v>2</v>
      </c>
      <c r="C106" s="88" t="s">
        <v>3</v>
      </c>
      <c r="D106" s="88" t="s">
        <v>4</v>
      </c>
      <c r="E106" s="88" t="s">
        <v>5</v>
      </c>
      <c r="F106" s="88" t="s">
        <v>6</v>
      </c>
      <c r="G106" s="90"/>
      <c r="H106" s="91"/>
      <c r="I106" s="88" t="s">
        <v>7</v>
      </c>
      <c r="J106" s="88" t="s">
        <v>8</v>
      </c>
    </row>
    <row r="107" spans="1:10">
      <c r="A107" s="89"/>
      <c r="B107" s="89"/>
      <c r="C107" s="89"/>
      <c r="D107" s="89"/>
      <c r="E107" s="89"/>
      <c r="F107" s="4" t="s">
        <v>9</v>
      </c>
      <c r="G107" s="4" t="s">
        <v>10</v>
      </c>
      <c r="H107" s="4" t="s">
        <v>11</v>
      </c>
      <c r="I107" s="89"/>
      <c r="J107" s="89"/>
    </row>
    <row r="108" spans="1:10">
      <c r="A108" s="5" t="s">
        <v>1426</v>
      </c>
      <c r="B108" s="6">
        <v>44879.755266793982</v>
      </c>
      <c r="C108" s="5" t="s">
        <v>1415</v>
      </c>
      <c r="D108" s="7"/>
      <c r="E108" s="10"/>
      <c r="F108" s="8">
        <v>1978.85</v>
      </c>
      <c r="I108" s="11" t="s">
        <v>9</v>
      </c>
      <c r="J108" s="10" t="s">
        <v>1415</v>
      </c>
    </row>
    <row r="109" spans="1:10">
      <c r="A109" s="12" t="s">
        <v>21</v>
      </c>
      <c r="B109" s="3"/>
      <c r="C109" s="3"/>
      <c r="D109" s="7"/>
      <c r="E109" s="10"/>
      <c r="H109" s="8"/>
      <c r="I109" s="11"/>
      <c r="J109" s="5"/>
    </row>
    <row r="110" spans="1:10" ht="15.75" customHeight="1">
      <c r="A110" s="13" t="s">
        <v>22</v>
      </c>
      <c r="B110" s="13" t="s">
        <v>23</v>
      </c>
      <c r="C110" s="13" t="s">
        <v>24</v>
      </c>
      <c r="D110" s="21">
        <v>112225083</v>
      </c>
      <c r="E110" s="14">
        <v>112225238</v>
      </c>
      <c r="H110" s="8"/>
      <c r="I110" s="11"/>
      <c r="J110" s="5"/>
    </row>
    <row r="113" spans="1:10">
      <c r="A113" s="1" t="s">
        <v>0</v>
      </c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3" t="s">
        <v>83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88" t="s">
        <v>0</v>
      </c>
      <c r="B115" s="88" t="s">
        <v>2</v>
      </c>
      <c r="C115" s="88" t="s">
        <v>3</v>
      </c>
      <c r="D115" s="88" t="s">
        <v>4</v>
      </c>
      <c r="E115" s="88" t="s">
        <v>5</v>
      </c>
      <c r="F115" s="88" t="s">
        <v>6</v>
      </c>
      <c r="G115" s="90"/>
      <c r="H115" s="91"/>
      <c r="I115" s="88" t="s">
        <v>7</v>
      </c>
      <c r="J115" s="88" t="s">
        <v>8</v>
      </c>
    </row>
    <row r="116" spans="1:10">
      <c r="A116" s="89"/>
      <c r="B116" s="89"/>
      <c r="C116" s="89"/>
      <c r="D116" s="89"/>
      <c r="E116" s="89"/>
      <c r="F116" s="4" t="s">
        <v>9</v>
      </c>
      <c r="G116" s="4" t="s">
        <v>10</v>
      </c>
      <c r="H116" s="4" t="s">
        <v>11</v>
      </c>
      <c r="I116" s="89"/>
      <c r="J116" s="89"/>
    </row>
    <row r="117" spans="1:10">
      <c r="A117" s="5" t="s">
        <v>1427</v>
      </c>
      <c r="B117" s="6">
        <v>44880.75121091435</v>
      </c>
      <c r="C117" s="5" t="s">
        <v>1415</v>
      </c>
      <c r="D117" s="7"/>
      <c r="E117" s="10"/>
      <c r="F117" s="8">
        <v>383.22</v>
      </c>
      <c r="I117" s="11" t="s">
        <v>9</v>
      </c>
      <c r="J117" s="10" t="s">
        <v>1415</v>
      </c>
    </row>
    <row r="118" spans="1:10">
      <c r="A118" s="12" t="s">
        <v>21</v>
      </c>
      <c r="B118" s="3"/>
      <c r="C118" s="3"/>
      <c r="D118" s="7"/>
      <c r="E118" s="10"/>
      <c r="H118" s="8"/>
      <c r="I118" s="11"/>
      <c r="J118" s="10"/>
    </row>
    <row r="119" spans="1:10" ht="15.75" customHeight="1">
      <c r="A119" s="13" t="s">
        <v>22</v>
      </c>
      <c r="B119" s="13" t="s">
        <v>23</v>
      </c>
      <c r="C119" s="13" t="s">
        <v>24</v>
      </c>
      <c r="D119" s="21">
        <v>112230190</v>
      </c>
      <c r="E119" s="14">
        <v>112232850</v>
      </c>
      <c r="H119" s="8"/>
      <c r="I119" s="11"/>
      <c r="J119" s="10"/>
    </row>
    <row r="122" spans="1:10">
      <c r="A122" s="1" t="s">
        <v>0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3" t="s">
        <v>86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88" t="s">
        <v>0</v>
      </c>
      <c r="B124" s="88" t="s">
        <v>2</v>
      </c>
      <c r="C124" s="88" t="s">
        <v>3</v>
      </c>
      <c r="D124" s="88" t="s">
        <v>4</v>
      </c>
      <c r="E124" s="88" t="s">
        <v>5</v>
      </c>
      <c r="F124" s="88" t="s">
        <v>6</v>
      </c>
      <c r="G124" s="90"/>
      <c r="H124" s="91"/>
      <c r="I124" s="88" t="s">
        <v>7</v>
      </c>
      <c r="J124" s="88" t="s">
        <v>8</v>
      </c>
    </row>
    <row r="125" spans="1:10">
      <c r="A125" s="89"/>
      <c r="B125" s="89"/>
      <c r="C125" s="89"/>
      <c r="D125" s="89"/>
      <c r="E125" s="89"/>
      <c r="F125" s="4" t="s">
        <v>9</v>
      </c>
      <c r="G125" s="4" t="s">
        <v>10</v>
      </c>
      <c r="H125" s="4" t="s">
        <v>11</v>
      </c>
      <c r="I125" s="89"/>
      <c r="J125" s="89"/>
    </row>
    <row r="126" spans="1:10">
      <c r="A126" s="5" t="s">
        <v>1428</v>
      </c>
      <c r="B126" s="6">
        <v>44881.752650798611</v>
      </c>
      <c r="C126" s="5" t="s">
        <v>1415</v>
      </c>
      <c r="D126" s="7"/>
      <c r="E126" s="10"/>
      <c r="F126" s="8">
        <v>1843.91</v>
      </c>
      <c r="I126" s="11" t="s">
        <v>9</v>
      </c>
      <c r="J126" s="10" t="s">
        <v>1415</v>
      </c>
    </row>
    <row r="127" spans="1:10">
      <c r="A127" s="12" t="s">
        <v>21</v>
      </c>
      <c r="B127" s="3"/>
      <c r="C127" s="3"/>
      <c r="D127" s="7"/>
      <c r="E127" s="10"/>
      <c r="H127" s="8"/>
      <c r="I127" s="11"/>
      <c r="J127" s="5"/>
    </row>
    <row r="128" spans="1:10" ht="15.75" customHeight="1">
      <c r="A128" s="13" t="s">
        <v>22</v>
      </c>
      <c r="B128" s="13" t="s">
        <v>23</v>
      </c>
      <c r="C128" s="13" t="s">
        <v>24</v>
      </c>
      <c r="D128" s="21">
        <v>112240554</v>
      </c>
      <c r="E128" s="14">
        <v>112240612</v>
      </c>
      <c r="H128" s="8"/>
      <c r="I128" s="11"/>
      <c r="J128" s="5"/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90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88" t="s">
        <v>0</v>
      </c>
      <c r="B133" s="88" t="s">
        <v>2</v>
      </c>
      <c r="C133" s="88" t="s">
        <v>3</v>
      </c>
      <c r="D133" s="88" t="s">
        <v>4</v>
      </c>
      <c r="E133" s="88" t="s">
        <v>5</v>
      </c>
      <c r="F133" s="88" t="s">
        <v>6</v>
      </c>
      <c r="G133" s="90"/>
      <c r="H133" s="91"/>
      <c r="I133" s="88" t="s">
        <v>7</v>
      </c>
      <c r="J133" s="88" t="s">
        <v>8</v>
      </c>
    </row>
    <row r="134" spans="1:10">
      <c r="A134" s="89"/>
      <c r="B134" s="89"/>
      <c r="C134" s="89"/>
      <c r="D134" s="89"/>
      <c r="E134" s="89"/>
      <c r="F134" s="4" t="s">
        <v>9</v>
      </c>
      <c r="G134" s="4" t="s">
        <v>10</v>
      </c>
      <c r="H134" s="4" t="s">
        <v>11</v>
      </c>
      <c r="I134" s="89"/>
      <c r="J134" s="89"/>
    </row>
    <row r="135" spans="1:10">
      <c r="A135" s="5" t="s">
        <v>1429</v>
      </c>
      <c r="B135" s="6">
        <v>44882.752443159719</v>
      </c>
      <c r="C135" s="5" t="s">
        <v>1415</v>
      </c>
      <c r="D135" s="7"/>
      <c r="E135" s="10"/>
      <c r="F135" s="8">
        <v>1909.01</v>
      </c>
      <c r="I135" s="11" t="s">
        <v>9</v>
      </c>
      <c r="J135" s="10" t="s">
        <v>1415</v>
      </c>
    </row>
    <row r="136" spans="1:10">
      <c r="A136" s="12" t="s">
        <v>21</v>
      </c>
      <c r="B136" s="3"/>
      <c r="C136" s="3"/>
      <c r="D136" s="7"/>
      <c r="E136" s="10"/>
      <c r="H136" s="8"/>
      <c r="I136" s="11"/>
      <c r="J136" s="5"/>
    </row>
    <row r="137" spans="1:10" ht="15.75" customHeight="1">
      <c r="A137" s="13" t="s">
        <v>22</v>
      </c>
      <c r="B137" s="13" t="s">
        <v>23</v>
      </c>
      <c r="C137" s="13" t="s">
        <v>24</v>
      </c>
      <c r="D137" s="21">
        <v>112252724</v>
      </c>
      <c r="E137" s="14">
        <v>112252821</v>
      </c>
      <c r="H137" s="8"/>
      <c r="I137" s="11"/>
      <c r="J137" s="5"/>
    </row>
    <row r="140" spans="1:10">
      <c r="A140" s="1" t="s">
        <v>0</v>
      </c>
      <c r="B140" s="2"/>
      <c r="C140" s="2"/>
      <c r="D140" s="2"/>
      <c r="E140" s="2"/>
      <c r="F140" s="2"/>
      <c r="G140" s="2"/>
      <c r="H140" s="2"/>
      <c r="I140" s="2"/>
      <c r="J140" s="2"/>
    </row>
    <row r="141" spans="1:10">
      <c r="A141" s="3" t="s">
        <v>94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88" t="s">
        <v>0</v>
      </c>
      <c r="B142" s="88" t="s">
        <v>2</v>
      </c>
      <c r="C142" s="88" t="s">
        <v>3</v>
      </c>
      <c r="D142" s="88" t="s">
        <v>4</v>
      </c>
      <c r="E142" s="88" t="s">
        <v>5</v>
      </c>
      <c r="F142" s="88" t="s">
        <v>6</v>
      </c>
      <c r="G142" s="90"/>
      <c r="H142" s="91"/>
      <c r="I142" s="88" t="s">
        <v>7</v>
      </c>
      <c r="J142" s="88" t="s">
        <v>8</v>
      </c>
    </row>
    <row r="143" spans="1:10">
      <c r="A143" s="89"/>
      <c r="B143" s="89"/>
      <c r="C143" s="89"/>
      <c r="D143" s="89"/>
      <c r="E143" s="89"/>
      <c r="F143" s="4" t="s">
        <v>9</v>
      </c>
      <c r="G143" s="4" t="s">
        <v>10</v>
      </c>
      <c r="H143" s="4" t="s">
        <v>11</v>
      </c>
      <c r="I143" s="89"/>
      <c r="J143" s="89"/>
    </row>
    <row r="144" spans="1:10">
      <c r="A144" s="5" t="s">
        <v>1430</v>
      </c>
      <c r="B144" s="6">
        <v>44883.758403599539</v>
      </c>
      <c r="C144" s="5" t="s">
        <v>1415</v>
      </c>
      <c r="D144" s="7"/>
      <c r="E144" s="10"/>
      <c r="F144" s="8">
        <v>1480.92</v>
      </c>
      <c r="I144" s="11" t="s">
        <v>9</v>
      </c>
      <c r="J144" s="10" t="s">
        <v>1415</v>
      </c>
    </row>
    <row r="145" spans="1:10">
      <c r="A145" s="12" t="s">
        <v>21</v>
      </c>
      <c r="B145" s="3"/>
      <c r="C145" s="3"/>
      <c r="D145" s="7"/>
      <c r="E145" s="10"/>
      <c r="F145" s="47"/>
      <c r="G145" s="8"/>
      <c r="I145" s="11"/>
      <c r="J145" s="5"/>
    </row>
    <row r="146" spans="1:10" ht="15.75" customHeight="1">
      <c r="A146" s="13" t="s">
        <v>22</v>
      </c>
      <c r="B146" s="13" t="s">
        <v>23</v>
      </c>
      <c r="C146" s="13" t="s">
        <v>24</v>
      </c>
      <c r="D146" s="21">
        <v>112252737</v>
      </c>
      <c r="E146" s="14">
        <v>112252822</v>
      </c>
      <c r="G146" s="8"/>
      <c r="I146" s="11"/>
      <c r="J146" s="5"/>
    </row>
    <row r="147" spans="1:10">
      <c r="A147" s="5"/>
      <c r="B147" s="6"/>
      <c r="C147" s="5"/>
      <c r="D147" s="7"/>
      <c r="E147" s="10"/>
      <c r="G147" s="8"/>
      <c r="I147" s="11"/>
      <c r="J147" s="5"/>
    </row>
    <row r="148" spans="1:10">
      <c r="A148" s="5"/>
      <c r="B148" s="6"/>
      <c r="C148" s="5"/>
      <c r="D148" s="7"/>
      <c r="E148" s="10"/>
      <c r="G148" s="8"/>
      <c r="I148" s="11"/>
      <c r="J148" s="5"/>
    </row>
    <row r="149" spans="1:10">
      <c r="A149" s="1" t="s">
        <v>0</v>
      </c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3" t="s">
        <v>98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88" t="s">
        <v>0</v>
      </c>
      <c r="B151" s="88" t="s">
        <v>2</v>
      </c>
      <c r="C151" s="88" t="s">
        <v>3</v>
      </c>
      <c r="D151" s="88" t="s">
        <v>4</v>
      </c>
      <c r="E151" s="88" t="s">
        <v>5</v>
      </c>
      <c r="F151" s="88" t="s">
        <v>6</v>
      </c>
      <c r="G151" s="90"/>
      <c r="H151" s="91"/>
      <c r="I151" s="88" t="s">
        <v>7</v>
      </c>
      <c r="J151" s="88" t="s">
        <v>8</v>
      </c>
    </row>
    <row r="152" spans="1:10">
      <c r="A152" s="89"/>
      <c r="B152" s="89"/>
      <c r="C152" s="89"/>
      <c r="D152" s="89"/>
      <c r="E152" s="89"/>
      <c r="F152" s="4" t="s">
        <v>9</v>
      </c>
      <c r="G152" s="4" t="s">
        <v>10</v>
      </c>
      <c r="H152" s="4" t="s">
        <v>11</v>
      </c>
      <c r="I152" s="89"/>
      <c r="J152" s="89"/>
    </row>
    <row r="153" spans="1:10">
      <c r="A153" s="5" t="s">
        <v>1431</v>
      </c>
      <c r="B153" s="6">
        <v>44884.590129965283</v>
      </c>
      <c r="C153" s="5" t="s">
        <v>1415</v>
      </c>
      <c r="D153" s="7"/>
      <c r="E153" s="10"/>
      <c r="F153" s="8">
        <v>1660</v>
      </c>
      <c r="I153" s="11" t="s">
        <v>9</v>
      </c>
      <c r="J153" s="10" t="s">
        <v>1415</v>
      </c>
    </row>
    <row r="154" spans="1:10">
      <c r="A154" s="12" t="s">
        <v>21</v>
      </c>
      <c r="B154" s="3"/>
      <c r="C154" s="3"/>
      <c r="D154" s="7"/>
      <c r="E154" s="10"/>
      <c r="F154" s="47"/>
      <c r="G154" s="8"/>
      <c r="I154" s="11"/>
      <c r="J154" s="5"/>
    </row>
    <row r="155" spans="1:10" ht="15.75" customHeight="1">
      <c r="A155" s="13" t="s">
        <v>22</v>
      </c>
      <c r="B155" s="13" t="s">
        <v>23</v>
      </c>
      <c r="C155" s="13" t="s">
        <v>24</v>
      </c>
      <c r="D155" s="21">
        <v>112260395</v>
      </c>
      <c r="E155" s="14">
        <v>112260452</v>
      </c>
      <c r="G155" s="8"/>
      <c r="I155" s="11"/>
      <c r="J155" s="5"/>
    </row>
    <row r="158" spans="1:10">
      <c r="A158" s="1" t="s">
        <v>0</v>
      </c>
      <c r="B158" s="2"/>
      <c r="C158" s="2"/>
      <c r="D158" s="2"/>
      <c r="E158" s="2"/>
      <c r="F158" s="2"/>
      <c r="G158" s="2"/>
      <c r="H158" s="2"/>
      <c r="I158" s="2"/>
      <c r="J158" s="2"/>
    </row>
    <row r="159" spans="1:10">
      <c r="A159" s="3" t="s">
        <v>100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88" t="s">
        <v>0</v>
      </c>
      <c r="B160" s="88" t="s">
        <v>2</v>
      </c>
      <c r="C160" s="88" t="s">
        <v>3</v>
      </c>
      <c r="D160" s="88" t="s">
        <v>4</v>
      </c>
      <c r="E160" s="88" t="s">
        <v>5</v>
      </c>
      <c r="F160" s="88" t="s">
        <v>6</v>
      </c>
      <c r="G160" s="90"/>
      <c r="H160" s="91"/>
      <c r="I160" s="88" t="s">
        <v>7</v>
      </c>
      <c r="J160" s="88" t="s">
        <v>8</v>
      </c>
    </row>
    <row r="161" spans="1:10">
      <c r="A161" s="89"/>
      <c r="B161" s="89"/>
      <c r="C161" s="89"/>
      <c r="D161" s="89"/>
      <c r="E161" s="89"/>
      <c r="F161" s="4" t="s">
        <v>9</v>
      </c>
      <c r="G161" s="4" t="s">
        <v>10</v>
      </c>
      <c r="H161" s="4" t="s">
        <v>11</v>
      </c>
      <c r="I161" s="89"/>
      <c r="J161" s="89"/>
    </row>
    <row r="162" spans="1:10">
      <c r="A162" s="5" t="s">
        <v>1432</v>
      </c>
      <c r="B162" s="6">
        <v>44886.757438692133</v>
      </c>
      <c r="C162" s="5" t="s">
        <v>1415</v>
      </c>
      <c r="D162" s="7"/>
      <c r="E162" s="10"/>
      <c r="F162" s="8">
        <v>1396.28</v>
      </c>
      <c r="I162" s="11" t="s">
        <v>9</v>
      </c>
      <c r="J162" s="10" t="s">
        <v>1415</v>
      </c>
    </row>
    <row r="163" spans="1:10">
      <c r="A163" s="12" t="s">
        <v>21</v>
      </c>
      <c r="B163" s="3"/>
      <c r="C163" s="3"/>
      <c r="D163" s="7"/>
      <c r="E163" s="10"/>
      <c r="H163" s="8"/>
      <c r="I163" s="11"/>
      <c r="J163" s="5"/>
    </row>
    <row r="164" spans="1:10" ht="15.75" customHeight="1">
      <c r="A164" s="13" t="s">
        <v>22</v>
      </c>
      <c r="B164" s="13" t="s">
        <v>23</v>
      </c>
      <c r="C164" s="13" t="s">
        <v>24</v>
      </c>
      <c r="D164" s="21">
        <v>112266596</v>
      </c>
      <c r="E164" s="14">
        <v>112273997</v>
      </c>
      <c r="H164" s="8"/>
      <c r="I164" s="11"/>
      <c r="J164" s="5"/>
    </row>
    <row r="167" spans="1:10">
      <c r="A167" s="1" t="s">
        <v>0</v>
      </c>
      <c r="B167" s="2"/>
      <c r="C167" s="2"/>
      <c r="D167" s="2"/>
      <c r="E167" s="2"/>
      <c r="F167" s="2"/>
      <c r="G167" s="2"/>
      <c r="H167" s="2"/>
      <c r="I167" s="2"/>
      <c r="J167" s="2"/>
    </row>
    <row r="168" spans="1:10">
      <c r="A168" s="3" t="s">
        <v>104</v>
      </c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88" t="s">
        <v>0</v>
      </c>
      <c r="B169" s="88" t="s">
        <v>2</v>
      </c>
      <c r="C169" s="88" t="s">
        <v>3</v>
      </c>
      <c r="D169" s="88" t="s">
        <v>4</v>
      </c>
      <c r="E169" s="88" t="s">
        <v>5</v>
      </c>
      <c r="F169" s="88" t="s">
        <v>6</v>
      </c>
      <c r="G169" s="90"/>
      <c r="H169" s="91"/>
      <c r="I169" s="88" t="s">
        <v>7</v>
      </c>
      <c r="J169" s="88" t="s">
        <v>8</v>
      </c>
    </row>
    <row r="170" spans="1:10">
      <c r="A170" s="89"/>
      <c r="B170" s="89"/>
      <c r="C170" s="89"/>
      <c r="D170" s="89"/>
      <c r="E170" s="89"/>
      <c r="F170" s="4" t="s">
        <v>9</v>
      </c>
      <c r="G170" s="4" t="s">
        <v>10</v>
      </c>
      <c r="H170" s="4" t="s">
        <v>11</v>
      </c>
      <c r="I170" s="89"/>
      <c r="J170" s="89"/>
    </row>
    <row r="171" spans="1:10">
      <c r="A171" s="5" t="s">
        <v>1433</v>
      </c>
      <c r="B171" s="6">
        <v>44887.871214479157</v>
      </c>
      <c r="C171" s="5" t="s">
        <v>1415</v>
      </c>
      <c r="D171" s="7"/>
      <c r="E171" s="10"/>
      <c r="F171" s="8">
        <v>1347.78</v>
      </c>
      <c r="I171" s="11" t="s">
        <v>9</v>
      </c>
      <c r="J171" s="10" t="s">
        <v>1415</v>
      </c>
    </row>
    <row r="172" spans="1:10">
      <c r="A172" s="12" t="s">
        <v>21</v>
      </c>
      <c r="B172" s="3"/>
      <c r="C172" s="3"/>
      <c r="D172" s="7"/>
      <c r="E172" s="10"/>
      <c r="H172" s="8"/>
      <c r="I172" s="11"/>
      <c r="J172" s="5"/>
    </row>
    <row r="173" spans="1:10" ht="15.75" customHeight="1">
      <c r="A173" s="13" t="s">
        <v>22</v>
      </c>
      <c r="B173" s="13" t="s">
        <v>23</v>
      </c>
      <c r="C173" s="13" t="s">
        <v>24</v>
      </c>
      <c r="D173" s="21">
        <v>112300447</v>
      </c>
      <c r="E173" s="14">
        <v>112300598</v>
      </c>
      <c r="H173" s="8"/>
      <c r="I173" s="11"/>
      <c r="J173" s="5"/>
    </row>
    <row r="174" spans="1:10">
      <c r="A174" s="23" t="s">
        <v>1434</v>
      </c>
      <c r="B174" s="44"/>
      <c r="C174" s="44"/>
    </row>
    <row r="178" spans="1:10">
      <c r="A178" s="1" t="s">
        <v>0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3" t="s">
        <v>107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88" t="s">
        <v>0</v>
      </c>
      <c r="B180" s="88" t="s">
        <v>2</v>
      </c>
      <c r="C180" s="88" t="s">
        <v>3</v>
      </c>
      <c r="D180" s="88" t="s">
        <v>4</v>
      </c>
      <c r="E180" s="88" t="s">
        <v>5</v>
      </c>
      <c r="F180" s="88" t="s">
        <v>6</v>
      </c>
      <c r="G180" s="90"/>
      <c r="H180" s="91"/>
      <c r="I180" s="88" t="s">
        <v>7</v>
      </c>
      <c r="J180" s="88" t="s">
        <v>8</v>
      </c>
    </row>
    <row r="181" spans="1:10">
      <c r="A181" s="89"/>
      <c r="B181" s="89"/>
      <c r="C181" s="89"/>
      <c r="D181" s="89"/>
      <c r="E181" s="89"/>
      <c r="F181" s="4" t="s">
        <v>9</v>
      </c>
      <c r="G181" s="4" t="s">
        <v>10</v>
      </c>
      <c r="H181" s="4" t="s">
        <v>11</v>
      </c>
      <c r="I181" s="89"/>
      <c r="J181" s="89"/>
    </row>
    <row r="182" spans="1:10">
      <c r="A182" s="5" t="s">
        <v>1435</v>
      </c>
      <c r="B182" s="6">
        <v>44888.754830752318</v>
      </c>
      <c r="C182" s="5" t="s">
        <v>1415</v>
      </c>
      <c r="D182" s="7"/>
      <c r="E182" s="10"/>
      <c r="F182" s="8">
        <v>1263.32</v>
      </c>
      <c r="I182" s="11" t="s">
        <v>9</v>
      </c>
      <c r="J182" s="10" t="s">
        <v>1415</v>
      </c>
    </row>
    <row r="183" spans="1:10">
      <c r="A183" s="5" t="s">
        <v>1435</v>
      </c>
      <c r="B183" s="6">
        <v>44888.754830752318</v>
      </c>
      <c r="C183" s="5" t="s">
        <v>1415</v>
      </c>
      <c r="D183" s="7"/>
      <c r="E183" s="10"/>
      <c r="H183" s="8">
        <v>46.56</v>
      </c>
      <c r="I183" s="11" t="s">
        <v>226</v>
      </c>
      <c r="J183" s="10" t="s">
        <v>1415</v>
      </c>
    </row>
    <row r="184" spans="1:10">
      <c r="A184" s="12" t="s">
        <v>21</v>
      </c>
      <c r="B184" s="3"/>
      <c r="C184" s="3"/>
      <c r="D184" s="7"/>
      <c r="E184" s="10"/>
      <c r="H184" s="8"/>
      <c r="I184" s="11"/>
      <c r="J184" s="10"/>
    </row>
    <row r="185" spans="1:10" ht="15.75" customHeight="1">
      <c r="A185" s="13" t="s">
        <v>22</v>
      </c>
      <c r="B185" s="13" t="s">
        <v>23</v>
      </c>
      <c r="C185" s="13" t="s">
        <v>24</v>
      </c>
      <c r="D185" s="21">
        <v>112280786</v>
      </c>
      <c r="E185" s="14">
        <v>112281162</v>
      </c>
      <c r="H185" s="8"/>
      <c r="I185" s="11"/>
      <c r="J185" s="10"/>
    </row>
    <row r="188" spans="1:10">
      <c r="A188" s="1" t="s">
        <v>0</v>
      </c>
      <c r="B188" s="2"/>
      <c r="C188" s="2"/>
      <c r="D188" s="2"/>
      <c r="E188" s="2"/>
      <c r="F188" s="2"/>
      <c r="G188" s="2"/>
      <c r="H188" s="2"/>
      <c r="I188" s="2"/>
      <c r="J188" s="2"/>
    </row>
    <row r="189" spans="1:10">
      <c r="A189" s="3" t="s">
        <v>110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88" t="s">
        <v>0</v>
      </c>
      <c r="B190" s="88" t="s">
        <v>2</v>
      </c>
      <c r="C190" s="88" t="s">
        <v>3</v>
      </c>
      <c r="D190" s="88" t="s">
        <v>4</v>
      </c>
      <c r="E190" s="88" t="s">
        <v>5</v>
      </c>
      <c r="F190" s="88" t="s">
        <v>6</v>
      </c>
      <c r="G190" s="90"/>
      <c r="H190" s="91"/>
      <c r="I190" s="88" t="s">
        <v>7</v>
      </c>
      <c r="J190" s="88" t="s">
        <v>8</v>
      </c>
    </row>
    <row r="191" spans="1:10">
      <c r="A191" s="89"/>
      <c r="B191" s="89"/>
      <c r="C191" s="89"/>
      <c r="D191" s="89"/>
      <c r="E191" s="89"/>
      <c r="F191" s="4" t="s">
        <v>9</v>
      </c>
      <c r="G191" s="4" t="s">
        <v>10</v>
      </c>
      <c r="H191" s="4" t="s">
        <v>11</v>
      </c>
      <c r="I191" s="89"/>
      <c r="J191" s="89"/>
    </row>
    <row r="192" spans="1:10">
      <c r="A192" s="5" t="s">
        <v>1436</v>
      </c>
      <c r="B192" s="6">
        <v>44889.759677222217</v>
      </c>
      <c r="C192" s="5" t="s">
        <v>1415</v>
      </c>
      <c r="D192" s="7"/>
      <c r="E192" s="10"/>
      <c r="F192" s="8">
        <v>1728.61</v>
      </c>
      <c r="I192" s="11" t="s">
        <v>9</v>
      </c>
      <c r="J192" s="10" t="s">
        <v>1415</v>
      </c>
    </row>
    <row r="193" spans="1:10">
      <c r="A193" s="5" t="s">
        <v>1436</v>
      </c>
      <c r="B193" s="6">
        <v>44889.759677222217</v>
      </c>
      <c r="C193" s="5" t="s">
        <v>1415</v>
      </c>
      <c r="D193" s="7"/>
      <c r="E193" s="10"/>
      <c r="H193" s="8">
        <v>122.5</v>
      </c>
      <c r="I193" s="11" t="s">
        <v>226</v>
      </c>
      <c r="J193" s="10" t="s">
        <v>1415</v>
      </c>
    </row>
    <row r="194" spans="1:10">
      <c r="A194" s="12" t="s">
        <v>21</v>
      </c>
      <c r="B194" s="3"/>
      <c r="C194" s="3"/>
      <c r="D194" s="7"/>
      <c r="E194" s="10"/>
      <c r="H194" s="8"/>
      <c r="I194" s="11"/>
      <c r="J194" s="5"/>
    </row>
    <row r="195" spans="1:10" ht="15.75" customHeight="1">
      <c r="A195" s="13" t="s">
        <v>22</v>
      </c>
      <c r="B195" s="13" t="s">
        <v>23</v>
      </c>
      <c r="C195" s="13" t="s">
        <v>24</v>
      </c>
      <c r="D195" s="21">
        <v>112291941</v>
      </c>
      <c r="E195" s="14">
        <v>112292118</v>
      </c>
      <c r="H195" s="8"/>
      <c r="I195" s="11"/>
      <c r="J195" s="5"/>
    </row>
    <row r="196" spans="1:10">
      <c r="A196" s="5"/>
      <c r="B196" s="6"/>
      <c r="C196" s="5"/>
      <c r="D196" s="7"/>
      <c r="E196" s="10"/>
      <c r="H196" s="8"/>
      <c r="I196" s="11"/>
      <c r="J196" s="5"/>
    </row>
    <row r="198" spans="1:10">
      <c r="A198" s="1" t="s">
        <v>0</v>
      </c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3" t="s">
        <v>115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88" t="s">
        <v>0</v>
      </c>
      <c r="B200" s="88" t="s">
        <v>2</v>
      </c>
      <c r="C200" s="88" t="s">
        <v>3</v>
      </c>
      <c r="D200" s="88" t="s">
        <v>4</v>
      </c>
      <c r="E200" s="88" t="s">
        <v>5</v>
      </c>
      <c r="F200" s="88" t="s">
        <v>6</v>
      </c>
      <c r="G200" s="90"/>
      <c r="H200" s="91"/>
      <c r="I200" s="88" t="s">
        <v>7</v>
      </c>
      <c r="J200" s="88" t="s">
        <v>8</v>
      </c>
    </row>
    <row r="201" spans="1:10">
      <c r="A201" s="89"/>
      <c r="B201" s="89"/>
      <c r="C201" s="89"/>
      <c r="D201" s="89"/>
      <c r="E201" s="89"/>
      <c r="F201" s="4" t="s">
        <v>9</v>
      </c>
      <c r="G201" s="4" t="s">
        <v>10</v>
      </c>
      <c r="H201" s="4" t="s">
        <v>11</v>
      </c>
      <c r="I201" s="89"/>
      <c r="J201" s="89"/>
    </row>
    <row r="202" spans="1:10">
      <c r="A202" s="5" t="s">
        <v>1437</v>
      </c>
      <c r="B202" s="6">
        <v>44890.755867766202</v>
      </c>
      <c r="C202" s="5" t="s">
        <v>1415</v>
      </c>
      <c r="D202" s="7"/>
      <c r="E202" s="10"/>
      <c r="F202" s="8">
        <v>1114.81</v>
      </c>
      <c r="I202" s="11" t="s">
        <v>9</v>
      </c>
      <c r="J202" s="10" t="s">
        <v>1415</v>
      </c>
    </row>
    <row r="203" spans="1:10">
      <c r="A203" s="12" t="s">
        <v>21</v>
      </c>
      <c r="B203" s="3"/>
      <c r="C203" s="3"/>
      <c r="D203" s="7"/>
      <c r="E203" s="10"/>
      <c r="H203" s="8"/>
      <c r="I203" s="11"/>
      <c r="J203" s="5"/>
    </row>
    <row r="204" spans="1:10" ht="15.75" customHeight="1">
      <c r="A204" s="13" t="s">
        <v>22</v>
      </c>
      <c r="B204" s="13" t="s">
        <v>23</v>
      </c>
      <c r="C204" s="13" t="s">
        <v>24</v>
      </c>
      <c r="D204" s="21">
        <v>112292044</v>
      </c>
      <c r="E204" s="14">
        <v>112292119</v>
      </c>
      <c r="H204" s="8"/>
      <c r="I204" s="11"/>
      <c r="J204" s="5"/>
    </row>
    <row r="205" spans="1:10">
      <c r="A205" s="5"/>
      <c r="B205" s="6"/>
      <c r="C205" s="5"/>
      <c r="D205" s="7"/>
      <c r="E205" s="10"/>
      <c r="H205" s="8"/>
      <c r="I205" s="11"/>
      <c r="J205" s="5"/>
    </row>
    <row r="206" spans="1:10">
      <c r="A206" s="5"/>
      <c r="B206" s="6"/>
      <c r="C206" s="5"/>
      <c r="D206" s="7"/>
      <c r="E206" s="10"/>
      <c r="H206" s="8"/>
      <c r="I206" s="11"/>
      <c r="J206" s="5"/>
    </row>
    <row r="207" spans="1:10">
      <c r="A207" s="1" t="s">
        <v>0</v>
      </c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3" t="s">
        <v>119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88" t="s">
        <v>0</v>
      </c>
      <c r="B209" s="88" t="s">
        <v>2</v>
      </c>
      <c r="C209" s="88" t="s">
        <v>3</v>
      </c>
      <c r="D209" s="88" t="s">
        <v>4</v>
      </c>
      <c r="E209" s="88" t="s">
        <v>5</v>
      </c>
      <c r="F209" s="88" t="s">
        <v>6</v>
      </c>
      <c r="G209" s="90"/>
      <c r="H209" s="91"/>
      <c r="I209" s="88" t="s">
        <v>7</v>
      </c>
      <c r="J209" s="88" t="s">
        <v>8</v>
      </c>
    </row>
    <row r="210" spans="1:10">
      <c r="A210" s="89"/>
      <c r="B210" s="89"/>
      <c r="C210" s="89"/>
      <c r="D210" s="89"/>
      <c r="E210" s="89"/>
      <c r="F210" s="4" t="s">
        <v>9</v>
      </c>
      <c r="G210" s="4" t="s">
        <v>10</v>
      </c>
      <c r="H210" s="4" t="s">
        <v>11</v>
      </c>
      <c r="I210" s="89"/>
      <c r="J210" s="89"/>
    </row>
    <row r="211" spans="1:10">
      <c r="A211" s="5" t="s">
        <v>1438</v>
      </c>
      <c r="B211" s="6">
        <v>44891.604950729168</v>
      </c>
      <c r="C211" s="5" t="s">
        <v>1415</v>
      </c>
      <c r="D211" s="7"/>
      <c r="E211" s="10"/>
      <c r="F211" s="8">
        <v>2260.6999999999998</v>
      </c>
      <c r="I211" s="11" t="s">
        <v>9</v>
      </c>
      <c r="J211" s="10" t="s">
        <v>1415</v>
      </c>
    </row>
    <row r="212" spans="1:10">
      <c r="A212" s="12" t="s">
        <v>21</v>
      </c>
      <c r="B212" s="3"/>
      <c r="C212" s="3"/>
      <c r="D212" s="7"/>
      <c r="E212" s="10"/>
      <c r="H212" s="8"/>
      <c r="I212" s="11"/>
      <c r="J212" s="5"/>
    </row>
    <row r="213" spans="1:10" ht="15.75" customHeight="1">
      <c r="A213" s="13" t="s">
        <v>22</v>
      </c>
      <c r="B213" s="13" t="s">
        <v>23</v>
      </c>
      <c r="C213" s="13" t="s">
        <v>24</v>
      </c>
      <c r="D213" s="21">
        <v>112300448</v>
      </c>
      <c r="E213" s="14">
        <v>112300599</v>
      </c>
      <c r="H213" s="8"/>
      <c r="I213" s="11"/>
      <c r="J213" s="5"/>
    </row>
    <row r="216" spans="1:10">
      <c r="A216" s="1" t="s">
        <v>0</v>
      </c>
      <c r="B216" s="2"/>
      <c r="C216" s="2"/>
      <c r="D216" s="2"/>
      <c r="E216" s="2"/>
      <c r="F216" s="2"/>
      <c r="G216" s="2"/>
      <c r="H216" s="2"/>
      <c r="I216" s="2"/>
      <c r="J216" s="2"/>
    </row>
    <row r="217" spans="1:10">
      <c r="A217" s="3" t="s">
        <v>122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88" t="s">
        <v>0</v>
      </c>
      <c r="B218" s="88" t="s">
        <v>2</v>
      </c>
      <c r="C218" s="88" t="s">
        <v>3</v>
      </c>
      <c r="D218" s="88" t="s">
        <v>4</v>
      </c>
      <c r="E218" s="88" t="s">
        <v>5</v>
      </c>
      <c r="F218" s="88" t="s">
        <v>6</v>
      </c>
      <c r="G218" s="90"/>
      <c r="H218" s="91"/>
      <c r="I218" s="88" t="s">
        <v>7</v>
      </c>
      <c r="J218" s="88" t="s">
        <v>8</v>
      </c>
    </row>
    <row r="219" spans="1:10">
      <c r="A219" s="89"/>
      <c r="B219" s="89"/>
      <c r="C219" s="89"/>
      <c r="D219" s="89"/>
      <c r="E219" s="89"/>
      <c r="F219" s="4" t="s">
        <v>9</v>
      </c>
      <c r="G219" s="4" t="s">
        <v>10</v>
      </c>
      <c r="H219" s="4" t="s">
        <v>11</v>
      </c>
      <c r="I219" s="89"/>
      <c r="J219" s="89"/>
    </row>
    <row r="220" spans="1:10">
      <c r="A220" s="5" t="s">
        <v>1439</v>
      </c>
      <c r="B220" s="6">
        <v>44893.750461377313</v>
      </c>
      <c r="C220" s="5" t="s">
        <v>1415</v>
      </c>
      <c r="D220" s="7"/>
      <c r="E220" s="10"/>
      <c r="F220" s="8">
        <v>1958.92</v>
      </c>
      <c r="I220" s="11" t="s">
        <v>9</v>
      </c>
      <c r="J220" s="10" t="s">
        <v>1415</v>
      </c>
    </row>
    <row r="221" spans="1:10">
      <c r="A221" s="12" t="s">
        <v>21</v>
      </c>
      <c r="B221" s="3"/>
      <c r="C221" s="3"/>
      <c r="D221" s="7"/>
      <c r="E221" s="10"/>
      <c r="F221" s="8"/>
      <c r="I221" s="11"/>
      <c r="J221" s="5"/>
    </row>
    <row r="222" spans="1:10" ht="15.75" customHeight="1">
      <c r="A222" s="13" t="s">
        <v>22</v>
      </c>
      <c r="B222" s="13" t="s">
        <v>23</v>
      </c>
      <c r="C222" s="13" t="s">
        <v>24</v>
      </c>
      <c r="D222" s="21">
        <v>112303314</v>
      </c>
      <c r="E222" s="14">
        <v>112308646</v>
      </c>
      <c r="F222" s="8"/>
      <c r="I222" s="11"/>
      <c r="J222" s="5"/>
    </row>
    <row r="223" spans="1:10">
      <c r="A223" s="5"/>
      <c r="B223" s="6"/>
      <c r="C223" s="5"/>
      <c r="D223" s="7"/>
      <c r="E223" s="10"/>
      <c r="F223" s="8"/>
      <c r="I223" s="11"/>
      <c r="J223" s="5"/>
    </row>
    <row r="225" spans="1:10">
      <c r="A225" s="1" t="s">
        <v>0</v>
      </c>
      <c r="B225" s="2"/>
      <c r="C225" s="2"/>
      <c r="D225" s="2"/>
      <c r="E225" s="2"/>
      <c r="F225" s="2"/>
      <c r="G225" s="2"/>
      <c r="H225" s="2"/>
      <c r="I225" s="2"/>
      <c r="J225" s="2"/>
    </row>
    <row r="226" spans="1:10">
      <c r="A226" s="3" t="s">
        <v>126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88" t="s">
        <v>0</v>
      </c>
      <c r="B227" s="88" t="s">
        <v>2</v>
      </c>
      <c r="C227" s="88" t="s">
        <v>3</v>
      </c>
      <c r="D227" s="88" t="s">
        <v>4</v>
      </c>
      <c r="E227" s="88" t="s">
        <v>5</v>
      </c>
      <c r="F227" s="88" t="s">
        <v>6</v>
      </c>
      <c r="G227" s="90"/>
      <c r="H227" s="91"/>
      <c r="I227" s="88" t="s">
        <v>7</v>
      </c>
      <c r="J227" s="88" t="s">
        <v>8</v>
      </c>
    </row>
    <row r="228" spans="1:10">
      <c r="A228" s="89"/>
      <c r="B228" s="89"/>
      <c r="C228" s="89"/>
      <c r="D228" s="89"/>
      <c r="E228" s="89"/>
      <c r="F228" s="4" t="s">
        <v>9</v>
      </c>
      <c r="G228" s="4" t="s">
        <v>10</v>
      </c>
      <c r="H228" s="4" t="s">
        <v>11</v>
      </c>
      <c r="I228" s="89"/>
      <c r="J228" s="89"/>
    </row>
    <row r="229" spans="1:10">
      <c r="A229" s="5" t="s">
        <v>1440</v>
      </c>
      <c r="B229" s="6">
        <v>44894.75199527778</v>
      </c>
      <c r="C229" s="5" t="s">
        <v>1415</v>
      </c>
      <c r="D229" s="7"/>
      <c r="E229" s="10"/>
      <c r="F229" s="8">
        <v>2221.12</v>
      </c>
      <c r="I229" s="11" t="s">
        <v>9</v>
      </c>
      <c r="J229" s="10" t="s">
        <v>1415</v>
      </c>
    </row>
    <row r="230" spans="1:10">
      <c r="A230" s="12" t="s">
        <v>21</v>
      </c>
      <c r="B230" s="3"/>
      <c r="C230" s="3"/>
      <c r="D230" s="7"/>
      <c r="E230" s="10"/>
      <c r="H230" s="8"/>
      <c r="I230" s="11"/>
      <c r="J230" s="5"/>
    </row>
    <row r="231" spans="1:10" ht="15.75" customHeight="1">
      <c r="A231" s="13" t="s">
        <v>22</v>
      </c>
      <c r="B231" s="13" t="s">
        <v>23</v>
      </c>
      <c r="C231" s="13" t="s">
        <v>24</v>
      </c>
      <c r="D231" s="21">
        <v>112320639</v>
      </c>
      <c r="E231" s="14">
        <v>112320805</v>
      </c>
      <c r="H231" s="8"/>
      <c r="I231" s="11"/>
      <c r="J231" s="5"/>
    </row>
    <row r="234" spans="1:10">
      <c r="A234" s="1" t="s">
        <v>0</v>
      </c>
      <c r="B234" s="2"/>
      <c r="C234" s="2"/>
      <c r="D234" s="2"/>
      <c r="E234" s="2"/>
      <c r="F234" s="2"/>
      <c r="G234" s="2"/>
      <c r="H234" s="2"/>
      <c r="I234" s="2"/>
      <c r="J234" s="2"/>
    </row>
    <row r="235" spans="1:10">
      <c r="A235" s="3" t="s">
        <v>131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88" t="s">
        <v>0</v>
      </c>
      <c r="B236" s="88" t="s">
        <v>2</v>
      </c>
      <c r="C236" s="88" t="s">
        <v>3</v>
      </c>
      <c r="D236" s="88" t="s">
        <v>4</v>
      </c>
      <c r="E236" s="88" t="s">
        <v>5</v>
      </c>
      <c r="F236" s="88" t="s">
        <v>6</v>
      </c>
      <c r="G236" s="90"/>
      <c r="H236" s="91"/>
      <c r="I236" s="88" t="s">
        <v>7</v>
      </c>
      <c r="J236" s="88" t="s">
        <v>8</v>
      </c>
    </row>
    <row r="237" spans="1:10">
      <c r="A237" s="89"/>
      <c r="B237" s="89"/>
      <c r="C237" s="89"/>
      <c r="D237" s="89"/>
      <c r="E237" s="89"/>
      <c r="F237" s="4" t="s">
        <v>9</v>
      </c>
      <c r="G237" s="4" t="s">
        <v>10</v>
      </c>
      <c r="H237" s="4" t="s">
        <v>11</v>
      </c>
      <c r="I237" s="89"/>
      <c r="J237" s="89"/>
    </row>
    <row r="238" spans="1:10">
      <c r="A238" s="5" t="s">
        <v>1441</v>
      </c>
      <c r="B238" s="6">
        <v>44895.717354305547</v>
      </c>
      <c r="C238" s="5" t="s">
        <v>1415</v>
      </c>
      <c r="D238" s="7"/>
      <c r="E238" s="10"/>
      <c r="F238" s="8">
        <v>1293</v>
      </c>
      <c r="I238" s="11" t="s">
        <v>9</v>
      </c>
      <c r="J238" s="10" t="s">
        <v>1415</v>
      </c>
    </row>
    <row r="239" spans="1:10">
      <c r="A239" s="12" t="s">
        <v>21</v>
      </c>
      <c r="B239" s="3"/>
      <c r="C239" s="3"/>
      <c r="D239" s="7"/>
      <c r="E239" s="10"/>
      <c r="H239" s="8"/>
      <c r="I239" s="11"/>
      <c r="J239" s="5"/>
    </row>
    <row r="240" spans="1:10" ht="15.75" customHeight="1">
      <c r="A240" s="13" t="s">
        <v>22</v>
      </c>
      <c r="B240" s="13" t="s">
        <v>23</v>
      </c>
      <c r="C240" s="13" t="s">
        <v>24</v>
      </c>
      <c r="D240" s="21">
        <v>112321305</v>
      </c>
      <c r="E240" s="14">
        <v>112321375</v>
      </c>
      <c r="H240" s="8"/>
      <c r="I240" s="11"/>
      <c r="J240" s="5"/>
    </row>
    <row r="243" spans="1:10">
      <c r="A243" s="1" t="s">
        <v>0</v>
      </c>
      <c r="B243" s="2"/>
      <c r="C243" s="2"/>
      <c r="D243" s="2"/>
      <c r="E243" s="2"/>
      <c r="F243" s="2"/>
      <c r="G243" s="2"/>
      <c r="H243" s="2"/>
      <c r="I243" s="2"/>
      <c r="J243" s="2"/>
    </row>
    <row r="244" spans="1:10">
      <c r="A244" s="3" t="s">
        <v>136</v>
      </c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88" t="s">
        <v>0</v>
      </c>
      <c r="B245" s="88" t="s">
        <v>2</v>
      </c>
      <c r="C245" s="88" t="s">
        <v>3</v>
      </c>
      <c r="D245" s="88" t="s">
        <v>4</v>
      </c>
      <c r="E245" s="88" t="s">
        <v>5</v>
      </c>
      <c r="F245" s="88" t="s">
        <v>6</v>
      </c>
      <c r="G245" s="90"/>
      <c r="H245" s="91"/>
      <c r="I245" s="88" t="s">
        <v>7</v>
      </c>
      <c r="J245" s="88" t="s">
        <v>8</v>
      </c>
    </row>
    <row r="246" spans="1:10">
      <c r="A246" s="89"/>
      <c r="B246" s="89"/>
      <c r="C246" s="89"/>
      <c r="D246" s="89"/>
      <c r="E246" s="89"/>
      <c r="F246" s="4" t="s">
        <v>9</v>
      </c>
      <c r="G246" s="4" t="s">
        <v>10</v>
      </c>
      <c r="H246" s="4" t="s">
        <v>11</v>
      </c>
      <c r="I246" s="89"/>
      <c r="J246" s="89"/>
    </row>
    <row r="247" spans="1:10">
      <c r="A247" s="5" t="s">
        <v>1442</v>
      </c>
      <c r="B247" s="6">
        <v>44896.754768460647</v>
      </c>
      <c r="C247" s="5" t="s">
        <v>1415</v>
      </c>
      <c r="D247" s="11"/>
      <c r="E247" s="10"/>
      <c r="F247" s="8">
        <v>2482.9299999999998</v>
      </c>
      <c r="I247" s="11" t="s">
        <v>9</v>
      </c>
      <c r="J247" s="10" t="s">
        <v>1415</v>
      </c>
    </row>
    <row r="248" spans="1:10">
      <c r="A248" s="12" t="s">
        <v>21</v>
      </c>
      <c r="B248" s="3"/>
      <c r="C248" s="3"/>
      <c r="D248" s="7"/>
      <c r="E248" s="10"/>
      <c r="G248" s="8"/>
      <c r="I248" s="11"/>
      <c r="J248" s="5"/>
    </row>
    <row r="249" spans="1:10" ht="15.75" customHeight="1">
      <c r="A249" s="13" t="s">
        <v>22</v>
      </c>
      <c r="B249" s="13" t="s">
        <v>23</v>
      </c>
      <c r="C249" s="13" t="s">
        <v>24</v>
      </c>
      <c r="D249" s="21">
        <v>112325519</v>
      </c>
      <c r="E249" s="14">
        <v>112325656</v>
      </c>
      <c r="G249" s="8"/>
      <c r="I249" s="11"/>
      <c r="J249" s="5"/>
    </row>
    <row r="252" spans="1:10">
      <c r="A252" s="1" t="s">
        <v>0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3" t="s">
        <v>139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88" t="s">
        <v>0</v>
      </c>
      <c r="B254" s="88" t="s">
        <v>2</v>
      </c>
      <c r="C254" s="88" t="s">
        <v>3</v>
      </c>
      <c r="D254" s="88" t="s">
        <v>4</v>
      </c>
      <c r="E254" s="88" t="s">
        <v>5</v>
      </c>
      <c r="F254" s="88" t="s">
        <v>6</v>
      </c>
      <c r="G254" s="90"/>
      <c r="H254" s="91"/>
      <c r="I254" s="88" t="s">
        <v>7</v>
      </c>
      <c r="J254" s="88" t="s">
        <v>8</v>
      </c>
    </row>
    <row r="255" spans="1:10">
      <c r="A255" s="89"/>
      <c r="B255" s="89"/>
      <c r="C255" s="89"/>
      <c r="D255" s="89"/>
      <c r="E255" s="89"/>
      <c r="F255" s="4" t="s">
        <v>9</v>
      </c>
      <c r="G255" s="4" t="s">
        <v>10</v>
      </c>
      <c r="H255" s="4" t="s">
        <v>11</v>
      </c>
      <c r="I255" s="89"/>
      <c r="J255" s="89"/>
    </row>
    <row r="256" spans="1:10">
      <c r="A256" s="5" t="s">
        <v>1443</v>
      </c>
      <c r="B256" s="6">
        <v>44897.755998749999</v>
      </c>
      <c r="C256" s="5" t="s">
        <v>1415</v>
      </c>
      <c r="D256" s="7"/>
      <c r="E256" s="10"/>
      <c r="H256" s="8">
        <v>2707.12</v>
      </c>
      <c r="I256" s="11" t="s">
        <v>9</v>
      </c>
      <c r="J256" s="10" t="s">
        <v>1415</v>
      </c>
    </row>
    <row r="257" spans="1:10">
      <c r="A257" s="5" t="s">
        <v>1443</v>
      </c>
      <c r="B257" s="6">
        <v>44897.755998749999</v>
      </c>
      <c r="C257" s="5" t="s">
        <v>1415</v>
      </c>
      <c r="D257" s="7"/>
      <c r="E257" s="10"/>
      <c r="H257" s="8">
        <v>121</v>
      </c>
      <c r="I257" s="11" t="s">
        <v>226</v>
      </c>
      <c r="J257" s="10" t="s">
        <v>1415</v>
      </c>
    </row>
    <row r="258" spans="1:10">
      <c r="A258" s="12" t="s">
        <v>21</v>
      </c>
      <c r="B258" s="3"/>
      <c r="C258" s="3"/>
      <c r="D258" s="7"/>
      <c r="E258" s="10"/>
      <c r="H258" s="8"/>
      <c r="I258" s="11"/>
      <c r="J258" s="10"/>
    </row>
    <row r="259" spans="1:10" ht="15.75" customHeight="1">
      <c r="A259" s="13" t="s">
        <v>22</v>
      </c>
      <c r="B259" s="13" t="s">
        <v>23</v>
      </c>
      <c r="C259" s="13" t="s">
        <v>24</v>
      </c>
      <c r="D259" s="21">
        <v>112325522</v>
      </c>
      <c r="E259" s="14">
        <v>112325657</v>
      </c>
      <c r="H259" s="8"/>
      <c r="I259" s="11"/>
      <c r="J259" s="10"/>
    </row>
    <row r="260" spans="1:10">
      <c r="A260" s="5"/>
      <c r="B260" s="6"/>
      <c r="C260" s="5"/>
      <c r="D260" s="7"/>
      <c r="E260" s="10"/>
      <c r="H260" s="8"/>
      <c r="I260" s="11"/>
      <c r="J260" s="10"/>
    </row>
    <row r="261" spans="1:10">
      <c r="A261" s="5"/>
      <c r="B261" s="6"/>
      <c r="C261" s="5"/>
      <c r="D261" s="7"/>
      <c r="E261" s="10"/>
      <c r="H261" s="8"/>
      <c r="I261" s="11"/>
      <c r="J261" s="10"/>
    </row>
    <row r="262" spans="1:10">
      <c r="A262" s="1" t="s">
        <v>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3" t="s">
        <v>143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88" t="s">
        <v>0</v>
      </c>
      <c r="B264" s="88" t="s">
        <v>2</v>
      </c>
      <c r="C264" s="88" t="s">
        <v>3</v>
      </c>
      <c r="D264" s="88" t="s">
        <v>4</v>
      </c>
      <c r="E264" s="88" t="s">
        <v>5</v>
      </c>
      <c r="F264" s="88" t="s">
        <v>6</v>
      </c>
      <c r="G264" s="90"/>
      <c r="H264" s="91"/>
      <c r="I264" s="88" t="s">
        <v>7</v>
      </c>
      <c r="J264" s="88" t="s">
        <v>8</v>
      </c>
    </row>
    <row r="265" spans="1:10">
      <c r="A265" s="89"/>
      <c r="B265" s="89"/>
      <c r="C265" s="89"/>
      <c r="D265" s="89"/>
      <c r="E265" s="89"/>
      <c r="F265" s="4" t="s">
        <v>9</v>
      </c>
      <c r="G265" s="4" t="s">
        <v>10</v>
      </c>
      <c r="H265" s="4" t="s">
        <v>11</v>
      </c>
      <c r="I265" s="89"/>
      <c r="J265" s="89"/>
    </row>
    <row r="266" spans="1:10">
      <c r="A266" s="5" t="s">
        <v>1444</v>
      </c>
      <c r="B266" s="6">
        <v>44898.587151203697</v>
      </c>
      <c r="C266" s="5" t="s">
        <v>1415</v>
      </c>
      <c r="D266" s="7"/>
      <c r="E266" s="10"/>
      <c r="F266" s="8">
        <v>2174.75</v>
      </c>
      <c r="I266" s="11" t="s">
        <v>9</v>
      </c>
      <c r="J266" s="10" t="s">
        <v>1415</v>
      </c>
    </row>
    <row r="267" spans="1:10">
      <c r="A267" s="12" t="s">
        <v>21</v>
      </c>
      <c r="B267" s="3"/>
      <c r="C267" s="3"/>
      <c r="D267" s="7"/>
      <c r="E267" s="10"/>
      <c r="H267" s="8"/>
      <c r="I267" s="11"/>
      <c r="J267" s="10"/>
    </row>
    <row r="268" spans="1:10" ht="15.75" customHeight="1">
      <c r="A268" s="13" t="s">
        <v>22</v>
      </c>
      <c r="B268" s="13" t="s">
        <v>23</v>
      </c>
      <c r="C268" s="13" t="s">
        <v>24</v>
      </c>
      <c r="D268" s="21">
        <v>112356120</v>
      </c>
      <c r="E268" s="14">
        <v>112356185</v>
      </c>
      <c r="H268" s="8"/>
      <c r="I268" s="11"/>
      <c r="J268" s="10"/>
    </row>
    <row r="269" spans="1:10">
      <c r="A269" s="5"/>
      <c r="B269" s="6"/>
      <c r="C269" s="5"/>
      <c r="D269" s="7"/>
      <c r="E269" s="10"/>
      <c r="H269" s="8"/>
      <c r="I269" s="11"/>
      <c r="J269" s="10"/>
    </row>
    <row r="271" spans="1:10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3" t="s">
        <v>146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88" t="s">
        <v>0</v>
      </c>
      <c r="B273" s="88" t="s">
        <v>2</v>
      </c>
      <c r="C273" s="88" t="s">
        <v>3</v>
      </c>
      <c r="D273" s="88" t="s">
        <v>4</v>
      </c>
      <c r="E273" s="88" t="s">
        <v>5</v>
      </c>
      <c r="F273" s="88" t="s">
        <v>6</v>
      </c>
      <c r="G273" s="90"/>
      <c r="H273" s="91"/>
      <c r="I273" s="88" t="s">
        <v>7</v>
      </c>
      <c r="J273" s="88" t="s">
        <v>8</v>
      </c>
    </row>
    <row r="274" spans="1:10">
      <c r="A274" s="89"/>
      <c r="B274" s="89"/>
      <c r="C274" s="89"/>
      <c r="D274" s="89"/>
      <c r="E274" s="89"/>
      <c r="F274" s="4" t="s">
        <v>9</v>
      </c>
      <c r="G274" s="4" t="s">
        <v>10</v>
      </c>
      <c r="H274" s="4" t="s">
        <v>11</v>
      </c>
      <c r="I274" s="89"/>
      <c r="J274" s="89"/>
    </row>
    <row r="275" spans="1:10">
      <c r="A275" s="5" t="s">
        <v>1445</v>
      </c>
      <c r="B275" s="6">
        <v>44900.754311273151</v>
      </c>
      <c r="C275" s="5" t="s">
        <v>1415</v>
      </c>
      <c r="D275" s="7"/>
      <c r="E275" s="10"/>
      <c r="F275" s="8">
        <v>1767.74</v>
      </c>
      <c r="I275" s="11" t="s">
        <v>9</v>
      </c>
      <c r="J275" s="10" t="s">
        <v>1415</v>
      </c>
    </row>
    <row r="276" spans="1:10">
      <c r="A276" s="12" t="s">
        <v>21</v>
      </c>
      <c r="B276" s="3"/>
      <c r="C276" s="3"/>
      <c r="D276" s="7"/>
      <c r="E276" s="10"/>
      <c r="H276" s="8"/>
      <c r="I276" s="11"/>
      <c r="J276" s="5"/>
    </row>
    <row r="277" spans="1:10" ht="15.75" customHeight="1">
      <c r="A277" s="13" t="s">
        <v>22</v>
      </c>
      <c r="B277" s="13" t="s">
        <v>23</v>
      </c>
      <c r="C277" s="13" t="s">
        <v>24</v>
      </c>
      <c r="D277" s="21">
        <v>112361566</v>
      </c>
      <c r="E277" s="14">
        <v>112362770</v>
      </c>
      <c r="H277" s="8"/>
      <c r="I277" s="11"/>
      <c r="J277" s="5"/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152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88" t="s">
        <v>0</v>
      </c>
      <c r="B282" s="88" t="s">
        <v>2</v>
      </c>
      <c r="C282" s="88" t="s">
        <v>3</v>
      </c>
      <c r="D282" s="88" t="s">
        <v>4</v>
      </c>
      <c r="E282" s="88" t="s">
        <v>5</v>
      </c>
      <c r="F282" s="88" t="s">
        <v>6</v>
      </c>
      <c r="G282" s="90"/>
      <c r="H282" s="91"/>
      <c r="I282" s="88" t="s">
        <v>7</v>
      </c>
      <c r="J282" s="88" t="s">
        <v>8</v>
      </c>
    </row>
    <row r="283" spans="1:10">
      <c r="A283" s="89"/>
      <c r="B283" s="89"/>
      <c r="C283" s="89"/>
      <c r="D283" s="89"/>
      <c r="E283" s="89"/>
      <c r="F283" s="4" t="s">
        <v>9</v>
      </c>
      <c r="G283" s="4" t="s">
        <v>10</v>
      </c>
      <c r="H283" s="4" t="s">
        <v>11</v>
      </c>
      <c r="I283" s="89"/>
      <c r="J283" s="89"/>
    </row>
    <row r="284" spans="1:10">
      <c r="A284" s="5" t="s">
        <v>1446</v>
      </c>
      <c r="B284" s="6">
        <v>44901.751014224537</v>
      </c>
      <c r="C284" s="5" t="s">
        <v>1415</v>
      </c>
      <c r="D284" s="7"/>
      <c r="E284" s="10"/>
      <c r="F284" s="8">
        <v>4055.32</v>
      </c>
      <c r="I284" s="11" t="s">
        <v>9</v>
      </c>
      <c r="J284" s="10" t="s">
        <v>1415</v>
      </c>
    </row>
    <row r="285" spans="1:10">
      <c r="A285" s="12" t="s">
        <v>21</v>
      </c>
      <c r="B285" s="3"/>
      <c r="C285" s="3"/>
      <c r="D285" s="7"/>
      <c r="E285" s="10"/>
      <c r="H285" s="8"/>
      <c r="I285" s="11"/>
      <c r="J285" s="10"/>
    </row>
    <row r="286" spans="1:10" ht="15.75" customHeight="1">
      <c r="A286" s="13" t="s">
        <v>22</v>
      </c>
      <c r="B286" s="13" t="s">
        <v>23</v>
      </c>
      <c r="C286" s="13" t="s">
        <v>24</v>
      </c>
      <c r="D286" s="21">
        <v>112370446</v>
      </c>
      <c r="E286" s="14">
        <v>112370534</v>
      </c>
      <c r="H286" s="8"/>
      <c r="I286" s="11"/>
      <c r="J286" s="10"/>
    </row>
    <row r="289" spans="1:10">
      <c r="A289" s="1" t="s">
        <v>0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3" t="s">
        <v>155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88" t="s">
        <v>0</v>
      </c>
      <c r="B291" s="88" t="s">
        <v>2</v>
      </c>
      <c r="C291" s="88" t="s">
        <v>3</v>
      </c>
      <c r="D291" s="88" t="s">
        <v>4</v>
      </c>
      <c r="E291" s="88" t="s">
        <v>5</v>
      </c>
      <c r="F291" s="88" t="s">
        <v>6</v>
      </c>
      <c r="G291" s="90"/>
      <c r="H291" s="91"/>
      <c r="I291" s="88" t="s">
        <v>7</v>
      </c>
      <c r="J291" s="88" t="s">
        <v>8</v>
      </c>
    </row>
    <row r="292" spans="1:10">
      <c r="A292" s="89"/>
      <c r="B292" s="89"/>
      <c r="C292" s="89"/>
      <c r="D292" s="89"/>
      <c r="E292" s="89"/>
      <c r="F292" s="4" t="s">
        <v>9</v>
      </c>
      <c r="G292" s="4" t="s">
        <v>10</v>
      </c>
      <c r="H292" s="4" t="s">
        <v>11</v>
      </c>
      <c r="I292" s="89"/>
      <c r="J292" s="89"/>
    </row>
    <row r="293" spans="1:10">
      <c r="A293" s="5" t="s">
        <v>1447</v>
      </c>
      <c r="B293" s="6">
        <v>44902.759964016201</v>
      </c>
      <c r="C293" s="5" t="s">
        <v>1415</v>
      </c>
      <c r="D293" s="7"/>
      <c r="E293" s="10"/>
      <c r="F293" s="8">
        <v>2402.06</v>
      </c>
      <c r="I293" s="11" t="s">
        <v>9</v>
      </c>
      <c r="J293" s="10" t="s">
        <v>1415</v>
      </c>
    </row>
    <row r="294" spans="1:10">
      <c r="A294" s="5" t="s">
        <v>1447</v>
      </c>
      <c r="B294" s="6">
        <v>44902.759964016201</v>
      </c>
      <c r="C294" s="5" t="s">
        <v>1415</v>
      </c>
      <c r="D294" s="7"/>
      <c r="E294" s="10"/>
      <c r="H294" s="8">
        <v>143.11000000000001</v>
      </c>
      <c r="I294" s="11" t="s">
        <v>226</v>
      </c>
      <c r="J294" s="10" t="s">
        <v>1415</v>
      </c>
    </row>
    <row r="295" spans="1:10">
      <c r="A295" s="12" t="s">
        <v>21</v>
      </c>
      <c r="B295" s="3"/>
      <c r="C295" s="3"/>
      <c r="D295" s="7"/>
      <c r="E295" s="10"/>
      <c r="H295" s="8"/>
      <c r="I295" s="11"/>
      <c r="J295" s="5"/>
    </row>
    <row r="296" spans="1:10" ht="15.75" customHeight="1">
      <c r="A296" s="13" t="s">
        <v>22</v>
      </c>
      <c r="B296" s="13" t="s">
        <v>23</v>
      </c>
      <c r="C296" s="13" t="s">
        <v>24</v>
      </c>
      <c r="D296" s="21">
        <v>112373476</v>
      </c>
      <c r="E296" s="14">
        <v>112378647</v>
      </c>
      <c r="H296" s="8"/>
      <c r="I296" s="11"/>
      <c r="J296" s="5"/>
    </row>
    <row r="297" spans="1:10">
      <c r="A297" s="5"/>
      <c r="B297" s="6"/>
      <c r="C297" s="5"/>
      <c r="D297" s="7"/>
      <c r="E297" s="10"/>
      <c r="H297" s="8"/>
      <c r="I297" s="11"/>
      <c r="J297" s="5"/>
    </row>
    <row r="299" spans="1:10">
      <c r="A299" s="1" t="s">
        <v>0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3" t="s">
        <v>159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88" t="s">
        <v>0</v>
      </c>
      <c r="B301" s="88" t="s">
        <v>2</v>
      </c>
      <c r="C301" s="88" t="s">
        <v>3</v>
      </c>
      <c r="D301" s="88" t="s">
        <v>4</v>
      </c>
      <c r="E301" s="88" t="s">
        <v>5</v>
      </c>
      <c r="F301" s="88" t="s">
        <v>6</v>
      </c>
      <c r="G301" s="90"/>
      <c r="H301" s="91"/>
      <c r="I301" s="88" t="s">
        <v>7</v>
      </c>
      <c r="J301" s="88" t="s">
        <v>8</v>
      </c>
    </row>
    <row r="302" spans="1:10">
      <c r="A302" s="89"/>
      <c r="B302" s="89"/>
      <c r="C302" s="89"/>
      <c r="D302" s="89"/>
      <c r="E302" s="89"/>
      <c r="F302" s="4" t="s">
        <v>9</v>
      </c>
      <c r="G302" s="4" t="s">
        <v>10</v>
      </c>
      <c r="H302" s="4" t="s">
        <v>11</v>
      </c>
      <c r="I302" s="89"/>
      <c r="J302" s="89"/>
    </row>
    <row r="303" spans="1:10">
      <c r="A303" s="5" t="s">
        <v>1448</v>
      </c>
      <c r="B303" s="6">
        <v>44903.752633715281</v>
      </c>
      <c r="C303" s="5" t="s">
        <v>1415</v>
      </c>
      <c r="D303" s="7"/>
      <c r="E303" s="10"/>
      <c r="F303" s="8">
        <v>5507.49</v>
      </c>
      <c r="I303" s="11" t="s">
        <v>9</v>
      </c>
      <c r="J303" s="10" t="s">
        <v>1415</v>
      </c>
    </row>
    <row r="304" spans="1:10">
      <c r="A304" s="5" t="s">
        <v>1448</v>
      </c>
      <c r="B304" s="6">
        <v>44903.752633715281</v>
      </c>
      <c r="C304" s="5" t="s">
        <v>1415</v>
      </c>
      <c r="D304" s="7"/>
      <c r="E304" s="10"/>
      <c r="H304" s="8">
        <v>66</v>
      </c>
      <c r="I304" s="11" t="s">
        <v>226</v>
      </c>
      <c r="J304" s="10" t="s">
        <v>1415</v>
      </c>
    </row>
    <row r="305" spans="1:10">
      <c r="A305" s="12" t="s">
        <v>21</v>
      </c>
      <c r="B305" s="3"/>
      <c r="C305" s="3"/>
      <c r="D305" s="7"/>
      <c r="E305" s="10"/>
      <c r="H305" s="8"/>
      <c r="I305" s="11"/>
      <c r="J305" s="10"/>
    </row>
    <row r="306" spans="1:10" ht="15.75" customHeight="1">
      <c r="A306" s="13" t="s">
        <v>22</v>
      </c>
      <c r="B306" s="13" t="s">
        <v>23</v>
      </c>
      <c r="C306" s="13" t="s">
        <v>24</v>
      </c>
      <c r="D306" s="79">
        <v>112386980</v>
      </c>
      <c r="E306" s="14">
        <v>112387931</v>
      </c>
      <c r="H306" s="8"/>
      <c r="I306" s="11"/>
      <c r="J306" s="10"/>
    </row>
    <row r="309" spans="1:10">
      <c r="A309" s="1" t="s">
        <v>0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3" t="s">
        <v>162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88" t="s">
        <v>0</v>
      </c>
      <c r="B311" s="88" t="s">
        <v>2</v>
      </c>
      <c r="C311" s="88" t="s">
        <v>3</v>
      </c>
      <c r="D311" s="88" t="s">
        <v>4</v>
      </c>
      <c r="E311" s="88" t="s">
        <v>5</v>
      </c>
      <c r="F311" s="88" t="s">
        <v>6</v>
      </c>
      <c r="G311" s="90"/>
      <c r="H311" s="91"/>
      <c r="I311" s="88" t="s">
        <v>7</v>
      </c>
      <c r="J311" s="88" t="s">
        <v>8</v>
      </c>
    </row>
    <row r="312" spans="1:10">
      <c r="A312" s="89"/>
      <c r="B312" s="89"/>
      <c r="C312" s="89"/>
      <c r="D312" s="89"/>
      <c r="E312" s="89"/>
      <c r="F312" s="4" t="s">
        <v>9</v>
      </c>
      <c r="G312" s="4" t="s">
        <v>10</v>
      </c>
      <c r="H312" s="4" t="s">
        <v>11</v>
      </c>
      <c r="I312" s="89"/>
      <c r="J312" s="89"/>
    </row>
    <row r="313" spans="1:10">
      <c r="A313" s="5" t="s">
        <v>1449</v>
      </c>
      <c r="B313" s="6">
        <v>44904.755530578703</v>
      </c>
      <c r="C313" s="5" t="s">
        <v>1415</v>
      </c>
      <c r="F313" s="8">
        <v>1629.26</v>
      </c>
      <c r="I313" s="11" t="s">
        <v>9</v>
      </c>
      <c r="J313" s="10" t="s">
        <v>1415</v>
      </c>
    </row>
    <row r="314" spans="1:10">
      <c r="A314" s="12" t="s">
        <v>21</v>
      </c>
      <c r="B314" s="3"/>
      <c r="C314" s="3"/>
      <c r="F314" s="8"/>
      <c r="I314" s="11"/>
      <c r="J314" s="10"/>
    </row>
    <row r="315" spans="1:10" ht="15.75" customHeight="1">
      <c r="A315" s="13" t="s">
        <v>22</v>
      </c>
      <c r="B315" s="13" t="s">
        <v>23</v>
      </c>
      <c r="C315" s="13" t="s">
        <v>24</v>
      </c>
      <c r="D315" s="79">
        <v>112386982</v>
      </c>
      <c r="E315" s="14">
        <v>112387933</v>
      </c>
    </row>
    <row r="318" spans="1:10">
      <c r="A318" s="5" t="s">
        <v>1450</v>
      </c>
      <c r="B318" s="6">
        <v>44905.602878101847</v>
      </c>
      <c r="C318" s="5" t="s">
        <v>1415</v>
      </c>
      <c r="F318" s="8">
        <v>2675.68</v>
      </c>
      <c r="I318" s="11" t="s">
        <v>9</v>
      </c>
      <c r="J318" s="10" t="s">
        <v>1415</v>
      </c>
    </row>
    <row r="319" spans="1:10">
      <c r="A319" s="5" t="s">
        <v>1450</v>
      </c>
      <c r="B319" s="6">
        <v>44905.602878101847</v>
      </c>
      <c r="C319" s="5" t="s">
        <v>1415</v>
      </c>
      <c r="H319" s="8">
        <v>131.80000000000001</v>
      </c>
      <c r="I319" s="11" t="s">
        <v>226</v>
      </c>
      <c r="J319" s="10" t="s">
        <v>1415</v>
      </c>
    </row>
    <row r="320" spans="1:10">
      <c r="A320" s="12" t="s">
        <v>21</v>
      </c>
      <c r="B320" s="3"/>
      <c r="C320" s="3"/>
    </row>
    <row r="321" spans="1:10" ht="15.75" customHeight="1">
      <c r="A321" s="13" t="s">
        <v>22</v>
      </c>
      <c r="B321" s="13" t="s">
        <v>23</v>
      </c>
      <c r="C321" s="13" t="s">
        <v>24</v>
      </c>
      <c r="D321" s="79">
        <v>112396598</v>
      </c>
      <c r="E321" s="14">
        <v>112399602</v>
      </c>
    </row>
    <row r="324" spans="1:10">
      <c r="A324" s="1" t="s">
        <v>0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3" t="s">
        <v>167</v>
      </c>
      <c r="B325" s="2"/>
      <c r="C325" s="2"/>
      <c r="D325" s="2"/>
      <c r="E325" s="2"/>
      <c r="F325" s="2"/>
      <c r="G325" s="2"/>
      <c r="H325" s="2"/>
      <c r="I325" s="2"/>
      <c r="J325" s="2"/>
    </row>
    <row r="326" spans="1:10">
      <c r="A326" s="88" t="s">
        <v>0</v>
      </c>
      <c r="B326" s="88" t="s">
        <v>2</v>
      </c>
      <c r="C326" s="88" t="s">
        <v>3</v>
      </c>
      <c r="D326" s="88" t="s">
        <v>4</v>
      </c>
      <c r="E326" s="88" t="s">
        <v>5</v>
      </c>
      <c r="F326" s="88" t="s">
        <v>6</v>
      </c>
      <c r="G326" s="90"/>
      <c r="H326" s="91"/>
      <c r="I326" s="88" t="s">
        <v>7</v>
      </c>
      <c r="J326" s="88" t="s">
        <v>8</v>
      </c>
    </row>
    <row r="327" spans="1:10">
      <c r="A327" s="89"/>
      <c r="B327" s="89"/>
      <c r="C327" s="89"/>
      <c r="D327" s="89"/>
      <c r="E327" s="89"/>
      <c r="F327" s="4" t="s">
        <v>9</v>
      </c>
      <c r="G327" s="4" t="s">
        <v>10</v>
      </c>
      <c r="H327" s="4" t="s">
        <v>11</v>
      </c>
      <c r="I327" s="89"/>
      <c r="J327" s="89"/>
    </row>
    <row r="328" spans="1:10">
      <c r="A328" s="5" t="s">
        <v>1451</v>
      </c>
      <c r="B328" s="6">
        <v>44907.752518344911</v>
      </c>
      <c r="C328" s="5" t="s">
        <v>1415</v>
      </c>
      <c r="H328" s="8">
        <v>97</v>
      </c>
      <c r="I328" s="11" t="s">
        <v>226</v>
      </c>
      <c r="J328" s="10" t="s">
        <v>1415</v>
      </c>
    </row>
    <row r="329" spans="1:10">
      <c r="A329" s="5" t="s">
        <v>1451</v>
      </c>
      <c r="B329" s="6">
        <v>44907.752518344911</v>
      </c>
      <c r="C329" s="5" t="s">
        <v>1415</v>
      </c>
      <c r="F329" s="8">
        <v>3600.21</v>
      </c>
      <c r="I329" s="11" t="s">
        <v>9</v>
      </c>
      <c r="J329" s="10" t="s">
        <v>1415</v>
      </c>
    </row>
    <row r="330" spans="1:10">
      <c r="A330" s="12" t="s">
        <v>21</v>
      </c>
      <c r="B330" s="3"/>
      <c r="C330" s="3"/>
      <c r="F330" s="8"/>
    </row>
    <row r="331" spans="1:10" ht="15.75" customHeight="1">
      <c r="A331" s="13" t="s">
        <v>22</v>
      </c>
      <c r="B331" s="13" t="s">
        <v>23</v>
      </c>
      <c r="C331" s="13" t="s">
        <v>24</v>
      </c>
      <c r="D331" s="79">
        <v>112405298</v>
      </c>
      <c r="E331" s="14">
        <v>112405687</v>
      </c>
    </row>
    <row r="334" spans="1:10">
      <c r="A334" s="1" t="s">
        <v>0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3" t="s">
        <v>171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88" t="s">
        <v>0</v>
      </c>
      <c r="B336" s="88" t="s">
        <v>2</v>
      </c>
      <c r="C336" s="88" t="s">
        <v>3</v>
      </c>
      <c r="D336" s="88" t="s">
        <v>4</v>
      </c>
      <c r="E336" s="88" t="s">
        <v>5</v>
      </c>
      <c r="F336" s="88" t="s">
        <v>6</v>
      </c>
      <c r="G336" s="90"/>
      <c r="H336" s="91"/>
      <c r="I336" s="88" t="s">
        <v>7</v>
      </c>
      <c r="J336" s="88" t="s">
        <v>8</v>
      </c>
    </row>
    <row r="337" spans="1:10">
      <c r="A337" s="89"/>
      <c r="B337" s="89"/>
      <c r="C337" s="89"/>
      <c r="D337" s="89"/>
      <c r="E337" s="89"/>
      <c r="F337" s="4" t="s">
        <v>9</v>
      </c>
      <c r="G337" s="4" t="s">
        <v>10</v>
      </c>
      <c r="H337" s="4" t="s">
        <v>11</v>
      </c>
      <c r="I337" s="89"/>
      <c r="J337" s="89"/>
    </row>
    <row r="338" spans="1:10">
      <c r="A338" s="5" t="s">
        <v>1452</v>
      </c>
      <c r="B338" s="6">
        <v>44908.753989097233</v>
      </c>
      <c r="C338" s="5" t="s">
        <v>1415</v>
      </c>
      <c r="F338" s="8">
        <v>3015.42</v>
      </c>
      <c r="I338" s="11" t="s">
        <v>9</v>
      </c>
      <c r="J338" s="10" t="s">
        <v>1415</v>
      </c>
    </row>
    <row r="339" spans="1:10">
      <c r="A339" s="12" t="s">
        <v>21</v>
      </c>
      <c r="B339" s="3"/>
      <c r="C339" s="3"/>
    </row>
    <row r="340" spans="1:10" ht="15.75" customHeight="1">
      <c r="A340" s="13" t="s">
        <v>22</v>
      </c>
      <c r="B340" s="13" t="s">
        <v>23</v>
      </c>
      <c r="C340" s="13" t="s">
        <v>24</v>
      </c>
      <c r="D340" s="21">
        <v>112413168</v>
      </c>
      <c r="E340" s="14">
        <v>112413250</v>
      </c>
    </row>
    <row r="343" spans="1:10">
      <c r="A343" s="1" t="s">
        <v>0</v>
      </c>
      <c r="B343" s="2"/>
      <c r="C343" s="2"/>
      <c r="D343" s="2"/>
      <c r="E343" s="2"/>
      <c r="F343" s="2"/>
      <c r="G343" s="2"/>
      <c r="H343" s="2"/>
      <c r="I343" s="2"/>
      <c r="J343" s="2"/>
    </row>
    <row r="344" spans="1:10">
      <c r="A344" s="3" t="s">
        <v>174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88" t="s">
        <v>0</v>
      </c>
      <c r="B345" s="88" t="s">
        <v>2</v>
      </c>
      <c r="C345" s="88" t="s">
        <v>3</v>
      </c>
      <c r="D345" s="88" t="s">
        <v>4</v>
      </c>
      <c r="E345" s="88" t="s">
        <v>5</v>
      </c>
      <c r="F345" s="88" t="s">
        <v>6</v>
      </c>
      <c r="G345" s="90"/>
      <c r="H345" s="91"/>
      <c r="I345" s="88" t="s">
        <v>7</v>
      </c>
      <c r="J345" s="88" t="s">
        <v>8</v>
      </c>
    </row>
    <row r="346" spans="1:10">
      <c r="A346" s="89"/>
      <c r="B346" s="89"/>
      <c r="C346" s="89"/>
      <c r="D346" s="89"/>
      <c r="E346" s="89"/>
      <c r="F346" s="4" t="s">
        <v>9</v>
      </c>
      <c r="G346" s="4" t="s">
        <v>10</v>
      </c>
      <c r="H346" s="4" t="s">
        <v>11</v>
      </c>
      <c r="I346" s="89"/>
      <c r="J346" s="89"/>
    </row>
    <row r="347" spans="1:10">
      <c r="A347" s="5" t="s">
        <v>1453</v>
      </c>
      <c r="B347" s="6">
        <v>44909.757719293979</v>
      </c>
      <c r="C347" s="5" t="s">
        <v>1415</v>
      </c>
      <c r="D347" s="7"/>
      <c r="E347" s="10"/>
      <c r="F347" s="8">
        <v>4907.84</v>
      </c>
      <c r="I347" s="11" t="s">
        <v>9</v>
      </c>
      <c r="J347" s="10" t="s">
        <v>1415</v>
      </c>
    </row>
    <row r="348" spans="1:10">
      <c r="A348" s="12" t="s">
        <v>21</v>
      </c>
      <c r="B348" s="3"/>
      <c r="C348" s="3"/>
      <c r="D348" s="7"/>
      <c r="E348" s="10"/>
      <c r="H348" s="8"/>
      <c r="I348" s="11"/>
      <c r="J348" s="5"/>
    </row>
    <row r="349" spans="1:10" ht="15.75" customHeight="1">
      <c r="A349" s="13" t="s">
        <v>22</v>
      </c>
      <c r="B349" s="13" t="s">
        <v>23</v>
      </c>
      <c r="C349" s="13" t="s">
        <v>24</v>
      </c>
      <c r="D349" s="21">
        <v>112414943</v>
      </c>
      <c r="E349" s="14">
        <v>112414997</v>
      </c>
      <c r="H349" s="8"/>
      <c r="I349" s="11"/>
      <c r="J349" s="5"/>
    </row>
    <row r="352" spans="1:10">
      <c r="A352" s="1" t="s">
        <v>0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3" t="s">
        <v>178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88" t="s">
        <v>0</v>
      </c>
      <c r="B354" s="88" t="s">
        <v>2</v>
      </c>
      <c r="C354" s="88" t="s">
        <v>3</v>
      </c>
      <c r="D354" s="88" t="s">
        <v>4</v>
      </c>
      <c r="E354" s="88" t="s">
        <v>5</v>
      </c>
      <c r="F354" s="88" t="s">
        <v>6</v>
      </c>
      <c r="G354" s="90"/>
      <c r="H354" s="91"/>
      <c r="I354" s="88" t="s">
        <v>7</v>
      </c>
      <c r="J354" s="88" t="s">
        <v>8</v>
      </c>
    </row>
    <row r="355" spans="1:10">
      <c r="A355" s="89"/>
      <c r="B355" s="89"/>
      <c r="C355" s="89"/>
      <c r="D355" s="89"/>
      <c r="E355" s="89"/>
      <c r="F355" s="4" t="s">
        <v>9</v>
      </c>
      <c r="G355" s="4" t="s">
        <v>10</v>
      </c>
      <c r="H355" s="4" t="s">
        <v>11</v>
      </c>
      <c r="I355" s="89"/>
      <c r="J355" s="89"/>
    </row>
    <row r="356" spans="1:10">
      <c r="A356" s="5" t="s">
        <v>1454</v>
      </c>
      <c r="B356" s="6">
        <v>44910.759572222218</v>
      </c>
      <c r="C356" s="5" t="s">
        <v>1415</v>
      </c>
      <c r="D356" s="7"/>
      <c r="E356" s="10"/>
      <c r="F356" s="8">
        <v>2350.52</v>
      </c>
      <c r="I356" s="11" t="s">
        <v>9</v>
      </c>
      <c r="J356" s="10" t="s">
        <v>1415</v>
      </c>
    </row>
    <row r="357" spans="1:10">
      <c r="A357" s="12" t="s">
        <v>21</v>
      </c>
      <c r="B357" s="3"/>
      <c r="C357" s="3"/>
      <c r="D357" s="7"/>
      <c r="E357" s="10"/>
      <c r="H357" s="8"/>
      <c r="I357" s="11"/>
      <c r="J357" s="10"/>
    </row>
    <row r="358" spans="1:10" ht="15.75" customHeight="1">
      <c r="A358" s="13" t="s">
        <v>22</v>
      </c>
      <c r="B358" s="13" t="s">
        <v>23</v>
      </c>
      <c r="C358" s="13" t="s">
        <v>24</v>
      </c>
      <c r="D358" s="21">
        <v>112433277</v>
      </c>
      <c r="E358" s="14">
        <v>112433376</v>
      </c>
      <c r="H358" s="8"/>
      <c r="I358" s="11"/>
      <c r="J358" s="10"/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181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88" t="s">
        <v>0</v>
      </c>
      <c r="B363" s="88" t="s">
        <v>2</v>
      </c>
      <c r="C363" s="88" t="s">
        <v>3</v>
      </c>
      <c r="D363" s="88" t="s">
        <v>4</v>
      </c>
      <c r="E363" s="88" t="s">
        <v>5</v>
      </c>
      <c r="F363" s="88" t="s">
        <v>6</v>
      </c>
      <c r="G363" s="90"/>
      <c r="H363" s="91"/>
      <c r="I363" s="88" t="s">
        <v>7</v>
      </c>
      <c r="J363" s="88" t="s">
        <v>8</v>
      </c>
    </row>
    <row r="364" spans="1:10">
      <c r="A364" s="89"/>
      <c r="B364" s="89"/>
      <c r="C364" s="89"/>
      <c r="D364" s="89"/>
      <c r="E364" s="89"/>
      <c r="F364" s="4" t="s">
        <v>9</v>
      </c>
      <c r="G364" s="4" t="s">
        <v>10</v>
      </c>
      <c r="H364" s="4" t="s">
        <v>11</v>
      </c>
      <c r="I364" s="89"/>
      <c r="J364" s="89"/>
    </row>
    <row r="365" spans="1:10">
      <c r="A365" s="5" t="s">
        <v>1455</v>
      </c>
      <c r="B365" s="6">
        <v>44911.753044490739</v>
      </c>
      <c r="C365" s="5" t="s">
        <v>1415</v>
      </c>
      <c r="D365" s="7"/>
      <c r="E365" s="10"/>
      <c r="F365" s="8">
        <v>4457.6400000000003</v>
      </c>
      <c r="I365" s="11" t="s">
        <v>9</v>
      </c>
      <c r="J365" s="10" t="s">
        <v>1415</v>
      </c>
    </row>
    <row r="366" spans="1:10">
      <c r="A366" s="12" t="s">
        <v>21</v>
      </c>
      <c r="B366" s="3"/>
      <c r="C366" s="3"/>
      <c r="D366" s="7"/>
      <c r="E366" s="10"/>
      <c r="H366" s="8"/>
      <c r="I366" s="11"/>
      <c r="J366" s="5"/>
    </row>
    <row r="367" spans="1:10" ht="15.75" customHeight="1">
      <c r="A367" s="13" t="s">
        <v>22</v>
      </c>
      <c r="B367" s="13" t="s">
        <v>23</v>
      </c>
      <c r="C367" s="13" t="s">
        <v>24</v>
      </c>
      <c r="D367" s="21">
        <v>112433288</v>
      </c>
      <c r="E367" s="14">
        <v>112433377</v>
      </c>
      <c r="H367" s="8"/>
      <c r="I367" s="11"/>
      <c r="J367" s="5"/>
    </row>
    <row r="368" spans="1:10">
      <c r="A368" s="5"/>
      <c r="B368" s="6"/>
      <c r="C368" s="5"/>
      <c r="D368" s="7"/>
      <c r="E368" s="10"/>
      <c r="H368" s="8"/>
      <c r="I368" s="11"/>
      <c r="J368" s="5"/>
    </row>
    <row r="369" spans="1:10">
      <c r="A369" s="5"/>
      <c r="B369" s="6"/>
      <c r="C369" s="5"/>
      <c r="D369" s="7"/>
      <c r="E369" s="10"/>
      <c r="H369" s="8"/>
      <c r="I369" s="11"/>
      <c r="J369" s="5"/>
    </row>
    <row r="370" spans="1:10">
      <c r="A370" s="1" t="s">
        <v>0</v>
      </c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A371" s="3" t="s">
        <v>185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88" t="s">
        <v>0</v>
      </c>
      <c r="B372" s="88" t="s">
        <v>2</v>
      </c>
      <c r="C372" s="88" t="s">
        <v>3</v>
      </c>
      <c r="D372" s="88" t="s">
        <v>4</v>
      </c>
      <c r="E372" s="88" t="s">
        <v>5</v>
      </c>
      <c r="F372" s="88" t="s">
        <v>6</v>
      </c>
      <c r="G372" s="90"/>
      <c r="H372" s="91"/>
      <c r="I372" s="88" t="s">
        <v>7</v>
      </c>
      <c r="J372" s="88" t="s">
        <v>8</v>
      </c>
    </row>
    <row r="373" spans="1:10">
      <c r="A373" s="89"/>
      <c r="B373" s="89"/>
      <c r="C373" s="89"/>
      <c r="D373" s="89"/>
      <c r="E373" s="89"/>
      <c r="F373" s="4" t="s">
        <v>9</v>
      </c>
      <c r="G373" s="4" t="s">
        <v>10</v>
      </c>
      <c r="H373" s="4" t="s">
        <v>11</v>
      </c>
      <c r="I373" s="89"/>
      <c r="J373" s="89"/>
    </row>
    <row r="374" spans="1:10">
      <c r="A374" s="5" t="s">
        <v>1456</v>
      </c>
      <c r="B374" s="6">
        <v>44912.59702439815</v>
      </c>
      <c r="C374" s="5" t="s">
        <v>1415</v>
      </c>
      <c r="D374" s="7"/>
      <c r="E374" s="10"/>
      <c r="F374" s="8">
        <v>3118.73</v>
      </c>
      <c r="I374" s="11" t="s">
        <v>9</v>
      </c>
      <c r="J374" s="10" t="s">
        <v>1415</v>
      </c>
    </row>
    <row r="375" spans="1:10">
      <c r="A375" s="12" t="s">
        <v>21</v>
      </c>
      <c r="B375" s="3"/>
      <c r="C375" s="3"/>
      <c r="D375" s="7"/>
      <c r="E375" s="10"/>
      <c r="H375" s="8"/>
      <c r="I375" s="11"/>
      <c r="J375" s="5"/>
    </row>
    <row r="376" spans="1:10" ht="15.75" customHeight="1">
      <c r="A376" s="13" t="s">
        <v>22</v>
      </c>
      <c r="B376" s="13" t="s">
        <v>23</v>
      </c>
      <c r="C376" s="13" t="s">
        <v>24</v>
      </c>
      <c r="D376" s="21">
        <v>112441807</v>
      </c>
      <c r="E376" s="14">
        <v>112441904</v>
      </c>
      <c r="H376" s="8"/>
      <c r="I376" s="11"/>
      <c r="J376" s="5"/>
    </row>
    <row r="379" spans="1:10">
      <c r="A379" s="1" t="s">
        <v>0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3" t="s">
        <v>188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88" t="s">
        <v>0</v>
      </c>
      <c r="B381" s="88" t="s">
        <v>2</v>
      </c>
      <c r="C381" s="88" t="s">
        <v>3</v>
      </c>
      <c r="D381" s="88" t="s">
        <v>4</v>
      </c>
      <c r="E381" s="88" t="s">
        <v>5</v>
      </c>
      <c r="F381" s="88" t="s">
        <v>6</v>
      </c>
      <c r="G381" s="90"/>
      <c r="H381" s="91"/>
      <c r="I381" s="88" t="s">
        <v>7</v>
      </c>
      <c r="J381" s="88" t="s">
        <v>8</v>
      </c>
    </row>
    <row r="382" spans="1:10">
      <c r="A382" s="89"/>
      <c r="B382" s="89"/>
      <c r="C382" s="89"/>
      <c r="D382" s="89"/>
      <c r="E382" s="89"/>
      <c r="F382" s="4" t="s">
        <v>9</v>
      </c>
      <c r="G382" s="4" t="s">
        <v>10</v>
      </c>
      <c r="H382" s="4" t="s">
        <v>11</v>
      </c>
      <c r="I382" s="89"/>
      <c r="J382" s="89"/>
    </row>
    <row r="383" spans="1:10">
      <c r="A383" s="5" t="s">
        <v>1457</v>
      </c>
      <c r="B383" s="6">
        <v>44914.75425820602</v>
      </c>
      <c r="C383" s="5" t="s">
        <v>1415</v>
      </c>
      <c r="D383" s="7"/>
      <c r="E383" s="10"/>
      <c r="F383" s="8">
        <v>2951.93</v>
      </c>
      <c r="I383" s="11" t="s">
        <v>9</v>
      </c>
      <c r="J383" s="10" t="s">
        <v>1415</v>
      </c>
    </row>
    <row r="384" spans="1:10">
      <c r="A384" s="12" t="s">
        <v>21</v>
      </c>
      <c r="B384" s="3"/>
      <c r="C384" s="3"/>
      <c r="D384" s="7"/>
      <c r="E384" s="10"/>
      <c r="H384" s="8"/>
      <c r="I384" s="11"/>
      <c r="J384" s="10"/>
    </row>
    <row r="385" spans="1:10" ht="15.75" customHeight="1">
      <c r="A385" s="13" t="s">
        <v>22</v>
      </c>
      <c r="B385" s="13" t="s">
        <v>23</v>
      </c>
      <c r="C385" s="13" t="s">
        <v>24</v>
      </c>
      <c r="D385" s="21">
        <v>112449452</v>
      </c>
      <c r="E385" s="14">
        <v>112450169</v>
      </c>
      <c r="H385" s="8"/>
      <c r="I385" s="11"/>
      <c r="J385" s="10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191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88" t="s">
        <v>0</v>
      </c>
      <c r="B390" s="88" t="s">
        <v>2</v>
      </c>
      <c r="C390" s="88" t="s">
        <v>3</v>
      </c>
      <c r="D390" s="88" t="s">
        <v>4</v>
      </c>
      <c r="E390" s="88" t="s">
        <v>5</v>
      </c>
      <c r="F390" s="88" t="s">
        <v>6</v>
      </c>
      <c r="G390" s="90"/>
      <c r="H390" s="91"/>
      <c r="I390" s="88" t="s">
        <v>7</v>
      </c>
      <c r="J390" s="88" t="s">
        <v>8</v>
      </c>
    </row>
    <row r="391" spans="1:10">
      <c r="A391" s="89"/>
      <c r="B391" s="89"/>
      <c r="C391" s="89"/>
      <c r="D391" s="89"/>
      <c r="E391" s="89"/>
      <c r="F391" s="4" t="s">
        <v>9</v>
      </c>
      <c r="G391" s="4" t="s">
        <v>10</v>
      </c>
      <c r="H391" s="4" t="s">
        <v>11</v>
      </c>
      <c r="I391" s="89"/>
      <c r="J391" s="89"/>
    </row>
    <row r="392" spans="1:10">
      <c r="A392" s="5" t="s">
        <v>1458</v>
      </c>
      <c r="B392" s="6">
        <v>44915.765009814822</v>
      </c>
      <c r="C392" s="5" t="s">
        <v>1415</v>
      </c>
      <c r="D392" s="7"/>
      <c r="E392" s="10"/>
      <c r="F392" s="8">
        <v>5740.51</v>
      </c>
      <c r="I392" s="11" t="s">
        <v>9</v>
      </c>
      <c r="J392" s="10" t="s">
        <v>1415</v>
      </c>
    </row>
    <row r="393" spans="1:10">
      <c r="A393" s="12" t="s">
        <v>21</v>
      </c>
      <c r="B393" s="3"/>
      <c r="C393" s="3"/>
      <c r="D393" s="7"/>
      <c r="E393" s="10"/>
      <c r="H393" s="8"/>
      <c r="I393" s="11"/>
      <c r="J393" s="10"/>
    </row>
    <row r="394" spans="1:10" ht="15.75" customHeight="1">
      <c r="A394" s="13" t="s">
        <v>22</v>
      </c>
      <c r="B394" s="13" t="s">
        <v>23</v>
      </c>
      <c r="C394" s="13" t="s">
        <v>24</v>
      </c>
      <c r="D394" s="21">
        <v>112458426</v>
      </c>
      <c r="E394" s="14">
        <v>112458641</v>
      </c>
      <c r="H394" s="8"/>
      <c r="I394" s="11"/>
      <c r="J394" s="10"/>
    </row>
    <row r="397" spans="1:10">
      <c r="A397" s="1" t="s">
        <v>0</v>
      </c>
      <c r="B397" s="2"/>
      <c r="C397" s="2"/>
      <c r="D397" s="2"/>
      <c r="E397" s="2"/>
      <c r="F397" s="2"/>
      <c r="G397" s="2"/>
      <c r="H397" s="2"/>
      <c r="I397" s="2"/>
      <c r="J397" s="2"/>
    </row>
    <row r="398" spans="1:10">
      <c r="A398" s="3" t="s">
        <v>194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88" t="s">
        <v>0</v>
      </c>
      <c r="B399" s="88" t="s">
        <v>2</v>
      </c>
      <c r="C399" s="88" t="s">
        <v>3</v>
      </c>
      <c r="D399" s="88" t="s">
        <v>4</v>
      </c>
      <c r="E399" s="88" t="s">
        <v>5</v>
      </c>
      <c r="F399" s="88" t="s">
        <v>6</v>
      </c>
      <c r="G399" s="90"/>
      <c r="H399" s="91"/>
      <c r="I399" s="88" t="s">
        <v>7</v>
      </c>
      <c r="J399" s="88" t="s">
        <v>8</v>
      </c>
    </row>
    <row r="400" spans="1:10">
      <c r="A400" s="89"/>
      <c r="B400" s="89"/>
      <c r="C400" s="89"/>
      <c r="D400" s="89"/>
      <c r="E400" s="89"/>
      <c r="F400" s="4" t="s">
        <v>9</v>
      </c>
      <c r="G400" s="4" t="s">
        <v>10</v>
      </c>
      <c r="H400" s="4" t="s">
        <v>11</v>
      </c>
      <c r="I400" s="89"/>
      <c r="J400" s="89"/>
    </row>
    <row r="401" spans="1:10">
      <c r="A401" s="5" t="s">
        <v>1459</v>
      </c>
      <c r="B401" s="6">
        <v>44916.758304629628</v>
      </c>
      <c r="C401" s="5" t="s">
        <v>1415</v>
      </c>
      <c r="D401" s="7"/>
      <c r="E401" s="10"/>
      <c r="F401" s="8">
        <v>3821.38</v>
      </c>
      <c r="I401" s="11" t="s">
        <v>9</v>
      </c>
      <c r="J401" s="10" t="s">
        <v>1415</v>
      </c>
    </row>
    <row r="402" spans="1:10">
      <c r="A402" s="5" t="s">
        <v>1459</v>
      </c>
      <c r="B402" s="6">
        <v>44916.758304629628</v>
      </c>
      <c r="C402" s="5" t="s">
        <v>1415</v>
      </c>
      <c r="D402" s="7"/>
      <c r="E402" s="10"/>
      <c r="H402" s="8">
        <v>119.37</v>
      </c>
      <c r="I402" s="11" t="s">
        <v>226</v>
      </c>
      <c r="J402" s="10" t="s">
        <v>1415</v>
      </c>
    </row>
    <row r="403" spans="1:10">
      <c r="A403" s="12" t="s">
        <v>21</v>
      </c>
      <c r="B403" s="3"/>
      <c r="C403" s="3"/>
      <c r="D403" s="7"/>
      <c r="E403" s="10"/>
      <c r="H403" s="8"/>
      <c r="I403" s="11"/>
      <c r="J403" s="5"/>
    </row>
    <row r="404" spans="1:10" ht="15.75" customHeight="1">
      <c r="A404" s="13" t="s">
        <v>22</v>
      </c>
      <c r="B404" s="13" t="s">
        <v>23</v>
      </c>
      <c r="C404" s="13" t="s">
        <v>24</v>
      </c>
      <c r="D404" s="21">
        <v>112459959</v>
      </c>
      <c r="E404" s="14">
        <v>112460067</v>
      </c>
      <c r="H404" s="8"/>
      <c r="I404" s="11"/>
      <c r="J404" s="5"/>
    </row>
    <row r="405" spans="1:10">
      <c r="A405" s="5"/>
      <c r="B405" s="6"/>
      <c r="C405" s="5"/>
      <c r="D405" s="7"/>
      <c r="E405" s="10"/>
      <c r="H405" s="8"/>
      <c r="I405" s="11"/>
      <c r="J405" s="5"/>
    </row>
    <row r="407" spans="1:10">
      <c r="A407" s="1" t="s">
        <v>0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3" t="s">
        <v>197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88" t="s">
        <v>0</v>
      </c>
      <c r="B409" s="88" t="s">
        <v>2</v>
      </c>
      <c r="C409" s="88" t="s">
        <v>3</v>
      </c>
      <c r="D409" s="88" t="s">
        <v>4</v>
      </c>
      <c r="E409" s="88" t="s">
        <v>5</v>
      </c>
      <c r="F409" s="88" t="s">
        <v>6</v>
      </c>
      <c r="G409" s="90"/>
      <c r="H409" s="91"/>
      <c r="I409" s="88" t="s">
        <v>7</v>
      </c>
      <c r="J409" s="88" t="s">
        <v>8</v>
      </c>
    </row>
    <row r="410" spans="1:10">
      <c r="A410" s="89"/>
      <c r="B410" s="89"/>
      <c r="C410" s="89"/>
      <c r="D410" s="89"/>
      <c r="E410" s="89"/>
      <c r="F410" s="4" t="s">
        <v>9</v>
      </c>
      <c r="G410" s="4" t="s">
        <v>10</v>
      </c>
      <c r="H410" s="4" t="s">
        <v>11</v>
      </c>
      <c r="I410" s="89"/>
      <c r="J410" s="89"/>
    </row>
    <row r="411" spans="1:10">
      <c r="A411" s="5" t="s">
        <v>1460</v>
      </c>
      <c r="B411" s="6">
        <v>44917.767724710648</v>
      </c>
      <c r="C411" s="5" t="s">
        <v>1415</v>
      </c>
      <c r="D411" s="7"/>
      <c r="E411" s="10"/>
      <c r="F411" s="8">
        <v>4402.6499999999996</v>
      </c>
      <c r="I411" s="11" t="s">
        <v>9</v>
      </c>
      <c r="J411" s="10" t="s">
        <v>1415</v>
      </c>
    </row>
    <row r="412" spans="1:10">
      <c r="A412" s="12" t="s">
        <v>21</v>
      </c>
      <c r="B412" s="3"/>
      <c r="C412" s="3"/>
      <c r="D412" s="7"/>
      <c r="E412" s="10"/>
      <c r="H412" s="8"/>
      <c r="I412" s="11"/>
      <c r="J412" s="5"/>
    </row>
    <row r="413" spans="1:10" ht="15.75" customHeight="1">
      <c r="A413" s="13" t="s">
        <v>22</v>
      </c>
      <c r="B413" s="13" t="s">
        <v>23</v>
      </c>
      <c r="C413" s="13" t="s">
        <v>24</v>
      </c>
      <c r="D413" s="21">
        <v>112478002</v>
      </c>
      <c r="E413" s="14">
        <v>112478138</v>
      </c>
      <c r="H413" s="8"/>
      <c r="I413" s="11"/>
      <c r="J413" s="5"/>
    </row>
    <row r="416" spans="1:10">
      <c r="A416" s="1" t="s">
        <v>0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3" t="s">
        <v>208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88" t="s">
        <v>0</v>
      </c>
      <c r="B418" s="88" t="s">
        <v>2</v>
      </c>
      <c r="C418" s="88" t="s">
        <v>3</v>
      </c>
      <c r="D418" s="88" t="s">
        <v>4</v>
      </c>
      <c r="E418" s="88" t="s">
        <v>5</v>
      </c>
      <c r="F418" s="88" t="s">
        <v>6</v>
      </c>
      <c r="G418" s="90"/>
      <c r="H418" s="91"/>
      <c r="I418" s="88" t="s">
        <v>7</v>
      </c>
      <c r="J418" s="88" t="s">
        <v>8</v>
      </c>
    </row>
    <row r="419" spans="1:10">
      <c r="A419" s="89"/>
      <c r="B419" s="89"/>
      <c r="C419" s="89"/>
      <c r="D419" s="89"/>
      <c r="E419" s="89"/>
      <c r="F419" s="4" t="s">
        <v>9</v>
      </c>
      <c r="G419" s="4" t="s">
        <v>10</v>
      </c>
      <c r="H419" s="4" t="s">
        <v>11</v>
      </c>
      <c r="I419" s="89"/>
      <c r="J419" s="89"/>
    </row>
    <row r="420" spans="1:10">
      <c r="A420" s="5" t="s">
        <v>1461</v>
      </c>
      <c r="B420" s="6">
        <v>44918.758874490741</v>
      </c>
      <c r="C420" s="5" t="s">
        <v>1415</v>
      </c>
      <c r="D420" s="7"/>
      <c r="E420" s="10"/>
      <c r="F420" s="8">
        <v>2392.62</v>
      </c>
      <c r="I420" s="11" t="s">
        <v>9</v>
      </c>
      <c r="J420" s="10" t="s">
        <v>1415</v>
      </c>
    </row>
    <row r="421" spans="1:10">
      <c r="A421" s="5" t="s">
        <v>1461</v>
      </c>
      <c r="B421" s="6">
        <v>44918.758874490741</v>
      </c>
      <c r="C421" s="5" t="s">
        <v>1415</v>
      </c>
      <c r="D421" s="7"/>
      <c r="E421" s="10"/>
      <c r="H421" s="8">
        <v>158.46</v>
      </c>
      <c r="I421" s="11" t="s">
        <v>226</v>
      </c>
      <c r="J421" s="10" t="s">
        <v>1415</v>
      </c>
    </row>
    <row r="422" spans="1:10">
      <c r="A422" s="12" t="s">
        <v>21</v>
      </c>
      <c r="B422" s="3"/>
      <c r="C422" s="3"/>
      <c r="D422" s="7"/>
      <c r="E422" s="10"/>
      <c r="F422" s="8"/>
      <c r="I422" s="11"/>
      <c r="J422" s="10"/>
    </row>
    <row r="423" spans="1:10" ht="15.75" customHeight="1">
      <c r="A423" s="13" t="s">
        <v>22</v>
      </c>
      <c r="B423" s="13" t="s">
        <v>23</v>
      </c>
      <c r="C423" s="13" t="s">
        <v>24</v>
      </c>
      <c r="D423" s="21">
        <v>112478004</v>
      </c>
      <c r="E423" s="14">
        <v>112478142</v>
      </c>
      <c r="F423" s="8"/>
      <c r="I423" s="11"/>
      <c r="J423" s="10"/>
    </row>
    <row r="424" spans="1:10">
      <c r="A424" s="5"/>
      <c r="B424" s="6"/>
      <c r="C424" s="5"/>
      <c r="D424" s="7"/>
      <c r="E424" s="10"/>
      <c r="F424" s="8"/>
      <c r="I424" s="11"/>
      <c r="J424" s="10"/>
    </row>
    <row r="425" spans="1:10">
      <c r="A425" s="5"/>
      <c r="B425" s="6"/>
      <c r="C425" s="5"/>
      <c r="D425" s="7"/>
      <c r="E425" s="10"/>
      <c r="F425" s="8"/>
      <c r="I425" s="11"/>
      <c r="J425" s="10"/>
    </row>
    <row r="426" spans="1:10">
      <c r="A426" s="1" t="s">
        <v>0</v>
      </c>
      <c r="B426" s="2"/>
      <c r="C426" s="2"/>
      <c r="D426" s="2"/>
      <c r="E426" s="2"/>
      <c r="F426" s="2"/>
      <c r="G426" s="2"/>
      <c r="H426" s="2"/>
      <c r="I426" s="2"/>
      <c r="J426" s="2"/>
    </row>
    <row r="427" spans="1:10">
      <c r="A427" s="3" t="s">
        <v>211</v>
      </c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88" t="s">
        <v>0</v>
      </c>
      <c r="B428" s="88" t="s">
        <v>2</v>
      </c>
      <c r="C428" s="88" t="s">
        <v>3</v>
      </c>
      <c r="D428" s="88" t="s">
        <v>4</v>
      </c>
      <c r="E428" s="88" t="s">
        <v>5</v>
      </c>
      <c r="F428" s="88" t="s">
        <v>6</v>
      </c>
      <c r="G428" s="90"/>
      <c r="H428" s="91"/>
      <c r="I428" s="88" t="s">
        <v>7</v>
      </c>
      <c r="J428" s="88" t="s">
        <v>8</v>
      </c>
    </row>
    <row r="429" spans="1:10">
      <c r="A429" s="89"/>
      <c r="B429" s="89"/>
      <c r="C429" s="89"/>
      <c r="D429" s="89"/>
      <c r="E429" s="89"/>
      <c r="F429" s="4" t="s">
        <v>9</v>
      </c>
      <c r="G429" s="4" t="s">
        <v>10</v>
      </c>
      <c r="H429" s="4" t="s">
        <v>11</v>
      </c>
      <c r="I429" s="89"/>
      <c r="J429" s="89"/>
    </row>
    <row r="430" spans="1:10">
      <c r="A430" s="5" t="s">
        <v>1462</v>
      </c>
      <c r="B430" s="6">
        <v>44919.595153645831</v>
      </c>
      <c r="C430" s="5" t="s">
        <v>1415</v>
      </c>
      <c r="D430" s="7"/>
      <c r="E430" s="10"/>
      <c r="F430" s="8">
        <v>2060.6999999999998</v>
      </c>
      <c r="I430" s="11" t="s">
        <v>9</v>
      </c>
      <c r="J430" s="10" t="s">
        <v>1415</v>
      </c>
    </row>
    <row r="431" spans="1:10">
      <c r="A431" s="12" t="s">
        <v>21</v>
      </c>
      <c r="B431" s="3"/>
      <c r="C431" s="3"/>
      <c r="D431" s="7"/>
      <c r="E431" s="10"/>
      <c r="F431" s="8"/>
      <c r="I431" s="11"/>
      <c r="J431" s="10"/>
    </row>
    <row r="432" spans="1:10" ht="15.75" customHeight="1">
      <c r="A432" s="13" t="s">
        <v>22</v>
      </c>
      <c r="B432" s="13" t="s">
        <v>23</v>
      </c>
      <c r="C432" s="13" t="s">
        <v>24</v>
      </c>
      <c r="D432" s="21">
        <v>112486784</v>
      </c>
      <c r="E432" s="14">
        <v>112486893</v>
      </c>
      <c r="F432" s="8"/>
      <c r="I432" s="11"/>
      <c r="J432" s="10"/>
    </row>
    <row r="433" spans="1:10">
      <c r="A433" s="5"/>
      <c r="B433" s="6"/>
      <c r="C433" s="5"/>
      <c r="D433" s="7"/>
      <c r="E433" s="10"/>
      <c r="F433" s="8"/>
      <c r="I433" s="11"/>
      <c r="J433" s="10"/>
    </row>
    <row r="435" spans="1:10">
      <c r="A435" s="1" t="s">
        <v>0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3" t="s">
        <v>213</v>
      </c>
      <c r="B436" s="2"/>
      <c r="C436" s="2"/>
      <c r="D436" s="2"/>
      <c r="E436" s="2"/>
      <c r="F436" s="2"/>
      <c r="G436" s="2"/>
      <c r="H436" s="2"/>
      <c r="I436" s="2"/>
      <c r="J436" s="2"/>
    </row>
    <row r="437" spans="1:10">
      <c r="A437" s="88" t="s">
        <v>0</v>
      </c>
      <c r="B437" s="88" t="s">
        <v>2</v>
      </c>
      <c r="C437" s="88" t="s">
        <v>3</v>
      </c>
      <c r="D437" s="88" t="s">
        <v>4</v>
      </c>
      <c r="E437" s="88" t="s">
        <v>5</v>
      </c>
      <c r="F437" s="88" t="s">
        <v>6</v>
      </c>
      <c r="G437" s="90"/>
      <c r="H437" s="91"/>
      <c r="I437" s="88" t="s">
        <v>7</v>
      </c>
      <c r="J437" s="88" t="s">
        <v>8</v>
      </c>
    </row>
    <row r="438" spans="1:10">
      <c r="A438" s="89"/>
      <c r="B438" s="89"/>
      <c r="C438" s="89"/>
      <c r="D438" s="89"/>
      <c r="E438" s="89"/>
      <c r="F438" s="4" t="s">
        <v>9</v>
      </c>
      <c r="G438" s="4" t="s">
        <v>10</v>
      </c>
      <c r="H438" s="4" t="s">
        <v>11</v>
      </c>
      <c r="I438" s="89"/>
      <c r="J438" s="89"/>
    </row>
    <row r="439" spans="1:10">
      <c r="A439" s="23" t="s">
        <v>214</v>
      </c>
      <c r="B439" s="23"/>
      <c r="C439" s="23"/>
    </row>
    <row r="440" spans="1:10">
      <c r="A440" s="12" t="s">
        <v>21</v>
      </c>
      <c r="B440" s="3"/>
      <c r="C440" s="3"/>
    </row>
    <row r="441" spans="1:10">
      <c r="A441" s="13" t="s">
        <v>22</v>
      </c>
      <c r="B441" s="13" t="s">
        <v>23</v>
      </c>
      <c r="C441" s="13" t="s">
        <v>24</v>
      </c>
    </row>
    <row r="444" spans="1:10">
      <c r="A444" s="1" t="s">
        <v>0</v>
      </c>
      <c r="B444" s="2"/>
      <c r="C444" s="2"/>
      <c r="D444" s="2"/>
      <c r="E444" s="2"/>
      <c r="F444" s="2"/>
      <c r="G444" s="2"/>
      <c r="H444" s="2"/>
      <c r="I444" s="2"/>
      <c r="J444" s="2"/>
    </row>
    <row r="445" spans="1:10">
      <c r="A445" s="3" t="s">
        <v>215</v>
      </c>
      <c r="B445" s="2"/>
      <c r="C445" s="2"/>
      <c r="D445" s="2"/>
      <c r="E445" s="2"/>
      <c r="F445" s="2"/>
      <c r="G445" s="2"/>
      <c r="H445" s="2"/>
      <c r="I445" s="2"/>
      <c r="J445" s="2"/>
    </row>
    <row r="446" spans="1:10">
      <c r="A446" s="88" t="s">
        <v>0</v>
      </c>
      <c r="B446" s="88" t="s">
        <v>2</v>
      </c>
      <c r="C446" s="88" t="s">
        <v>3</v>
      </c>
      <c r="D446" s="88" t="s">
        <v>4</v>
      </c>
      <c r="E446" s="88" t="s">
        <v>5</v>
      </c>
      <c r="F446" s="88" t="s">
        <v>6</v>
      </c>
      <c r="G446" s="90"/>
      <c r="H446" s="91"/>
      <c r="I446" s="88" t="s">
        <v>7</v>
      </c>
      <c r="J446" s="88" t="s">
        <v>8</v>
      </c>
    </row>
    <row r="447" spans="1:10">
      <c r="A447" s="89"/>
      <c r="B447" s="89"/>
      <c r="C447" s="89"/>
      <c r="D447" s="89"/>
      <c r="E447" s="89"/>
      <c r="F447" s="4" t="s">
        <v>9</v>
      </c>
      <c r="G447" s="4" t="s">
        <v>10</v>
      </c>
      <c r="H447" s="4" t="s">
        <v>11</v>
      </c>
      <c r="I447" s="89"/>
      <c r="J447" s="89"/>
    </row>
    <row r="448" spans="1:10">
      <c r="A448" s="5" t="s">
        <v>1463</v>
      </c>
      <c r="B448" s="6">
        <v>44922.765097731477</v>
      </c>
      <c r="C448" s="5" t="s">
        <v>1415</v>
      </c>
      <c r="D448" s="7"/>
      <c r="E448" s="10"/>
      <c r="F448" s="8">
        <v>1162.21</v>
      </c>
      <c r="I448" s="11" t="s">
        <v>9</v>
      </c>
      <c r="J448" s="10" t="s">
        <v>1415</v>
      </c>
    </row>
    <row r="449" spans="1:10">
      <c r="A449" s="12" t="s">
        <v>21</v>
      </c>
      <c r="B449" s="3"/>
      <c r="C449" s="3"/>
      <c r="D449" s="7"/>
      <c r="E449" s="10"/>
      <c r="H449" s="8"/>
      <c r="I449" s="11"/>
      <c r="J449" s="10"/>
    </row>
    <row r="450" spans="1:10" ht="15.75" customHeight="1">
      <c r="A450" s="13" t="s">
        <v>22</v>
      </c>
      <c r="B450" s="13" t="s">
        <v>23</v>
      </c>
      <c r="C450" s="13" t="s">
        <v>24</v>
      </c>
      <c r="D450" s="21">
        <v>112493245</v>
      </c>
      <c r="E450" s="14">
        <v>112493994</v>
      </c>
      <c r="H450" s="8"/>
      <c r="I450" s="11"/>
      <c r="J450" s="10"/>
    </row>
    <row r="451" spans="1:10">
      <c r="A451" s="5"/>
      <c r="B451" s="6"/>
      <c r="C451" s="5"/>
      <c r="D451" s="7"/>
      <c r="E451" s="10"/>
      <c r="H451" s="8"/>
      <c r="I451" s="11"/>
      <c r="J451" s="10"/>
    </row>
    <row r="453" spans="1:10">
      <c r="A453" s="1" t="s">
        <v>0</v>
      </c>
      <c r="B453" s="2"/>
      <c r="C453" s="2"/>
      <c r="D453" s="2"/>
      <c r="E453" s="2"/>
      <c r="F453" s="2"/>
      <c r="G453" s="2"/>
      <c r="H453" s="2"/>
      <c r="I453" s="2"/>
      <c r="J453" s="2"/>
    </row>
    <row r="454" spans="1:10">
      <c r="A454" s="3" t="s">
        <v>219</v>
      </c>
      <c r="B454" s="2"/>
      <c r="C454" s="2"/>
      <c r="D454" s="2"/>
      <c r="E454" s="2"/>
      <c r="F454" s="2"/>
      <c r="G454" s="2"/>
      <c r="H454" s="2"/>
      <c r="I454" s="2"/>
      <c r="J454" s="2"/>
    </row>
    <row r="455" spans="1:10">
      <c r="A455" s="88" t="s">
        <v>0</v>
      </c>
      <c r="B455" s="88" t="s">
        <v>2</v>
      </c>
      <c r="C455" s="88" t="s">
        <v>3</v>
      </c>
      <c r="D455" s="88" t="s">
        <v>4</v>
      </c>
      <c r="E455" s="88" t="s">
        <v>5</v>
      </c>
      <c r="F455" s="88" t="s">
        <v>6</v>
      </c>
      <c r="G455" s="90"/>
      <c r="H455" s="91"/>
      <c r="I455" s="88" t="s">
        <v>7</v>
      </c>
      <c r="J455" s="88" t="s">
        <v>8</v>
      </c>
    </row>
    <row r="456" spans="1:10">
      <c r="A456" s="89"/>
      <c r="B456" s="89"/>
      <c r="C456" s="89"/>
      <c r="D456" s="89"/>
      <c r="E456" s="89"/>
      <c r="F456" s="4" t="s">
        <v>9</v>
      </c>
      <c r="G456" s="4" t="s">
        <v>10</v>
      </c>
      <c r="H456" s="4" t="s">
        <v>11</v>
      </c>
      <c r="I456" s="89"/>
      <c r="J456" s="89"/>
    </row>
    <row r="457" spans="1:10">
      <c r="A457" s="5" t="s">
        <v>1464</v>
      </c>
      <c r="B457" s="6">
        <v>44923.765109652777</v>
      </c>
      <c r="C457" s="5" t="s">
        <v>1415</v>
      </c>
      <c r="D457" s="7"/>
      <c r="E457" s="10"/>
      <c r="F457" s="8">
        <v>2919.51</v>
      </c>
      <c r="I457" s="11" t="s">
        <v>9</v>
      </c>
      <c r="J457" s="10" t="s">
        <v>1415</v>
      </c>
    </row>
    <row r="458" spans="1:10">
      <c r="A458" s="12" t="s">
        <v>21</v>
      </c>
      <c r="B458" s="3"/>
      <c r="C458" s="3"/>
      <c r="D458" s="7"/>
      <c r="E458" s="10"/>
      <c r="H458" s="8"/>
      <c r="I458" s="11"/>
      <c r="J458" s="5"/>
    </row>
    <row r="459" spans="1:10">
      <c r="A459" s="13" t="s">
        <v>22</v>
      </c>
      <c r="B459" s="13" t="s">
        <v>23</v>
      </c>
      <c r="C459" s="13" t="s">
        <v>24</v>
      </c>
      <c r="D459" s="7"/>
      <c r="E459" s="10"/>
      <c r="H459" s="8"/>
      <c r="I459" s="11"/>
      <c r="J459" s="5"/>
    </row>
  </sheetData>
  <mergeCells count="392">
    <mergeCell ref="A446:A447"/>
    <mergeCell ref="B446:B447"/>
    <mergeCell ref="C446:C447"/>
    <mergeCell ref="D446:D447"/>
    <mergeCell ref="E446:E447"/>
    <mergeCell ref="F446:H446"/>
    <mergeCell ref="I446:I447"/>
    <mergeCell ref="J446:J447"/>
    <mergeCell ref="A428:A429"/>
    <mergeCell ref="B428:B429"/>
    <mergeCell ref="C428:C429"/>
    <mergeCell ref="D428:D429"/>
    <mergeCell ref="E428:E429"/>
    <mergeCell ref="F428:H428"/>
    <mergeCell ref="I428:I429"/>
    <mergeCell ref="J428:J429"/>
    <mergeCell ref="A437:A438"/>
    <mergeCell ref="B437:B438"/>
    <mergeCell ref="C437:C438"/>
    <mergeCell ref="D437:D438"/>
    <mergeCell ref="E437:E438"/>
    <mergeCell ref="F437:H437"/>
    <mergeCell ref="I437:I438"/>
    <mergeCell ref="J437:J438"/>
    <mergeCell ref="A336:A337"/>
    <mergeCell ref="B336:B337"/>
    <mergeCell ref="C336:C337"/>
    <mergeCell ref="D336:D337"/>
    <mergeCell ref="E336:E337"/>
    <mergeCell ref="F336:H336"/>
    <mergeCell ref="I336:I337"/>
    <mergeCell ref="J336:J337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I169:I170"/>
    <mergeCell ref="J169:J170"/>
    <mergeCell ref="A169:A170"/>
    <mergeCell ref="B169:B170"/>
    <mergeCell ref="C169:C170"/>
    <mergeCell ref="D169:D170"/>
    <mergeCell ref="E169:E170"/>
    <mergeCell ref="F169:H169"/>
    <mergeCell ref="A190:A191"/>
    <mergeCell ref="B190:B191"/>
    <mergeCell ref="C190:C191"/>
    <mergeCell ref="D190:D191"/>
    <mergeCell ref="E190:E191"/>
    <mergeCell ref="F190:H190"/>
    <mergeCell ref="I190:I191"/>
    <mergeCell ref="J190:J191"/>
    <mergeCell ref="A160:A161"/>
    <mergeCell ref="B160:B161"/>
    <mergeCell ref="C160:C161"/>
    <mergeCell ref="D160:D161"/>
    <mergeCell ref="E160:E161"/>
    <mergeCell ref="F160:H160"/>
    <mergeCell ref="I160:I161"/>
    <mergeCell ref="J160:J161"/>
    <mergeCell ref="I151:I152"/>
    <mergeCell ref="J151:J152"/>
    <mergeCell ref="A151:A152"/>
    <mergeCell ref="B151:B152"/>
    <mergeCell ref="C151:C152"/>
    <mergeCell ref="D151:D152"/>
    <mergeCell ref="E151:E152"/>
    <mergeCell ref="F151:H151"/>
    <mergeCell ref="A142:A143"/>
    <mergeCell ref="B142:B143"/>
    <mergeCell ref="C142:C143"/>
    <mergeCell ref="D142:D143"/>
    <mergeCell ref="E142:E143"/>
    <mergeCell ref="F142:H142"/>
    <mergeCell ref="I142:I143"/>
    <mergeCell ref="J142:J143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79:I80"/>
    <mergeCell ref="J79:J80"/>
    <mergeCell ref="A79:A80"/>
    <mergeCell ref="B79:B80"/>
    <mergeCell ref="C79:C80"/>
    <mergeCell ref="D79:D80"/>
    <mergeCell ref="E79:E80"/>
    <mergeCell ref="F79:H79"/>
    <mergeCell ref="I88:I89"/>
    <mergeCell ref="J88:J89"/>
    <mergeCell ref="A88:A89"/>
    <mergeCell ref="B88:B89"/>
    <mergeCell ref="C88:C89"/>
    <mergeCell ref="D88:D89"/>
    <mergeCell ref="E88:E89"/>
    <mergeCell ref="F88:H88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1:A32"/>
    <mergeCell ref="B31:B32"/>
    <mergeCell ref="C31:C32"/>
    <mergeCell ref="D31:D32"/>
    <mergeCell ref="E31:E32"/>
    <mergeCell ref="F31:H31"/>
    <mergeCell ref="I31:I32"/>
    <mergeCell ref="J31:J32"/>
    <mergeCell ref="A22:A23"/>
    <mergeCell ref="B22:B23"/>
    <mergeCell ref="C22:C23"/>
    <mergeCell ref="D22:D23"/>
    <mergeCell ref="E22:E23"/>
    <mergeCell ref="F22:H22"/>
    <mergeCell ref="I41:I42"/>
    <mergeCell ref="J41:J42"/>
    <mergeCell ref="A41:A42"/>
    <mergeCell ref="B41:B42"/>
    <mergeCell ref="C41:C42"/>
    <mergeCell ref="D41:D42"/>
    <mergeCell ref="E41:E42"/>
    <mergeCell ref="F41:H41"/>
    <mergeCell ref="F50:H50"/>
    <mergeCell ref="I50:I51"/>
    <mergeCell ref="J50:J51"/>
    <mergeCell ref="A50:A51"/>
    <mergeCell ref="B50:B51"/>
    <mergeCell ref="C50:C51"/>
    <mergeCell ref="D50:D51"/>
    <mergeCell ref="E50:E51"/>
    <mergeCell ref="F106:H106"/>
    <mergeCell ref="I106:I107"/>
    <mergeCell ref="J106:J107"/>
    <mergeCell ref="A106:A107"/>
    <mergeCell ref="B106:B107"/>
    <mergeCell ref="C106:C107"/>
    <mergeCell ref="D106:D107"/>
    <mergeCell ref="E106:E107"/>
    <mergeCell ref="I59:I60"/>
    <mergeCell ref="J59:J60"/>
    <mergeCell ref="A59:A60"/>
    <mergeCell ref="B59:B60"/>
    <mergeCell ref="C59:C60"/>
    <mergeCell ref="D59:D60"/>
    <mergeCell ref="E59:E60"/>
    <mergeCell ref="F59:H59"/>
    <mergeCell ref="I69:I70"/>
    <mergeCell ref="J69:J70"/>
    <mergeCell ref="A69:A70"/>
    <mergeCell ref="B69:B70"/>
    <mergeCell ref="C69:C70"/>
    <mergeCell ref="D69:D70"/>
    <mergeCell ref="E69:E70"/>
    <mergeCell ref="F69:H69"/>
    <mergeCell ref="I200:I201"/>
    <mergeCell ref="J200:J201"/>
    <mergeCell ref="A200:A201"/>
    <mergeCell ref="B200:B201"/>
    <mergeCell ref="C200:C201"/>
    <mergeCell ref="D200:D201"/>
    <mergeCell ref="E200:E201"/>
    <mergeCell ref="F200:H200"/>
    <mergeCell ref="I97:I98"/>
    <mergeCell ref="J97:J98"/>
    <mergeCell ref="A97:A98"/>
    <mergeCell ref="B97:B98"/>
    <mergeCell ref="C97:C98"/>
    <mergeCell ref="D97:D98"/>
    <mergeCell ref="E97:E98"/>
    <mergeCell ref="F97:H97"/>
    <mergeCell ref="I115:I116"/>
    <mergeCell ref="J115:J116"/>
    <mergeCell ref="A115:A116"/>
    <mergeCell ref="B115:B116"/>
    <mergeCell ref="C115:C116"/>
    <mergeCell ref="D115:D116"/>
    <mergeCell ref="E115:E116"/>
    <mergeCell ref="F115:H115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A180:A181"/>
    <mergeCell ref="B180:B181"/>
    <mergeCell ref="C180:C181"/>
    <mergeCell ref="D180:D181"/>
    <mergeCell ref="E180:E181"/>
    <mergeCell ref="F180:H180"/>
    <mergeCell ref="I180:I181"/>
    <mergeCell ref="J180:J181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A236:A237"/>
    <mergeCell ref="B236:B237"/>
    <mergeCell ref="C236:C237"/>
    <mergeCell ref="D236:D237"/>
    <mergeCell ref="E236:E237"/>
    <mergeCell ref="F236:H236"/>
    <mergeCell ref="I236:I237"/>
    <mergeCell ref="J236:J237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I245:I246"/>
    <mergeCell ref="J245:J246"/>
    <mergeCell ref="A245:A246"/>
    <mergeCell ref="B245:B246"/>
    <mergeCell ref="C245:C246"/>
    <mergeCell ref="D245:D246"/>
    <mergeCell ref="E245:E246"/>
    <mergeCell ref="F245:H245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A291:A292"/>
    <mergeCell ref="B291:B292"/>
    <mergeCell ref="C291:C292"/>
    <mergeCell ref="D291:D292"/>
    <mergeCell ref="E291:E292"/>
    <mergeCell ref="F291:H291"/>
    <mergeCell ref="I291:I292"/>
    <mergeCell ref="J291:J292"/>
    <mergeCell ref="A301:A302"/>
    <mergeCell ref="B301:B302"/>
    <mergeCell ref="C301:C302"/>
    <mergeCell ref="D301:D302"/>
    <mergeCell ref="E301:E302"/>
    <mergeCell ref="F301:H301"/>
    <mergeCell ref="I301:I302"/>
    <mergeCell ref="J301:J302"/>
    <mergeCell ref="A311:A312"/>
    <mergeCell ref="B311:B312"/>
    <mergeCell ref="C311:C312"/>
    <mergeCell ref="D311:D312"/>
    <mergeCell ref="E311:E312"/>
    <mergeCell ref="F311:H311"/>
    <mergeCell ref="I311:I312"/>
    <mergeCell ref="J311:J312"/>
    <mergeCell ref="I363:I364"/>
    <mergeCell ref="J363:J364"/>
    <mergeCell ref="A363:A364"/>
    <mergeCell ref="B363:B364"/>
    <mergeCell ref="C363:C364"/>
    <mergeCell ref="D363:D364"/>
    <mergeCell ref="E363:E364"/>
    <mergeCell ref="F363:H363"/>
    <mergeCell ref="A326:A327"/>
    <mergeCell ref="B326:B327"/>
    <mergeCell ref="C326:C327"/>
    <mergeCell ref="D326:D327"/>
    <mergeCell ref="E326:E327"/>
    <mergeCell ref="F326:H326"/>
    <mergeCell ref="I326:I327"/>
    <mergeCell ref="J326:J327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A399:A400"/>
    <mergeCell ref="B399:B400"/>
    <mergeCell ref="C399:C400"/>
    <mergeCell ref="D399:D400"/>
    <mergeCell ref="E399:E400"/>
    <mergeCell ref="F399:H399"/>
    <mergeCell ref="I399:I400"/>
    <mergeCell ref="J399:J400"/>
    <mergeCell ref="A455:A456"/>
    <mergeCell ref="B455:B456"/>
    <mergeCell ref="C455:C456"/>
    <mergeCell ref="D455:D456"/>
    <mergeCell ref="E455:E456"/>
    <mergeCell ref="F455:H455"/>
    <mergeCell ref="I455:I456"/>
    <mergeCell ref="J455:J456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I418:I419"/>
    <mergeCell ref="J418:J419"/>
    <mergeCell ref="A418:A419"/>
    <mergeCell ref="B418:B419"/>
    <mergeCell ref="C418:C419"/>
    <mergeCell ref="D418:D419"/>
    <mergeCell ref="E418:E419"/>
    <mergeCell ref="F418:H418"/>
  </mergeCells>
  <pageMargins left="0.7" right="0.7" top="0.75" bottom="0.75" header="0.3" footer="0.3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/>
  </sheetPr>
  <dimension ref="A1:J477"/>
  <sheetViews>
    <sheetView topLeftCell="A466" workbookViewId="0">
      <selection activeCell="D477" sqref="D477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570312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1465</v>
      </c>
      <c r="B5" s="6">
        <v>44866.799887372683</v>
      </c>
      <c r="C5" s="5" t="s">
        <v>1466</v>
      </c>
      <c r="D5" s="7"/>
      <c r="E5" s="10"/>
      <c r="F5" s="8">
        <v>2494.7800000000002</v>
      </c>
      <c r="I5" s="11" t="s">
        <v>9</v>
      </c>
      <c r="J5" s="10" t="s">
        <v>1466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5"/>
    </row>
    <row r="7" spans="1:10" ht="15.75" customHeight="1">
      <c r="A7" s="13" t="s">
        <v>22</v>
      </c>
      <c r="B7" s="13" t="s">
        <v>23</v>
      </c>
      <c r="C7" s="13" t="s">
        <v>24</v>
      </c>
      <c r="D7" s="21">
        <v>112113501</v>
      </c>
      <c r="E7" s="14">
        <v>112113592</v>
      </c>
      <c r="H7" s="8"/>
      <c r="I7" s="11"/>
      <c r="J7" s="5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25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88" t="s">
        <v>0</v>
      </c>
      <c r="B12" s="88" t="s">
        <v>2</v>
      </c>
      <c r="C12" s="88" t="s">
        <v>3</v>
      </c>
      <c r="D12" s="88" t="s">
        <v>4</v>
      </c>
      <c r="E12" s="88" t="s">
        <v>5</v>
      </c>
      <c r="F12" s="88" t="s">
        <v>6</v>
      </c>
      <c r="G12" s="90"/>
      <c r="H12" s="91"/>
      <c r="I12" s="88" t="s">
        <v>7</v>
      </c>
      <c r="J12" s="88" t="s">
        <v>8</v>
      </c>
    </row>
    <row r="13" spans="1:10">
      <c r="A13" s="89"/>
      <c r="B13" s="89"/>
      <c r="C13" s="89"/>
      <c r="D13" s="89"/>
      <c r="E13" s="89"/>
      <c r="F13" s="4" t="s">
        <v>9</v>
      </c>
      <c r="G13" s="4" t="s">
        <v>10</v>
      </c>
      <c r="H13" s="4" t="s">
        <v>11</v>
      </c>
      <c r="I13" s="89"/>
      <c r="J13" s="89"/>
    </row>
    <row r="14" spans="1:10">
      <c r="A14" s="15" t="s">
        <v>26</v>
      </c>
      <c r="B14" s="16"/>
      <c r="C14" s="17"/>
      <c r="D14" s="7"/>
      <c r="E14" s="10"/>
      <c r="F14" s="8"/>
      <c r="I14" s="11"/>
      <c r="J14" s="10"/>
    </row>
    <row r="15" spans="1:10">
      <c r="A15" s="12" t="s">
        <v>21</v>
      </c>
      <c r="B15" s="3"/>
      <c r="C15" s="3"/>
      <c r="D15" s="7"/>
      <c r="E15" s="10"/>
      <c r="F15" s="18"/>
      <c r="H15" s="8"/>
      <c r="I15" s="11"/>
      <c r="J15" s="10"/>
    </row>
    <row r="16" spans="1:10" ht="15.75" customHeight="1">
      <c r="A16" s="13" t="s">
        <v>22</v>
      </c>
      <c r="B16" s="13" t="s">
        <v>23</v>
      </c>
      <c r="C16" s="13" t="s">
        <v>24</v>
      </c>
      <c r="D16" s="14"/>
      <c r="E16" s="10"/>
      <c r="H16" s="8"/>
      <c r="I16" s="11"/>
      <c r="J16" s="10"/>
    </row>
    <row r="17" spans="1:10">
      <c r="A17" s="5"/>
      <c r="B17" s="6"/>
      <c r="C17" s="5"/>
      <c r="D17" s="7"/>
      <c r="E17" s="10"/>
      <c r="H17" s="8"/>
      <c r="I17" s="11"/>
      <c r="J17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27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88" t="s">
        <v>0</v>
      </c>
      <c r="B21" s="88" t="s">
        <v>2</v>
      </c>
      <c r="C21" s="88" t="s">
        <v>3</v>
      </c>
      <c r="D21" s="88" t="s">
        <v>4</v>
      </c>
      <c r="E21" s="88" t="s">
        <v>5</v>
      </c>
      <c r="F21" s="88" t="s">
        <v>6</v>
      </c>
      <c r="G21" s="90"/>
      <c r="H21" s="91"/>
      <c r="I21" s="88" t="s">
        <v>7</v>
      </c>
      <c r="J21" s="88" t="s">
        <v>8</v>
      </c>
    </row>
    <row r="22" spans="1:10">
      <c r="A22" s="89"/>
      <c r="B22" s="89"/>
      <c r="C22" s="89"/>
      <c r="D22" s="89"/>
      <c r="E22" s="89"/>
      <c r="F22" s="4" t="s">
        <v>9</v>
      </c>
      <c r="G22" s="4" t="s">
        <v>10</v>
      </c>
      <c r="H22" s="4" t="s">
        <v>11</v>
      </c>
      <c r="I22" s="89"/>
      <c r="J22" s="89"/>
    </row>
    <row r="23" spans="1:10">
      <c r="A23" s="5" t="s">
        <v>1467</v>
      </c>
      <c r="B23" s="6">
        <v>44868.79544047454</v>
      </c>
      <c r="C23" s="5" t="s">
        <v>1466</v>
      </c>
      <c r="D23" s="7"/>
      <c r="E23" s="10"/>
      <c r="F23" s="8">
        <v>5010.07</v>
      </c>
      <c r="I23" s="11" t="s">
        <v>9</v>
      </c>
      <c r="J23" s="10" t="s">
        <v>1466</v>
      </c>
    </row>
    <row r="24" spans="1:10">
      <c r="A24" s="12" t="s">
        <v>21</v>
      </c>
      <c r="B24" s="3"/>
      <c r="C24" s="3"/>
      <c r="D24" s="7"/>
      <c r="E24" s="10"/>
      <c r="H24" s="8"/>
      <c r="I24" s="11"/>
      <c r="J24" s="10"/>
    </row>
    <row r="25" spans="1:10" ht="15.75" customHeight="1">
      <c r="A25" s="13" t="s">
        <v>22</v>
      </c>
      <c r="B25" s="13" t="s">
        <v>23</v>
      </c>
      <c r="C25" s="13" t="s">
        <v>24</v>
      </c>
      <c r="D25" s="21">
        <v>112129003</v>
      </c>
      <c r="E25" s="14">
        <v>112129018</v>
      </c>
      <c r="H25" s="8"/>
      <c r="I25" s="11"/>
      <c r="J25" s="10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47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88" t="s">
        <v>0</v>
      </c>
      <c r="B30" s="88" t="s">
        <v>2</v>
      </c>
      <c r="C30" s="88" t="s">
        <v>3</v>
      </c>
      <c r="D30" s="88" t="s">
        <v>4</v>
      </c>
      <c r="E30" s="88" t="s">
        <v>5</v>
      </c>
      <c r="F30" s="88" t="s">
        <v>6</v>
      </c>
      <c r="G30" s="90"/>
      <c r="H30" s="91"/>
      <c r="I30" s="88" t="s">
        <v>7</v>
      </c>
      <c r="J30" s="88" t="s">
        <v>8</v>
      </c>
    </row>
    <row r="31" spans="1:10">
      <c r="A31" s="89"/>
      <c r="B31" s="89"/>
      <c r="C31" s="89"/>
      <c r="D31" s="89"/>
      <c r="E31" s="89"/>
      <c r="F31" s="4" t="s">
        <v>9</v>
      </c>
      <c r="G31" s="4" t="s">
        <v>10</v>
      </c>
      <c r="H31" s="4" t="s">
        <v>11</v>
      </c>
      <c r="I31" s="89"/>
      <c r="J31" s="89"/>
    </row>
    <row r="32" spans="1:10">
      <c r="A32" s="5" t="s">
        <v>1468</v>
      </c>
      <c r="B32" s="6">
        <v>44869.802180960651</v>
      </c>
      <c r="C32" s="5" t="s">
        <v>1466</v>
      </c>
      <c r="D32" s="7"/>
      <c r="E32" s="10"/>
      <c r="F32" s="8">
        <v>3720.86</v>
      </c>
      <c r="I32" s="11" t="s">
        <v>9</v>
      </c>
      <c r="J32" s="10" t="s">
        <v>1466</v>
      </c>
    </row>
    <row r="33" spans="1:10">
      <c r="A33" s="5" t="s">
        <v>1468</v>
      </c>
      <c r="B33" s="6">
        <v>44869.802180960651</v>
      </c>
      <c r="C33" s="5" t="s">
        <v>1466</v>
      </c>
      <c r="D33" s="7"/>
      <c r="E33" s="10"/>
      <c r="H33" s="8">
        <v>82.93</v>
      </c>
      <c r="I33" s="5" t="s">
        <v>224</v>
      </c>
      <c r="J33" s="10" t="s">
        <v>1466</v>
      </c>
    </row>
    <row r="34" spans="1:10">
      <c r="A34" s="12" t="s">
        <v>21</v>
      </c>
      <c r="B34" s="3"/>
      <c r="C34" s="3"/>
      <c r="D34" s="7"/>
      <c r="E34" s="10"/>
      <c r="H34" s="8"/>
      <c r="I34" s="5"/>
      <c r="J34" s="5"/>
    </row>
    <row r="35" spans="1:10" ht="15.75" customHeight="1">
      <c r="A35" s="13" t="s">
        <v>22</v>
      </c>
      <c r="B35" s="13" t="s">
        <v>23</v>
      </c>
      <c r="C35" s="13" t="s">
        <v>24</v>
      </c>
      <c r="D35" s="21">
        <v>112129005</v>
      </c>
      <c r="E35" s="14">
        <v>112129019</v>
      </c>
      <c r="H35" s="8"/>
      <c r="I35" s="5"/>
      <c r="J35" s="5"/>
    </row>
    <row r="36" spans="1:10">
      <c r="A36" s="5"/>
      <c r="B36" s="6"/>
      <c r="C36" s="5"/>
      <c r="D36" s="7"/>
      <c r="E36" s="10"/>
      <c r="H36" s="8"/>
      <c r="I36" s="5"/>
      <c r="J36" s="5"/>
    </row>
    <row r="37" spans="1:10">
      <c r="A37" s="5"/>
      <c r="B37" s="6"/>
      <c r="C37" s="5"/>
      <c r="D37" s="7"/>
      <c r="E37" s="10"/>
      <c r="H37" s="8"/>
      <c r="I37" s="5"/>
      <c r="J37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52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88" t="s">
        <v>0</v>
      </c>
      <c r="B40" s="88" t="s">
        <v>2</v>
      </c>
      <c r="C40" s="88" t="s">
        <v>3</v>
      </c>
      <c r="D40" s="88" t="s">
        <v>4</v>
      </c>
      <c r="E40" s="88" t="s">
        <v>5</v>
      </c>
      <c r="F40" s="88" t="s">
        <v>6</v>
      </c>
      <c r="G40" s="90"/>
      <c r="H40" s="91"/>
      <c r="I40" s="88" t="s">
        <v>7</v>
      </c>
      <c r="J40" s="88" t="s">
        <v>8</v>
      </c>
    </row>
    <row r="41" spans="1:10">
      <c r="A41" s="89"/>
      <c r="B41" s="89"/>
      <c r="C41" s="89"/>
      <c r="D41" s="89"/>
      <c r="E41" s="89"/>
      <c r="F41" s="4" t="s">
        <v>9</v>
      </c>
      <c r="G41" s="4" t="s">
        <v>10</v>
      </c>
      <c r="H41" s="4" t="s">
        <v>11</v>
      </c>
      <c r="I41" s="89"/>
      <c r="J41" s="89"/>
    </row>
    <row r="42" spans="1:10">
      <c r="A42" s="5" t="s">
        <v>1469</v>
      </c>
      <c r="B42" s="6">
        <v>44870.591771435182</v>
      </c>
      <c r="C42" s="5" t="s">
        <v>1466</v>
      </c>
      <c r="D42" s="7"/>
      <c r="E42" s="10"/>
      <c r="F42" s="8">
        <v>2933.38</v>
      </c>
      <c r="I42" s="11" t="s">
        <v>9</v>
      </c>
      <c r="J42" s="10" t="s">
        <v>1466</v>
      </c>
    </row>
    <row r="43" spans="1:10">
      <c r="A43" s="12" t="s">
        <v>21</v>
      </c>
      <c r="B43" s="3"/>
      <c r="C43" s="3"/>
      <c r="D43" s="7"/>
      <c r="E43" s="10"/>
      <c r="H43" s="8"/>
      <c r="I43" s="5"/>
      <c r="J43" s="5"/>
    </row>
    <row r="44" spans="1:10" ht="15.75" customHeight="1">
      <c r="A44" s="13" t="s">
        <v>22</v>
      </c>
      <c r="B44" s="13" t="s">
        <v>23</v>
      </c>
      <c r="C44" s="13" t="s">
        <v>24</v>
      </c>
      <c r="D44" s="21">
        <v>112129883</v>
      </c>
      <c r="E44" s="14">
        <v>112129934</v>
      </c>
      <c r="H44" s="8"/>
      <c r="I44" s="5"/>
      <c r="J44" s="5"/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55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88" t="s">
        <v>0</v>
      </c>
      <c r="B49" s="88" t="s">
        <v>2</v>
      </c>
      <c r="C49" s="88" t="s">
        <v>3</v>
      </c>
      <c r="D49" s="88" t="s">
        <v>4</v>
      </c>
      <c r="E49" s="88" t="s">
        <v>5</v>
      </c>
      <c r="F49" s="88" t="s">
        <v>6</v>
      </c>
      <c r="G49" s="90"/>
      <c r="H49" s="91"/>
      <c r="I49" s="88" t="s">
        <v>7</v>
      </c>
      <c r="J49" s="88" t="s">
        <v>8</v>
      </c>
    </row>
    <row r="50" spans="1:10">
      <c r="A50" s="89"/>
      <c r="B50" s="89"/>
      <c r="C50" s="89"/>
      <c r="D50" s="89"/>
      <c r="E50" s="89"/>
      <c r="F50" s="4" t="s">
        <v>9</v>
      </c>
      <c r="G50" s="4" t="s">
        <v>10</v>
      </c>
      <c r="H50" s="4" t="s">
        <v>11</v>
      </c>
      <c r="I50" s="89"/>
      <c r="J50" s="89"/>
    </row>
    <row r="51" spans="1:10">
      <c r="A51" s="5" t="s">
        <v>1470</v>
      </c>
      <c r="B51" s="6">
        <v>44872.800110034717</v>
      </c>
      <c r="C51" s="5" t="s">
        <v>1466</v>
      </c>
      <c r="D51" s="7"/>
      <c r="E51" s="10"/>
      <c r="F51" s="8">
        <v>4133.3500000000004</v>
      </c>
      <c r="I51" s="11" t="s">
        <v>9</v>
      </c>
      <c r="J51" s="10" t="s">
        <v>1466</v>
      </c>
    </row>
    <row r="52" spans="1:10">
      <c r="A52" s="12" t="s">
        <v>21</v>
      </c>
      <c r="B52" s="3"/>
      <c r="C52" s="3"/>
      <c r="D52" s="7"/>
      <c r="E52" s="10"/>
      <c r="H52" s="8"/>
      <c r="I52" s="11"/>
      <c r="J52" s="10"/>
    </row>
    <row r="53" spans="1:10" ht="15.75" customHeight="1">
      <c r="A53" s="13" t="s">
        <v>22</v>
      </c>
      <c r="B53" s="13" t="s">
        <v>23</v>
      </c>
      <c r="C53" s="13" t="s">
        <v>24</v>
      </c>
      <c r="D53" s="21">
        <v>112143899</v>
      </c>
      <c r="E53" s="14">
        <v>112156011</v>
      </c>
      <c r="H53" s="8"/>
      <c r="I53" s="11"/>
      <c r="J53" s="10"/>
    </row>
    <row r="56" spans="1:10">
      <c r="A56" s="1" t="s">
        <v>0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3" t="s">
        <v>62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88" t="s">
        <v>0</v>
      </c>
      <c r="B58" s="88" t="s">
        <v>2</v>
      </c>
      <c r="C58" s="88" t="s">
        <v>3</v>
      </c>
      <c r="D58" s="88" t="s">
        <v>4</v>
      </c>
      <c r="E58" s="88" t="s">
        <v>5</v>
      </c>
      <c r="F58" s="88" t="s">
        <v>6</v>
      </c>
      <c r="G58" s="90"/>
      <c r="H58" s="91"/>
      <c r="I58" s="88" t="s">
        <v>7</v>
      </c>
      <c r="J58" s="88" t="s">
        <v>8</v>
      </c>
    </row>
    <row r="59" spans="1:10">
      <c r="A59" s="89"/>
      <c r="B59" s="89"/>
      <c r="C59" s="89"/>
      <c r="D59" s="89"/>
      <c r="E59" s="89"/>
      <c r="F59" s="4" t="s">
        <v>9</v>
      </c>
      <c r="G59" s="4" t="s">
        <v>10</v>
      </c>
      <c r="H59" s="4" t="s">
        <v>11</v>
      </c>
      <c r="I59" s="89"/>
      <c r="J59" s="89"/>
    </row>
    <row r="60" spans="1:10">
      <c r="A60" s="5" t="s">
        <v>1471</v>
      </c>
      <c r="B60" s="6">
        <v>44873.797469328703</v>
      </c>
      <c r="C60" s="5" t="s">
        <v>1466</v>
      </c>
      <c r="D60" s="7"/>
      <c r="E60" s="10"/>
      <c r="F60" s="8">
        <v>4311.21</v>
      </c>
      <c r="I60" s="11" t="s">
        <v>9</v>
      </c>
      <c r="J60" s="10" t="s">
        <v>1466</v>
      </c>
    </row>
    <row r="61" spans="1:10">
      <c r="A61" s="5" t="s">
        <v>1471</v>
      </c>
      <c r="B61" s="6">
        <v>44873.797469328703</v>
      </c>
      <c r="C61" s="5" t="s">
        <v>1466</v>
      </c>
      <c r="D61" s="7"/>
      <c r="E61" s="10"/>
      <c r="H61" s="8">
        <v>330.54</v>
      </c>
      <c r="I61" s="5" t="s">
        <v>224</v>
      </c>
      <c r="J61" s="10" t="s">
        <v>1466</v>
      </c>
    </row>
    <row r="62" spans="1:10">
      <c r="A62" s="12" t="s">
        <v>21</v>
      </c>
      <c r="B62" s="3"/>
      <c r="C62" s="3"/>
      <c r="D62" s="7"/>
      <c r="E62" s="10"/>
      <c r="H62" s="8"/>
      <c r="I62" s="11"/>
      <c r="J62" s="5"/>
    </row>
    <row r="63" spans="1:10" ht="15.75" customHeight="1">
      <c r="A63" s="13" t="s">
        <v>22</v>
      </c>
      <c r="B63" s="13" t="s">
        <v>23</v>
      </c>
      <c r="C63" s="13" t="s">
        <v>24</v>
      </c>
      <c r="D63" s="21">
        <v>112163129</v>
      </c>
      <c r="E63" s="14">
        <v>112163207</v>
      </c>
      <c r="H63" s="8"/>
      <c r="I63" s="11"/>
      <c r="J63" s="5"/>
    </row>
    <row r="66" spans="1:10">
      <c r="A66" s="1" t="s">
        <v>0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3" t="s">
        <v>65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88" t="s">
        <v>0</v>
      </c>
      <c r="B68" s="88" t="s">
        <v>2</v>
      </c>
      <c r="C68" s="88" t="s">
        <v>3</v>
      </c>
      <c r="D68" s="88" t="s">
        <v>4</v>
      </c>
      <c r="E68" s="88" t="s">
        <v>5</v>
      </c>
      <c r="F68" s="88" t="s">
        <v>6</v>
      </c>
      <c r="G68" s="90"/>
      <c r="H68" s="91"/>
      <c r="I68" s="88" t="s">
        <v>7</v>
      </c>
      <c r="J68" s="88" t="s">
        <v>8</v>
      </c>
    </row>
    <row r="69" spans="1:10">
      <c r="A69" s="89"/>
      <c r="B69" s="89"/>
      <c r="C69" s="89"/>
      <c r="D69" s="89"/>
      <c r="E69" s="89"/>
      <c r="F69" s="4" t="s">
        <v>9</v>
      </c>
      <c r="G69" s="4" t="s">
        <v>10</v>
      </c>
      <c r="H69" s="4" t="s">
        <v>11</v>
      </c>
      <c r="I69" s="89"/>
      <c r="J69" s="89"/>
    </row>
    <row r="70" spans="1:10">
      <c r="A70" s="5" t="s">
        <v>1472</v>
      </c>
      <c r="B70" s="6">
        <v>44874.798819166666</v>
      </c>
      <c r="C70" s="5" t="s">
        <v>1466</v>
      </c>
      <c r="D70" s="7"/>
      <c r="E70" s="10"/>
      <c r="F70" s="8">
        <v>4350.67</v>
      </c>
      <c r="I70" s="11" t="s">
        <v>9</v>
      </c>
      <c r="J70" s="10" t="s">
        <v>1466</v>
      </c>
    </row>
    <row r="71" spans="1:10">
      <c r="A71" s="5" t="s">
        <v>1472</v>
      </c>
      <c r="B71" s="6">
        <v>44874.798819166666</v>
      </c>
      <c r="C71" s="5" t="s">
        <v>1466</v>
      </c>
      <c r="D71" s="7"/>
      <c r="E71" s="10"/>
      <c r="H71" s="8">
        <v>190.43</v>
      </c>
      <c r="I71" s="5" t="s">
        <v>224</v>
      </c>
      <c r="J71" s="10" t="s">
        <v>1466</v>
      </c>
    </row>
    <row r="72" spans="1:10">
      <c r="A72" s="12" t="s">
        <v>21</v>
      </c>
      <c r="B72" s="3"/>
      <c r="C72" s="3"/>
      <c r="D72" s="7"/>
      <c r="E72" s="10"/>
      <c r="H72" s="8"/>
      <c r="I72" s="11"/>
      <c r="J72" s="5"/>
    </row>
    <row r="73" spans="1:10" ht="15.75" customHeight="1">
      <c r="A73" s="13" t="s">
        <v>22</v>
      </c>
      <c r="B73" s="13" t="s">
        <v>23</v>
      </c>
      <c r="C73" s="13" t="s">
        <v>24</v>
      </c>
      <c r="D73" s="21">
        <v>112197314</v>
      </c>
      <c r="E73" s="14">
        <v>112197354</v>
      </c>
      <c r="H73" s="8"/>
      <c r="I73" s="11"/>
      <c r="J73" s="5"/>
    </row>
    <row r="76" spans="1:10">
      <c r="A76" s="1" t="s">
        <v>0</v>
      </c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3" t="s">
        <v>68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88" t="s">
        <v>0</v>
      </c>
      <c r="B78" s="88" t="s">
        <v>2</v>
      </c>
      <c r="C78" s="88" t="s">
        <v>3</v>
      </c>
      <c r="D78" s="88" t="s">
        <v>4</v>
      </c>
      <c r="E78" s="88" t="s">
        <v>5</v>
      </c>
      <c r="F78" s="88" t="s">
        <v>6</v>
      </c>
      <c r="G78" s="90"/>
      <c r="H78" s="91"/>
      <c r="I78" s="88" t="s">
        <v>7</v>
      </c>
      <c r="J78" s="88" t="s">
        <v>8</v>
      </c>
    </row>
    <row r="79" spans="1:10">
      <c r="A79" s="89"/>
      <c r="B79" s="89"/>
      <c r="C79" s="89"/>
      <c r="D79" s="89"/>
      <c r="E79" s="89"/>
      <c r="F79" s="4" t="s">
        <v>9</v>
      </c>
      <c r="G79" s="4" t="s">
        <v>10</v>
      </c>
      <c r="H79" s="4" t="s">
        <v>11</v>
      </c>
      <c r="I79" s="89"/>
      <c r="J79" s="89"/>
    </row>
    <row r="80" spans="1:10">
      <c r="A80" s="5" t="s">
        <v>1473</v>
      </c>
      <c r="B80" s="6">
        <v>44875.796137187499</v>
      </c>
      <c r="C80" s="5" t="s">
        <v>1466</v>
      </c>
      <c r="D80" s="7"/>
      <c r="E80" s="10"/>
      <c r="F80" s="8">
        <v>3819.25</v>
      </c>
      <c r="I80" s="11" t="s">
        <v>9</v>
      </c>
      <c r="J80" s="10" t="s">
        <v>1466</v>
      </c>
    </row>
    <row r="81" spans="1:10">
      <c r="A81" s="5" t="s">
        <v>1473</v>
      </c>
      <c r="B81" s="6">
        <v>44875.796137187499</v>
      </c>
      <c r="C81" s="5" t="s">
        <v>1466</v>
      </c>
      <c r="D81" s="7"/>
      <c r="E81" s="10"/>
      <c r="H81" s="8">
        <v>583.01</v>
      </c>
      <c r="I81" s="5" t="s">
        <v>224</v>
      </c>
      <c r="J81" s="10" t="s">
        <v>1466</v>
      </c>
    </row>
    <row r="82" spans="1:10">
      <c r="A82" s="5" t="s">
        <v>1473</v>
      </c>
      <c r="B82" s="6">
        <v>44875.796137187499</v>
      </c>
      <c r="C82" s="5" t="s">
        <v>1466</v>
      </c>
      <c r="D82" s="7"/>
      <c r="E82" s="10"/>
      <c r="H82" s="8">
        <v>194.8</v>
      </c>
      <c r="I82" s="11" t="s">
        <v>226</v>
      </c>
      <c r="J82" s="10" t="s">
        <v>1466</v>
      </c>
    </row>
    <row r="83" spans="1:10">
      <c r="A83" s="12" t="s">
        <v>21</v>
      </c>
      <c r="B83" s="3"/>
      <c r="C83" s="3"/>
      <c r="D83" s="7"/>
      <c r="E83" s="10"/>
      <c r="H83" s="8"/>
      <c r="I83" s="11"/>
      <c r="J83" s="5"/>
    </row>
    <row r="84" spans="1:10" ht="15.75" customHeight="1">
      <c r="A84" s="13" t="s">
        <v>22</v>
      </c>
      <c r="B84" s="13" t="s">
        <v>23</v>
      </c>
      <c r="C84" s="13" t="s">
        <v>24</v>
      </c>
      <c r="D84" s="21">
        <v>112207874</v>
      </c>
      <c r="E84" s="14">
        <v>112210169</v>
      </c>
      <c r="H84" s="8"/>
      <c r="I84" s="11"/>
      <c r="J84" s="5"/>
    </row>
    <row r="87" spans="1:10">
      <c r="A87" s="1" t="s">
        <v>0</v>
      </c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A88" s="3" t="s">
        <v>72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88" t="s">
        <v>0</v>
      </c>
      <c r="B89" s="88" t="s">
        <v>2</v>
      </c>
      <c r="C89" s="88" t="s">
        <v>3</v>
      </c>
      <c r="D89" s="88" t="s">
        <v>4</v>
      </c>
      <c r="E89" s="88" t="s">
        <v>5</v>
      </c>
      <c r="F89" s="88" t="s">
        <v>6</v>
      </c>
      <c r="G89" s="90"/>
      <c r="H89" s="91"/>
      <c r="I89" s="88" t="s">
        <v>7</v>
      </c>
      <c r="J89" s="88" t="s">
        <v>8</v>
      </c>
    </row>
    <row r="90" spans="1:10">
      <c r="A90" s="89"/>
      <c r="B90" s="89"/>
      <c r="C90" s="89"/>
      <c r="D90" s="89"/>
      <c r="E90" s="89"/>
      <c r="F90" s="4" t="s">
        <v>9</v>
      </c>
      <c r="G90" s="4" t="s">
        <v>10</v>
      </c>
      <c r="H90" s="4" t="s">
        <v>11</v>
      </c>
      <c r="I90" s="89"/>
      <c r="J90" s="89"/>
    </row>
    <row r="91" spans="1:10">
      <c r="A91" s="5" t="s">
        <v>1474</v>
      </c>
      <c r="B91" s="6">
        <v>44876.794503206023</v>
      </c>
      <c r="C91" s="5" t="s">
        <v>1466</v>
      </c>
      <c r="D91" s="7"/>
      <c r="E91" s="10"/>
      <c r="F91" s="8">
        <v>4061.75</v>
      </c>
      <c r="I91" s="11" t="s">
        <v>9</v>
      </c>
      <c r="J91" s="10" t="s">
        <v>1466</v>
      </c>
    </row>
    <row r="92" spans="1:10">
      <c r="A92" s="12" t="s">
        <v>21</v>
      </c>
      <c r="B92" s="3"/>
      <c r="C92" s="3"/>
      <c r="D92" s="7"/>
      <c r="E92" s="10"/>
      <c r="H92" s="8"/>
      <c r="I92" s="11"/>
      <c r="J92" s="5"/>
    </row>
    <row r="93" spans="1:10" ht="15.75" customHeight="1">
      <c r="A93" s="13" t="s">
        <v>22</v>
      </c>
      <c r="B93" s="13" t="s">
        <v>23</v>
      </c>
      <c r="C93" s="13" t="s">
        <v>24</v>
      </c>
      <c r="D93" s="21">
        <v>112208202</v>
      </c>
      <c r="E93" s="14">
        <v>112210170</v>
      </c>
      <c r="H93" s="8"/>
      <c r="I93" s="11"/>
      <c r="J93" s="5"/>
    </row>
    <row r="94" spans="1:10">
      <c r="A94" s="5"/>
      <c r="B94" s="6"/>
      <c r="C94" s="5"/>
      <c r="D94" s="7"/>
      <c r="E94" s="10"/>
      <c r="H94" s="8"/>
      <c r="I94" s="11"/>
      <c r="J94" s="5"/>
    </row>
    <row r="95" spans="1:10">
      <c r="A95" s="5"/>
      <c r="B95" s="6"/>
      <c r="C95" s="5"/>
      <c r="D95" s="7"/>
      <c r="E95" s="10"/>
      <c r="H95" s="8"/>
      <c r="I95" s="11"/>
      <c r="J95" s="5"/>
    </row>
    <row r="96" spans="1:10">
      <c r="A96" s="1" t="s">
        <v>0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3" t="s">
        <v>77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88" t="s">
        <v>0</v>
      </c>
      <c r="B98" s="88" t="s">
        <v>2</v>
      </c>
      <c r="C98" s="88" t="s">
        <v>3</v>
      </c>
      <c r="D98" s="88" t="s">
        <v>4</v>
      </c>
      <c r="E98" s="88" t="s">
        <v>5</v>
      </c>
      <c r="F98" s="88" t="s">
        <v>6</v>
      </c>
      <c r="G98" s="90"/>
      <c r="H98" s="91"/>
      <c r="I98" s="88" t="s">
        <v>7</v>
      </c>
      <c r="J98" s="88" t="s">
        <v>8</v>
      </c>
    </row>
    <row r="99" spans="1:10">
      <c r="A99" s="89"/>
      <c r="B99" s="89"/>
      <c r="C99" s="89"/>
      <c r="D99" s="89"/>
      <c r="E99" s="89"/>
      <c r="F99" s="4" t="s">
        <v>9</v>
      </c>
      <c r="G99" s="4" t="s">
        <v>10</v>
      </c>
      <c r="H99" s="4" t="s">
        <v>11</v>
      </c>
      <c r="I99" s="89"/>
      <c r="J99" s="89"/>
    </row>
    <row r="100" spans="1:10">
      <c r="A100" s="5" t="s">
        <v>1475</v>
      </c>
      <c r="B100" s="6">
        <v>44877.586599895832</v>
      </c>
      <c r="C100" s="5" t="s">
        <v>1466</v>
      </c>
      <c r="D100" s="7"/>
      <c r="E100" s="10"/>
      <c r="F100" s="8">
        <v>2834.25</v>
      </c>
      <c r="I100" s="11" t="s">
        <v>9</v>
      </c>
      <c r="J100" s="10" t="s">
        <v>1466</v>
      </c>
    </row>
    <row r="101" spans="1:10">
      <c r="A101" s="12" t="s">
        <v>21</v>
      </c>
      <c r="B101" s="3"/>
      <c r="C101" s="3"/>
      <c r="D101" s="7"/>
      <c r="E101" s="10"/>
      <c r="H101" s="8"/>
      <c r="I101" s="11"/>
      <c r="J101" s="5"/>
    </row>
    <row r="102" spans="1:10" ht="15.75" customHeight="1">
      <c r="A102" s="13" t="s">
        <v>22</v>
      </c>
      <c r="B102" s="13" t="s">
        <v>23</v>
      </c>
      <c r="C102" s="13" t="s">
        <v>24</v>
      </c>
      <c r="D102" s="21">
        <v>112217517</v>
      </c>
      <c r="E102" s="14">
        <v>112217617</v>
      </c>
      <c r="H102" s="8"/>
      <c r="I102" s="11"/>
      <c r="J102" s="5"/>
    </row>
    <row r="105" spans="1:10">
      <c r="A105" s="1" t="s">
        <v>0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3" t="s">
        <v>80</v>
      </c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A107" s="88" t="s">
        <v>0</v>
      </c>
      <c r="B107" s="88" t="s">
        <v>2</v>
      </c>
      <c r="C107" s="88" t="s">
        <v>3</v>
      </c>
      <c r="D107" s="88" t="s">
        <v>4</v>
      </c>
      <c r="E107" s="88" t="s">
        <v>5</v>
      </c>
      <c r="F107" s="88" t="s">
        <v>6</v>
      </c>
      <c r="G107" s="90"/>
      <c r="H107" s="91"/>
      <c r="I107" s="88" t="s">
        <v>7</v>
      </c>
      <c r="J107" s="88" t="s">
        <v>8</v>
      </c>
    </row>
    <row r="108" spans="1:10">
      <c r="A108" s="89"/>
      <c r="B108" s="89"/>
      <c r="C108" s="89"/>
      <c r="D108" s="89"/>
      <c r="E108" s="89"/>
      <c r="F108" s="4" t="s">
        <v>9</v>
      </c>
      <c r="G108" s="4" t="s">
        <v>10</v>
      </c>
      <c r="H108" s="4" t="s">
        <v>11</v>
      </c>
      <c r="I108" s="89"/>
      <c r="J108" s="89"/>
    </row>
    <row r="109" spans="1:10">
      <c r="A109" s="5" t="s">
        <v>1476</v>
      </c>
      <c r="B109" s="6">
        <v>44879.794504247693</v>
      </c>
      <c r="C109" s="5" t="s">
        <v>1466</v>
      </c>
      <c r="D109" s="7"/>
      <c r="E109" s="10"/>
      <c r="F109" s="8">
        <v>6904.22</v>
      </c>
      <c r="I109" s="11" t="s">
        <v>9</v>
      </c>
      <c r="J109" s="10" t="s">
        <v>1466</v>
      </c>
    </row>
    <row r="110" spans="1:10">
      <c r="A110" s="5" t="s">
        <v>1476</v>
      </c>
      <c r="B110" s="6">
        <v>44879.794504247693</v>
      </c>
      <c r="C110" s="5" t="s">
        <v>1466</v>
      </c>
      <c r="D110" s="7"/>
      <c r="E110" s="10"/>
      <c r="H110" s="8">
        <v>57.1</v>
      </c>
      <c r="I110" s="5" t="s">
        <v>224</v>
      </c>
      <c r="J110" s="10" t="s">
        <v>1466</v>
      </c>
    </row>
    <row r="111" spans="1:10">
      <c r="A111" s="12" t="s">
        <v>21</v>
      </c>
      <c r="B111" s="3"/>
      <c r="C111" s="3"/>
      <c r="D111" s="7"/>
      <c r="E111" s="10"/>
      <c r="H111" s="8"/>
      <c r="I111" s="11"/>
      <c r="J111" s="5"/>
    </row>
    <row r="112" spans="1:10" ht="15.75" customHeight="1">
      <c r="A112" s="13" t="s">
        <v>22</v>
      </c>
      <c r="B112" s="13" t="s">
        <v>23</v>
      </c>
      <c r="C112" s="13" t="s">
        <v>24</v>
      </c>
      <c r="D112" s="21">
        <v>112225107</v>
      </c>
      <c r="E112" s="14">
        <v>112225239</v>
      </c>
      <c r="H112" s="8"/>
      <c r="I112" s="11"/>
      <c r="J112" s="5"/>
    </row>
    <row r="115" spans="1:10">
      <c r="A115" s="1" t="s">
        <v>0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3" t="s">
        <v>83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88" t="s">
        <v>0</v>
      </c>
      <c r="B117" s="88" t="s">
        <v>2</v>
      </c>
      <c r="C117" s="88" t="s">
        <v>3</v>
      </c>
      <c r="D117" s="88" t="s">
        <v>4</v>
      </c>
      <c r="E117" s="88" t="s">
        <v>5</v>
      </c>
      <c r="F117" s="88" t="s">
        <v>6</v>
      </c>
      <c r="G117" s="90"/>
      <c r="H117" s="91"/>
      <c r="I117" s="88" t="s">
        <v>7</v>
      </c>
      <c r="J117" s="88" t="s">
        <v>8</v>
      </c>
    </row>
    <row r="118" spans="1:10">
      <c r="A118" s="89"/>
      <c r="B118" s="89"/>
      <c r="C118" s="89"/>
      <c r="D118" s="89"/>
      <c r="E118" s="89"/>
      <c r="F118" s="4" t="s">
        <v>9</v>
      </c>
      <c r="G118" s="4" t="s">
        <v>10</v>
      </c>
      <c r="H118" s="4" t="s">
        <v>11</v>
      </c>
      <c r="I118" s="89"/>
      <c r="J118" s="89"/>
    </row>
    <row r="119" spans="1:10">
      <c r="A119" s="5" t="s">
        <v>1477</v>
      </c>
      <c r="B119" s="6">
        <v>44880.795103136566</v>
      </c>
      <c r="C119" s="5" t="s">
        <v>1466</v>
      </c>
      <c r="D119" s="7"/>
      <c r="E119" s="10"/>
      <c r="F119" s="8">
        <v>3357.81</v>
      </c>
      <c r="I119" s="11" t="s">
        <v>9</v>
      </c>
      <c r="J119" s="10" t="s">
        <v>1466</v>
      </c>
    </row>
    <row r="120" spans="1:10">
      <c r="A120" s="5" t="s">
        <v>1477</v>
      </c>
      <c r="B120" s="6">
        <v>44880.795103136566</v>
      </c>
      <c r="C120" s="5" t="s">
        <v>1466</v>
      </c>
      <c r="D120" s="7"/>
      <c r="E120" s="10"/>
      <c r="H120" s="8">
        <v>61.5</v>
      </c>
      <c r="I120" s="5" t="s">
        <v>224</v>
      </c>
      <c r="J120" s="10" t="s">
        <v>1466</v>
      </c>
    </row>
    <row r="121" spans="1:10">
      <c r="A121" s="12" t="s">
        <v>21</v>
      </c>
      <c r="B121" s="3"/>
      <c r="C121" s="3"/>
      <c r="D121" s="7"/>
      <c r="E121" s="10"/>
      <c r="H121" s="8"/>
      <c r="I121" s="11"/>
      <c r="J121" s="10"/>
    </row>
    <row r="122" spans="1:10" ht="15.75" customHeight="1">
      <c r="A122" s="13" t="s">
        <v>22</v>
      </c>
      <c r="B122" s="13" t="s">
        <v>23</v>
      </c>
      <c r="C122" s="13" t="s">
        <v>24</v>
      </c>
      <c r="D122" s="21">
        <v>112231536</v>
      </c>
      <c r="E122" s="14">
        <v>112232872</v>
      </c>
      <c r="H122" s="8"/>
      <c r="I122" s="11"/>
      <c r="J122" s="10"/>
    </row>
    <row r="123" spans="1:10" ht="15.75" customHeight="1">
      <c r="A123" s="5"/>
      <c r="B123" s="6"/>
      <c r="C123" s="5"/>
      <c r="D123" s="57">
        <v>112230748</v>
      </c>
      <c r="E123" s="23" t="s">
        <v>202</v>
      </c>
      <c r="H123" s="8"/>
      <c r="I123" s="11"/>
      <c r="J123" s="10"/>
    </row>
    <row r="125" spans="1:10">
      <c r="A125" s="1" t="s">
        <v>0</v>
      </c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3" t="s">
        <v>86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88" t="s">
        <v>0</v>
      </c>
      <c r="B127" s="88" t="s">
        <v>2</v>
      </c>
      <c r="C127" s="88" t="s">
        <v>3</v>
      </c>
      <c r="D127" s="88" t="s">
        <v>4</v>
      </c>
      <c r="E127" s="88" t="s">
        <v>5</v>
      </c>
      <c r="F127" s="88" t="s">
        <v>6</v>
      </c>
      <c r="G127" s="90"/>
      <c r="H127" s="91"/>
      <c r="I127" s="88" t="s">
        <v>7</v>
      </c>
      <c r="J127" s="88" t="s">
        <v>8</v>
      </c>
    </row>
    <row r="128" spans="1:10">
      <c r="A128" s="89"/>
      <c r="B128" s="89"/>
      <c r="C128" s="89"/>
      <c r="D128" s="89"/>
      <c r="E128" s="89"/>
      <c r="F128" s="4" t="s">
        <v>9</v>
      </c>
      <c r="G128" s="4" t="s">
        <v>10</v>
      </c>
      <c r="H128" s="4" t="s">
        <v>11</v>
      </c>
      <c r="I128" s="89"/>
      <c r="J128" s="89"/>
    </row>
    <row r="129" spans="1:10">
      <c r="A129" s="5" t="s">
        <v>1478</v>
      </c>
      <c r="B129" s="6">
        <v>44881.794045787043</v>
      </c>
      <c r="C129" s="5" t="s">
        <v>1466</v>
      </c>
      <c r="D129" s="7"/>
      <c r="E129" s="10"/>
      <c r="F129" s="8">
        <v>3730.42</v>
      </c>
      <c r="I129" s="11" t="s">
        <v>9</v>
      </c>
      <c r="J129" s="10" t="s">
        <v>1466</v>
      </c>
    </row>
    <row r="130" spans="1:10">
      <c r="A130" s="5" t="s">
        <v>1478</v>
      </c>
      <c r="B130" s="6">
        <v>44881.794045787043</v>
      </c>
      <c r="C130" s="5" t="s">
        <v>1466</v>
      </c>
      <c r="D130" s="7"/>
      <c r="E130" s="10"/>
      <c r="H130" s="8">
        <v>521.85</v>
      </c>
      <c r="I130" s="5" t="s">
        <v>224</v>
      </c>
      <c r="J130" s="10" t="s">
        <v>1466</v>
      </c>
    </row>
    <row r="131" spans="1:10">
      <c r="A131" s="12" t="s">
        <v>21</v>
      </c>
      <c r="B131" s="3"/>
      <c r="C131" s="3"/>
      <c r="D131" s="7"/>
      <c r="E131" s="10"/>
      <c r="H131" s="8"/>
      <c r="I131" s="11"/>
      <c r="J131" s="5"/>
    </row>
    <row r="132" spans="1:10" ht="15.75" customHeight="1">
      <c r="A132" s="13" t="s">
        <v>22</v>
      </c>
      <c r="B132" s="13" t="s">
        <v>23</v>
      </c>
      <c r="C132" s="13" t="s">
        <v>24</v>
      </c>
      <c r="D132" s="21">
        <v>112240560</v>
      </c>
      <c r="E132" s="14">
        <v>112240614</v>
      </c>
      <c r="H132" s="8"/>
      <c r="I132" s="11"/>
      <c r="J132" s="5"/>
    </row>
    <row r="133" spans="1:10">
      <c r="A133" s="5"/>
      <c r="B133" s="6"/>
      <c r="C133" s="5"/>
      <c r="D133" s="7"/>
      <c r="E133" s="10"/>
      <c r="H133" s="8"/>
      <c r="I133" s="11"/>
      <c r="J133" s="5"/>
    </row>
    <row r="135" spans="1:10">
      <c r="A135" s="1" t="s">
        <v>0</v>
      </c>
      <c r="B135" s="2"/>
      <c r="C135" s="2"/>
      <c r="D135" s="2"/>
      <c r="E135" s="2"/>
      <c r="F135" s="2"/>
      <c r="G135" s="2"/>
      <c r="H135" s="2"/>
      <c r="I135" s="2"/>
      <c r="J135" s="2"/>
    </row>
    <row r="136" spans="1:10">
      <c r="A136" s="3" t="s">
        <v>90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88" t="s">
        <v>0</v>
      </c>
      <c r="B137" s="88" t="s">
        <v>2</v>
      </c>
      <c r="C137" s="88" t="s">
        <v>3</v>
      </c>
      <c r="D137" s="88" t="s">
        <v>4</v>
      </c>
      <c r="E137" s="88" t="s">
        <v>5</v>
      </c>
      <c r="F137" s="88" t="s">
        <v>6</v>
      </c>
      <c r="G137" s="90"/>
      <c r="H137" s="91"/>
      <c r="I137" s="88" t="s">
        <v>7</v>
      </c>
      <c r="J137" s="88" t="s">
        <v>8</v>
      </c>
    </row>
    <row r="138" spans="1:10">
      <c r="A138" s="89"/>
      <c r="B138" s="89"/>
      <c r="C138" s="89"/>
      <c r="D138" s="89"/>
      <c r="E138" s="89"/>
      <c r="F138" s="4" t="s">
        <v>9</v>
      </c>
      <c r="G138" s="4" t="s">
        <v>10</v>
      </c>
      <c r="H138" s="4" t="s">
        <v>11</v>
      </c>
      <c r="I138" s="89"/>
      <c r="J138" s="89"/>
    </row>
    <row r="139" spans="1:10">
      <c r="A139" s="5" t="s">
        <v>1479</v>
      </c>
      <c r="B139" s="6">
        <v>44882.795494166669</v>
      </c>
      <c r="C139" s="5" t="s">
        <v>1466</v>
      </c>
      <c r="D139" s="7"/>
      <c r="E139" s="10"/>
      <c r="F139" s="8">
        <v>4001.43</v>
      </c>
      <c r="I139" s="11" t="s">
        <v>9</v>
      </c>
      <c r="J139" s="10" t="s">
        <v>1466</v>
      </c>
    </row>
    <row r="140" spans="1:10">
      <c r="A140" s="5" t="s">
        <v>1479</v>
      </c>
      <c r="B140" s="6">
        <v>44882.795494166669</v>
      </c>
      <c r="C140" s="5" t="s">
        <v>1466</v>
      </c>
      <c r="D140" s="7"/>
      <c r="E140" s="10"/>
      <c r="H140" s="8">
        <v>49</v>
      </c>
      <c r="I140" s="5" t="s">
        <v>224</v>
      </c>
      <c r="J140" s="10" t="s">
        <v>1466</v>
      </c>
    </row>
    <row r="141" spans="1:10">
      <c r="A141" s="12" t="s">
        <v>21</v>
      </c>
      <c r="B141" s="3"/>
      <c r="C141" s="3"/>
      <c r="D141" s="7"/>
      <c r="E141" s="10"/>
      <c r="H141" s="8"/>
      <c r="I141" s="11"/>
      <c r="J141" s="5"/>
    </row>
    <row r="142" spans="1:10" ht="15.75" customHeight="1">
      <c r="A142" s="13" t="s">
        <v>22</v>
      </c>
      <c r="B142" s="13" t="s">
        <v>23</v>
      </c>
      <c r="C142" s="13" t="s">
        <v>24</v>
      </c>
      <c r="D142" s="21">
        <v>112252738</v>
      </c>
      <c r="E142" s="14">
        <v>112252827</v>
      </c>
      <c r="H142" s="8"/>
      <c r="I142" s="11"/>
      <c r="J142" s="5"/>
    </row>
    <row r="145" spans="1:10">
      <c r="A145" s="1" t="s">
        <v>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3" t="s">
        <v>94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88" t="s">
        <v>0</v>
      </c>
      <c r="B147" s="88" t="s">
        <v>2</v>
      </c>
      <c r="C147" s="88" t="s">
        <v>3</v>
      </c>
      <c r="D147" s="88" t="s">
        <v>4</v>
      </c>
      <c r="E147" s="88" t="s">
        <v>5</v>
      </c>
      <c r="F147" s="88" t="s">
        <v>6</v>
      </c>
      <c r="G147" s="90"/>
      <c r="H147" s="91"/>
      <c r="I147" s="88" t="s">
        <v>7</v>
      </c>
      <c r="J147" s="88" t="s">
        <v>8</v>
      </c>
    </row>
    <row r="148" spans="1:10">
      <c r="A148" s="89"/>
      <c r="B148" s="89"/>
      <c r="C148" s="89"/>
      <c r="D148" s="89"/>
      <c r="E148" s="89"/>
      <c r="F148" s="4" t="s">
        <v>9</v>
      </c>
      <c r="G148" s="4" t="s">
        <v>10</v>
      </c>
      <c r="H148" s="4" t="s">
        <v>11</v>
      </c>
      <c r="I148" s="89"/>
      <c r="J148" s="89"/>
    </row>
    <row r="149" spans="1:10">
      <c r="A149" s="5" t="s">
        <v>1480</v>
      </c>
      <c r="B149" s="6">
        <v>44883.796175081021</v>
      </c>
      <c r="C149" s="5" t="s">
        <v>1466</v>
      </c>
      <c r="D149" s="7"/>
      <c r="E149" s="10"/>
      <c r="F149" s="8">
        <v>3839.17</v>
      </c>
      <c r="I149" s="11" t="s">
        <v>9</v>
      </c>
      <c r="J149" s="10" t="s">
        <v>1466</v>
      </c>
    </row>
    <row r="150" spans="1:10">
      <c r="A150" s="5" t="s">
        <v>1480</v>
      </c>
      <c r="B150" s="6">
        <v>44883.796175081021</v>
      </c>
      <c r="C150" s="5" t="s">
        <v>1466</v>
      </c>
      <c r="D150" s="7"/>
      <c r="E150" s="10"/>
      <c r="H150" s="8">
        <v>74.599999999999994</v>
      </c>
      <c r="I150" s="5" t="s">
        <v>224</v>
      </c>
      <c r="J150" s="10" t="s">
        <v>1466</v>
      </c>
    </row>
    <row r="151" spans="1:10">
      <c r="A151" s="12" t="s">
        <v>21</v>
      </c>
      <c r="B151" s="3"/>
      <c r="C151" s="3"/>
      <c r="D151" s="7"/>
      <c r="E151" s="10"/>
      <c r="F151" s="47"/>
      <c r="G151" s="8"/>
      <c r="I151" s="11"/>
      <c r="J151" s="5"/>
    </row>
    <row r="152" spans="1:10" ht="15.75" customHeight="1">
      <c r="A152" s="13" t="s">
        <v>22</v>
      </c>
      <c r="B152" s="13" t="s">
        <v>23</v>
      </c>
      <c r="C152" s="13" t="s">
        <v>24</v>
      </c>
      <c r="D152" s="21">
        <v>112252740</v>
      </c>
      <c r="E152" s="14">
        <v>112252829</v>
      </c>
      <c r="G152" s="8"/>
      <c r="I152" s="11"/>
      <c r="J152" s="5"/>
    </row>
    <row r="153" spans="1:10">
      <c r="A153" s="5"/>
      <c r="B153" s="6"/>
      <c r="C153" s="5"/>
      <c r="D153" s="7"/>
      <c r="E153" s="10"/>
      <c r="G153" s="8"/>
      <c r="I153" s="11"/>
      <c r="J153" s="5"/>
    </row>
    <row r="154" spans="1:10">
      <c r="A154" s="5"/>
      <c r="B154" s="6"/>
      <c r="C154" s="5"/>
      <c r="D154" s="7"/>
      <c r="E154" s="10"/>
      <c r="G154" s="8"/>
      <c r="I154" s="11"/>
      <c r="J154" s="5"/>
    </row>
    <row r="155" spans="1:10">
      <c r="A155" s="1" t="s">
        <v>0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3" t="s">
        <v>98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88" t="s">
        <v>0</v>
      </c>
      <c r="B157" s="88" t="s">
        <v>2</v>
      </c>
      <c r="C157" s="88" t="s">
        <v>3</v>
      </c>
      <c r="D157" s="88" t="s">
        <v>4</v>
      </c>
      <c r="E157" s="88" t="s">
        <v>5</v>
      </c>
      <c r="F157" s="88" t="s">
        <v>6</v>
      </c>
      <c r="G157" s="90"/>
      <c r="H157" s="91"/>
      <c r="I157" s="88" t="s">
        <v>7</v>
      </c>
      <c r="J157" s="88" t="s">
        <v>8</v>
      </c>
    </row>
    <row r="158" spans="1:10">
      <c r="A158" s="89"/>
      <c r="B158" s="89"/>
      <c r="C158" s="89"/>
      <c r="D158" s="89"/>
      <c r="E158" s="89"/>
      <c r="F158" s="4" t="s">
        <v>9</v>
      </c>
      <c r="G158" s="4" t="s">
        <v>10</v>
      </c>
      <c r="H158" s="4" t="s">
        <v>11</v>
      </c>
      <c r="I158" s="89"/>
      <c r="J158" s="89"/>
    </row>
    <row r="159" spans="1:10">
      <c r="A159" s="5" t="s">
        <v>1481</v>
      </c>
      <c r="B159" s="6">
        <v>44884.586520416669</v>
      </c>
      <c r="C159" s="5" t="s">
        <v>1466</v>
      </c>
      <c r="D159" s="7"/>
      <c r="E159" s="10"/>
      <c r="F159" s="8">
        <v>2550.96</v>
      </c>
      <c r="I159" s="11" t="s">
        <v>9</v>
      </c>
      <c r="J159" s="10" t="s">
        <v>1466</v>
      </c>
    </row>
    <row r="160" spans="1:10">
      <c r="A160" s="12" t="s">
        <v>21</v>
      </c>
      <c r="B160" s="3"/>
      <c r="C160" s="3"/>
      <c r="D160" s="7"/>
      <c r="E160" s="10"/>
      <c r="F160" s="47"/>
      <c r="G160" s="8"/>
      <c r="I160" s="11"/>
      <c r="J160" s="5"/>
    </row>
    <row r="161" spans="1:10" ht="15.75" customHeight="1">
      <c r="A161" s="13" t="s">
        <v>22</v>
      </c>
      <c r="B161" s="13" t="s">
        <v>23</v>
      </c>
      <c r="C161" s="13" t="s">
        <v>24</v>
      </c>
      <c r="D161" s="21">
        <v>112260397</v>
      </c>
      <c r="E161" s="14">
        <v>112260456</v>
      </c>
      <c r="G161" s="8"/>
      <c r="I161" s="11"/>
      <c r="J161" s="5"/>
    </row>
    <row r="164" spans="1:10">
      <c r="A164" s="1" t="s">
        <v>0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3" t="s">
        <v>100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88" t="s">
        <v>0</v>
      </c>
      <c r="B166" s="88" t="s">
        <v>2</v>
      </c>
      <c r="C166" s="88" t="s">
        <v>3</v>
      </c>
      <c r="D166" s="88" t="s">
        <v>4</v>
      </c>
      <c r="E166" s="88" t="s">
        <v>5</v>
      </c>
      <c r="F166" s="88" t="s">
        <v>6</v>
      </c>
      <c r="G166" s="90"/>
      <c r="H166" s="91"/>
      <c r="I166" s="88" t="s">
        <v>7</v>
      </c>
      <c r="J166" s="88" t="s">
        <v>8</v>
      </c>
    </row>
    <row r="167" spans="1:10">
      <c r="A167" s="89"/>
      <c r="B167" s="89"/>
      <c r="C167" s="89"/>
      <c r="D167" s="89"/>
      <c r="E167" s="89"/>
      <c r="F167" s="4" t="s">
        <v>9</v>
      </c>
      <c r="G167" s="4" t="s">
        <v>10</v>
      </c>
      <c r="H167" s="4" t="s">
        <v>11</v>
      </c>
      <c r="I167" s="89"/>
      <c r="J167" s="89"/>
    </row>
    <row r="168" spans="1:10">
      <c r="A168" s="5" t="s">
        <v>1482</v>
      </c>
      <c r="B168" s="6">
        <v>44886.796420023151</v>
      </c>
      <c r="C168" s="5" t="s">
        <v>1466</v>
      </c>
      <c r="D168" s="7"/>
      <c r="E168" s="10"/>
      <c r="F168" s="8">
        <v>4415.1899999999996</v>
      </c>
      <c r="I168" s="11" t="s">
        <v>9</v>
      </c>
      <c r="J168" s="10" t="s">
        <v>1466</v>
      </c>
    </row>
    <row r="169" spans="1:10">
      <c r="A169" s="5" t="s">
        <v>1482</v>
      </c>
      <c r="B169" s="6">
        <v>44886.796420023151</v>
      </c>
      <c r="C169" s="5" t="s">
        <v>1466</v>
      </c>
      <c r="D169" s="7"/>
      <c r="E169" s="10"/>
      <c r="H169" s="8">
        <v>225.5</v>
      </c>
      <c r="I169" s="5" t="s">
        <v>224</v>
      </c>
      <c r="J169" s="10" t="s">
        <v>1466</v>
      </c>
    </row>
    <row r="170" spans="1:10">
      <c r="A170" s="12" t="s">
        <v>21</v>
      </c>
      <c r="B170" s="3"/>
      <c r="C170" s="3"/>
      <c r="D170" s="7"/>
      <c r="E170" s="10"/>
      <c r="H170" s="8"/>
      <c r="I170" s="11"/>
      <c r="J170" s="5"/>
    </row>
    <row r="171" spans="1:10" ht="15.75" customHeight="1">
      <c r="A171" s="13" t="s">
        <v>22</v>
      </c>
      <c r="B171" s="13" t="s">
        <v>23</v>
      </c>
      <c r="C171" s="13" t="s">
        <v>24</v>
      </c>
      <c r="D171" s="21">
        <v>112266600</v>
      </c>
      <c r="E171" s="14">
        <v>112266667</v>
      </c>
      <c r="H171" s="8"/>
      <c r="I171" s="11"/>
      <c r="J171" s="5"/>
    </row>
    <row r="172" spans="1:10">
      <c r="A172" s="5"/>
      <c r="B172" s="6"/>
      <c r="C172" s="5"/>
      <c r="D172" s="7"/>
      <c r="E172" s="10"/>
      <c r="H172" s="8"/>
      <c r="I172" s="11"/>
      <c r="J172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104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88" t="s">
        <v>0</v>
      </c>
      <c r="B176" s="88" t="s">
        <v>2</v>
      </c>
      <c r="C176" s="88" t="s">
        <v>3</v>
      </c>
      <c r="D176" s="88" t="s">
        <v>4</v>
      </c>
      <c r="E176" s="88" t="s">
        <v>5</v>
      </c>
      <c r="F176" s="88" t="s">
        <v>6</v>
      </c>
      <c r="G176" s="90"/>
      <c r="H176" s="91"/>
      <c r="I176" s="88" t="s">
        <v>7</v>
      </c>
      <c r="J176" s="88" t="s">
        <v>8</v>
      </c>
    </row>
    <row r="177" spans="1:10">
      <c r="A177" s="89"/>
      <c r="B177" s="89"/>
      <c r="C177" s="89"/>
      <c r="D177" s="89"/>
      <c r="E177" s="89"/>
      <c r="F177" s="4" t="s">
        <v>9</v>
      </c>
      <c r="G177" s="4" t="s">
        <v>10</v>
      </c>
      <c r="H177" s="4" t="s">
        <v>11</v>
      </c>
      <c r="I177" s="89"/>
      <c r="J177" s="89"/>
    </row>
    <row r="178" spans="1:10">
      <c r="A178" s="5" t="s">
        <v>1483</v>
      </c>
      <c r="B178" s="6">
        <v>44887.811275127307</v>
      </c>
      <c r="C178" s="5" t="s">
        <v>1466</v>
      </c>
      <c r="D178" s="7"/>
      <c r="E178" s="10"/>
      <c r="F178" s="8">
        <v>4165.01</v>
      </c>
      <c r="I178" s="11" t="s">
        <v>9</v>
      </c>
      <c r="J178" s="10" t="s">
        <v>1466</v>
      </c>
    </row>
    <row r="179" spans="1:10">
      <c r="A179" s="5" t="s">
        <v>1483</v>
      </c>
      <c r="B179" s="6">
        <v>44887.811275127307</v>
      </c>
      <c r="C179" s="5" t="s">
        <v>1466</v>
      </c>
      <c r="D179" s="7"/>
      <c r="E179" s="10"/>
      <c r="H179" s="8">
        <v>3</v>
      </c>
      <c r="I179" s="11" t="s">
        <v>226</v>
      </c>
      <c r="J179" s="10" t="s">
        <v>1466</v>
      </c>
    </row>
    <row r="180" spans="1:10">
      <c r="A180" s="12" t="s">
        <v>21</v>
      </c>
      <c r="B180" s="3"/>
      <c r="C180" s="3"/>
      <c r="D180" s="7"/>
      <c r="E180" s="10"/>
      <c r="H180" s="8"/>
      <c r="I180" s="11"/>
      <c r="J180" s="5"/>
    </row>
    <row r="181" spans="1:10" ht="15.75" customHeight="1">
      <c r="A181" s="13" t="s">
        <v>22</v>
      </c>
      <c r="B181" s="13" t="s">
        <v>23</v>
      </c>
      <c r="C181" s="13" t="s">
        <v>24</v>
      </c>
      <c r="D181" s="21">
        <v>112273927</v>
      </c>
      <c r="E181" s="14">
        <v>112273998</v>
      </c>
      <c r="H181" s="8"/>
      <c r="I181" s="11"/>
      <c r="J181" s="5"/>
    </row>
    <row r="184" spans="1:10">
      <c r="A184" s="1" t="s">
        <v>0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3" t="s">
        <v>107</v>
      </c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88" t="s">
        <v>0</v>
      </c>
      <c r="B186" s="88" t="s">
        <v>2</v>
      </c>
      <c r="C186" s="88" t="s">
        <v>3</v>
      </c>
      <c r="D186" s="88" t="s">
        <v>4</v>
      </c>
      <c r="E186" s="88" t="s">
        <v>5</v>
      </c>
      <c r="F186" s="88" t="s">
        <v>6</v>
      </c>
      <c r="G186" s="90"/>
      <c r="H186" s="91"/>
      <c r="I186" s="88" t="s">
        <v>7</v>
      </c>
      <c r="J186" s="88" t="s">
        <v>8</v>
      </c>
    </row>
    <row r="187" spans="1:10">
      <c r="A187" s="89"/>
      <c r="B187" s="89"/>
      <c r="C187" s="89"/>
      <c r="D187" s="89"/>
      <c r="E187" s="89"/>
      <c r="F187" s="4" t="s">
        <v>9</v>
      </c>
      <c r="G187" s="4" t="s">
        <v>10</v>
      </c>
      <c r="H187" s="4" t="s">
        <v>11</v>
      </c>
      <c r="I187" s="89"/>
      <c r="J187" s="89"/>
    </row>
    <row r="188" spans="1:10">
      <c r="A188" s="5" t="s">
        <v>1484</v>
      </c>
      <c r="B188" s="6">
        <v>44888.796024212963</v>
      </c>
      <c r="C188" s="5" t="s">
        <v>1466</v>
      </c>
      <c r="D188" s="7"/>
      <c r="E188" s="10"/>
      <c r="F188" s="8">
        <v>1956.17</v>
      </c>
      <c r="I188" s="11" t="s">
        <v>9</v>
      </c>
      <c r="J188" s="10" t="s">
        <v>1466</v>
      </c>
    </row>
    <row r="189" spans="1:10">
      <c r="A189" s="12" t="s">
        <v>21</v>
      </c>
      <c r="B189" s="3"/>
      <c r="C189" s="3"/>
      <c r="D189" s="7"/>
      <c r="E189" s="10"/>
      <c r="H189" s="8"/>
      <c r="I189" s="11"/>
      <c r="J189" s="10"/>
    </row>
    <row r="190" spans="1:10" ht="15.75" customHeight="1">
      <c r="A190" s="13" t="s">
        <v>22</v>
      </c>
      <c r="B190" s="13" t="s">
        <v>23</v>
      </c>
      <c r="C190" s="13" t="s">
        <v>24</v>
      </c>
      <c r="D190" s="21">
        <v>112281105</v>
      </c>
      <c r="E190" s="14">
        <v>112281163</v>
      </c>
      <c r="H190" s="8"/>
      <c r="I190" s="11"/>
      <c r="J190" s="10"/>
    </row>
    <row r="193" spans="1:10">
      <c r="A193" s="1" t="s">
        <v>0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3" t="s">
        <v>110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88" t="s">
        <v>0</v>
      </c>
      <c r="B195" s="88" t="s">
        <v>2</v>
      </c>
      <c r="C195" s="88" t="s">
        <v>3</v>
      </c>
      <c r="D195" s="88" t="s">
        <v>4</v>
      </c>
      <c r="E195" s="88" t="s">
        <v>5</v>
      </c>
      <c r="F195" s="88" t="s">
        <v>6</v>
      </c>
      <c r="G195" s="90"/>
      <c r="H195" s="91"/>
      <c r="I195" s="88" t="s">
        <v>7</v>
      </c>
      <c r="J195" s="88" t="s">
        <v>8</v>
      </c>
    </row>
    <row r="196" spans="1:10">
      <c r="A196" s="89"/>
      <c r="B196" s="89"/>
      <c r="C196" s="89"/>
      <c r="D196" s="89"/>
      <c r="E196" s="89"/>
      <c r="F196" s="4" t="s">
        <v>9</v>
      </c>
      <c r="G196" s="4" t="s">
        <v>10</v>
      </c>
      <c r="H196" s="4" t="s">
        <v>11</v>
      </c>
      <c r="I196" s="89"/>
      <c r="J196" s="89"/>
    </row>
    <row r="197" spans="1:10">
      <c r="A197" s="5" t="s">
        <v>1485</v>
      </c>
      <c r="B197" s="6">
        <v>44889.801852951387</v>
      </c>
      <c r="C197" s="5" t="s">
        <v>1466</v>
      </c>
      <c r="D197" s="7"/>
      <c r="E197" s="10"/>
      <c r="F197" s="8">
        <v>3203.35</v>
      </c>
      <c r="I197" s="11" t="s">
        <v>9</v>
      </c>
      <c r="J197" s="10" t="s">
        <v>1466</v>
      </c>
    </row>
    <row r="198" spans="1:10">
      <c r="A198" s="5" t="s">
        <v>1485</v>
      </c>
      <c r="B198" s="6">
        <v>44889.801852951387</v>
      </c>
      <c r="C198" s="5" t="s">
        <v>1466</v>
      </c>
      <c r="D198" s="7"/>
      <c r="E198" s="10"/>
      <c r="H198" s="8">
        <v>41.5</v>
      </c>
      <c r="I198" s="5" t="s">
        <v>224</v>
      </c>
      <c r="J198" s="10" t="s">
        <v>1466</v>
      </c>
    </row>
    <row r="199" spans="1:10">
      <c r="A199" s="12" t="s">
        <v>21</v>
      </c>
      <c r="B199" s="3"/>
      <c r="C199" s="3"/>
      <c r="D199" s="7"/>
      <c r="E199" s="10"/>
      <c r="H199" s="8"/>
      <c r="I199" s="11"/>
      <c r="J199" s="5"/>
    </row>
    <row r="200" spans="1:10" ht="15.75" customHeight="1">
      <c r="A200" s="13" t="s">
        <v>22</v>
      </c>
      <c r="B200" s="13" t="s">
        <v>23</v>
      </c>
      <c r="C200" s="13" t="s">
        <v>24</v>
      </c>
      <c r="D200" s="21">
        <v>112292045</v>
      </c>
      <c r="E200" s="14">
        <v>112292120</v>
      </c>
      <c r="H200" s="8"/>
      <c r="I200" s="11"/>
      <c r="J200" s="5"/>
    </row>
    <row r="203" spans="1:10">
      <c r="A203" s="1" t="s">
        <v>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3" t="s">
        <v>115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88" t="s">
        <v>0</v>
      </c>
      <c r="B205" s="88" t="s">
        <v>2</v>
      </c>
      <c r="C205" s="88" t="s">
        <v>3</v>
      </c>
      <c r="D205" s="88" t="s">
        <v>4</v>
      </c>
      <c r="E205" s="88" t="s">
        <v>5</v>
      </c>
      <c r="F205" s="88" t="s">
        <v>6</v>
      </c>
      <c r="G205" s="90"/>
      <c r="H205" s="91"/>
      <c r="I205" s="88" t="s">
        <v>7</v>
      </c>
      <c r="J205" s="88" t="s">
        <v>8</v>
      </c>
    </row>
    <row r="206" spans="1:10">
      <c r="A206" s="89"/>
      <c r="B206" s="89"/>
      <c r="C206" s="89"/>
      <c r="D206" s="89"/>
      <c r="E206" s="89"/>
      <c r="F206" s="4" t="s">
        <v>9</v>
      </c>
      <c r="G206" s="4" t="s">
        <v>10</v>
      </c>
      <c r="H206" s="4" t="s">
        <v>11</v>
      </c>
      <c r="I206" s="89"/>
      <c r="J206" s="89"/>
    </row>
    <row r="207" spans="1:10">
      <c r="A207" s="5" t="s">
        <v>1486</v>
      </c>
      <c r="B207" s="6">
        <v>44890.801479803238</v>
      </c>
      <c r="C207" s="5" t="s">
        <v>1466</v>
      </c>
      <c r="D207" s="7"/>
      <c r="E207" s="10"/>
      <c r="F207" s="8">
        <v>3426.37</v>
      </c>
      <c r="I207" s="11" t="s">
        <v>9</v>
      </c>
      <c r="J207" s="10" t="s">
        <v>1466</v>
      </c>
    </row>
    <row r="208" spans="1:10">
      <c r="A208" s="12" t="s">
        <v>21</v>
      </c>
      <c r="B208" s="3"/>
      <c r="C208" s="3"/>
      <c r="D208" s="7"/>
      <c r="E208" s="10"/>
      <c r="H208" s="8"/>
      <c r="I208" s="11"/>
      <c r="J208" s="5"/>
    </row>
    <row r="209" spans="1:10" ht="15.75" customHeight="1">
      <c r="A209" s="13" t="s">
        <v>22</v>
      </c>
      <c r="B209" s="13" t="s">
        <v>23</v>
      </c>
      <c r="C209" s="13" t="s">
        <v>24</v>
      </c>
      <c r="D209" s="21">
        <v>112292047</v>
      </c>
      <c r="E209" s="14">
        <v>112292121</v>
      </c>
      <c r="H209" s="8"/>
      <c r="I209" s="11"/>
      <c r="J209" s="5"/>
    </row>
    <row r="210" spans="1:10">
      <c r="A210" s="5"/>
      <c r="B210" s="6"/>
      <c r="C210" s="5"/>
      <c r="D210" s="7"/>
      <c r="E210" s="10"/>
      <c r="H210" s="8"/>
      <c r="I210" s="11"/>
      <c r="J210" s="5"/>
    </row>
    <row r="211" spans="1:10">
      <c r="A211" s="5"/>
      <c r="B211" s="6"/>
      <c r="C211" s="5"/>
      <c r="D211" s="7"/>
      <c r="E211" s="10"/>
      <c r="H211" s="8"/>
      <c r="I211" s="11"/>
      <c r="J211" s="5"/>
    </row>
    <row r="212" spans="1:10">
      <c r="A212" s="1" t="s">
        <v>0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3" t="s">
        <v>119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88" t="s">
        <v>0</v>
      </c>
      <c r="B214" s="88" t="s">
        <v>2</v>
      </c>
      <c r="C214" s="88" t="s">
        <v>3</v>
      </c>
      <c r="D214" s="88" t="s">
        <v>4</v>
      </c>
      <c r="E214" s="88" t="s">
        <v>5</v>
      </c>
      <c r="F214" s="88" t="s">
        <v>6</v>
      </c>
      <c r="G214" s="90"/>
      <c r="H214" s="91"/>
      <c r="I214" s="88" t="s">
        <v>7</v>
      </c>
      <c r="J214" s="88" t="s">
        <v>8</v>
      </c>
    </row>
    <row r="215" spans="1:10">
      <c r="A215" s="89"/>
      <c r="B215" s="89"/>
      <c r="C215" s="89"/>
      <c r="D215" s="89"/>
      <c r="E215" s="89"/>
      <c r="F215" s="4" t="s">
        <v>9</v>
      </c>
      <c r="G215" s="4" t="s">
        <v>10</v>
      </c>
      <c r="H215" s="4" t="s">
        <v>11</v>
      </c>
      <c r="I215" s="89"/>
      <c r="J215" s="89"/>
    </row>
    <row r="216" spans="1:10">
      <c r="A216" s="5" t="s">
        <v>1487</v>
      </c>
      <c r="B216" s="6">
        <v>44891.586441597217</v>
      </c>
      <c r="C216" s="5" t="s">
        <v>1466</v>
      </c>
      <c r="D216" s="7"/>
      <c r="E216" s="10"/>
      <c r="F216" s="8">
        <v>2430.13</v>
      </c>
      <c r="I216" s="11" t="s">
        <v>9</v>
      </c>
      <c r="J216" s="10" t="s">
        <v>1466</v>
      </c>
    </row>
    <row r="217" spans="1:10">
      <c r="A217" s="5" t="s">
        <v>1487</v>
      </c>
      <c r="B217" s="6">
        <v>44891.586441597217</v>
      </c>
      <c r="C217" s="5" t="s">
        <v>1466</v>
      </c>
      <c r="D217" s="7"/>
      <c r="E217" s="10"/>
      <c r="H217" s="8">
        <v>178</v>
      </c>
      <c r="I217" s="5" t="s">
        <v>224</v>
      </c>
      <c r="J217" s="10" t="s">
        <v>1466</v>
      </c>
    </row>
    <row r="218" spans="1:10">
      <c r="A218" s="12" t="s">
        <v>21</v>
      </c>
      <c r="B218" s="3"/>
      <c r="C218" s="3"/>
      <c r="D218" s="7"/>
      <c r="E218" s="10"/>
      <c r="H218" s="8"/>
      <c r="I218" s="11"/>
      <c r="J218" s="5"/>
    </row>
    <row r="219" spans="1:10" ht="15.75" customHeight="1">
      <c r="A219" s="13" t="s">
        <v>22</v>
      </c>
      <c r="B219" s="13" t="s">
        <v>23</v>
      </c>
      <c r="C219" s="13" t="s">
        <v>24</v>
      </c>
      <c r="D219" s="21">
        <v>112300450</v>
      </c>
      <c r="E219" s="14">
        <v>112300612</v>
      </c>
      <c r="H219" s="8"/>
      <c r="I219" s="11"/>
      <c r="J219" s="5"/>
    </row>
    <row r="222" spans="1:10">
      <c r="A222" s="1" t="s">
        <v>0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3" t="s">
        <v>122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88" t="s">
        <v>0</v>
      </c>
      <c r="B224" s="88" t="s">
        <v>2</v>
      </c>
      <c r="C224" s="88" t="s">
        <v>3</v>
      </c>
      <c r="D224" s="88" t="s">
        <v>4</v>
      </c>
      <c r="E224" s="88" t="s">
        <v>5</v>
      </c>
      <c r="F224" s="88" t="s">
        <v>6</v>
      </c>
      <c r="G224" s="90"/>
      <c r="H224" s="91"/>
      <c r="I224" s="88" t="s">
        <v>7</v>
      </c>
      <c r="J224" s="88" t="s">
        <v>8</v>
      </c>
    </row>
    <row r="225" spans="1:10">
      <c r="A225" s="89"/>
      <c r="B225" s="89"/>
      <c r="C225" s="89"/>
      <c r="D225" s="89"/>
      <c r="E225" s="89"/>
      <c r="F225" s="4" t="s">
        <v>9</v>
      </c>
      <c r="G225" s="4" t="s">
        <v>10</v>
      </c>
      <c r="H225" s="4" t="s">
        <v>11</v>
      </c>
      <c r="I225" s="89"/>
      <c r="J225" s="89"/>
    </row>
    <row r="226" spans="1:10">
      <c r="A226" s="5" t="s">
        <v>1488</v>
      </c>
      <c r="B226" s="6">
        <v>44893.802539884258</v>
      </c>
      <c r="C226" s="5" t="s">
        <v>1466</v>
      </c>
      <c r="D226" s="7"/>
      <c r="E226" s="10"/>
      <c r="F226" s="8">
        <v>3742.71</v>
      </c>
      <c r="I226" s="11" t="s">
        <v>9</v>
      </c>
      <c r="J226" s="10" t="s">
        <v>1466</v>
      </c>
    </row>
    <row r="227" spans="1:10">
      <c r="A227" s="5" t="s">
        <v>1488</v>
      </c>
      <c r="B227" s="6">
        <v>44893.802539884258</v>
      </c>
      <c r="C227" s="5" t="s">
        <v>1466</v>
      </c>
      <c r="D227" s="7"/>
      <c r="E227" s="10"/>
      <c r="H227" s="8">
        <v>145.80000000000001</v>
      </c>
      <c r="I227" s="5" t="s">
        <v>224</v>
      </c>
      <c r="J227" s="10" t="s">
        <v>1466</v>
      </c>
    </row>
    <row r="228" spans="1:10">
      <c r="A228" s="12" t="s">
        <v>21</v>
      </c>
      <c r="B228" s="3"/>
      <c r="C228" s="3"/>
      <c r="D228" s="7"/>
      <c r="E228" s="10"/>
      <c r="F228" s="8"/>
      <c r="I228" s="11"/>
      <c r="J228" s="5"/>
    </row>
    <row r="229" spans="1:10" ht="15.75" customHeight="1">
      <c r="A229" s="13" t="s">
        <v>22</v>
      </c>
      <c r="B229" s="13" t="s">
        <v>23</v>
      </c>
      <c r="C229" s="13" t="s">
        <v>24</v>
      </c>
      <c r="D229" s="21">
        <v>112303580</v>
      </c>
      <c r="E229" s="14">
        <v>112308650</v>
      </c>
      <c r="F229" s="8"/>
      <c r="I229" s="11"/>
      <c r="J229" s="5"/>
    </row>
    <row r="232" spans="1:10">
      <c r="A232" s="1" t="s">
        <v>0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3" t="s">
        <v>126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88" t="s">
        <v>0</v>
      </c>
      <c r="B234" s="88" t="s">
        <v>2</v>
      </c>
      <c r="C234" s="88" t="s">
        <v>3</v>
      </c>
      <c r="D234" s="88" t="s">
        <v>4</v>
      </c>
      <c r="E234" s="88" t="s">
        <v>5</v>
      </c>
      <c r="F234" s="88" t="s">
        <v>6</v>
      </c>
      <c r="G234" s="90"/>
      <c r="H234" s="91"/>
      <c r="I234" s="88" t="s">
        <v>7</v>
      </c>
      <c r="J234" s="88" t="s">
        <v>8</v>
      </c>
    </row>
    <row r="235" spans="1:10">
      <c r="A235" s="89"/>
      <c r="B235" s="89"/>
      <c r="C235" s="89"/>
      <c r="D235" s="89"/>
      <c r="E235" s="89"/>
      <c r="F235" s="4" t="s">
        <v>9</v>
      </c>
      <c r="G235" s="4" t="s">
        <v>10</v>
      </c>
      <c r="H235" s="4" t="s">
        <v>11</v>
      </c>
      <c r="I235" s="89"/>
      <c r="J235" s="89"/>
    </row>
    <row r="236" spans="1:10">
      <c r="A236" s="5" t="s">
        <v>1489</v>
      </c>
      <c r="B236" s="6">
        <v>44894.797070243047</v>
      </c>
      <c r="C236" s="5" t="s">
        <v>1466</v>
      </c>
      <c r="D236" s="7"/>
      <c r="E236" s="10"/>
      <c r="F236" s="8">
        <v>2609.9</v>
      </c>
      <c r="I236" s="11" t="s">
        <v>9</v>
      </c>
      <c r="J236" s="10" t="s">
        <v>1466</v>
      </c>
    </row>
    <row r="237" spans="1:10">
      <c r="A237" s="5" t="s">
        <v>1489</v>
      </c>
      <c r="B237" s="6">
        <v>44894.797070243047</v>
      </c>
      <c r="C237" s="5" t="s">
        <v>1466</v>
      </c>
      <c r="D237" s="7"/>
      <c r="E237" s="10"/>
      <c r="H237" s="8">
        <v>164.4</v>
      </c>
      <c r="I237" s="5" t="s">
        <v>224</v>
      </c>
      <c r="J237" s="10" t="s">
        <v>1466</v>
      </c>
    </row>
    <row r="238" spans="1:10">
      <c r="A238" s="12" t="s">
        <v>21</v>
      </c>
      <c r="B238" s="3"/>
      <c r="C238" s="3"/>
      <c r="D238" s="7"/>
      <c r="E238" s="10"/>
      <c r="H238" s="8"/>
      <c r="I238" s="11"/>
      <c r="J238" s="5"/>
    </row>
    <row r="239" spans="1:10" ht="15.75" customHeight="1">
      <c r="A239" s="13" t="s">
        <v>22</v>
      </c>
      <c r="B239" s="13" t="s">
        <v>23</v>
      </c>
      <c r="C239" s="13" t="s">
        <v>24</v>
      </c>
      <c r="D239" s="21">
        <v>112320640</v>
      </c>
      <c r="E239" s="14">
        <v>112320808</v>
      </c>
      <c r="H239" s="8"/>
      <c r="I239" s="11"/>
      <c r="J239" s="5"/>
    </row>
    <row r="240" spans="1:10">
      <c r="A240" s="5"/>
      <c r="B240" s="6"/>
      <c r="C240" s="5"/>
      <c r="D240" s="7"/>
      <c r="E240" s="10"/>
      <c r="H240" s="8"/>
      <c r="I240" s="11"/>
      <c r="J240" s="5"/>
    </row>
    <row r="242" spans="1:10">
      <c r="A242" s="1" t="s">
        <v>0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3" t="s">
        <v>131</v>
      </c>
      <c r="B243" s="2"/>
      <c r="C243" s="2"/>
      <c r="D243" s="2"/>
      <c r="E243" s="2"/>
      <c r="F243" s="2"/>
      <c r="G243" s="2"/>
      <c r="H243" s="2"/>
      <c r="I243" s="2"/>
      <c r="J243" s="2"/>
    </row>
    <row r="244" spans="1:10">
      <c r="A244" s="88" t="s">
        <v>0</v>
      </c>
      <c r="B244" s="88" t="s">
        <v>2</v>
      </c>
      <c r="C244" s="88" t="s">
        <v>3</v>
      </c>
      <c r="D244" s="88" t="s">
        <v>4</v>
      </c>
      <c r="E244" s="88" t="s">
        <v>5</v>
      </c>
      <c r="F244" s="88" t="s">
        <v>6</v>
      </c>
      <c r="G244" s="90"/>
      <c r="H244" s="91"/>
      <c r="I244" s="88" t="s">
        <v>7</v>
      </c>
      <c r="J244" s="88" t="s">
        <v>8</v>
      </c>
    </row>
    <row r="245" spans="1:10">
      <c r="A245" s="89"/>
      <c r="B245" s="89"/>
      <c r="C245" s="89"/>
      <c r="D245" s="89"/>
      <c r="E245" s="89"/>
      <c r="F245" s="4" t="s">
        <v>9</v>
      </c>
      <c r="G245" s="4" t="s">
        <v>10</v>
      </c>
      <c r="H245" s="4" t="s">
        <v>11</v>
      </c>
      <c r="I245" s="89"/>
      <c r="J245" s="89"/>
    </row>
    <row r="246" spans="1:10">
      <c r="A246" s="5" t="s">
        <v>1490</v>
      </c>
      <c r="B246" s="6">
        <v>44895.735708541673</v>
      </c>
      <c r="C246" s="5" t="s">
        <v>1466</v>
      </c>
      <c r="D246" s="7"/>
      <c r="E246" s="10"/>
      <c r="F246" s="8">
        <v>1820.84</v>
      </c>
      <c r="I246" s="11" t="s">
        <v>9</v>
      </c>
      <c r="J246" s="10" t="s">
        <v>1466</v>
      </c>
    </row>
    <row r="247" spans="1:10">
      <c r="A247" s="12" t="s">
        <v>21</v>
      </c>
      <c r="B247" s="3"/>
      <c r="C247" s="3"/>
      <c r="D247" s="7"/>
      <c r="E247" s="10"/>
      <c r="H247" s="8"/>
      <c r="I247" s="11"/>
      <c r="J247" s="5"/>
    </row>
    <row r="248" spans="1:10" ht="15.75" customHeight="1">
      <c r="A248" s="13" t="s">
        <v>22</v>
      </c>
      <c r="B248" s="13" t="s">
        <v>23</v>
      </c>
      <c r="C248" s="13" t="s">
        <v>24</v>
      </c>
      <c r="D248" s="21">
        <v>112321311</v>
      </c>
      <c r="E248" s="14">
        <v>112321380</v>
      </c>
      <c r="H248" s="8"/>
      <c r="I248" s="11"/>
      <c r="J248" s="5"/>
    </row>
    <row r="251" spans="1:10">
      <c r="A251" s="1" t="s">
        <v>0</v>
      </c>
      <c r="B251" s="2"/>
      <c r="C251" s="2"/>
      <c r="D251" s="2"/>
      <c r="E251" s="2"/>
      <c r="F251" s="2"/>
      <c r="G251" s="2"/>
      <c r="H251" s="2"/>
      <c r="I251" s="2"/>
      <c r="J251" s="2"/>
    </row>
    <row r="252" spans="1:10">
      <c r="A252" s="3" t="s">
        <v>136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88" t="s">
        <v>0</v>
      </c>
      <c r="B253" s="88" t="s">
        <v>2</v>
      </c>
      <c r="C253" s="88" t="s">
        <v>3</v>
      </c>
      <c r="D253" s="88" t="s">
        <v>4</v>
      </c>
      <c r="E253" s="88" t="s">
        <v>5</v>
      </c>
      <c r="F253" s="88" t="s">
        <v>6</v>
      </c>
      <c r="G253" s="90"/>
      <c r="H253" s="91"/>
      <c r="I253" s="88" t="s">
        <v>7</v>
      </c>
      <c r="J253" s="88" t="s">
        <v>8</v>
      </c>
    </row>
    <row r="254" spans="1:10">
      <c r="A254" s="89"/>
      <c r="B254" s="89"/>
      <c r="C254" s="89"/>
      <c r="D254" s="89"/>
      <c r="E254" s="89"/>
      <c r="F254" s="4" t="s">
        <v>9</v>
      </c>
      <c r="G254" s="4" t="s">
        <v>10</v>
      </c>
      <c r="H254" s="4" t="s">
        <v>11</v>
      </c>
      <c r="I254" s="89"/>
      <c r="J254" s="89"/>
    </row>
    <row r="255" spans="1:10">
      <c r="A255" s="5" t="s">
        <v>1491</v>
      </c>
      <c r="B255" s="6">
        <v>44896.801082337966</v>
      </c>
      <c r="C255" s="5" t="s">
        <v>1466</v>
      </c>
      <c r="D255" s="7"/>
      <c r="E255" s="10"/>
      <c r="F255" s="8">
        <v>3008.91</v>
      </c>
      <c r="I255" s="11" t="s">
        <v>9</v>
      </c>
      <c r="J255" s="10" t="s">
        <v>1466</v>
      </c>
    </row>
    <row r="256" spans="1:10">
      <c r="A256" s="5" t="s">
        <v>1491</v>
      </c>
      <c r="B256" s="6">
        <v>44896.801082337966</v>
      </c>
      <c r="C256" s="5" t="s">
        <v>1466</v>
      </c>
      <c r="D256" s="7"/>
      <c r="E256" s="10"/>
      <c r="H256" s="8">
        <v>73.900000000000006</v>
      </c>
      <c r="I256" s="5" t="s">
        <v>224</v>
      </c>
      <c r="J256" s="10" t="s">
        <v>1466</v>
      </c>
    </row>
    <row r="257" spans="1:10">
      <c r="A257" s="12" t="s">
        <v>21</v>
      </c>
      <c r="B257" s="3"/>
      <c r="C257" s="3"/>
      <c r="D257" s="7"/>
      <c r="E257" s="10"/>
      <c r="G257" s="8"/>
      <c r="I257" s="11"/>
      <c r="J257" s="5"/>
    </row>
    <row r="258" spans="1:10" ht="15.75" customHeight="1">
      <c r="A258" s="13" t="s">
        <v>22</v>
      </c>
      <c r="B258" s="13" t="s">
        <v>23</v>
      </c>
      <c r="C258" s="13" t="s">
        <v>24</v>
      </c>
      <c r="D258" s="21">
        <v>112325531</v>
      </c>
      <c r="E258" s="14">
        <v>112325658</v>
      </c>
      <c r="G258" s="8"/>
      <c r="I258" s="11"/>
      <c r="J258" s="5"/>
    </row>
    <row r="261" spans="1:10">
      <c r="A261" s="1" t="s">
        <v>0</v>
      </c>
      <c r="B261" s="2"/>
      <c r="C261" s="2"/>
      <c r="D261" s="2"/>
      <c r="E261" s="2"/>
      <c r="F261" s="2"/>
      <c r="G261" s="2"/>
      <c r="H261" s="2"/>
      <c r="I261" s="2"/>
      <c r="J261" s="2"/>
    </row>
    <row r="262" spans="1:10">
      <c r="A262" s="3" t="s">
        <v>139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88" t="s">
        <v>0</v>
      </c>
      <c r="B263" s="88" t="s">
        <v>2</v>
      </c>
      <c r="C263" s="88" t="s">
        <v>3</v>
      </c>
      <c r="D263" s="88" t="s">
        <v>4</v>
      </c>
      <c r="E263" s="88" t="s">
        <v>5</v>
      </c>
      <c r="F263" s="88" t="s">
        <v>6</v>
      </c>
      <c r="G263" s="90"/>
      <c r="H263" s="91"/>
      <c r="I263" s="88" t="s">
        <v>7</v>
      </c>
      <c r="J263" s="88" t="s">
        <v>8</v>
      </c>
    </row>
    <row r="264" spans="1:10">
      <c r="A264" s="89"/>
      <c r="B264" s="89"/>
      <c r="C264" s="89"/>
      <c r="D264" s="89"/>
      <c r="E264" s="89"/>
      <c r="F264" s="4" t="s">
        <v>9</v>
      </c>
      <c r="G264" s="4" t="s">
        <v>10</v>
      </c>
      <c r="H264" s="4" t="s">
        <v>11</v>
      </c>
      <c r="I264" s="89"/>
      <c r="J264" s="89"/>
    </row>
    <row r="265" spans="1:10">
      <c r="A265" s="5" t="s">
        <v>1492</v>
      </c>
      <c r="B265" s="6">
        <v>44897.796663368063</v>
      </c>
      <c r="C265" s="5" t="s">
        <v>1466</v>
      </c>
      <c r="D265" s="7"/>
      <c r="E265" s="10"/>
      <c r="F265" s="8">
        <v>3547.88</v>
      </c>
      <c r="I265" s="11" t="s">
        <v>9</v>
      </c>
      <c r="J265" s="10" t="s">
        <v>1466</v>
      </c>
    </row>
    <row r="266" spans="1:10">
      <c r="A266" s="12" t="s">
        <v>21</v>
      </c>
      <c r="B266" s="3"/>
      <c r="C266" s="3"/>
      <c r="D266" s="7"/>
      <c r="E266" s="10"/>
      <c r="H266" s="8"/>
      <c r="I266" s="11"/>
      <c r="J266" s="10"/>
    </row>
    <row r="267" spans="1:10" ht="15.75" customHeight="1">
      <c r="A267" s="13" t="s">
        <v>22</v>
      </c>
      <c r="B267" s="13" t="s">
        <v>23</v>
      </c>
      <c r="C267" s="13" t="s">
        <v>24</v>
      </c>
      <c r="D267" s="21">
        <v>112325533</v>
      </c>
      <c r="E267" s="14">
        <v>112325659</v>
      </c>
      <c r="H267" s="8"/>
      <c r="I267" s="11"/>
      <c r="J267" s="10"/>
    </row>
    <row r="268" spans="1:10">
      <c r="A268" s="5"/>
      <c r="B268" s="6"/>
      <c r="C268" s="5"/>
      <c r="D268" s="7"/>
      <c r="E268" s="10"/>
      <c r="H268" s="8"/>
      <c r="I268" s="11"/>
      <c r="J268" s="10"/>
    </row>
    <row r="269" spans="1:10">
      <c r="A269" s="5"/>
      <c r="B269" s="6"/>
      <c r="C269" s="5"/>
      <c r="D269" s="7"/>
      <c r="E269" s="10"/>
      <c r="H269" s="8"/>
      <c r="I269" s="11"/>
      <c r="J269" s="10"/>
    </row>
    <row r="270" spans="1:10">
      <c r="A270" s="1" t="s">
        <v>0</v>
      </c>
      <c r="B270" s="2"/>
      <c r="C270" s="2"/>
      <c r="D270" s="2"/>
      <c r="E270" s="2"/>
      <c r="F270" s="2"/>
      <c r="G270" s="2"/>
      <c r="H270" s="2"/>
      <c r="I270" s="2"/>
      <c r="J270" s="2"/>
    </row>
    <row r="271" spans="1:10">
      <c r="A271" s="3" t="s">
        <v>143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88" t="s">
        <v>0</v>
      </c>
      <c r="B272" s="88" t="s">
        <v>2</v>
      </c>
      <c r="C272" s="88" t="s">
        <v>3</v>
      </c>
      <c r="D272" s="88" t="s">
        <v>4</v>
      </c>
      <c r="E272" s="88" t="s">
        <v>5</v>
      </c>
      <c r="F272" s="88" t="s">
        <v>6</v>
      </c>
      <c r="G272" s="90"/>
      <c r="H272" s="91"/>
      <c r="I272" s="88" t="s">
        <v>7</v>
      </c>
      <c r="J272" s="88" t="s">
        <v>8</v>
      </c>
    </row>
    <row r="273" spans="1:10">
      <c r="A273" s="89"/>
      <c r="B273" s="89"/>
      <c r="C273" s="89"/>
      <c r="D273" s="89"/>
      <c r="E273" s="89"/>
      <c r="F273" s="4" t="s">
        <v>9</v>
      </c>
      <c r="G273" s="4" t="s">
        <v>10</v>
      </c>
      <c r="H273" s="4" t="s">
        <v>11</v>
      </c>
      <c r="I273" s="89"/>
      <c r="J273" s="89"/>
    </row>
    <row r="274" spans="1:10">
      <c r="A274" s="5" t="s">
        <v>1493</v>
      </c>
      <c r="B274" s="6">
        <v>44898.592677106477</v>
      </c>
      <c r="C274" s="5" t="s">
        <v>1466</v>
      </c>
      <c r="D274" s="7"/>
      <c r="E274" s="10"/>
      <c r="F274" s="8">
        <v>4610.87</v>
      </c>
      <c r="I274" s="11" t="s">
        <v>9</v>
      </c>
      <c r="J274" s="10" t="s">
        <v>1466</v>
      </c>
    </row>
    <row r="275" spans="1:10">
      <c r="A275" s="5" t="s">
        <v>1493</v>
      </c>
      <c r="B275" s="6">
        <v>44898.592677106477</v>
      </c>
      <c r="C275" s="5" t="s">
        <v>1466</v>
      </c>
      <c r="D275" s="7"/>
      <c r="E275" s="10"/>
      <c r="H275" s="8">
        <v>1037.08</v>
      </c>
      <c r="I275" s="5" t="s">
        <v>224</v>
      </c>
      <c r="J275" s="10" t="s">
        <v>1466</v>
      </c>
    </row>
    <row r="276" spans="1:10">
      <c r="A276" s="12" t="s">
        <v>21</v>
      </c>
      <c r="B276" s="3"/>
      <c r="C276" s="3"/>
      <c r="D276" s="7"/>
      <c r="E276" s="10"/>
      <c r="H276" s="8"/>
      <c r="I276" s="11"/>
      <c r="J276" s="10"/>
    </row>
    <row r="277" spans="1:10" ht="15.75" customHeight="1">
      <c r="A277" s="13" t="s">
        <v>22</v>
      </c>
      <c r="B277" s="13" t="s">
        <v>23</v>
      </c>
      <c r="C277" s="13" t="s">
        <v>24</v>
      </c>
      <c r="D277" s="21">
        <v>112356131</v>
      </c>
      <c r="E277" s="14">
        <v>112356186</v>
      </c>
      <c r="H277" s="8"/>
      <c r="I277" s="11"/>
      <c r="J277" s="10"/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146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88" t="s">
        <v>0</v>
      </c>
      <c r="B282" s="88" t="s">
        <v>2</v>
      </c>
      <c r="C282" s="88" t="s">
        <v>3</v>
      </c>
      <c r="D282" s="88" t="s">
        <v>4</v>
      </c>
      <c r="E282" s="88" t="s">
        <v>5</v>
      </c>
      <c r="F282" s="88" t="s">
        <v>6</v>
      </c>
      <c r="G282" s="90"/>
      <c r="H282" s="91"/>
      <c r="I282" s="88" t="s">
        <v>7</v>
      </c>
      <c r="J282" s="88" t="s">
        <v>8</v>
      </c>
    </row>
    <row r="283" spans="1:10">
      <c r="A283" s="89"/>
      <c r="B283" s="89"/>
      <c r="C283" s="89"/>
      <c r="D283" s="89"/>
      <c r="E283" s="89"/>
      <c r="F283" s="4" t="s">
        <v>9</v>
      </c>
      <c r="G283" s="4" t="s">
        <v>10</v>
      </c>
      <c r="H283" s="4" t="s">
        <v>11</v>
      </c>
      <c r="I283" s="89"/>
      <c r="J283" s="89"/>
    </row>
    <row r="284" spans="1:10">
      <c r="A284" s="5" t="s">
        <v>1494</v>
      </c>
      <c r="B284" s="6">
        <v>44900.805668761583</v>
      </c>
      <c r="C284" s="5" t="s">
        <v>1466</v>
      </c>
      <c r="D284" s="7"/>
      <c r="E284" s="10"/>
      <c r="F284" s="8">
        <v>3561.48</v>
      </c>
      <c r="I284" s="11" t="s">
        <v>9</v>
      </c>
      <c r="J284" s="10" t="s">
        <v>1466</v>
      </c>
    </row>
    <row r="285" spans="1:10">
      <c r="A285" s="5" t="s">
        <v>1494</v>
      </c>
      <c r="B285" s="6">
        <v>44900.805668761583</v>
      </c>
      <c r="C285" s="5" t="s">
        <v>1466</v>
      </c>
      <c r="D285" s="7"/>
      <c r="E285" s="10"/>
      <c r="H285" s="8">
        <v>191.5</v>
      </c>
      <c r="I285" s="5" t="s">
        <v>224</v>
      </c>
      <c r="J285" s="10" t="s">
        <v>1466</v>
      </c>
    </row>
    <row r="286" spans="1:10">
      <c r="A286" s="5" t="s">
        <v>1494</v>
      </c>
      <c r="B286" s="6">
        <v>44900.805668761583</v>
      </c>
      <c r="C286" s="5" t="s">
        <v>1466</v>
      </c>
      <c r="D286" s="7"/>
      <c r="E286" s="10"/>
      <c r="H286" s="8">
        <v>39.299999999999997</v>
      </c>
      <c r="I286" s="11" t="s">
        <v>226</v>
      </c>
      <c r="J286" s="10" t="s">
        <v>1466</v>
      </c>
    </row>
    <row r="287" spans="1:10">
      <c r="A287" s="12" t="s">
        <v>21</v>
      </c>
      <c r="B287" s="3"/>
      <c r="C287" s="3"/>
      <c r="D287" s="7"/>
      <c r="E287" s="10"/>
      <c r="H287" s="8"/>
      <c r="I287" s="11"/>
      <c r="J287" s="5"/>
    </row>
    <row r="288" spans="1:10" ht="15.75" customHeight="1">
      <c r="A288" s="13" t="s">
        <v>22</v>
      </c>
      <c r="B288" s="13" t="s">
        <v>23</v>
      </c>
      <c r="C288" s="13" t="s">
        <v>24</v>
      </c>
      <c r="D288" s="21">
        <v>112361878</v>
      </c>
      <c r="E288" s="14">
        <v>112362772</v>
      </c>
      <c r="H288" s="8"/>
      <c r="I288" s="11"/>
      <c r="J288" s="5"/>
    </row>
    <row r="291" spans="1:10">
      <c r="A291" s="1" t="s">
        <v>0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3" t="s">
        <v>152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88" t="s">
        <v>0</v>
      </c>
      <c r="B293" s="88" t="s">
        <v>2</v>
      </c>
      <c r="C293" s="88" t="s">
        <v>3</v>
      </c>
      <c r="D293" s="88" t="s">
        <v>4</v>
      </c>
      <c r="E293" s="88" t="s">
        <v>5</v>
      </c>
      <c r="F293" s="88" t="s">
        <v>6</v>
      </c>
      <c r="G293" s="90"/>
      <c r="H293" s="91"/>
      <c r="I293" s="88" t="s">
        <v>7</v>
      </c>
      <c r="J293" s="88" t="s">
        <v>8</v>
      </c>
    </row>
    <row r="294" spans="1:10">
      <c r="A294" s="89"/>
      <c r="B294" s="89"/>
      <c r="C294" s="89"/>
      <c r="D294" s="89"/>
      <c r="E294" s="89"/>
      <c r="F294" s="4" t="s">
        <v>9</v>
      </c>
      <c r="G294" s="4" t="s">
        <v>10</v>
      </c>
      <c r="H294" s="4" t="s">
        <v>11</v>
      </c>
      <c r="I294" s="89"/>
      <c r="J294" s="89"/>
    </row>
    <row r="295" spans="1:10">
      <c r="A295" s="5" t="s">
        <v>1495</v>
      </c>
      <c r="B295" s="6">
        <v>44901.804657685178</v>
      </c>
      <c r="C295" s="5" t="s">
        <v>1466</v>
      </c>
      <c r="D295" s="7"/>
      <c r="E295" s="10"/>
      <c r="F295" s="8">
        <v>4643.1899999999996</v>
      </c>
      <c r="I295" s="11" t="s">
        <v>9</v>
      </c>
      <c r="J295" s="10" t="s">
        <v>1466</v>
      </c>
    </row>
    <row r="296" spans="1:10">
      <c r="A296" s="5" t="s">
        <v>1495</v>
      </c>
      <c r="B296" s="6">
        <v>44901.804657685178</v>
      </c>
      <c r="C296" s="5" t="s">
        <v>1466</v>
      </c>
      <c r="D296" s="7"/>
      <c r="E296" s="10"/>
      <c r="H296" s="8">
        <v>45.7</v>
      </c>
      <c r="I296" s="11" t="s">
        <v>226</v>
      </c>
      <c r="J296" s="10" t="s">
        <v>1466</v>
      </c>
    </row>
    <row r="297" spans="1:10">
      <c r="A297" s="12" t="s">
        <v>21</v>
      </c>
      <c r="B297" s="3"/>
      <c r="C297" s="3"/>
      <c r="D297" s="7"/>
      <c r="E297" s="10"/>
      <c r="H297" s="8"/>
      <c r="I297" s="11"/>
      <c r="J297" s="10"/>
    </row>
    <row r="298" spans="1:10" ht="15.75" customHeight="1">
      <c r="A298" s="13" t="s">
        <v>22</v>
      </c>
      <c r="B298" s="13" t="s">
        <v>23</v>
      </c>
      <c r="C298" s="13" t="s">
        <v>24</v>
      </c>
      <c r="D298" s="21">
        <v>112370448</v>
      </c>
      <c r="E298" s="14">
        <v>112370535</v>
      </c>
      <c r="H298" s="8"/>
      <c r="I298" s="11"/>
      <c r="J298" s="10"/>
    </row>
    <row r="301" spans="1:10">
      <c r="A301" s="1" t="s">
        <v>0</v>
      </c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3" t="s">
        <v>155</v>
      </c>
      <c r="B302" s="2"/>
      <c r="C302" s="2"/>
      <c r="D302" s="2"/>
      <c r="E302" s="2"/>
      <c r="F302" s="2"/>
      <c r="G302" s="2"/>
      <c r="H302" s="2"/>
      <c r="I302" s="2"/>
      <c r="J302" s="2"/>
    </row>
    <row r="303" spans="1:10">
      <c r="A303" s="88" t="s">
        <v>0</v>
      </c>
      <c r="B303" s="88" t="s">
        <v>2</v>
      </c>
      <c r="C303" s="88" t="s">
        <v>3</v>
      </c>
      <c r="D303" s="88" t="s">
        <v>4</v>
      </c>
      <c r="E303" s="88" t="s">
        <v>5</v>
      </c>
      <c r="F303" s="88" t="s">
        <v>6</v>
      </c>
      <c r="G303" s="90"/>
      <c r="H303" s="91"/>
      <c r="I303" s="88" t="s">
        <v>7</v>
      </c>
      <c r="J303" s="88" t="s">
        <v>8</v>
      </c>
    </row>
    <row r="304" spans="1:10">
      <c r="A304" s="89"/>
      <c r="B304" s="89"/>
      <c r="C304" s="89"/>
      <c r="D304" s="89"/>
      <c r="E304" s="89"/>
      <c r="F304" s="4" t="s">
        <v>9</v>
      </c>
      <c r="G304" s="4" t="s">
        <v>10</v>
      </c>
      <c r="H304" s="4" t="s">
        <v>11</v>
      </c>
      <c r="I304" s="89"/>
      <c r="J304" s="89"/>
    </row>
    <row r="305" spans="1:10">
      <c r="A305" s="5" t="s">
        <v>1496</v>
      </c>
      <c r="B305" s="6">
        <v>44902.795859861108</v>
      </c>
      <c r="C305" s="5" t="s">
        <v>1466</v>
      </c>
      <c r="D305" s="7"/>
      <c r="E305" s="10"/>
      <c r="F305" s="8">
        <v>3919.45</v>
      </c>
      <c r="I305" s="11" t="s">
        <v>9</v>
      </c>
      <c r="J305" s="10" t="s">
        <v>1466</v>
      </c>
    </row>
    <row r="306" spans="1:10">
      <c r="A306" s="12" t="s">
        <v>21</v>
      </c>
      <c r="B306" s="3"/>
      <c r="C306" s="3"/>
      <c r="D306" s="7"/>
      <c r="E306" s="10"/>
      <c r="H306" s="8"/>
      <c r="I306" s="11"/>
      <c r="J306" s="5"/>
    </row>
    <row r="307" spans="1:10" ht="15.75" customHeight="1">
      <c r="A307" s="13" t="s">
        <v>22</v>
      </c>
      <c r="B307" s="13" t="s">
        <v>23</v>
      </c>
      <c r="C307" s="13" t="s">
        <v>24</v>
      </c>
      <c r="D307" s="21">
        <v>112373993</v>
      </c>
      <c r="E307" s="14">
        <v>112378650</v>
      </c>
      <c r="H307" s="8"/>
      <c r="I307" s="11"/>
      <c r="J307" s="5"/>
    </row>
    <row r="310" spans="1:10">
      <c r="A310" s="1" t="s">
        <v>0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3" t="s">
        <v>159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88" t="s">
        <v>0</v>
      </c>
      <c r="B312" s="88" t="s">
        <v>2</v>
      </c>
      <c r="C312" s="88" t="s">
        <v>3</v>
      </c>
      <c r="D312" s="88" t="s">
        <v>4</v>
      </c>
      <c r="E312" s="88" t="s">
        <v>5</v>
      </c>
      <c r="F312" s="88" t="s">
        <v>6</v>
      </c>
      <c r="G312" s="90"/>
      <c r="H312" s="91"/>
      <c r="I312" s="88" t="s">
        <v>7</v>
      </c>
      <c r="J312" s="88" t="s">
        <v>8</v>
      </c>
    </row>
    <row r="313" spans="1:10">
      <c r="A313" s="89"/>
      <c r="B313" s="89"/>
      <c r="C313" s="89"/>
      <c r="D313" s="89"/>
      <c r="E313" s="89"/>
      <c r="F313" s="4" t="s">
        <v>9</v>
      </c>
      <c r="G313" s="4" t="s">
        <v>10</v>
      </c>
      <c r="H313" s="4" t="s">
        <v>11</v>
      </c>
      <c r="I313" s="89"/>
      <c r="J313" s="89"/>
    </row>
    <row r="314" spans="1:10">
      <c r="A314" s="5" t="s">
        <v>1497</v>
      </c>
      <c r="B314" s="6">
        <v>44903.803409456021</v>
      </c>
      <c r="C314" s="5" t="s">
        <v>1466</v>
      </c>
      <c r="D314" s="7"/>
      <c r="E314" s="10"/>
      <c r="F314" s="8">
        <v>4989.01</v>
      </c>
      <c r="I314" s="11" t="s">
        <v>9</v>
      </c>
      <c r="J314" s="10" t="s">
        <v>1466</v>
      </c>
    </row>
    <row r="315" spans="1:10">
      <c r="A315" s="12" t="s">
        <v>21</v>
      </c>
      <c r="B315" s="3"/>
      <c r="C315" s="3"/>
      <c r="D315" s="7"/>
      <c r="E315" s="10"/>
      <c r="H315" s="8"/>
      <c r="I315" s="11"/>
      <c r="J315" s="10"/>
    </row>
    <row r="316" spans="1:10" ht="15.75" customHeight="1">
      <c r="A316" s="13" t="s">
        <v>22</v>
      </c>
      <c r="B316" s="13" t="s">
        <v>23</v>
      </c>
      <c r="C316" s="13" t="s">
        <v>24</v>
      </c>
      <c r="D316" s="79">
        <v>112386984</v>
      </c>
      <c r="E316" s="14">
        <v>112387934</v>
      </c>
      <c r="H316" s="8"/>
      <c r="I316" s="11"/>
      <c r="J316" s="10"/>
    </row>
    <row r="317" spans="1:10">
      <c r="A317" s="5"/>
      <c r="B317" s="6"/>
      <c r="C317" s="5"/>
      <c r="E317" s="10"/>
      <c r="H317" s="8"/>
      <c r="I317" s="11"/>
      <c r="J317" s="10"/>
    </row>
    <row r="319" spans="1:10">
      <c r="A319" s="1" t="s">
        <v>0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3" t="s">
        <v>162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88" t="s">
        <v>0</v>
      </c>
      <c r="B321" s="88" t="s">
        <v>2</v>
      </c>
      <c r="C321" s="88" t="s">
        <v>3</v>
      </c>
      <c r="D321" s="88" t="s">
        <v>4</v>
      </c>
      <c r="E321" s="88" t="s">
        <v>5</v>
      </c>
      <c r="F321" s="88" t="s">
        <v>6</v>
      </c>
      <c r="G321" s="90"/>
      <c r="H321" s="91"/>
      <c r="I321" s="88" t="s">
        <v>7</v>
      </c>
      <c r="J321" s="88" t="s">
        <v>8</v>
      </c>
    </row>
    <row r="322" spans="1:10">
      <c r="A322" s="89"/>
      <c r="B322" s="89"/>
      <c r="C322" s="89"/>
      <c r="D322" s="89"/>
      <c r="E322" s="89"/>
      <c r="F322" s="4" t="s">
        <v>9</v>
      </c>
      <c r="G322" s="4" t="s">
        <v>10</v>
      </c>
      <c r="H322" s="4" t="s">
        <v>11</v>
      </c>
      <c r="I322" s="89"/>
      <c r="J322" s="89"/>
    </row>
    <row r="323" spans="1:10">
      <c r="A323" s="5" t="s">
        <v>1498</v>
      </c>
      <c r="B323" s="6">
        <v>44904.810303993057</v>
      </c>
      <c r="C323" s="5" t="s">
        <v>1466</v>
      </c>
      <c r="F323" s="8">
        <v>5221.41</v>
      </c>
      <c r="I323" s="11" t="s">
        <v>9</v>
      </c>
      <c r="J323" s="10" t="s">
        <v>1466</v>
      </c>
    </row>
    <row r="324" spans="1:10">
      <c r="A324" s="5" t="s">
        <v>1498</v>
      </c>
      <c r="B324" s="6">
        <v>44904.810303993057</v>
      </c>
      <c r="C324" s="5" t="s">
        <v>1466</v>
      </c>
      <c r="F324" s="8">
        <v>175.9</v>
      </c>
      <c r="I324" s="5" t="s">
        <v>224</v>
      </c>
      <c r="J324" s="10" t="s">
        <v>1466</v>
      </c>
    </row>
    <row r="325" spans="1:10">
      <c r="A325" s="12" t="s">
        <v>21</v>
      </c>
      <c r="B325" s="3"/>
      <c r="C325" s="3"/>
      <c r="F325" s="8"/>
      <c r="I325" s="5"/>
      <c r="J325" s="10"/>
    </row>
    <row r="326" spans="1:10" ht="15.75" customHeight="1">
      <c r="A326" s="13" t="s">
        <v>22</v>
      </c>
      <c r="B326" s="13" t="s">
        <v>23</v>
      </c>
      <c r="C326" s="13" t="s">
        <v>24</v>
      </c>
      <c r="D326" s="79">
        <v>112386989</v>
      </c>
      <c r="E326" s="14">
        <v>112387935</v>
      </c>
    </row>
    <row r="329" spans="1:10">
      <c r="A329" s="5" t="s">
        <v>1499</v>
      </c>
      <c r="B329" s="6">
        <v>44905.591256400461</v>
      </c>
      <c r="C329" s="5" t="s">
        <v>1466</v>
      </c>
      <c r="F329" s="8">
        <v>4468.01</v>
      </c>
      <c r="I329" s="11" t="s">
        <v>9</v>
      </c>
      <c r="J329" s="10" t="s">
        <v>1466</v>
      </c>
    </row>
    <row r="330" spans="1:10">
      <c r="A330" s="12" t="s">
        <v>21</v>
      </c>
      <c r="B330" s="3"/>
      <c r="C330" s="3"/>
    </row>
    <row r="331" spans="1:10" ht="15.75" customHeight="1">
      <c r="A331" s="13" t="s">
        <v>22</v>
      </c>
      <c r="B331" s="13" t="s">
        <v>23</v>
      </c>
      <c r="C331" s="13" t="s">
        <v>24</v>
      </c>
      <c r="D331" s="79">
        <v>112396648</v>
      </c>
      <c r="E331" s="14">
        <v>112399603</v>
      </c>
    </row>
    <row r="334" spans="1:10">
      <c r="A334" s="1" t="s">
        <v>0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3" t="s">
        <v>167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88" t="s">
        <v>0</v>
      </c>
      <c r="B336" s="88" t="s">
        <v>2</v>
      </c>
      <c r="C336" s="88" t="s">
        <v>3</v>
      </c>
      <c r="D336" s="88" t="s">
        <v>4</v>
      </c>
      <c r="E336" s="88" t="s">
        <v>5</v>
      </c>
      <c r="F336" s="88" t="s">
        <v>6</v>
      </c>
      <c r="G336" s="90"/>
      <c r="H336" s="91"/>
      <c r="I336" s="88" t="s">
        <v>7</v>
      </c>
      <c r="J336" s="88" t="s">
        <v>8</v>
      </c>
    </row>
    <row r="337" spans="1:10">
      <c r="A337" s="89"/>
      <c r="B337" s="89"/>
      <c r="C337" s="89"/>
      <c r="D337" s="89"/>
      <c r="E337" s="89"/>
      <c r="F337" s="4" t="s">
        <v>9</v>
      </c>
      <c r="G337" s="4" t="s">
        <v>10</v>
      </c>
      <c r="H337" s="4" t="s">
        <v>11</v>
      </c>
      <c r="I337" s="89"/>
      <c r="J337" s="89"/>
    </row>
    <row r="338" spans="1:10">
      <c r="A338" s="5" t="s">
        <v>1500</v>
      </c>
      <c r="B338" s="6">
        <v>44907.796386261572</v>
      </c>
      <c r="C338" s="5" t="s">
        <v>1466</v>
      </c>
      <c r="F338" s="8">
        <v>4828.6099999999997</v>
      </c>
      <c r="I338" s="11" t="s">
        <v>9</v>
      </c>
      <c r="J338" s="10" t="s">
        <v>1466</v>
      </c>
    </row>
    <row r="339" spans="1:10">
      <c r="A339" s="5" t="s">
        <v>1500</v>
      </c>
      <c r="B339" s="6">
        <v>44907.796386261572</v>
      </c>
      <c r="C339" s="5" t="s">
        <v>1466</v>
      </c>
      <c r="H339" s="8">
        <v>271.5</v>
      </c>
      <c r="I339" s="5" t="s">
        <v>224</v>
      </c>
      <c r="J339" s="10" t="s">
        <v>1466</v>
      </c>
    </row>
    <row r="340" spans="1:10">
      <c r="A340" s="12" t="s">
        <v>21</v>
      </c>
      <c r="B340" s="3"/>
      <c r="C340" s="3"/>
    </row>
    <row r="341" spans="1:10" ht="15.75" customHeight="1">
      <c r="A341" s="13" t="s">
        <v>22</v>
      </c>
      <c r="B341" s="13" t="s">
        <v>23</v>
      </c>
      <c r="C341" s="13" t="s">
        <v>24</v>
      </c>
      <c r="D341" s="79">
        <v>112405300</v>
      </c>
      <c r="E341" s="14">
        <v>112405688</v>
      </c>
    </row>
    <row r="344" spans="1:10">
      <c r="A344" s="1" t="s">
        <v>0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3" t="s">
        <v>171</v>
      </c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88" t="s">
        <v>0</v>
      </c>
      <c r="B346" s="88" t="s">
        <v>2</v>
      </c>
      <c r="C346" s="88" t="s">
        <v>3</v>
      </c>
      <c r="D346" s="88" t="s">
        <v>4</v>
      </c>
      <c r="E346" s="88" t="s">
        <v>5</v>
      </c>
      <c r="F346" s="88" t="s">
        <v>6</v>
      </c>
      <c r="G346" s="90"/>
      <c r="H346" s="91"/>
      <c r="I346" s="88" t="s">
        <v>7</v>
      </c>
      <c r="J346" s="88" t="s">
        <v>8</v>
      </c>
    </row>
    <row r="347" spans="1:10">
      <c r="A347" s="89"/>
      <c r="B347" s="89"/>
      <c r="C347" s="89"/>
      <c r="D347" s="89"/>
      <c r="E347" s="89"/>
      <c r="F347" s="4" t="s">
        <v>9</v>
      </c>
      <c r="G347" s="4" t="s">
        <v>10</v>
      </c>
      <c r="H347" s="4" t="s">
        <v>11</v>
      </c>
      <c r="I347" s="89"/>
      <c r="J347" s="89"/>
    </row>
    <row r="348" spans="1:10">
      <c r="A348" s="5" t="s">
        <v>1501</v>
      </c>
      <c r="B348" s="6">
        <v>44908.795314305557</v>
      </c>
      <c r="C348" s="5" t="s">
        <v>1466</v>
      </c>
      <c r="F348" s="8">
        <v>3662.15</v>
      </c>
      <c r="I348" s="11" t="s">
        <v>9</v>
      </c>
      <c r="J348" s="10" t="s">
        <v>1466</v>
      </c>
    </row>
    <row r="349" spans="1:10">
      <c r="A349" s="5" t="s">
        <v>1501</v>
      </c>
      <c r="B349" s="6">
        <v>44908.795314305557</v>
      </c>
      <c r="C349" s="5" t="s">
        <v>1466</v>
      </c>
      <c r="H349" s="8">
        <v>273.77999999999997</v>
      </c>
      <c r="I349" s="5" t="s">
        <v>224</v>
      </c>
      <c r="J349" s="10" t="s">
        <v>1466</v>
      </c>
    </row>
    <row r="350" spans="1:10">
      <c r="A350" s="12" t="s">
        <v>21</v>
      </c>
      <c r="B350" s="3"/>
      <c r="C350" s="3"/>
      <c r="I350" s="5"/>
      <c r="J350" s="10"/>
    </row>
    <row r="351" spans="1:10" ht="15.75" customHeight="1">
      <c r="A351" s="13" t="s">
        <v>22</v>
      </c>
      <c r="B351" s="13" t="s">
        <v>23</v>
      </c>
      <c r="C351" s="13" t="s">
        <v>24</v>
      </c>
      <c r="D351" s="21">
        <v>112413172</v>
      </c>
      <c r="E351" s="14">
        <v>112413251</v>
      </c>
    </row>
    <row r="354" spans="1:10">
      <c r="A354" s="1" t="s">
        <v>0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3" t="s">
        <v>174</v>
      </c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88" t="s">
        <v>0</v>
      </c>
      <c r="B356" s="88" t="s">
        <v>2</v>
      </c>
      <c r="C356" s="88" t="s">
        <v>3</v>
      </c>
      <c r="D356" s="88" t="s">
        <v>4</v>
      </c>
      <c r="E356" s="88" t="s">
        <v>5</v>
      </c>
      <c r="F356" s="88" t="s">
        <v>6</v>
      </c>
      <c r="G356" s="90"/>
      <c r="H356" s="91"/>
      <c r="I356" s="88" t="s">
        <v>7</v>
      </c>
      <c r="J356" s="88" t="s">
        <v>8</v>
      </c>
    </row>
    <row r="357" spans="1:10">
      <c r="A357" s="89"/>
      <c r="B357" s="89"/>
      <c r="C357" s="89"/>
      <c r="D357" s="89"/>
      <c r="E357" s="89"/>
      <c r="F357" s="4" t="s">
        <v>9</v>
      </c>
      <c r="G357" s="4" t="s">
        <v>10</v>
      </c>
      <c r="H357" s="4" t="s">
        <v>11</v>
      </c>
      <c r="I357" s="89"/>
      <c r="J357" s="89"/>
    </row>
    <row r="358" spans="1:10">
      <c r="A358" s="5" t="s">
        <v>1502</v>
      </c>
      <c r="B358" s="6">
        <v>44909.796964629633</v>
      </c>
      <c r="C358" s="5" t="s">
        <v>1466</v>
      </c>
      <c r="D358" s="7"/>
      <c r="E358" s="10"/>
      <c r="F358" s="8">
        <v>6411.53</v>
      </c>
      <c r="I358" s="11" t="s">
        <v>9</v>
      </c>
      <c r="J358" s="10" t="s">
        <v>1466</v>
      </c>
    </row>
    <row r="359" spans="1:10">
      <c r="A359" s="5" t="s">
        <v>1502</v>
      </c>
      <c r="B359" s="6">
        <v>44909.796964629633</v>
      </c>
      <c r="C359" s="5" t="s">
        <v>1466</v>
      </c>
      <c r="D359" s="7"/>
      <c r="E359" s="10"/>
      <c r="H359" s="8">
        <v>52</v>
      </c>
      <c r="I359" s="5" t="s">
        <v>224</v>
      </c>
      <c r="J359" s="10" t="s">
        <v>1466</v>
      </c>
    </row>
    <row r="360" spans="1:10">
      <c r="A360" s="12" t="s">
        <v>21</v>
      </c>
      <c r="B360" s="3"/>
      <c r="C360" s="3"/>
      <c r="D360" s="7"/>
      <c r="E360" s="10"/>
      <c r="H360" s="8"/>
      <c r="I360" s="11"/>
      <c r="J360" s="5"/>
    </row>
    <row r="361" spans="1:10" ht="15.75" customHeight="1">
      <c r="A361" s="13" t="s">
        <v>22</v>
      </c>
      <c r="B361" s="13" t="s">
        <v>23</v>
      </c>
      <c r="C361" s="13" t="s">
        <v>24</v>
      </c>
      <c r="D361" s="21">
        <v>112414944</v>
      </c>
      <c r="E361" s="14">
        <v>112414998</v>
      </c>
      <c r="H361" s="8"/>
      <c r="I361" s="11"/>
      <c r="J361" s="5"/>
    </row>
    <row r="364" spans="1:10">
      <c r="A364" s="1" t="s">
        <v>0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3" t="s">
        <v>178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88" t="s">
        <v>0</v>
      </c>
      <c r="B366" s="88" t="s">
        <v>2</v>
      </c>
      <c r="C366" s="88" t="s">
        <v>3</v>
      </c>
      <c r="D366" s="88" t="s">
        <v>4</v>
      </c>
      <c r="E366" s="88" t="s">
        <v>5</v>
      </c>
      <c r="F366" s="88" t="s">
        <v>6</v>
      </c>
      <c r="G366" s="90"/>
      <c r="H366" s="91"/>
      <c r="I366" s="88" t="s">
        <v>7</v>
      </c>
      <c r="J366" s="88" t="s">
        <v>8</v>
      </c>
    </row>
    <row r="367" spans="1:10">
      <c r="A367" s="89"/>
      <c r="B367" s="89"/>
      <c r="C367" s="89"/>
      <c r="D367" s="89"/>
      <c r="E367" s="89"/>
      <c r="F367" s="4" t="s">
        <v>9</v>
      </c>
      <c r="G367" s="4" t="s">
        <v>10</v>
      </c>
      <c r="H367" s="4" t="s">
        <v>11</v>
      </c>
      <c r="I367" s="89"/>
      <c r="J367" s="89"/>
    </row>
    <row r="368" spans="1:10">
      <c r="A368" s="5" t="s">
        <v>1503</v>
      </c>
      <c r="B368" s="6">
        <v>44910.798609814818</v>
      </c>
      <c r="C368" s="5" t="s">
        <v>1466</v>
      </c>
      <c r="D368" s="7"/>
      <c r="E368" s="10"/>
      <c r="F368" s="8">
        <v>9422.17</v>
      </c>
      <c r="I368" s="11" t="s">
        <v>9</v>
      </c>
      <c r="J368" s="10" t="s">
        <v>1466</v>
      </c>
    </row>
    <row r="369" spans="1:10">
      <c r="A369" s="5" t="s">
        <v>1503</v>
      </c>
      <c r="B369" s="6">
        <v>44910.798609814818</v>
      </c>
      <c r="C369" s="5" t="s">
        <v>1466</v>
      </c>
      <c r="D369" s="7"/>
      <c r="E369" s="10"/>
      <c r="H369" s="8">
        <v>244.4</v>
      </c>
      <c r="I369" s="11" t="s">
        <v>226</v>
      </c>
      <c r="J369" s="10" t="s">
        <v>1466</v>
      </c>
    </row>
    <row r="370" spans="1:10">
      <c r="A370" s="12" t="s">
        <v>21</v>
      </c>
      <c r="B370" s="3"/>
      <c r="C370" s="3"/>
      <c r="D370" s="7"/>
      <c r="E370" s="10"/>
      <c r="H370" s="8"/>
      <c r="I370" s="11"/>
      <c r="J370" s="10"/>
    </row>
    <row r="371" spans="1:10" ht="15.75" customHeight="1">
      <c r="A371" s="13" t="s">
        <v>22</v>
      </c>
      <c r="B371" s="13" t="s">
        <v>23</v>
      </c>
      <c r="C371" s="13" t="s">
        <v>24</v>
      </c>
      <c r="D371" s="21">
        <v>112433291</v>
      </c>
      <c r="E371" s="14">
        <v>112433379</v>
      </c>
      <c r="H371" s="8"/>
      <c r="I371" s="11"/>
      <c r="J371" s="10"/>
    </row>
    <row r="374" spans="1:10">
      <c r="A374" s="1" t="s">
        <v>0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3" t="s">
        <v>181</v>
      </c>
      <c r="B375" s="2"/>
      <c r="C375" s="2"/>
      <c r="D375" s="2"/>
      <c r="E375" s="2"/>
      <c r="F375" s="2"/>
      <c r="G375" s="2"/>
      <c r="H375" s="2"/>
      <c r="I375" s="2"/>
      <c r="J375" s="2"/>
    </row>
    <row r="376" spans="1:10">
      <c r="A376" s="88" t="s">
        <v>0</v>
      </c>
      <c r="B376" s="88" t="s">
        <v>2</v>
      </c>
      <c r="C376" s="88" t="s">
        <v>3</v>
      </c>
      <c r="D376" s="88" t="s">
        <v>4</v>
      </c>
      <c r="E376" s="88" t="s">
        <v>5</v>
      </c>
      <c r="F376" s="88" t="s">
        <v>6</v>
      </c>
      <c r="G376" s="90"/>
      <c r="H376" s="91"/>
      <c r="I376" s="88" t="s">
        <v>7</v>
      </c>
      <c r="J376" s="88" t="s">
        <v>8</v>
      </c>
    </row>
    <row r="377" spans="1:10">
      <c r="A377" s="89"/>
      <c r="B377" s="89"/>
      <c r="C377" s="89"/>
      <c r="D377" s="89"/>
      <c r="E377" s="89"/>
      <c r="F377" s="4" t="s">
        <v>9</v>
      </c>
      <c r="G377" s="4" t="s">
        <v>10</v>
      </c>
      <c r="H377" s="4" t="s">
        <v>11</v>
      </c>
      <c r="I377" s="89"/>
      <c r="J377" s="89"/>
    </row>
    <row r="378" spans="1:10">
      <c r="A378" s="5" t="s">
        <v>1504</v>
      </c>
      <c r="B378" s="6">
        <v>44911.800669930562</v>
      </c>
      <c r="C378" s="5" t="s">
        <v>1466</v>
      </c>
      <c r="D378" s="7"/>
      <c r="E378" s="10"/>
      <c r="F378" s="8">
        <v>5486.24</v>
      </c>
      <c r="I378" s="11" t="s">
        <v>9</v>
      </c>
      <c r="J378" s="10" t="s">
        <v>1466</v>
      </c>
    </row>
    <row r="379" spans="1:10">
      <c r="A379" s="12" t="s">
        <v>21</v>
      </c>
      <c r="B379" s="3"/>
      <c r="C379" s="3"/>
      <c r="D379" s="7"/>
      <c r="E379" s="10"/>
      <c r="H379" s="8"/>
      <c r="I379" s="11"/>
      <c r="J379" s="5"/>
    </row>
    <row r="380" spans="1:10" ht="15.75" customHeight="1">
      <c r="A380" s="13" t="s">
        <v>22</v>
      </c>
      <c r="B380" s="13" t="s">
        <v>23</v>
      </c>
      <c r="C380" s="13" t="s">
        <v>24</v>
      </c>
      <c r="D380" s="21">
        <v>112433294</v>
      </c>
      <c r="E380" s="14">
        <v>112433380</v>
      </c>
      <c r="H380" s="8"/>
      <c r="I380" s="11"/>
      <c r="J380" s="5"/>
    </row>
    <row r="381" spans="1:10">
      <c r="A381" s="5"/>
      <c r="B381" s="6"/>
      <c r="C381" s="5"/>
      <c r="D381" s="7"/>
      <c r="E381" s="10"/>
      <c r="H381" s="8"/>
      <c r="I381" s="11"/>
      <c r="J381" s="5"/>
    </row>
    <row r="382" spans="1:10">
      <c r="A382" s="5"/>
      <c r="B382" s="6"/>
      <c r="C382" s="5"/>
      <c r="D382" s="7"/>
      <c r="E382" s="10"/>
      <c r="H382" s="8"/>
      <c r="I382" s="11"/>
      <c r="J382" s="5"/>
    </row>
    <row r="383" spans="1:10">
      <c r="A383" s="1" t="s">
        <v>0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3" t="s">
        <v>185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88" t="s">
        <v>0</v>
      </c>
      <c r="B385" s="88" t="s">
        <v>2</v>
      </c>
      <c r="C385" s="88" t="s">
        <v>3</v>
      </c>
      <c r="D385" s="88" t="s">
        <v>4</v>
      </c>
      <c r="E385" s="88" t="s">
        <v>5</v>
      </c>
      <c r="F385" s="88" t="s">
        <v>6</v>
      </c>
      <c r="G385" s="90"/>
      <c r="H385" s="91"/>
      <c r="I385" s="88" t="s">
        <v>7</v>
      </c>
      <c r="J385" s="88" t="s">
        <v>8</v>
      </c>
    </row>
    <row r="386" spans="1:10">
      <c r="A386" s="89"/>
      <c r="B386" s="89"/>
      <c r="C386" s="89"/>
      <c r="D386" s="89"/>
      <c r="E386" s="89"/>
      <c r="F386" s="4" t="s">
        <v>9</v>
      </c>
      <c r="G386" s="4" t="s">
        <v>10</v>
      </c>
      <c r="H386" s="4" t="s">
        <v>11</v>
      </c>
      <c r="I386" s="89"/>
      <c r="J386" s="89"/>
    </row>
    <row r="387" spans="1:10">
      <c r="A387" s="5" t="s">
        <v>1505</v>
      </c>
      <c r="B387" s="6">
        <v>44912.58881306713</v>
      </c>
      <c r="C387" s="5" t="s">
        <v>1466</v>
      </c>
      <c r="D387" s="7"/>
      <c r="E387" s="10"/>
      <c r="F387" s="8">
        <v>3346.19</v>
      </c>
      <c r="I387" s="11" t="s">
        <v>9</v>
      </c>
      <c r="J387" s="10" t="s">
        <v>1466</v>
      </c>
    </row>
    <row r="388" spans="1:10">
      <c r="A388" s="5" t="s">
        <v>1505</v>
      </c>
      <c r="B388" s="6">
        <v>44912.58881306713</v>
      </c>
      <c r="C388" s="5" t="s">
        <v>1466</v>
      </c>
      <c r="D388" s="7"/>
      <c r="E388" s="10"/>
      <c r="H388" s="8">
        <v>187.71</v>
      </c>
      <c r="I388" s="5" t="s">
        <v>224</v>
      </c>
      <c r="J388" s="10" t="s">
        <v>1466</v>
      </c>
    </row>
    <row r="389" spans="1:10">
      <c r="A389" s="12" t="s">
        <v>21</v>
      </c>
      <c r="B389" s="3"/>
      <c r="C389" s="3"/>
      <c r="D389" s="7"/>
      <c r="E389" s="10"/>
      <c r="H389" s="8"/>
      <c r="I389" s="11"/>
      <c r="J389" s="5"/>
    </row>
    <row r="390" spans="1:10" ht="15.75" customHeight="1">
      <c r="A390" s="13" t="s">
        <v>22</v>
      </c>
      <c r="B390" s="13" t="s">
        <v>23</v>
      </c>
      <c r="C390" s="13" t="s">
        <v>24</v>
      </c>
      <c r="D390" s="21">
        <v>112441810</v>
      </c>
      <c r="E390" s="14">
        <v>112441906</v>
      </c>
      <c r="H390" s="8"/>
      <c r="I390" s="11"/>
      <c r="J390" s="5"/>
    </row>
    <row r="393" spans="1:10">
      <c r="A393" s="1" t="s">
        <v>0</v>
      </c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3" t="s">
        <v>188</v>
      </c>
      <c r="B394" s="2"/>
      <c r="C394" s="2"/>
      <c r="D394" s="2"/>
      <c r="E394" s="2"/>
      <c r="F394" s="2"/>
      <c r="G394" s="2"/>
      <c r="H394" s="2"/>
      <c r="I394" s="2"/>
      <c r="J394" s="2"/>
    </row>
    <row r="395" spans="1:10">
      <c r="A395" s="88" t="s">
        <v>0</v>
      </c>
      <c r="B395" s="88" t="s">
        <v>2</v>
      </c>
      <c r="C395" s="88" t="s">
        <v>3</v>
      </c>
      <c r="D395" s="88" t="s">
        <v>4</v>
      </c>
      <c r="E395" s="88" t="s">
        <v>5</v>
      </c>
      <c r="F395" s="88" t="s">
        <v>6</v>
      </c>
      <c r="G395" s="90"/>
      <c r="H395" s="91"/>
      <c r="I395" s="88" t="s">
        <v>7</v>
      </c>
      <c r="J395" s="88" t="s">
        <v>8</v>
      </c>
    </row>
    <row r="396" spans="1:10">
      <c r="A396" s="89"/>
      <c r="B396" s="89"/>
      <c r="C396" s="89"/>
      <c r="D396" s="89"/>
      <c r="E396" s="89"/>
      <c r="F396" s="4" t="s">
        <v>9</v>
      </c>
      <c r="G396" s="4" t="s">
        <v>10</v>
      </c>
      <c r="H396" s="4" t="s">
        <v>11</v>
      </c>
      <c r="I396" s="89"/>
      <c r="J396" s="89"/>
    </row>
    <row r="397" spans="1:10">
      <c r="A397" s="5" t="s">
        <v>1506</v>
      </c>
      <c r="B397" s="6">
        <v>44914.746588634262</v>
      </c>
      <c r="C397" s="5" t="s">
        <v>1466</v>
      </c>
      <c r="D397" s="7"/>
      <c r="E397" s="10"/>
      <c r="F397" s="8">
        <v>4029.64</v>
      </c>
      <c r="I397" s="11" t="s">
        <v>9</v>
      </c>
      <c r="J397" s="10" t="s">
        <v>1466</v>
      </c>
    </row>
    <row r="398" spans="1:10">
      <c r="A398" s="5" t="s">
        <v>1506</v>
      </c>
      <c r="B398" s="6">
        <v>44914.746588634262</v>
      </c>
      <c r="C398" s="5" t="s">
        <v>1466</v>
      </c>
      <c r="D398" s="7"/>
      <c r="E398" s="10"/>
      <c r="H398" s="8">
        <v>52.86</v>
      </c>
      <c r="I398" s="5" t="s">
        <v>224</v>
      </c>
      <c r="J398" s="10" t="s">
        <v>1466</v>
      </c>
    </row>
    <row r="399" spans="1:10">
      <c r="A399" s="12" t="s">
        <v>21</v>
      </c>
      <c r="B399" s="3"/>
      <c r="C399" s="3"/>
      <c r="D399" s="7"/>
      <c r="E399" s="10"/>
      <c r="H399" s="8"/>
      <c r="I399" s="11"/>
      <c r="J399" s="10"/>
    </row>
    <row r="400" spans="1:10" ht="15.75" customHeight="1">
      <c r="A400" s="13" t="s">
        <v>22</v>
      </c>
      <c r="B400" s="13" t="s">
        <v>23</v>
      </c>
      <c r="C400" s="13" t="s">
        <v>24</v>
      </c>
      <c r="D400" s="21">
        <v>112449827</v>
      </c>
      <c r="E400" s="14">
        <v>112450171</v>
      </c>
      <c r="H400" s="8"/>
      <c r="I400" s="11"/>
      <c r="J400" s="10"/>
    </row>
    <row r="403" spans="1:10">
      <c r="A403" s="1" t="s">
        <v>0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3" t="s">
        <v>191</v>
      </c>
      <c r="B404" s="2"/>
      <c r="C404" s="2"/>
      <c r="D404" s="2"/>
      <c r="E404" s="2"/>
      <c r="F404" s="2"/>
      <c r="G404" s="2"/>
      <c r="H404" s="2"/>
      <c r="I404" s="2"/>
      <c r="J404" s="2"/>
    </row>
    <row r="405" spans="1:10">
      <c r="A405" s="88" t="s">
        <v>0</v>
      </c>
      <c r="B405" s="88" t="s">
        <v>2</v>
      </c>
      <c r="C405" s="88" t="s">
        <v>3</v>
      </c>
      <c r="D405" s="88" t="s">
        <v>4</v>
      </c>
      <c r="E405" s="88" t="s">
        <v>5</v>
      </c>
      <c r="F405" s="88" t="s">
        <v>6</v>
      </c>
      <c r="G405" s="90"/>
      <c r="H405" s="91"/>
      <c r="I405" s="88" t="s">
        <v>7</v>
      </c>
      <c r="J405" s="88" t="s">
        <v>8</v>
      </c>
    </row>
    <row r="406" spans="1:10">
      <c r="A406" s="89"/>
      <c r="B406" s="89"/>
      <c r="C406" s="89"/>
      <c r="D406" s="89"/>
      <c r="E406" s="89"/>
      <c r="F406" s="4" t="s">
        <v>9</v>
      </c>
      <c r="G406" s="4" t="s">
        <v>10</v>
      </c>
      <c r="H406" s="4" t="s">
        <v>11</v>
      </c>
      <c r="I406" s="89"/>
      <c r="J406" s="89"/>
    </row>
    <row r="407" spans="1:10">
      <c r="A407" s="5" t="s">
        <v>1507</v>
      </c>
      <c r="B407" s="6">
        <v>44915.79641855324</v>
      </c>
      <c r="C407" s="5" t="s">
        <v>1466</v>
      </c>
      <c r="D407" s="7"/>
      <c r="E407" s="10"/>
      <c r="F407" s="8">
        <v>5338.33</v>
      </c>
      <c r="I407" s="11" t="s">
        <v>9</v>
      </c>
      <c r="J407" s="10" t="s">
        <v>1466</v>
      </c>
    </row>
    <row r="408" spans="1:10">
      <c r="A408" s="12" t="s">
        <v>21</v>
      </c>
      <c r="B408" s="3"/>
      <c r="C408" s="3"/>
      <c r="D408" s="7"/>
      <c r="E408" s="10"/>
      <c r="H408" s="8"/>
      <c r="I408" s="11"/>
      <c r="J408" s="10"/>
    </row>
    <row r="409" spans="1:10" ht="15.75" customHeight="1">
      <c r="A409" s="13" t="s">
        <v>22</v>
      </c>
      <c r="B409" s="13" t="s">
        <v>23</v>
      </c>
      <c r="C409" s="13" t="s">
        <v>24</v>
      </c>
      <c r="D409" s="21">
        <v>112458431</v>
      </c>
      <c r="E409" s="14">
        <v>112458645</v>
      </c>
      <c r="H409" s="8"/>
      <c r="I409" s="11"/>
      <c r="J409" s="10"/>
    </row>
    <row r="412" spans="1:10">
      <c r="A412" s="1" t="s">
        <v>0</v>
      </c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3" t="s">
        <v>194</v>
      </c>
      <c r="B413" s="2"/>
      <c r="C413" s="2"/>
      <c r="D413" s="2"/>
      <c r="E413" s="2"/>
      <c r="F413" s="2"/>
      <c r="G413" s="2"/>
      <c r="H413" s="2"/>
      <c r="I413" s="2"/>
      <c r="J413" s="2"/>
    </row>
    <row r="414" spans="1:10">
      <c r="A414" s="88" t="s">
        <v>0</v>
      </c>
      <c r="B414" s="88" t="s">
        <v>2</v>
      </c>
      <c r="C414" s="88" t="s">
        <v>3</v>
      </c>
      <c r="D414" s="88" t="s">
        <v>4</v>
      </c>
      <c r="E414" s="88" t="s">
        <v>5</v>
      </c>
      <c r="F414" s="88" t="s">
        <v>6</v>
      </c>
      <c r="G414" s="90"/>
      <c r="H414" s="91"/>
      <c r="I414" s="88" t="s">
        <v>7</v>
      </c>
      <c r="J414" s="88" t="s">
        <v>8</v>
      </c>
    </row>
    <row r="415" spans="1:10">
      <c r="A415" s="89"/>
      <c r="B415" s="89"/>
      <c r="C415" s="89"/>
      <c r="D415" s="89"/>
      <c r="E415" s="89"/>
      <c r="F415" s="4" t="s">
        <v>9</v>
      </c>
      <c r="G415" s="4" t="s">
        <v>10</v>
      </c>
      <c r="H415" s="4" t="s">
        <v>11</v>
      </c>
      <c r="I415" s="89"/>
      <c r="J415" s="89"/>
    </row>
    <row r="416" spans="1:10">
      <c r="A416" s="5" t="s">
        <v>1508</v>
      </c>
      <c r="B416" s="6">
        <v>44916.797700601863</v>
      </c>
      <c r="C416" s="5" t="s">
        <v>1466</v>
      </c>
      <c r="D416" s="7"/>
      <c r="E416" s="10"/>
      <c r="F416" s="8">
        <v>4481.54</v>
      </c>
      <c r="I416" s="11" t="s">
        <v>9</v>
      </c>
      <c r="J416" s="10" t="s">
        <v>1466</v>
      </c>
    </row>
    <row r="417" spans="1:10">
      <c r="A417" s="5" t="s">
        <v>1508</v>
      </c>
      <c r="B417" s="6">
        <v>44916.797700601863</v>
      </c>
      <c r="C417" s="5" t="s">
        <v>1466</v>
      </c>
      <c r="D417" s="7"/>
      <c r="E417" s="10"/>
      <c r="H417" s="8">
        <v>373.84</v>
      </c>
      <c r="I417" s="5" t="s">
        <v>224</v>
      </c>
      <c r="J417" s="10" t="s">
        <v>1466</v>
      </c>
    </row>
    <row r="418" spans="1:10">
      <c r="A418" s="12" t="s">
        <v>21</v>
      </c>
      <c r="B418" s="3"/>
      <c r="C418" s="3"/>
      <c r="D418" s="7"/>
      <c r="E418" s="10"/>
      <c r="H418" s="8"/>
      <c r="I418" s="11"/>
      <c r="J418" s="5"/>
    </row>
    <row r="419" spans="1:10" ht="15.75" customHeight="1">
      <c r="A419" s="13" t="s">
        <v>22</v>
      </c>
      <c r="B419" s="13" t="s">
        <v>23</v>
      </c>
      <c r="C419" s="13" t="s">
        <v>24</v>
      </c>
      <c r="D419" s="21">
        <v>112459962</v>
      </c>
      <c r="E419" s="14">
        <v>112460068</v>
      </c>
      <c r="H419" s="8"/>
      <c r="I419" s="11"/>
      <c r="J419" s="5"/>
    </row>
    <row r="422" spans="1:10">
      <c r="A422" s="1" t="s">
        <v>0</v>
      </c>
      <c r="B422" s="2"/>
      <c r="C422" s="2"/>
      <c r="D422" s="2"/>
      <c r="E422" s="2"/>
      <c r="F422" s="2"/>
      <c r="G422" s="2"/>
      <c r="H422" s="2"/>
      <c r="I422" s="2"/>
      <c r="J422" s="2"/>
    </row>
    <row r="423" spans="1:10">
      <c r="A423" s="3" t="s">
        <v>197</v>
      </c>
      <c r="B423" s="2"/>
      <c r="C423" s="2"/>
      <c r="D423" s="2"/>
      <c r="E423" s="2"/>
      <c r="F423" s="2"/>
      <c r="G423" s="2"/>
      <c r="H423" s="2"/>
      <c r="I423" s="2"/>
      <c r="J423" s="2"/>
    </row>
    <row r="424" spans="1:10">
      <c r="A424" s="88" t="s">
        <v>0</v>
      </c>
      <c r="B424" s="88" t="s">
        <v>2</v>
      </c>
      <c r="C424" s="88" t="s">
        <v>3</v>
      </c>
      <c r="D424" s="88" t="s">
        <v>4</v>
      </c>
      <c r="E424" s="88" t="s">
        <v>5</v>
      </c>
      <c r="F424" s="88" t="s">
        <v>6</v>
      </c>
      <c r="G424" s="90"/>
      <c r="H424" s="91"/>
      <c r="I424" s="88" t="s">
        <v>7</v>
      </c>
      <c r="J424" s="88" t="s">
        <v>8</v>
      </c>
    </row>
    <row r="425" spans="1:10">
      <c r="A425" s="89"/>
      <c r="B425" s="89"/>
      <c r="C425" s="89"/>
      <c r="D425" s="89"/>
      <c r="E425" s="89"/>
      <c r="F425" s="4" t="s">
        <v>9</v>
      </c>
      <c r="G425" s="4" t="s">
        <v>10</v>
      </c>
      <c r="H425" s="4" t="s">
        <v>11</v>
      </c>
      <c r="I425" s="89"/>
      <c r="J425" s="89"/>
    </row>
    <row r="426" spans="1:10">
      <c r="A426" s="5" t="s">
        <v>1509</v>
      </c>
      <c r="B426" s="6">
        <v>44917.799210868063</v>
      </c>
      <c r="C426" s="5" t="s">
        <v>1466</v>
      </c>
      <c r="D426" s="7"/>
      <c r="E426" s="10"/>
      <c r="F426" s="8">
        <v>5121.95</v>
      </c>
      <c r="I426" s="11" t="s">
        <v>9</v>
      </c>
      <c r="J426" s="10" t="s">
        <v>1466</v>
      </c>
    </row>
    <row r="427" spans="1:10">
      <c r="A427" s="5" t="s">
        <v>1509</v>
      </c>
      <c r="B427" s="6">
        <v>44917.799210868063</v>
      </c>
      <c r="C427" s="5" t="s">
        <v>1466</v>
      </c>
      <c r="D427" s="7"/>
      <c r="E427" s="10"/>
      <c r="H427" s="8">
        <v>191.01</v>
      </c>
      <c r="I427" s="5" t="s">
        <v>224</v>
      </c>
      <c r="J427" s="10" t="s">
        <v>1466</v>
      </c>
    </row>
    <row r="428" spans="1:10">
      <c r="A428" s="12" t="s">
        <v>21</v>
      </c>
      <c r="B428" s="3"/>
      <c r="C428" s="3"/>
      <c r="D428" s="7"/>
      <c r="E428" s="10"/>
      <c r="H428" s="8"/>
      <c r="I428" s="11"/>
      <c r="J428" s="5"/>
    </row>
    <row r="429" spans="1:10" ht="15.75" customHeight="1">
      <c r="A429" s="13" t="s">
        <v>22</v>
      </c>
      <c r="B429" s="13" t="s">
        <v>23</v>
      </c>
      <c r="C429" s="13" t="s">
        <v>24</v>
      </c>
      <c r="D429" s="21">
        <v>112478005</v>
      </c>
      <c r="E429" s="14">
        <v>112478144</v>
      </c>
      <c r="H429" s="8"/>
      <c r="I429" s="11"/>
      <c r="J429" s="5"/>
    </row>
    <row r="432" spans="1:10">
      <c r="A432" s="1" t="s">
        <v>0</v>
      </c>
      <c r="B432" s="2"/>
      <c r="C432" s="2"/>
      <c r="D432" s="2"/>
      <c r="E432" s="2"/>
      <c r="F432" s="2"/>
      <c r="G432" s="2"/>
      <c r="H432" s="2"/>
      <c r="I432" s="2"/>
      <c r="J432" s="2"/>
    </row>
    <row r="433" spans="1:10">
      <c r="A433" s="3" t="s">
        <v>208</v>
      </c>
      <c r="B433" s="2"/>
      <c r="C433" s="2"/>
      <c r="D433" s="2"/>
      <c r="E433" s="2"/>
      <c r="F433" s="2"/>
      <c r="G433" s="2"/>
      <c r="H433" s="2"/>
      <c r="I433" s="2"/>
      <c r="J433" s="2"/>
    </row>
    <row r="434" spans="1:10">
      <c r="A434" s="88" t="s">
        <v>0</v>
      </c>
      <c r="B434" s="88" t="s">
        <v>2</v>
      </c>
      <c r="C434" s="88" t="s">
        <v>3</v>
      </c>
      <c r="D434" s="88" t="s">
        <v>4</v>
      </c>
      <c r="E434" s="88" t="s">
        <v>5</v>
      </c>
      <c r="F434" s="88" t="s">
        <v>6</v>
      </c>
      <c r="G434" s="90"/>
      <c r="H434" s="91"/>
      <c r="I434" s="88" t="s">
        <v>7</v>
      </c>
      <c r="J434" s="88" t="s">
        <v>8</v>
      </c>
    </row>
    <row r="435" spans="1:10">
      <c r="A435" s="89"/>
      <c r="B435" s="89"/>
      <c r="C435" s="89"/>
      <c r="D435" s="89"/>
      <c r="E435" s="89"/>
      <c r="F435" s="4" t="s">
        <v>9</v>
      </c>
      <c r="G435" s="4" t="s">
        <v>10</v>
      </c>
      <c r="H435" s="4" t="s">
        <v>11</v>
      </c>
      <c r="I435" s="89"/>
      <c r="J435" s="89"/>
    </row>
    <row r="436" spans="1:10">
      <c r="A436" s="5" t="s">
        <v>1510</v>
      </c>
      <c r="B436" s="6">
        <v>44918.799729282407</v>
      </c>
      <c r="C436" s="5" t="s">
        <v>1466</v>
      </c>
      <c r="D436" s="7"/>
      <c r="E436" s="10"/>
      <c r="F436" s="8">
        <v>7591.85</v>
      </c>
      <c r="I436" s="11" t="s">
        <v>9</v>
      </c>
      <c r="J436" s="10" t="s">
        <v>1466</v>
      </c>
    </row>
    <row r="437" spans="1:10">
      <c r="A437" s="5" t="s">
        <v>1510</v>
      </c>
      <c r="B437" s="6">
        <v>44918.799729282407</v>
      </c>
      <c r="C437" s="5" t="s">
        <v>1466</v>
      </c>
      <c r="D437" s="7"/>
      <c r="E437" s="10"/>
      <c r="H437" s="8">
        <v>18</v>
      </c>
      <c r="I437" s="5" t="s">
        <v>224</v>
      </c>
      <c r="J437" s="10" t="s">
        <v>1466</v>
      </c>
    </row>
    <row r="438" spans="1:10">
      <c r="A438" s="12" t="s">
        <v>21</v>
      </c>
      <c r="B438" s="3"/>
      <c r="C438" s="3"/>
      <c r="D438" s="7"/>
      <c r="E438" s="10"/>
      <c r="H438" s="8"/>
      <c r="I438" s="11"/>
      <c r="J438" s="5"/>
    </row>
    <row r="439" spans="1:10" ht="15.75" customHeight="1">
      <c r="A439" s="13" t="s">
        <v>22</v>
      </c>
      <c r="B439" s="13" t="s">
        <v>23</v>
      </c>
      <c r="C439" s="13" t="s">
        <v>24</v>
      </c>
      <c r="D439" s="21">
        <v>112478006</v>
      </c>
      <c r="E439" s="14">
        <v>112478146</v>
      </c>
      <c r="H439" s="8"/>
      <c r="I439" s="11"/>
      <c r="J439" s="5"/>
    </row>
    <row r="440" spans="1:10">
      <c r="A440" s="5"/>
      <c r="B440" s="6"/>
      <c r="C440" s="5"/>
      <c r="D440" s="7"/>
      <c r="E440" s="10"/>
      <c r="H440" s="8"/>
      <c r="I440" s="11"/>
      <c r="J440" s="5"/>
    </row>
    <row r="441" spans="1:10">
      <c r="A441" s="5"/>
      <c r="B441" s="6"/>
      <c r="C441" s="5"/>
      <c r="D441" s="7"/>
      <c r="E441" s="10"/>
      <c r="H441" s="8"/>
      <c r="I441" s="11"/>
      <c r="J441" s="5"/>
    </row>
    <row r="442" spans="1:10">
      <c r="A442" s="1" t="s">
        <v>0</v>
      </c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3" t="s">
        <v>211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88" t="s">
        <v>0</v>
      </c>
      <c r="B444" s="88" t="s">
        <v>2</v>
      </c>
      <c r="C444" s="88" t="s">
        <v>3</v>
      </c>
      <c r="D444" s="88" t="s">
        <v>4</v>
      </c>
      <c r="E444" s="88" t="s">
        <v>5</v>
      </c>
      <c r="F444" s="88" t="s">
        <v>6</v>
      </c>
      <c r="G444" s="90"/>
      <c r="H444" s="91"/>
      <c r="I444" s="88" t="s">
        <v>7</v>
      </c>
      <c r="J444" s="88" t="s">
        <v>8</v>
      </c>
    </row>
    <row r="445" spans="1:10">
      <c r="A445" s="89"/>
      <c r="B445" s="89"/>
      <c r="C445" s="89"/>
      <c r="D445" s="89"/>
      <c r="E445" s="89"/>
      <c r="F445" s="4" t="s">
        <v>9</v>
      </c>
      <c r="G445" s="4" t="s">
        <v>10</v>
      </c>
      <c r="H445" s="4" t="s">
        <v>11</v>
      </c>
      <c r="I445" s="89"/>
      <c r="J445" s="89"/>
    </row>
    <row r="446" spans="1:10">
      <c r="A446" s="5" t="s">
        <v>1511</v>
      </c>
      <c r="B446" s="6">
        <v>44919.549785509262</v>
      </c>
      <c r="C446" s="5" t="s">
        <v>1466</v>
      </c>
      <c r="D446" s="7"/>
      <c r="E446" s="10"/>
      <c r="F446" s="8">
        <v>1503.58</v>
      </c>
      <c r="I446" s="11" t="s">
        <v>9</v>
      </c>
      <c r="J446" s="10" t="s">
        <v>1466</v>
      </c>
    </row>
    <row r="447" spans="1:10">
      <c r="A447" s="5" t="s">
        <v>1511</v>
      </c>
      <c r="B447" s="6">
        <v>44919.549785509262</v>
      </c>
      <c r="C447" s="5" t="s">
        <v>1466</v>
      </c>
      <c r="D447" s="7"/>
      <c r="E447" s="10"/>
      <c r="H447" s="8">
        <v>470.06</v>
      </c>
      <c r="I447" s="5" t="s">
        <v>224</v>
      </c>
      <c r="J447" s="10" t="s">
        <v>1466</v>
      </c>
    </row>
    <row r="448" spans="1:10">
      <c r="A448" s="12" t="s">
        <v>21</v>
      </c>
      <c r="B448" s="3"/>
      <c r="C448" s="3"/>
      <c r="D448" s="7"/>
      <c r="E448" s="10"/>
      <c r="F448" s="8"/>
      <c r="I448" s="11"/>
      <c r="J448" s="10"/>
    </row>
    <row r="449" spans="1:10" ht="15.75" customHeight="1">
      <c r="A449" s="13" t="s">
        <v>22</v>
      </c>
      <c r="B449" s="13" t="s">
        <v>23</v>
      </c>
      <c r="C449" s="13" t="s">
        <v>24</v>
      </c>
      <c r="D449" s="21">
        <v>112486785</v>
      </c>
      <c r="E449" s="14">
        <v>112486894</v>
      </c>
      <c r="F449" s="8"/>
      <c r="I449" s="11"/>
      <c r="J449" s="10"/>
    </row>
    <row r="452" spans="1:10">
      <c r="A452" s="1" t="s">
        <v>0</v>
      </c>
      <c r="B452" s="2"/>
      <c r="C452" s="2"/>
      <c r="D452" s="2"/>
      <c r="E452" s="2"/>
      <c r="F452" s="2"/>
      <c r="G452" s="2"/>
      <c r="H452" s="2"/>
      <c r="I452" s="2"/>
      <c r="J452" s="2"/>
    </row>
    <row r="453" spans="1:10">
      <c r="A453" s="3" t="s">
        <v>213</v>
      </c>
      <c r="B453" s="2"/>
      <c r="C453" s="2"/>
      <c r="D453" s="2"/>
      <c r="E453" s="2"/>
      <c r="F453" s="2"/>
      <c r="G453" s="2"/>
      <c r="H453" s="2"/>
      <c r="I453" s="2"/>
      <c r="J453" s="2"/>
    </row>
    <row r="454" spans="1:10">
      <c r="A454" s="88" t="s">
        <v>0</v>
      </c>
      <c r="B454" s="88" t="s">
        <v>2</v>
      </c>
      <c r="C454" s="88" t="s">
        <v>3</v>
      </c>
      <c r="D454" s="88" t="s">
        <v>4</v>
      </c>
      <c r="E454" s="88" t="s">
        <v>5</v>
      </c>
      <c r="F454" s="88" t="s">
        <v>6</v>
      </c>
      <c r="G454" s="90"/>
      <c r="H454" s="91"/>
      <c r="I454" s="88" t="s">
        <v>7</v>
      </c>
      <c r="J454" s="88" t="s">
        <v>8</v>
      </c>
    </row>
    <row r="455" spans="1:10">
      <c r="A455" s="89"/>
      <c r="B455" s="89"/>
      <c r="C455" s="89"/>
      <c r="D455" s="89"/>
      <c r="E455" s="89"/>
      <c r="F455" s="4" t="s">
        <v>9</v>
      </c>
      <c r="G455" s="4" t="s">
        <v>10</v>
      </c>
      <c r="H455" s="4" t="s">
        <v>11</v>
      </c>
      <c r="I455" s="89"/>
      <c r="J455" s="89"/>
    </row>
    <row r="456" spans="1:10">
      <c r="A456" s="23" t="s">
        <v>214</v>
      </c>
      <c r="B456" s="23"/>
      <c r="C456" s="23"/>
    </row>
    <row r="457" spans="1:10">
      <c r="A457" s="12" t="s">
        <v>21</v>
      </c>
      <c r="B457" s="3"/>
      <c r="C457" s="3"/>
    </row>
    <row r="458" spans="1:10">
      <c r="A458" s="13" t="s">
        <v>22</v>
      </c>
      <c r="B458" s="13" t="s">
        <v>23</v>
      </c>
      <c r="C458" s="13" t="s">
        <v>24</v>
      </c>
    </row>
    <row r="461" spans="1:10">
      <c r="A461" s="1" t="s">
        <v>0</v>
      </c>
      <c r="B461" s="2"/>
      <c r="C461" s="2"/>
      <c r="D461" s="2"/>
      <c r="E461" s="2"/>
      <c r="F461" s="2"/>
      <c r="G461" s="2"/>
      <c r="H461" s="2"/>
      <c r="I461" s="2"/>
      <c r="J461" s="2"/>
    </row>
    <row r="462" spans="1:10">
      <c r="A462" s="3" t="s">
        <v>215</v>
      </c>
      <c r="B462" s="2"/>
      <c r="C462" s="2"/>
      <c r="D462" s="2"/>
      <c r="E462" s="2"/>
      <c r="F462" s="2"/>
      <c r="G462" s="2"/>
      <c r="H462" s="2"/>
      <c r="I462" s="2"/>
      <c r="J462" s="2"/>
    </row>
    <row r="463" spans="1:10">
      <c r="A463" s="88" t="s">
        <v>0</v>
      </c>
      <c r="B463" s="88" t="s">
        <v>2</v>
      </c>
      <c r="C463" s="88" t="s">
        <v>3</v>
      </c>
      <c r="D463" s="88" t="s">
        <v>4</v>
      </c>
      <c r="E463" s="88" t="s">
        <v>5</v>
      </c>
      <c r="F463" s="88" t="s">
        <v>6</v>
      </c>
      <c r="G463" s="90"/>
      <c r="H463" s="91"/>
      <c r="I463" s="88" t="s">
        <v>7</v>
      </c>
      <c r="J463" s="88" t="s">
        <v>8</v>
      </c>
    </row>
    <row r="464" spans="1:10">
      <c r="A464" s="89"/>
      <c r="B464" s="89"/>
      <c r="C464" s="89"/>
      <c r="D464" s="89"/>
      <c r="E464" s="89"/>
      <c r="F464" s="4" t="s">
        <v>9</v>
      </c>
      <c r="G464" s="4" t="s">
        <v>10</v>
      </c>
      <c r="H464" s="4" t="s">
        <v>11</v>
      </c>
      <c r="I464" s="89"/>
      <c r="J464" s="89"/>
    </row>
    <row r="465" spans="1:10">
      <c r="A465" s="5" t="s">
        <v>1512</v>
      </c>
      <c r="B465" s="6">
        <v>44922.795497511572</v>
      </c>
      <c r="C465" s="5" t="s">
        <v>1466</v>
      </c>
      <c r="D465" s="7"/>
      <c r="E465" s="10"/>
      <c r="F465" s="8">
        <v>4109.9399999999996</v>
      </c>
      <c r="I465" s="11" t="s">
        <v>9</v>
      </c>
      <c r="J465" s="10" t="s">
        <v>1466</v>
      </c>
    </row>
    <row r="466" spans="1:10">
      <c r="A466" s="5" t="s">
        <v>1512</v>
      </c>
      <c r="B466" s="6">
        <v>44922.795497511572</v>
      </c>
      <c r="C466" s="5" t="s">
        <v>1466</v>
      </c>
      <c r="D466" s="7"/>
      <c r="E466" s="10"/>
      <c r="H466" s="8">
        <v>247.3</v>
      </c>
      <c r="I466" s="5" t="s">
        <v>224</v>
      </c>
      <c r="J466" s="10" t="s">
        <v>1466</v>
      </c>
    </row>
    <row r="467" spans="1:10">
      <c r="A467" s="12" t="s">
        <v>21</v>
      </c>
      <c r="B467" s="3"/>
      <c r="C467" s="3"/>
      <c r="D467" s="7"/>
      <c r="E467" s="10"/>
      <c r="H467" s="8"/>
      <c r="I467" s="11"/>
      <c r="J467" s="10"/>
    </row>
    <row r="468" spans="1:10" ht="15.75" customHeight="1">
      <c r="A468" s="13" t="s">
        <v>22</v>
      </c>
      <c r="B468" s="13" t="s">
        <v>23</v>
      </c>
      <c r="C468" s="13" t="s">
        <v>24</v>
      </c>
      <c r="D468" s="21">
        <v>112493251</v>
      </c>
      <c r="E468" s="14">
        <v>112493995</v>
      </c>
      <c r="H468" s="8"/>
      <c r="I468" s="11"/>
      <c r="J468" s="10"/>
    </row>
    <row r="471" spans="1:10">
      <c r="A471" s="1" t="s">
        <v>0</v>
      </c>
      <c r="B471" s="2"/>
      <c r="C471" s="2"/>
      <c r="D471" s="2"/>
      <c r="E471" s="2"/>
      <c r="F471" s="2"/>
      <c r="G471" s="2"/>
      <c r="H471" s="2"/>
      <c r="I471" s="2"/>
      <c r="J471" s="2"/>
    </row>
    <row r="472" spans="1:10">
      <c r="A472" s="3" t="s">
        <v>219</v>
      </c>
      <c r="B472" s="2"/>
      <c r="C472" s="2"/>
      <c r="D472" s="2"/>
      <c r="E472" s="2"/>
      <c r="F472" s="2"/>
      <c r="G472" s="2"/>
      <c r="H472" s="2"/>
      <c r="I472" s="2"/>
      <c r="J472" s="2"/>
    </row>
    <row r="473" spans="1:10">
      <c r="A473" s="88" t="s">
        <v>0</v>
      </c>
      <c r="B473" s="88" t="s">
        <v>2</v>
      </c>
      <c r="C473" s="88" t="s">
        <v>3</v>
      </c>
      <c r="D473" s="88" t="s">
        <v>4</v>
      </c>
      <c r="E473" s="88" t="s">
        <v>5</v>
      </c>
      <c r="F473" s="88" t="s">
        <v>6</v>
      </c>
      <c r="G473" s="90"/>
      <c r="H473" s="91"/>
      <c r="I473" s="88" t="s">
        <v>7</v>
      </c>
      <c r="J473" s="88" t="s">
        <v>8</v>
      </c>
    </row>
    <row r="474" spans="1:10">
      <c r="A474" s="89"/>
      <c r="B474" s="89"/>
      <c r="C474" s="89"/>
      <c r="D474" s="89"/>
      <c r="E474" s="89"/>
      <c r="F474" s="4" t="s">
        <v>9</v>
      </c>
      <c r="G474" s="4" t="s">
        <v>10</v>
      </c>
      <c r="H474" s="4" t="s">
        <v>11</v>
      </c>
      <c r="I474" s="89"/>
      <c r="J474" s="89"/>
    </row>
    <row r="475" spans="1:10">
      <c r="A475" s="5" t="s">
        <v>1513</v>
      </c>
      <c r="B475" s="6">
        <v>44923.799490509256</v>
      </c>
      <c r="C475" s="5" t="s">
        <v>1466</v>
      </c>
      <c r="D475" s="7"/>
      <c r="E475" s="10"/>
      <c r="F475" s="8">
        <v>4892.26</v>
      </c>
      <c r="I475" s="11" t="s">
        <v>9</v>
      </c>
      <c r="J475" s="10" t="s">
        <v>1466</v>
      </c>
    </row>
    <row r="476" spans="1:10">
      <c r="A476" s="12" t="s">
        <v>21</v>
      </c>
      <c r="B476" s="3"/>
      <c r="C476" s="3"/>
      <c r="D476" s="7"/>
      <c r="E476" s="10"/>
      <c r="H476" s="8"/>
      <c r="I476" s="11"/>
      <c r="J476" s="5"/>
    </row>
    <row r="477" spans="1:10">
      <c r="A477" s="13" t="s">
        <v>22</v>
      </c>
      <c r="B477" s="13" t="s">
        <v>23</v>
      </c>
      <c r="C477" s="13" t="s">
        <v>24</v>
      </c>
      <c r="D477" s="7"/>
      <c r="E477" s="10"/>
      <c r="H477" s="8"/>
      <c r="I477" s="11"/>
      <c r="J477" s="5"/>
    </row>
  </sheetData>
  <mergeCells count="392"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A444:A445"/>
    <mergeCell ref="B444:B445"/>
    <mergeCell ref="C444:C445"/>
    <mergeCell ref="D444:D445"/>
    <mergeCell ref="E444:E445"/>
    <mergeCell ref="F444:H444"/>
    <mergeCell ref="I444:I445"/>
    <mergeCell ref="J444:J445"/>
    <mergeCell ref="A454:A455"/>
    <mergeCell ref="B454:B455"/>
    <mergeCell ref="C454:C455"/>
    <mergeCell ref="D454:D455"/>
    <mergeCell ref="E454:E455"/>
    <mergeCell ref="F454:H454"/>
    <mergeCell ref="I454:I455"/>
    <mergeCell ref="J454:J455"/>
    <mergeCell ref="A346:A347"/>
    <mergeCell ref="B346:B347"/>
    <mergeCell ref="C346:C347"/>
    <mergeCell ref="D346:D347"/>
    <mergeCell ref="E346:E347"/>
    <mergeCell ref="F346:H346"/>
    <mergeCell ref="I346:I347"/>
    <mergeCell ref="J346:J347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57:A158"/>
    <mergeCell ref="B157:B158"/>
    <mergeCell ref="C157:C158"/>
    <mergeCell ref="D157:D158"/>
    <mergeCell ref="E157:E158"/>
    <mergeCell ref="F157:H157"/>
    <mergeCell ref="I157:I158"/>
    <mergeCell ref="J157:J158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37:A138"/>
    <mergeCell ref="B137:B138"/>
    <mergeCell ref="C137:C138"/>
    <mergeCell ref="D137:D138"/>
    <mergeCell ref="E137:E138"/>
    <mergeCell ref="F137:H137"/>
    <mergeCell ref="I137:I138"/>
    <mergeCell ref="J137:J138"/>
    <mergeCell ref="I127:I128"/>
    <mergeCell ref="J127:J128"/>
    <mergeCell ref="A127:A128"/>
    <mergeCell ref="B127:B128"/>
    <mergeCell ref="C127:C128"/>
    <mergeCell ref="D127:D128"/>
    <mergeCell ref="E127:E128"/>
    <mergeCell ref="F127:H127"/>
    <mergeCell ref="I78:I79"/>
    <mergeCell ref="J78:J79"/>
    <mergeCell ref="A78:A79"/>
    <mergeCell ref="B78:B79"/>
    <mergeCell ref="C78:C79"/>
    <mergeCell ref="D78:D79"/>
    <mergeCell ref="E78:E79"/>
    <mergeCell ref="F78:H78"/>
    <mergeCell ref="I89:I90"/>
    <mergeCell ref="J89:J90"/>
    <mergeCell ref="F89:H89"/>
    <mergeCell ref="A89:A90"/>
    <mergeCell ref="B89:B90"/>
    <mergeCell ref="C89:C90"/>
    <mergeCell ref="D89:D90"/>
    <mergeCell ref="E89:E90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0:A31"/>
    <mergeCell ref="B30:B31"/>
    <mergeCell ref="C30:C31"/>
    <mergeCell ref="D30:D31"/>
    <mergeCell ref="E30:E31"/>
    <mergeCell ref="F30:H30"/>
    <mergeCell ref="I30:I31"/>
    <mergeCell ref="J30:J31"/>
    <mergeCell ref="A21:A22"/>
    <mergeCell ref="B21:B22"/>
    <mergeCell ref="C21:C22"/>
    <mergeCell ref="D21:D22"/>
    <mergeCell ref="E21:E22"/>
    <mergeCell ref="F21:H21"/>
    <mergeCell ref="I40:I41"/>
    <mergeCell ref="J40:J41"/>
    <mergeCell ref="A40:A41"/>
    <mergeCell ref="B40:B41"/>
    <mergeCell ref="C40:C41"/>
    <mergeCell ref="D40:D41"/>
    <mergeCell ref="E40:E41"/>
    <mergeCell ref="F40:H40"/>
    <mergeCell ref="F49:H49"/>
    <mergeCell ref="I49:I50"/>
    <mergeCell ref="J49:J50"/>
    <mergeCell ref="A49:A50"/>
    <mergeCell ref="B49:B50"/>
    <mergeCell ref="C49:C50"/>
    <mergeCell ref="D49:D50"/>
    <mergeCell ref="E49:E50"/>
    <mergeCell ref="F107:H107"/>
    <mergeCell ref="I107:I108"/>
    <mergeCell ref="J107:J108"/>
    <mergeCell ref="A107:A108"/>
    <mergeCell ref="B107:B108"/>
    <mergeCell ref="C107:C108"/>
    <mergeCell ref="D107:D108"/>
    <mergeCell ref="E107:E108"/>
    <mergeCell ref="I58:I59"/>
    <mergeCell ref="J58:J59"/>
    <mergeCell ref="A58:A59"/>
    <mergeCell ref="B58:B59"/>
    <mergeCell ref="C58:C59"/>
    <mergeCell ref="D58:D59"/>
    <mergeCell ref="E58:E59"/>
    <mergeCell ref="F58:H58"/>
    <mergeCell ref="I68:I69"/>
    <mergeCell ref="J68:J69"/>
    <mergeCell ref="A68:A69"/>
    <mergeCell ref="B68:B69"/>
    <mergeCell ref="C68:C69"/>
    <mergeCell ref="D68:D69"/>
    <mergeCell ref="E68:E69"/>
    <mergeCell ref="F68:H68"/>
    <mergeCell ref="I205:I206"/>
    <mergeCell ref="J205:J206"/>
    <mergeCell ref="A205:A206"/>
    <mergeCell ref="B205:B206"/>
    <mergeCell ref="C205:C206"/>
    <mergeCell ref="D205:D206"/>
    <mergeCell ref="E205:E206"/>
    <mergeCell ref="F205:H205"/>
    <mergeCell ref="A98:A99"/>
    <mergeCell ref="B98:B99"/>
    <mergeCell ref="C98:C99"/>
    <mergeCell ref="D98:D99"/>
    <mergeCell ref="E98:E99"/>
    <mergeCell ref="F98:H98"/>
    <mergeCell ref="I98:I99"/>
    <mergeCell ref="J98:J99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214:A215"/>
    <mergeCell ref="B214:B215"/>
    <mergeCell ref="C214:C215"/>
    <mergeCell ref="D214:D215"/>
    <mergeCell ref="E214:E215"/>
    <mergeCell ref="F214:H214"/>
    <mergeCell ref="I214:I215"/>
    <mergeCell ref="J214:J215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I234:I235"/>
    <mergeCell ref="J234:J235"/>
    <mergeCell ref="A234:A235"/>
    <mergeCell ref="B234:B235"/>
    <mergeCell ref="C234:C235"/>
    <mergeCell ref="D234:D235"/>
    <mergeCell ref="E234:E235"/>
    <mergeCell ref="F234:H234"/>
    <mergeCell ref="A244:A245"/>
    <mergeCell ref="B244:B245"/>
    <mergeCell ref="C244:C245"/>
    <mergeCell ref="D244:D245"/>
    <mergeCell ref="E244:E245"/>
    <mergeCell ref="F244:H244"/>
    <mergeCell ref="I244:I245"/>
    <mergeCell ref="J244:J245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I272:I273"/>
    <mergeCell ref="J272:J273"/>
    <mergeCell ref="A272:A273"/>
    <mergeCell ref="B272:B273"/>
    <mergeCell ref="C272:C273"/>
    <mergeCell ref="D272:D273"/>
    <mergeCell ref="E272:E273"/>
    <mergeCell ref="F272:H272"/>
    <mergeCell ref="A293:A294"/>
    <mergeCell ref="B293:B294"/>
    <mergeCell ref="C293:C294"/>
    <mergeCell ref="D293:D294"/>
    <mergeCell ref="E293:E294"/>
    <mergeCell ref="F293:H293"/>
    <mergeCell ref="I293:I294"/>
    <mergeCell ref="J293:J294"/>
    <mergeCell ref="A303:A304"/>
    <mergeCell ref="B303:B304"/>
    <mergeCell ref="C303:C304"/>
    <mergeCell ref="D303:D304"/>
    <mergeCell ref="E303:E304"/>
    <mergeCell ref="F303:H303"/>
    <mergeCell ref="I303:I304"/>
    <mergeCell ref="J303:J304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A321:A322"/>
    <mergeCell ref="B321:B322"/>
    <mergeCell ref="C321:C322"/>
    <mergeCell ref="D321:D322"/>
    <mergeCell ref="E321:E322"/>
    <mergeCell ref="F321:H321"/>
    <mergeCell ref="I321:I322"/>
    <mergeCell ref="J321:J322"/>
    <mergeCell ref="I376:I377"/>
    <mergeCell ref="J376:J377"/>
    <mergeCell ref="A376:A377"/>
    <mergeCell ref="B376:B377"/>
    <mergeCell ref="C376:C377"/>
    <mergeCell ref="D376:D377"/>
    <mergeCell ref="E376:E377"/>
    <mergeCell ref="F376:H376"/>
    <mergeCell ref="A336:A337"/>
    <mergeCell ref="B336:B337"/>
    <mergeCell ref="C336:C337"/>
    <mergeCell ref="D336:D337"/>
    <mergeCell ref="E336:E337"/>
    <mergeCell ref="F336:H336"/>
    <mergeCell ref="I336:I337"/>
    <mergeCell ref="J336:J337"/>
    <mergeCell ref="A356:A357"/>
    <mergeCell ref="B356:B357"/>
    <mergeCell ref="C356:C357"/>
    <mergeCell ref="D356:D357"/>
    <mergeCell ref="E356:E357"/>
    <mergeCell ref="F356:H356"/>
    <mergeCell ref="I356:I357"/>
    <mergeCell ref="J356:J357"/>
    <mergeCell ref="A385:A386"/>
    <mergeCell ref="B385:B386"/>
    <mergeCell ref="C385:C386"/>
    <mergeCell ref="D385:D386"/>
    <mergeCell ref="E385:E386"/>
    <mergeCell ref="F385:H385"/>
    <mergeCell ref="I385:I386"/>
    <mergeCell ref="J385:J386"/>
    <mergeCell ref="A395:A396"/>
    <mergeCell ref="B395:B396"/>
    <mergeCell ref="C395:C396"/>
    <mergeCell ref="D395:D396"/>
    <mergeCell ref="E395:E396"/>
    <mergeCell ref="F395:H395"/>
    <mergeCell ref="I395:I396"/>
    <mergeCell ref="J395:J396"/>
    <mergeCell ref="A405:A406"/>
    <mergeCell ref="B405:B406"/>
    <mergeCell ref="C405:C406"/>
    <mergeCell ref="D405:D406"/>
    <mergeCell ref="E405:E406"/>
    <mergeCell ref="F405:H405"/>
    <mergeCell ref="I405:I406"/>
    <mergeCell ref="J405:J406"/>
    <mergeCell ref="A414:A415"/>
    <mergeCell ref="B414:B415"/>
    <mergeCell ref="C414:C415"/>
    <mergeCell ref="D414:D415"/>
    <mergeCell ref="E414:E415"/>
    <mergeCell ref="F414:H414"/>
    <mergeCell ref="I414:I415"/>
    <mergeCell ref="J414:J415"/>
    <mergeCell ref="A473:A474"/>
    <mergeCell ref="B473:B474"/>
    <mergeCell ref="C473:C474"/>
    <mergeCell ref="D473:D474"/>
    <mergeCell ref="E473:E474"/>
    <mergeCell ref="F473:H473"/>
    <mergeCell ref="I473:I474"/>
    <mergeCell ref="J473:J474"/>
    <mergeCell ref="I424:I425"/>
    <mergeCell ref="J424:J425"/>
    <mergeCell ref="A424:A425"/>
    <mergeCell ref="B424:B425"/>
    <mergeCell ref="C424:C425"/>
    <mergeCell ref="D424:D425"/>
    <mergeCell ref="E424:E425"/>
    <mergeCell ref="F424:H424"/>
    <mergeCell ref="I434:I435"/>
    <mergeCell ref="J434:J435"/>
    <mergeCell ref="A434:A435"/>
    <mergeCell ref="B434:B435"/>
    <mergeCell ref="C434:C435"/>
    <mergeCell ref="D434:D435"/>
    <mergeCell ref="E434:E435"/>
    <mergeCell ref="F434:H43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/>
  </sheetPr>
  <dimension ref="A1:J619"/>
  <sheetViews>
    <sheetView topLeftCell="A610" workbookViewId="0">
      <selection activeCell="D619" sqref="D61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5.5703125" bestFit="1" customWidth="1"/>
    <col min="5" max="5" width="24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1514</v>
      </c>
      <c r="B5" s="6">
        <v>44866.727432858803</v>
      </c>
      <c r="C5" s="5" t="s">
        <v>1515</v>
      </c>
      <c r="D5" s="9">
        <v>1.426221101400709E+16</v>
      </c>
      <c r="E5" s="10" t="s">
        <v>1516</v>
      </c>
      <c r="H5" s="8">
        <v>2648</v>
      </c>
      <c r="I5" s="5" t="s">
        <v>15</v>
      </c>
      <c r="J5" s="5" t="s">
        <v>1517</v>
      </c>
    </row>
    <row r="6" spans="1:10">
      <c r="A6" s="5" t="s">
        <v>1514</v>
      </c>
      <c r="B6" s="6">
        <v>44866.727432858803</v>
      </c>
      <c r="C6" s="5" t="s">
        <v>1515</v>
      </c>
      <c r="D6" s="7">
        <v>2987620831</v>
      </c>
      <c r="E6" s="5" t="s">
        <v>14</v>
      </c>
      <c r="H6" s="8">
        <v>9317.27</v>
      </c>
      <c r="I6" s="5" t="s">
        <v>15</v>
      </c>
      <c r="J6" s="5" t="s">
        <v>1518</v>
      </c>
    </row>
    <row r="7" spans="1:10">
      <c r="A7" s="5" t="s">
        <v>1514</v>
      </c>
      <c r="B7" s="6">
        <v>44866.727432858803</v>
      </c>
      <c r="C7" s="5" t="s">
        <v>1515</v>
      </c>
      <c r="D7" s="7">
        <v>2993027535</v>
      </c>
      <c r="E7" s="5" t="s">
        <v>14</v>
      </c>
      <c r="H7" s="8">
        <v>20000</v>
      </c>
      <c r="I7" s="5" t="s">
        <v>15</v>
      </c>
      <c r="J7" s="5" t="s">
        <v>1517</v>
      </c>
    </row>
    <row r="8" spans="1:10">
      <c r="A8" s="5" t="s">
        <v>1514</v>
      </c>
      <c r="B8" s="6">
        <v>44866.727432858803</v>
      </c>
      <c r="C8" s="5" t="s">
        <v>1515</v>
      </c>
      <c r="D8" s="7">
        <v>2993028761</v>
      </c>
      <c r="E8" s="5" t="s">
        <v>14</v>
      </c>
      <c r="H8" s="8">
        <v>10000</v>
      </c>
      <c r="I8" s="5" t="s">
        <v>15</v>
      </c>
      <c r="J8" s="5" t="s">
        <v>1517</v>
      </c>
    </row>
    <row r="9" spans="1:10">
      <c r="A9" s="5" t="s">
        <v>1514</v>
      </c>
      <c r="B9" s="6">
        <v>44866.727432858803</v>
      </c>
      <c r="C9" s="5" t="s">
        <v>1515</v>
      </c>
      <c r="D9" s="7"/>
      <c r="E9" s="10"/>
      <c r="F9" s="8">
        <v>10121.200000000001</v>
      </c>
      <c r="I9" s="11" t="s">
        <v>9</v>
      </c>
      <c r="J9" s="5" t="s">
        <v>1517</v>
      </c>
    </row>
    <row r="10" spans="1:10">
      <c r="A10" s="12" t="s">
        <v>21</v>
      </c>
      <c r="B10" s="3"/>
      <c r="C10" s="3"/>
      <c r="D10" s="7"/>
      <c r="E10" s="10"/>
      <c r="H10" s="8"/>
      <c r="I10" s="11"/>
      <c r="J10" s="5"/>
    </row>
    <row r="11" spans="1:10" ht="15.75" customHeight="1">
      <c r="A11" s="13" t="s">
        <v>22</v>
      </c>
      <c r="B11" s="13" t="s">
        <v>23</v>
      </c>
      <c r="C11" s="13" t="s">
        <v>24</v>
      </c>
      <c r="D11" s="14">
        <v>112128881</v>
      </c>
      <c r="E11" s="10"/>
      <c r="H11" s="8"/>
      <c r="I11" s="11"/>
      <c r="J11" s="5"/>
    </row>
    <row r="14" spans="1:10">
      <c r="A14" s="1" t="s">
        <v>0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>
      <c r="A15" s="3" t="s">
        <v>25</v>
      </c>
      <c r="B15" s="2"/>
      <c r="C15" s="2"/>
      <c r="D15" s="2"/>
      <c r="E15" s="2"/>
      <c r="F15" s="2"/>
      <c r="G15" s="2"/>
      <c r="H15" s="2"/>
      <c r="I15" s="2"/>
      <c r="J15" s="2"/>
    </row>
    <row r="16" spans="1:10">
      <c r="A16" s="88" t="s">
        <v>0</v>
      </c>
      <c r="B16" s="88" t="s">
        <v>2</v>
      </c>
      <c r="C16" s="88" t="s">
        <v>3</v>
      </c>
      <c r="D16" s="88" t="s">
        <v>4</v>
      </c>
      <c r="E16" s="88" t="s">
        <v>5</v>
      </c>
      <c r="F16" s="88" t="s">
        <v>6</v>
      </c>
      <c r="G16" s="90"/>
      <c r="H16" s="91"/>
      <c r="I16" s="88" t="s">
        <v>7</v>
      </c>
      <c r="J16" s="88" t="s">
        <v>8</v>
      </c>
    </row>
    <row r="17" spans="1:10">
      <c r="A17" s="89"/>
      <c r="B17" s="89"/>
      <c r="C17" s="89"/>
      <c r="D17" s="89"/>
      <c r="E17" s="89"/>
      <c r="F17" s="4" t="s">
        <v>9</v>
      </c>
      <c r="G17" s="4" t="s">
        <v>10</v>
      </c>
      <c r="H17" s="4" t="s">
        <v>11</v>
      </c>
      <c r="I17" s="89"/>
      <c r="J17" s="89"/>
    </row>
    <row r="18" spans="1:10">
      <c r="A18" s="15" t="s">
        <v>26</v>
      </c>
      <c r="B18" s="16"/>
      <c r="C18" s="17"/>
      <c r="D18" s="7"/>
      <c r="E18" s="10"/>
      <c r="F18" s="8"/>
      <c r="I18" s="11"/>
      <c r="J18" s="10"/>
    </row>
    <row r="19" spans="1:10">
      <c r="A19" s="12" t="s">
        <v>21</v>
      </c>
      <c r="B19" s="3"/>
      <c r="C19" s="3"/>
      <c r="D19" s="7"/>
      <c r="E19" s="10"/>
      <c r="F19" s="18"/>
      <c r="H19" s="8"/>
      <c r="I19" s="11"/>
      <c r="J19" s="10"/>
    </row>
    <row r="20" spans="1:10" ht="15.75" customHeight="1">
      <c r="A20" s="13" t="s">
        <v>22</v>
      </c>
      <c r="B20" s="13" t="s">
        <v>23</v>
      </c>
      <c r="C20" s="13" t="s">
        <v>24</v>
      </c>
      <c r="D20" s="14"/>
      <c r="E20" s="10"/>
      <c r="H20" s="8"/>
      <c r="I20" s="11"/>
      <c r="J20" s="10"/>
    </row>
    <row r="21" spans="1:10">
      <c r="A21" s="5"/>
      <c r="B21" s="6"/>
      <c r="C21" s="5"/>
      <c r="D21" s="7"/>
      <c r="E21" s="10"/>
      <c r="H21" s="8"/>
      <c r="I21" s="11"/>
      <c r="J21" s="10"/>
    </row>
    <row r="23" spans="1:10">
      <c r="A23" s="1" t="s">
        <v>0</v>
      </c>
      <c r="B23" s="2"/>
      <c r="C23" s="2"/>
      <c r="D23" s="2"/>
      <c r="E23" s="2"/>
      <c r="F23" s="2"/>
      <c r="G23" s="2"/>
      <c r="H23" s="2"/>
      <c r="I23" s="2"/>
      <c r="J23" s="2"/>
    </row>
    <row r="24" spans="1:10">
      <c r="A24" s="3" t="s">
        <v>27</v>
      </c>
      <c r="B24" s="2"/>
      <c r="C24" s="2"/>
      <c r="D24" s="2"/>
      <c r="E24" s="2"/>
      <c r="F24" s="2"/>
      <c r="G24" s="2"/>
      <c r="H24" s="2"/>
      <c r="I24" s="2"/>
      <c r="J24" s="2"/>
    </row>
    <row r="25" spans="1:10">
      <c r="A25" s="88" t="s">
        <v>0</v>
      </c>
      <c r="B25" s="88" t="s">
        <v>2</v>
      </c>
      <c r="C25" s="88" t="s">
        <v>3</v>
      </c>
      <c r="D25" s="88" t="s">
        <v>4</v>
      </c>
      <c r="E25" s="88" t="s">
        <v>5</v>
      </c>
      <c r="F25" s="88" t="s">
        <v>6</v>
      </c>
      <c r="G25" s="90"/>
      <c r="H25" s="91"/>
      <c r="I25" s="88" t="s">
        <v>7</v>
      </c>
      <c r="J25" s="88" t="s">
        <v>8</v>
      </c>
    </row>
    <row r="26" spans="1:10">
      <c r="A26" s="89"/>
      <c r="B26" s="89"/>
      <c r="C26" s="89"/>
      <c r="D26" s="89"/>
      <c r="E26" s="89"/>
      <c r="F26" s="4" t="s">
        <v>9</v>
      </c>
      <c r="G26" s="4" t="s">
        <v>10</v>
      </c>
      <c r="H26" s="4" t="s">
        <v>11</v>
      </c>
      <c r="I26" s="89"/>
      <c r="J26" s="89"/>
    </row>
    <row r="27" spans="1:10">
      <c r="A27" s="5" t="s">
        <v>1519</v>
      </c>
      <c r="B27" s="6">
        <v>44868.693027777779</v>
      </c>
      <c r="C27" s="5" t="s">
        <v>1515</v>
      </c>
      <c r="D27" s="7">
        <v>2993992448</v>
      </c>
      <c r="E27" s="5" t="s">
        <v>14</v>
      </c>
      <c r="H27" s="8">
        <v>13915.94</v>
      </c>
      <c r="I27" s="5" t="s">
        <v>15</v>
      </c>
      <c r="J27" s="5" t="s">
        <v>1517</v>
      </c>
    </row>
    <row r="28" spans="1:10">
      <c r="A28" s="5" t="s">
        <v>1519</v>
      </c>
      <c r="B28" s="6">
        <v>44868.693027777779</v>
      </c>
      <c r="C28" s="5" t="s">
        <v>1515</v>
      </c>
      <c r="D28" s="9">
        <v>1.426221103778302E+16</v>
      </c>
      <c r="E28" s="10" t="s">
        <v>1516</v>
      </c>
      <c r="H28" s="8">
        <v>715.34</v>
      </c>
      <c r="I28" s="5" t="s">
        <v>15</v>
      </c>
      <c r="J28" s="5" t="s">
        <v>1517</v>
      </c>
    </row>
    <row r="29" spans="1:10">
      <c r="A29" s="5" t="s">
        <v>1519</v>
      </c>
      <c r="B29" s="6">
        <v>44868.693027777779</v>
      </c>
      <c r="C29" s="5" t="s">
        <v>1515</v>
      </c>
      <c r="D29" s="7"/>
      <c r="E29" s="10"/>
      <c r="F29" s="8">
        <v>5277.5</v>
      </c>
      <c r="I29" s="11" t="s">
        <v>9</v>
      </c>
      <c r="J29" s="5" t="s">
        <v>1517</v>
      </c>
    </row>
    <row r="30" spans="1:10">
      <c r="A30" s="5" t="s">
        <v>1519</v>
      </c>
      <c r="B30" s="6">
        <v>44868.693027777779</v>
      </c>
      <c r="C30" s="5" t="s">
        <v>1515</v>
      </c>
      <c r="D30" s="7"/>
      <c r="E30" s="10"/>
      <c r="F30" s="8">
        <v>5044.2</v>
      </c>
      <c r="I30" s="11" t="s">
        <v>9</v>
      </c>
      <c r="J30" s="5" t="s">
        <v>1520</v>
      </c>
    </row>
    <row r="31" spans="1:10">
      <c r="A31" s="5" t="s">
        <v>1519</v>
      </c>
      <c r="B31" s="6">
        <v>44868.693027777779</v>
      </c>
      <c r="C31" s="5" t="s">
        <v>1515</v>
      </c>
      <c r="D31" s="7"/>
      <c r="E31" s="10"/>
      <c r="F31" s="8">
        <v>2835.2</v>
      </c>
      <c r="I31" s="11" t="s">
        <v>9</v>
      </c>
      <c r="J31" s="10" t="s">
        <v>1521</v>
      </c>
    </row>
    <row r="32" spans="1:10">
      <c r="A32" s="12" t="s">
        <v>21</v>
      </c>
      <c r="B32" s="3"/>
      <c r="C32" s="3"/>
      <c r="D32" s="7"/>
      <c r="E32" s="10"/>
      <c r="F32" s="20">
        <f>SUM(F27:G31)</f>
        <v>13156.900000000001</v>
      </c>
      <c r="H32" s="8"/>
      <c r="I32" s="11"/>
      <c r="J32" s="10"/>
    </row>
    <row r="33" spans="1:10" ht="15.75" customHeight="1">
      <c r="A33" s="13" t="s">
        <v>22</v>
      </c>
      <c r="B33" s="13" t="s">
        <v>23</v>
      </c>
      <c r="C33" s="13" t="s">
        <v>24</v>
      </c>
      <c r="D33" s="14">
        <v>112128882</v>
      </c>
      <c r="E33" s="10"/>
      <c r="H33" s="8"/>
      <c r="I33" s="11"/>
      <c r="J33" s="10"/>
    </row>
    <row r="36" spans="1:10">
      <c r="A36" s="1" t="s">
        <v>0</v>
      </c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3" t="s">
        <v>47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88" t="s">
        <v>0</v>
      </c>
      <c r="B38" s="88" t="s">
        <v>2</v>
      </c>
      <c r="C38" s="88" t="s">
        <v>3</v>
      </c>
      <c r="D38" s="88" t="s">
        <v>4</v>
      </c>
      <c r="E38" s="88" t="s">
        <v>5</v>
      </c>
      <c r="F38" s="88" t="s">
        <v>6</v>
      </c>
      <c r="G38" s="90"/>
      <c r="H38" s="91"/>
      <c r="I38" s="88" t="s">
        <v>7</v>
      </c>
      <c r="J38" s="88" t="s">
        <v>8</v>
      </c>
    </row>
    <row r="39" spans="1:10">
      <c r="A39" s="89"/>
      <c r="B39" s="89"/>
      <c r="C39" s="89"/>
      <c r="D39" s="89"/>
      <c r="E39" s="89"/>
      <c r="F39" s="4" t="s">
        <v>9</v>
      </c>
      <c r="G39" s="4" t="s">
        <v>10</v>
      </c>
      <c r="H39" s="4" t="s">
        <v>11</v>
      </c>
      <c r="I39" s="89"/>
      <c r="J39" s="89"/>
    </row>
    <row r="40" spans="1:10">
      <c r="A40" s="5" t="s">
        <v>1522</v>
      </c>
      <c r="B40" s="6">
        <v>44869.690916041669</v>
      </c>
      <c r="C40" s="5" t="s">
        <v>1515</v>
      </c>
      <c r="D40" s="7">
        <v>26913799</v>
      </c>
      <c r="E40" s="5" t="s">
        <v>14</v>
      </c>
      <c r="H40" s="8">
        <v>3323.1</v>
      </c>
      <c r="I40" s="5" t="s">
        <v>15</v>
      </c>
      <c r="J40" s="5" t="s">
        <v>1523</v>
      </c>
    </row>
    <row r="41" spans="1:10">
      <c r="A41" s="5" t="s">
        <v>1522</v>
      </c>
      <c r="B41" s="6">
        <v>44869.690916041669</v>
      </c>
      <c r="C41" s="5" t="s">
        <v>1515</v>
      </c>
      <c r="D41" s="7">
        <v>382921</v>
      </c>
      <c r="E41" s="10" t="s">
        <v>1516</v>
      </c>
      <c r="H41" s="8">
        <v>21306.06</v>
      </c>
      <c r="I41" s="5" t="s">
        <v>15</v>
      </c>
      <c r="J41" s="5" t="s">
        <v>1517</v>
      </c>
    </row>
    <row r="42" spans="1:10">
      <c r="A42" s="5" t="s">
        <v>1522</v>
      </c>
      <c r="B42" s="6">
        <v>44869.690916041669</v>
      </c>
      <c r="C42" s="5" t="s">
        <v>1515</v>
      </c>
      <c r="D42" s="9">
        <v>1.426221104552909E+16</v>
      </c>
      <c r="E42" s="10" t="s">
        <v>1516</v>
      </c>
      <c r="H42" s="8">
        <v>24000</v>
      </c>
      <c r="I42" s="5" t="s">
        <v>15</v>
      </c>
      <c r="J42" s="5" t="s">
        <v>1517</v>
      </c>
    </row>
    <row r="43" spans="1:10">
      <c r="A43" s="5" t="s">
        <v>1522</v>
      </c>
      <c r="B43" s="6">
        <v>44869.690916041669</v>
      </c>
      <c r="C43" s="5" t="s">
        <v>1515</v>
      </c>
      <c r="D43" s="7">
        <v>2996158166</v>
      </c>
      <c r="E43" s="5" t="s">
        <v>14</v>
      </c>
      <c r="H43" s="8">
        <v>5375</v>
      </c>
      <c r="I43" s="5" t="s">
        <v>15</v>
      </c>
      <c r="J43" s="5" t="s">
        <v>1518</v>
      </c>
    </row>
    <row r="44" spans="1:10">
      <c r="A44" s="5" t="s">
        <v>1522</v>
      </c>
      <c r="B44" s="6">
        <v>44869.690916041669</v>
      </c>
      <c r="C44" s="5" t="s">
        <v>1515</v>
      </c>
      <c r="D44" s="7"/>
      <c r="E44" s="10"/>
      <c r="F44" s="8">
        <v>3535</v>
      </c>
      <c r="I44" s="11" t="s">
        <v>9</v>
      </c>
      <c r="J44" s="10" t="s">
        <v>1521</v>
      </c>
    </row>
    <row r="45" spans="1:10">
      <c r="A45" s="5" t="s">
        <v>1522</v>
      </c>
      <c r="B45" s="6">
        <v>44869.690916041669</v>
      </c>
      <c r="C45" s="5" t="s">
        <v>1515</v>
      </c>
      <c r="D45" s="7"/>
      <c r="E45" s="10"/>
      <c r="F45" s="8">
        <v>3386.5</v>
      </c>
      <c r="I45" s="11" t="s">
        <v>9</v>
      </c>
      <c r="J45" s="5" t="s">
        <v>1517</v>
      </c>
    </row>
    <row r="46" spans="1:10">
      <c r="A46" s="5" t="s">
        <v>1522</v>
      </c>
      <c r="B46" s="6">
        <v>44869.690916041669</v>
      </c>
      <c r="C46" s="5" t="s">
        <v>1515</v>
      </c>
      <c r="D46" s="7"/>
      <c r="E46" s="10"/>
      <c r="F46" s="8">
        <v>16357.2</v>
      </c>
      <c r="I46" s="11" t="s">
        <v>9</v>
      </c>
      <c r="J46" s="5" t="s">
        <v>1520</v>
      </c>
    </row>
    <row r="47" spans="1:10">
      <c r="A47" s="5" t="s">
        <v>1522</v>
      </c>
      <c r="B47" s="6">
        <v>44869.690916041669</v>
      </c>
      <c r="C47" s="5" t="s">
        <v>1515</v>
      </c>
      <c r="D47" s="7"/>
      <c r="E47" s="10"/>
      <c r="F47" s="8">
        <v>93616.8</v>
      </c>
      <c r="I47" s="11" t="s">
        <v>9</v>
      </c>
      <c r="J47" s="5" t="s">
        <v>1523</v>
      </c>
    </row>
    <row r="48" spans="1:10">
      <c r="A48" s="12" t="s">
        <v>21</v>
      </c>
      <c r="B48" s="3"/>
      <c r="C48" s="3"/>
      <c r="D48" s="7"/>
      <c r="E48" s="10"/>
      <c r="F48" s="20">
        <f>SUM(F40:G47)</f>
        <v>116895.5</v>
      </c>
      <c r="H48" s="8"/>
      <c r="I48" s="5"/>
      <c r="J48" s="5"/>
    </row>
    <row r="49" spans="1:10" ht="15.75" customHeight="1">
      <c r="A49" s="13" t="s">
        <v>22</v>
      </c>
      <c r="B49" s="13" t="s">
        <v>23</v>
      </c>
      <c r="C49" s="13" t="s">
        <v>24</v>
      </c>
      <c r="D49" s="14">
        <v>112129935</v>
      </c>
      <c r="E49" s="10"/>
      <c r="H49" s="8"/>
      <c r="I49" s="5"/>
      <c r="J49" s="5"/>
    </row>
    <row r="52" spans="1:10">
      <c r="A52" s="1" t="s">
        <v>0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3" t="s">
        <v>52</v>
      </c>
      <c r="B53" s="2"/>
      <c r="C53" s="2"/>
      <c r="D53" s="2"/>
      <c r="E53" s="2"/>
      <c r="F53" s="2"/>
      <c r="G53" s="2"/>
      <c r="H53" s="2"/>
      <c r="I53" s="2"/>
      <c r="J53" s="2"/>
    </row>
    <row r="54" spans="1:10">
      <c r="A54" s="88" t="s">
        <v>0</v>
      </c>
      <c r="B54" s="88" t="s">
        <v>2</v>
      </c>
      <c r="C54" s="88" t="s">
        <v>3</v>
      </c>
      <c r="D54" s="88" t="s">
        <v>4</v>
      </c>
      <c r="E54" s="88" t="s">
        <v>5</v>
      </c>
      <c r="F54" s="88" t="s">
        <v>6</v>
      </c>
      <c r="G54" s="90"/>
      <c r="H54" s="91"/>
      <c r="I54" s="88" t="s">
        <v>7</v>
      </c>
      <c r="J54" s="88" t="s">
        <v>8</v>
      </c>
    </row>
    <row r="55" spans="1:10">
      <c r="A55" s="89"/>
      <c r="B55" s="89"/>
      <c r="C55" s="89"/>
      <c r="D55" s="89"/>
      <c r="E55" s="89"/>
      <c r="F55" s="4" t="s">
        <v>9</v>
      </c>
      <c r="G55" s="4" t="s">
        <v>10</v>
      </c>
      <c r="H55" s="4" t="s">
        <v>11</v>
      </c>
      <c r="I55" s="89"/>
      <c r="J55" s="89"/>
    </row>
    <row r="56" spans="1:10">
      <c r="A56" s="15" t="s">
        <v>1363</v>
      </c>
      <c r="B56" s="16"/>
      <c r="C56" s="17"/>
      <c r="D56" s="9"/>
      <c r="E56" s="10"/>
      <c r="H56" s="8"/>
      <c r="I56" s="5"/>
      <c r="J56" s="5"/>
    </row>
    <row r="57" spans="1:10">
      <c r="A57" s="12" t="s">
        <v>21</v>
      </c>
      <c r="B57" s="3"/>
      <c r="C57" s="3"/>
      <c r="D57" s="7"/>
      <c r="E57" s="10"/>
      <c r="H57" s="8"/>
      <c r="I57" s="11"/>
      <c r="J57" s="10"/>
    </row>
    <row r="58" spans="1:10">
      <c r="A58" s="13" t="s">
        <v>22</v>
      </c>
      <c r="B58" s="13" t="s">
        <v>23</v>
      </c>
      <c r="C58" s="13" t="s">
        <v>24</v>
      </c>
      <c r="D58" s="7"/>
      <c r="E58" s="10"/>
      <c r="H58" s="8"/>
      <c r="I58" s="11"/>
      <c r="J58" s="10"/>
    </row>
    <row r="61" spans="1:10">
      <c r="A61" s="1" t="s">
        <v>0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3" t="s">
        <v>55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88" t="s">
        <v>0</v>
      </c>
      <c r="B63" s="88" t="s">
        <v>2</v>
      </c>
      <c r="C63" s="88" t="s">
        <v>3</v>
      </c>
      <c r="D63" s="88" t="s">
        <v>4</v>
      </c>
      <c r="E63" s="88" t="s">
        <v>5</v>
      </c>
      <c r="F63" s="88" t="s">
        <v>6</v>
      </c>
      <c r="G63" s="90"/>
      <c r="H63" s="91"/>
      <c r="I63" s="88" t="s">
        <v>7</v>
      </c>
      <c r="J63" s="88" t="s">
        <v>8</v>
      </c>
    </row>
    <row r="64" spans="1:10">
      <c r="A64" s="89"/>
      <c r="B64" s="89"/>
      <c r="C64" s="89"/>
      <c r="D64" s="89"/>
      <c r="E64" s="89"/>
      <c r="F64" s="4" t="s">
        <v>9</v>
      </c>
      <c r="G64" s="4" t="s">
        <v>10</v>
      </c>
      <c r="H64" s="4" t="s">
        <v>11</v>
      </c>
      <c r="I64" s="89"/>
      <c r="J64" s="89"/>
    </row>
    <row r="65" spans="1:10">
      <c r="A65" s="5" t="s">
        <v>1524</v>
      </c>
      <c r="B65" s="6">
        <v>44872.73001068287</v>
      </c>
      <c r="C65" s="5" t="s">
        <v>1515</v>
      </c>
      <c r="D65" s="7"/>
      <c r="E65" s="10"/>
      <c r="F65" s="8">
        <v>47900.9</v>
      </c>
      <c r="I65" s="11" t="s">
        <v>9</v>
      </c>
      <c r="J65" s="5" t="s">
        <v>1517</v>
      </c>
    </row>
    <row r="66" spans="1:10">
      <c r="A66" s="5" t="s">
        <v>1524</v>
      </c>
      <c r="B66" s="6">
        <v>44872.73001068287</v>
      </c>
      <c r="C66" s="5" t="s">
        <v>1515</v>
      </c>
      <c r="D66" s="7"/>
      <c r="E66" s="10"/>
      <c r="F66" s="8">
        <v>22203.7</v>
      </c>
      <c r="I66" s="11" t="s">
        <v>9</v>
      </c>
      <c r="J66" s="5" t="s">
        <v>1520</v>
      </c>
    </row>
    <row r="67" spans="1:10">
      <c r="A67" s="5" t="s">
        <v>1524</v>
      </c>
      <c r="B67" s="6">
        <v>44872.73001068287</v>
      </c>
      <c r="C67" s="5" t="s">
        <v>1515</v>
      </c>
      <c r="D67" s="7"/>
      <c r="E67" s="10"/>
      <c r="F67" s="8">
        <v>30615.200000000001</v>
      </c>
      <c r="I67" s="11" t="s">
        <v>9</v>
      </c>
      <c r="J67" s="10" t="s">
        <v>1521</v>
      </c>
    </row>
    <row r="68" spans="1:10">
      <c r="A68" s="12" t="s">
        <v>21</v>
      </c>
      <c r="B68" s="3"/>
      <c r="C68" s="3"/>
      <c r="D68" s="7"/>
      <c r="E68" s="10"/>
      <c r="F68" s="19">
        <f>SUM(F65:G67)</f>
        <v>100719.8</v>
      </c>
      <c r="H68" s="8"/>
      <c r="I68" s="11"/>
      <c r="J68" s="10"/>
    </row>
    <row r="69" spans="1:10" ht="15.75" customHeight="1">
      <c r="A69" s="13" t="s">
        <v>22</v>
      </c>
      <c r="B69" s="13" t="s">
        <v>23</v>
      </c>
      <c r="C69" s="13" t="s">
        <v>24</v>
      </c>
      <c r="D69" s="14">
        <v>112163130</v>
      </c>
      <c r="E69" s="10"/>
      <c r="H69" s="8"/>
      <c r="I69" s="11"/>
      <c r="J69" s="10"/>
    </row>
    <row r="72" spans="1:10">
      <c r="A72" s="1" t="s">
        <v>0</v>
      </c>
      <c r="B72" s="2"/>
      <c r="C72" s="2"/>
      <c r="D72" s="2"/>
      <c r="E72" s="2"/>
      <c r="F72" s="2"/>
      <c r="G72" s="2"/>
      <c r="H72" s="2"/>
      <c r="I72" s="2"/>
      <c r="J72" s="2"/>
    </row>
    <row r="73" spans="1:10">
      <c r="A73" s="3" t="s">
        <v>62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88" t="s">
        <v>0</v>
      </c>
      <c r="B74" s="88" t="s">
        <v>2</v>
      </c>
      <c r="C74" s="88" t="s">
        <v>3</v>
      </c>
      <c r="D74" s="88" t="s">
        <v>4</v>
      </c>
      <c r="E74" s="88" t="s">
        <v>5</v>
      </c>
      <c r="F74" s="88" t="s">
        <v>6</v>
      </c>
      <c r="G74" s="90"/>
      <c r="H74" s="91"/>
      <c r="I74" s="88" t="s">
        <v>7</v>
      </c>
      <c r="J74" s="88" t="s">
        <v>8</v>
      </c>
    </row>
    <row r="75" spans="1:10">
      <c r="A75" s="89"/>
      <c r="B75" s="89"/>
      <c r="C75" s="89"/>
      <c r="D75" s="89"/>
      <c r="E75" s="89"/>
      <c r="F75" s="4" t="s">
        <v>9</v>
      </c>
      <c r="G75" s="4" t="s">
        <v>10</v>
      </c>
      <c r="H75" s="4" t="s">
        <v>11</v>
      </c>
      <c r="I75" s="89"/>
      <c r="J75" s="89"/>
    </row>
    <row r="76" spans="1:10">
      <c r="A76" s="5" t="s">
        <v>1525</v>
      </c>
      <c r="B76" s="6">
        <v>44873.789346666657</v>
      </c>
      <c r="C76" s="5" t="s">
        <v>1515</v>
      </c>
      <c r="D76" s="7">
        <v>3000492789</v>
      </c>
      <c r="E76" s="5" t="s">
        <v>14</v>
      </c>
      <c r="H76" s="8">
        <v>6080.44</v>
      </c>
      <c r="I76" s="5" t="s">
        <v>15</v>
      </c>
      <c r="J76" s="5" t="s">
        <v>1517</v>
      </c>
    </row>
    <row r="77" spans="1:10">
      <c r="A77" s="5" t="s">
        <v>1525</v>
      </c>
      <c r="B77" s="6">
        <v>44873.789346666657</v>
      </c>
      <c r="C77" s="5" t="s">
        <v>1515</v>
      </c>
      <c r="D77" s="7"/>
      <c r="E77" s="10"/>
      <c r="F77" s="8">
        <v>29982.2</v>
      </c>
      <c r="I77" s="11" t="s">
        <v>9</v>
      </c>
      <c r="J77" s="5" t="s">
        <v>1517</v>
      </c>
    </row>
    <row r="78" spans="1:10">
      <c r="A78" s="5" t="s">
        <v>1525</v>
      </c>
      <c r="B78" s="6">
        <v>44873.789346666657</v>
      </c>
      <c r="C78" s="5" t="s">
        <v>1515</v>
      </c>
      <c r="D78" s="7"/>
      <c r="E78" s="10"/>
      <c r="F78" s="8">
        <v>3984.3</v>
      </c>
      <c r="I78" s="11" t="s">
        <v>9</v>
      </c>
      <c r="J78" s="5" t="s">
        <v>1520</v>
      </c>
    </row>
    <row r="79" spans="1:10">
      <c r="A79" s="5" t="s">
        <v>1525</v>
      </c>
      <c r="B79" s="6">
        <v>44873.789346666657</v>
      </c>
      <c r="C79" s="5" t="s">
        <v>1515</v>
      </c>
      <c r="D79" s="7"/>
      <c r="E79" s="10"/>
      <c r="F79" s="8">
        <v>2252.1</v>
      </c>
      <c r="I79" s="11" t="s">
        <v>9</v>
      </c>
      <c r="J79" s="10" t="s">
        <v>1521</v>
      </c>
    </row>
    <row r="80" spans="1:10">
      <c r="A80" s="5" t="s">
        <v>1525</v>
      </c>
      <c r="B80" s="6">
        <v>44873.789346666657</v>
      </c>
      <c r="C80" s="5" t="s">
        <v>1515</v>
      </c>
      <c r="D80" s="7"/>
      <c r="E80" s="10"/>
      <c r="F80" s="8">
        <v>26336.6</v>
      </c>
      <c r="I80" s="11" t="s">
        <v>9</v>
      </c>
      <c r="J80" s="5" t="s">
        <v>1523</v>
      </c>
    </row>
    <row r="81" spans="1:10">
      <c r="A81" s="12" t="s">
        <v>21</v>
      </c>
      <c r="B81" s="3"/>
      <c r="C81" s="3"/>
      <c r="D81" s="7"/>
      <c r="E81" s="10"/>
      <c r="F81" s="19">
        <f>SUM(F76:G80)</f>
        <v>62555.199999999997</v>
      </c>
      <c r="H81" s="8"/>
      <c r="I81" s="11"/>
      <c r="J81" s="5"/>
    </row>
    <row r="82" spans="1:10" ht="15.75" customHeight="1">
      <c r="A82" s="13" t="s">
        <v>22</v>
      </c>
      <c r="B82" s="13" t="s">
        <v>23</v>
      </c>
      <c r="C82" s="13" t="s">
        <v>24</v>
      </c>
      <c r="D82" s="14">
        <v>112163131</v>
      </c>
      <c r="E82" s="10"/>
      <c r="H82" s="8"/>
      <c r="I82" s="11"/>
      <c r="J82" s="5"/>
    </row>
    <row r="85" spans="1:10">
      <c r="A85" s="1" t="s">
        <v>0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3" t="s">
        <v>65</v>
      </c>
      <c r="B86" s="2"/>
      <c r="C86" s="2"/>
      <c r="D86" s="2"/>
      <c r="E86" s="2"/>
      <c r="F86" s="2"/>
      <c r="G86" s="2"/>
      <c r="H86" s="2"/>
      <c r="I86" s="2"/>
      <c r="J86" s="2"/>
    </row>
    <row r="87" spans="1:10">
      <c r="A87" s="88" t="s">
        <v>0</v>
      </c>
      <c r="B87" s="88" t="s">
        <v>2</v>
      </c>
      <c r="C87" s="88" t="s">
        <v>3</v>
      </c>
      <c r="D87" s="88" t="s">
        <v>4</v>
      </c>
      <c r="E87" s="88" t="s">
        <v>5</v>
      </c>
      <c r="F87" s="88" t="s">
        <v>6</v>
      </c>
      <c r="G87" s="90"/>
      <c r="H87" s="91"/>
      <c r="I87" s="88" t="s">
        <v>7</v>
      </c>
      <c r="J87" s="88" t="s">
        <v>8</v>
      </c>
    </row>
    <row r="88" spans="1:10">
      <c r="A88" s="89"/>
      <c r="B88" s="89"/>
      <c r="C88" s="89"/>
      <c r="D88" s="89"/>
      <c r="E88" s="89"/>
      <c r="F88" s="4" t="s">
        <v>9</v>
      </c>
      <c r="G88" s="4" t="s">
        <v>10</v>
      </c>
      <c r="H88" s="4" t="s">
        <v>11</v>
      </c>
      <c r="I88" s="89"/>
      <c r="J88" s="89"/>
    </row>
    <row r="89" spans="1:10">
      <c r="A89" s="5" t="s">
        <v>1526</v>
      </c>
      <c r="B89" s="6">
        <v>44874.687769594908</v>
      </c>
      <c r="C89" s="5" t="s">
        <v>1515</v>
      </c>
      <c r="D89" s="9">
        <v>1.426221109831606E+16</v>
      </c>
      <c r="E89" s="10" t="s">
        <v>1516</v>
      </c>
      <c r="H89" s="8">
        <v>15000</v>
      </c>
      <c r="I89" s="5" t="s">
        <v>15</v>
      </c>
      <c r="J89" s="5" t="s">
        <v>1517</v>
      </c>
    </row>
    <row r="90" spans="1:10">
      <c r="A90" s="5" t="s">
        <v>1526</v>
      </c>
      <c r="B90" s="6">
        <v>44874.687769594908</v>
      </c>
      <c r="C90" s="5" t="s">
        <v>1515</v>
      </c>
      <c r="D90" s="7"/>
      <c r="E90" s="10"/>
      <c r="F90" s="8">
        <v>16032.6</v>
      </c>
      <c r="I90" s="11" t="s">
        <v>9</v>
      </c>
      <c r="J90" s="5" t="s">
        <v>1517</v>
      </c>
    </row>
    <row r="91" spans="1:10">
      <c r="A91" s="5" t="s">
        <v>1526</v>
      </c>
      <c r="B91" s="6">
        <v>44874.687769594908</v>
      </c>
      <c r="C91" s="5" t="s">
        <v>1515</v>
      </c>
      <c r="D91" s="7"/>
      <c r="E91" s="10"/>
      <c r="F91" s="8">
        <v>24002.1</v>
      </c>
      <c r="I91" s="11" t="s">
        <v>9</v>
      </c>
      <c r="J91" s="5" t="s">
        <v>1520</v>
      </c>
    </row>
    <row r="92" spans="1:10">
      <c r="A92" s="5" t="s">
        <v>1526</v>
      </c>
      <c r="B92" s="6">
        <v>44874.687769594908</v>
      </c>
      <c r="C92" s="5" t="s">
        <v>1515</v>
      </c>
      <c r="D92" s="7"/>
      <c r="E92" s="10"/>
      <c r="F92" s="8">
        <v>21796.2</v>
      </c>
      <c r="I92" s="11" t="s">
        <v>9</v>
      </c>
      <c r="J92" s="10" t="s">
        <v>1521</v>
      </c>
    </row>
    <row r="93" spans="1:10">
      <c r="A93" s="12" t="s">
        <v>21</v>
      </c>
      <c r="B93" s="3"/>
      <c r="C93" s="3"/>
      <c r="D93" s="7"/>
      <c r="E93" s="10"/>
      <c r="F93" s="19">
        <f>SUM(F89:G92)</f>
        <v>61830.899999999994</v>
      </c>
      <c r="H93" s="8"/>
      <c r="I93" s="11"/>
      <c r="J93" s="5"/>
    </row>
    <row r="94" spans="1:10" ht="15.75" customHeight="1">
      <c r="A94" s="13" t="s">
        <v>22</v>
      </c>
      <c r="B94" s="13" t="s">
        <v>23</v>
      </c>
      <c r="C94" s="13" t="s">
        <v>24</v>
      </c>
      <c r="D94" s="14">
        <v>112217620</v>
      </c>
      <c r="E94" s="10"/>
      <c r="H94" s="8"/>
      <c r="I94" s="11"/>
      <c r="J94" s="5"/>
    </row>
    <row r="97" spans="1:10">
      <c r="A97" s="1" t="s">
        <v>0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3" t="s">
        <v>68</v>
      </c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88" t="s">
        <v>0</v>
      </c>
      <c r="B99" s="88" t="s">
        <v>2</v>
      </c>
      <c r="C99" s="88" t="s">
        <v>3</v>
      </c>
      <c r="D99" s="88" t="s">
        <v>4</v>
      </c>
      <c r="E99" s="88" t="s">
        <v>5</v>
      </c>
      <c r="F99" s="88" t="s">
        <v>6</v>
      </c>
      <c r="G99" s="90"/>
      <c r="H99" s="91"/>
      <c r="I99" s="88" t="s">
        <v>7</v>
      </c>
      <c r="J99" s="88" t="s">
        <v>8</v>
      </c>
    </row>
    <row r="100" spans="1:10">
      <c r="A100" s="89"/>
      <c r="B100" s="89"/>
      <c r="C100" s="89"/>
      <c r="D100" s="89"/>
      <c r="E100" s="89"/>
      <c r="F100" s="4" t="s">
        <v>9</v>
      </c>
      <c r="G100" s="4" t="s">
        <v>10</v>
      </c>
      <c r="H100" s="4" t="s">
        <v>11</v>
      </c>
      <c r="I100" s="89"/>
      <c r="J100" s="89"/>
    </row>
    <row r="101" spans="1:10">
      <c r="A101" s="15" t="s">
        <v>1527</v>
      </c>
      <c r="B101" s="28"/>
      <c r="C101" s="15"/>
      <c r="D101" s="38"/>
      <c r="E101" s="10"/>
      <c r="F101" s="8"/>
      <c r="I101" s="11"/>
      <c r="J101" s="10"/>
    </row>
    <row r="102" spans="1:10">
      <c r="A102" s="12" t="s">
        <v>21</v>
      </c>
      <c r="B102" s="3"/>
      <c r="C102" s="3"/>
      <c r="D102" s="7"/>
      <c r="E102" s="10"/>
      <c r="H102" s="8"/>
      <c r="I102" s="11"/>
      <c r="J102" s="5"/>
    </row>
    <row r="103" spans="1:10">
      <c r="A103" s="13" t="s">
        <v>22</v>
      </c>
      <c r="B103" s="13" t="s">
        <v>23</v>
      </c>
      <c r="C103" s="13" t="s">
        <v>24</v>
      </c>
      <c r="D103" s="7"/>
      <c r="E103" s="10"/>
      <c r="H103" s="8"/>
      <c r="I103" s="11"/>
      <c r="J103" s="5"/>
    </row>
    <row r="107" spans="1:10">
      <c r="A107" s="1" t="s">
        <v>0</v>
      </c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A108" s="3" t="s">
        <v>72</v>
      </c>
      <c r="B108" s="2"/>
      <c r="C108" s="2"/>
      <c r="D108" s="2"/>
      <c r="E108" s="2"/>
      <c r="F108" s="2"/>
      <c r="G108" s="2"/>
      <c r="H108" s="2"/>
      <c r="I108" s="2"/>
      <c r="J108" s="2"/>
    </row>
    <row r="109" spans="1:10">
      <c r="A109" s="88" t="s">
        <v>0</v>
      </c>
      <c r="B109" s="88" t="s">
        <v>2</v>
      </c>
      <c r="C109" s="88" t="s">
        <v>3</v>
      </c>
      <c r="D109" s="88" t="s">
        <v>4</v>
      </c>
      <c r="E109" s="88" t="s">
        <v>5</v>
      </c>
      <c r="F109" s="88" t="s">
        <v>6</v>
      </c>
      <c r="G109" s="90"/>
      <c r="H109" s="91"/>
      <c r="I109" s="88" t="s">
        <v>7</v>
      </c>
      <c r="J109" s="88" t="s">
        <v>8</v>
      </c>
    </row>
    <row r="110" spans="1:10">
      <c r="A110" s="89"/>
      <c r="B110" s="89"/>
      <c r="C110" s="89"/>
      <c r="D110" s="89"/>
      <c r="E110" s="89"/>
      <c r="F110" s="4" t="s">
        <v>9</v>
      </c>
      <c r="G110" s="4" t="s">
        <v>10</v>
      </c>
      <c r="H110" s="4" t="s">
        <v>11</v>
      </c>
      <c r="I110" s="89"/>
      <c r="J110" s="89"/>
    </row>
    <row r="111" spans="1:10">
      <c r="A111" s="5" t="s">
        <v>1528</v>
      </c>
      <c r="B111" s="6">
        <v>44876.834828090279</v>
      </c>
      <c r="C111" s="5" t="s">
        <v>1515</v>
      </c>
      <c r="D111" s="7"/>
      <c r="E111" s="10"/>
      <c r="F111" s="8">
        <v>38513.5</v>
      </c>
      <c r="I111" s="11" t="s">
        <v>9</v>
      </c>
      <c r="J111" s="5" t="s">
        <v>1517</v>
      </c>
    </row>
    <row r="112" spans="1:10">
      <c r="A112" s="5" t="s">
        <v>1528</v>
      </c>
      <c r="B112" s="6">
        <v>44876.834828090279</v>
      </c>
      <c r="C112" s="5" t="s">
        <v>1515</v>
      </c>
      <c r="D112" s="7"/>
      <c r="E112" s="10"/>
      <c r="F112" s="8">
        <v>12192.8</v>
      </c>
      <c r="I112" s="11" t="s">
        <v>9</v>
      </c>
      <c r="J112" s="5" t="s">
        <v>1520</v>
      </c>
    </row>
    <row r="113" spans="1:10">
      <c r="A113" s="5" t="s">
        <v>1528</v>
      </c>
      <c r="B113" s="6">
        <v>44876.834828090279</v>
      </c>
      <c r="C113" s="5" t="s">
        <v>1515</v>
      </c>
      <c r="D113" s="7"/>
      <c r="E113" s="10"/>
      <c r="F113" s="8">
        <v>22309.3</v>
      </c>
      <c r="I113" s="11" t="s">
        <v>9</v>
      </c>
      <c r="J113" s="10" t="s">
        <v>1521</v>
      </c>
    </row>
    <row r="114" spans="1:10">
      <c r="A114" s="12" t="s">
        <v>21</v>
      </c>
      <c r="B114" s="3"/>
      <c r="C114" s="3"/>
      <c r="D114" s="7"/>
      <c r="E114" s="10"/>
      <c r="F114" s="20">
        <f>SUM(F111:G113)</f>
        <v>73015.600000000006</v>
      </c>
      <c r="H114" s="8"/>
      <c r="I114" s="11"/>
      <c r="J114" s="5"/>
    </row>
    <row r="115" spans="1:10" ht="15.75" customHeight="1">
      <c r="A115" s="13" t="s">
        <v>22</v>
      </c>
      <c r="B115" s="13" t="s">
        <v>23</v>
      </c>
      <c r="C115" s="13" t="s">
        <v>24</v>
      </c>
      <c r="D115" s="14">
        <v>112217622</v>
      </c>
      <c r="E115" s="10"/>
      <c r="H115" s="8"/>
      <c r="I115" s="11"/>
      <c r="J115" s="5"/>
    </row>
    <row r="118" spans="1:10">
      <c r="A118" s="1" t="s">
        <v>0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3" t="s">
        <v>77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88" t="s">
        <v>0</v>
      </c>
      <c r="B120" s="88" t="s">
        <v>2</v>
      </c>
      <c r="C120" s="88" t="s">
        <v>3</v>
      </c>
      <c r="D120" s="88" t="s">
        <v>4</v>
      </c>
      <c r="E120" s="88" t="s">
        <v>5</v>
      </c>
      <c r="F120" s="88" t="s">
        <v>6</v>
      </c>
      <c r="G120" s="90"/>
      <c r="H120" s="91"/>
      <c r="I120" s="88" t="s">
        <v>7</v>
      </c>
      <c r="J120" s="88" t="s">
        <v>8</v>
      </c>
    </row>
    <row r="121" spans="1:10">
      <c r="A121" s="89"/>
      <c r="B121" s="89"/>
      <c r="C121" s="89"/>
      <c r="D121" s="89"/>
      <c r="E121" s="89"/>
      <c r="F121" s="4" t="s">
        <v>9</v>
      </c>
      <c r="G121" s="4" t="s">
        <v>10</v>
      </c>
      <c r="H121" s="4" t="s">
        <v>11</v>
      </c>
      <c r="I121" s="89"/>
      <c r="J121" s="89"/>
    </row>
    <row r="122" spans="1:10">
      <c r="A122" s="15" t="s">
        <v>1363</v>
      </c>
      <c r="B122" s="16"/>
      <c r="C122" s="17"/>
      <c r="D122" s="7"/>
      <c r="E122" s="10"/>
      <c r="F122" s="8"/>
      <c r="I122" s="11"/>
      <c r="J122" s="5"/>
    </row>
    <row r="123" spans="1:10">
      <c r="A123" s="12" t="s">
        <v>21</v>
      </c>
      <c r="B123" s="3"/>
      <c r="C123" s="3"/>
      <c r="D123" s="7"/>
      <c r="E123" s="10"/>
      <c r="F123" s="43"/>
      <c r="H123" s="8"/>
      <c r="I123" s="11"/>
      <c r="J123" s="5"/>
    </row>
    <row r="124" spans="1:10">
      <c r="A124" s="13" t="s">
        <v>22</v>
      </c>
      <c r="B124" s="13" t="s">
        <v>23</v>
      </c>
      <c r="C124" s="13" t="s">
        <v>24</v>
      </c>
      <c r="D124" s="7"/>
      <c r="E124" s="10"/>
      <c r="H124" s="8"/>
      <c r="I124" s="11"/>
      <c r="J124" s="5"/>
    </row>
    <row r="127" spans="1:10">
      <c r="A127" s="1" t="s">
        <v>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3" t="s">
        <v>80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88" t="s">
        <v>0</v>
      </c>
      <c r="B129" s="88" t="s">
        <v>2</v>
      </c>
      <c r="C129" s="88" t="s">
        <v>3</v>
      </c>
      <c r="D129" s="88" t="s">
        <v>4</v>
      </c>
      <c r="E129" s="88" t="s">
        <v>5</v>
      </c>
      <c r="F129" s="88" t="s">
        <v>6</v>
      </c>
      <c r="G129" s="90"/>
      <c r="H129" s="91"/>
      <c r="I129" s="88" t="s">
        <v>7</v>
      </c>
      <c r="J129" s="88" t="s">
        <v>8</v>
      </c>
    </row>
    <row r="130" spans="1:10">
      <c r="A130" s="89"/>
      <c r="B130" s="89"/>
      <c r="C130" s="89"/>
      <c r="D130" s="89"/>
      <c r="E130" s="89"/>
      <c r="F130" s="4" t="s">
        <v>9</v>
      </c>
      <c r="G130" s="4" t="s">
        <v>10</v>
      </c>
      <c r="H130" s="4" t="s">
        <v>11</v>
      </c>
      <c r="I130" s="89"/>
      <c r="J130" s="89"/>
    </row>
    <row r="131" spans="1:10">
      <c r="A131" s="5" t="s">
        <v>1529</v>
      </c>
      <c r="B131" s="6">
        <v>44879.696935509259</v>
      </c>
      <c r="C131" s="5" t="s">
        <v>1515</v>
      </c>
      <c r="D131" s="9">
        <v>1.426221112656523E+16</v>
      </c>
      <c r="E131" s="10" t="s">
        <v>1516</v>
      </c>
      <c r="H131" s="8">
        <v>41000</v>
      </c>
      <c r="I131" s="5" t="s">
        <v>15</v>
      </c>
      <c r="J131" s="5" t="s">
        <v>1517</v>
      </c>
    </row>
    <row r="132" spans="1:10">
      <c r="A132" s="5" t="s">
        <v>1529</v>
      </c>
      <c r="B132" s="6">
        <v>44879.696935509259</v>
      </c>
      <c r="C132" s="5" t="s">
        <v>1515</v>
      </c>
      <c r="D132" s="7">
        <v>28167603</v>
      </c>
      <c r="E132" s="5" t="s">
        <v>14</v>
      </c>
      <c r="H132" s="8">
        <v>30961.83</v>
      </c>
      <c r="I132" s="5" t="s">
        <v>15</v>
      </c>
      <c r="J132" s="5" t="s">
        <v>1517</v>
      </c>
    </row>
    <row r="133" spans="1:10">
      <c r="A133" s="5" t="s">
        <v>1529</v>
      </c>
      <c r="B133" s="6">
        <v>44879.696935509259</v>
      </c>
      <c r="C133" s="5" t="s">
        <v>1515</v>
      </c>
      <c r="D133" s="7"/>
      <c r="E133" s="10"/>
      <c r="F133" s="8">
        <v>56298.400000000001</v>
      </c>
      <c r="I133" s="11" t="s">
        <v>9</v>
      </c>
      <c r="J133" s="5" t="s">
        <v>1517</v>
      </c>
    </row>
    <row r="134" spans="1:10">
      <c r="A134" s="5" t="s">
        <v>1529</v>
      </c>
      <c r="B134" s="6">
        <v>44879.696935509259</v>
      </c>
      <c r="C134" s="5" t="s">
        <v>1515</v>
      </c>
      <c r="D134" s="7"/>
      <c r="E134" s="10"/>
      <c r="F134" s="8">
        <v>33165.4</v>
      </c>
      <c r="I134" s="11" t="s">
        <v>9</v>
      </c>
      <c r="J134" s="5" t="s">
        <v>1520</v>
      </c>
    </row>
    <row r="135" spans="1:10">
      <c r="A135" s="5" t="s">
        <v>1529</v>
      </c>
      <c r="B135" s="6">
        <v>44879.696935509259</v>
      </c>
      <c r="C135" s="5" t="s">
        <v>1515</v>
      </c>
      <c r="D135" s="7"/>
      <c r="E135" s="10"/>
      <c r="F135" s="8">
        <v>47667.9</v>
      </c>
      <c r="I135" s="11" t="s">
        <v>9</v>
      </c>
      <c r="J135" s="10" t="s">
        <v>1521</v>
      </c>
    </row>
    <row r="136" spans="1:10">
      <c r="A136" s="5" t="s">
        <v>1529</v>
      </c>
      <c r="B136" s="6">
        <v>44879.696935509259</v>
      </c>
      <c r="C136" s="5" t="s">
        <v>1515</v>
      </c>
      <c r="D136" s="7"/>
      <c r="E136" s="10"/>
      <c r="F136" s="8">
        <v>13892.5</v>
      </c>
      <c r="I136" s="11" t="s">
        <v>9</v>
      </c>
      <c r="J136" s="10" t="s">
        <v>1530</v>
      </c>
    </row>
    <row r="137" spans="1:10">
      <c r="A137" s="5" t="s">
        <v>1529</v>
      </c>
      <c r="B137" s="6">
        <v>44879.696935509259</v>
      </c>
      <c r="C137" s="5" t="s">
        <v>1515</v>
      </c>
      <c r="D137" s="7"/>
      <c r="E137" s="10"/>
      <c r="F137" s="8">
        <v>6137.2</v>
      </c>
      <c r="I137" s="11" t="s">
        <v>9</v>
      </c>
      <c r="J137" s="10" t="s">
        <v>1531</v>
      </c>
    </row>
    <row r="138" spans="1:10">
      <c r="A138" s="12" t="s">
        <v>21</v>
      </c>
      <c r="B138" s="3"/>
      <c r="C138" s="3"/>
      <c r="D138" s="7"/>
      <c r="E138" s="10"/>
      <c r="F138" s="20">
        <f>SUM(F131:G137)</f>
        <v>157161.40000000002</v>
      </c>
      <c r="H138" s="8"/>
      <c r="I138" s="11"/>
      <c r="J138" s="5"/>
    </row>
    <row r="139" spans="1:10" ht="15.75" customHeight="1">
      <c r="A139" s="13" t="s">
        <v>22</v>
      </c>
      <c r="B139" s="13" t="s">
        <v>23</v>
      </c>
      <c r="C139" s="13" t="s">
        <v>24</v>
      </c>
      <c r="D139" s="14">
        <v>112232885</v>
      </c>
      <c r="E139" s="10"/>
      <c r="H139" s="8"/>
      <c r="I139" s="11"/>
      <c r="J139" s="5"/>
    </row>
    <row r="142" spans="1:10">
      <c r="A142" s="1" t="s">
        <v>0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3" t="s">
        <v>83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88" t="s">
        <v>0</v>
      </c>
      <c r="B144" s="88" t="s">
        <v>2</v>
      </c>
      <c r="C144" s="88" t="s">
        <v>3</v>
      </c>
      <c r="D144" s="88" t="s">
        <v>4</v>
      </c>
      <c r="E144" s="88" t="s">
        <v>5</v>
      </c>
      <c r="F144" s="88" t="s">
        <v>6</v>
      </c>
      <c r="G144" s="90"/>
      <c r="H144" s="91"/>
      <c r="I144" s="88" t="s">
        <v>7</v>
      </c>
      <c r="J144" s="88" t="s">
        <v>8</v>
      </c>
    </row>
    <row r="145" spans="1:10">
      <c r="A145" s="89"/>
      <c r="B145" s="89"/>
      <c r="C145" s="89"/>
      <c r="D145" s="89"/>
      <c r="E145" s="89"/>
      <c r="F145" s="4" t="s">
        <v>9</v>
      </c>
      <c r="G145" s="4" t="s">
        <v>10</v>
      </c>
      <c r="H145" s="4" t="s">
        <v>11</v>
      </c>
      <c r="I145" s="89"/>
      <c r="J145" s="89"/>
    </row>
    <row r="146" spans="1:10">
      <c r="A146" s="5" t="s">
        <v>1532</v>
      </c>
      <c r="B146" s="6">
        <v>44880.797674560177</v>
      </c>
      <c r="C146" s="5" t="s">
        <v>1515</v>
      </c>
      <c r="D146" s="7">
        <v>384491</v>
      </c>
      <c r="E146" s="10" t="s">
        <v>1516</v>
      </c>
      <c r="H146" s="8">
        <v>2297.7399999999998</v>
      </c>
      <c r="I146" s="5" t="s">
        <v>15</v>
      </c>
      <c r="J146" s="5" t="s">
        <v>1517</v>
      </c>
    </row>
    <row r="147" spans="1:10">
      <c r="A147" s="5" t="s">
        <v>1532</v>
      </c>
      <c r="B147" s="6">
        <v>44880.797674560177</v>
      </c>
      <c r="C147" s="5" t="s">
        <v>1515</v>
      </c>
      <c r="D147" s="9">
        <v>1.426221115701118E+16</v>
      </c>
      <c r="E147" s="10" t="s">
        <v>1516</v>
      </c>
      <c r="H147" s="8">
        <v>40000</v>
      </c>
      <c r="I147" s="5" t="s">
        <v>15</v>
      </c>
      <c r="J147" s="5" t="s">
        <v>1517</v>
      </c>
    </row>
    <row r="148" spans="1:10">
      <c r="A148" s="5" t="s">
        <v>1532</v>
      </c>
      <c r="B148" s="6">
        <v>44880.797674560177</v>
      </c>
      <c r="C148" s="5" t="s">
        <v>1515</v>
      </c>
      <c r="D148" s="7"/>
      <c r="E148" s="10"/>
      <c r="F148" s="8">
        <v>73051.399999999994</v>
      </c>
      <c r="I148" s="11" t="s">
        <v>9</v>
      </c>
      <c r="J148" s="5" t="s">
        <v>1517</v>
      </c>
    </row>
    <row r="149" spans="1:10">
      <c r="A149" s="5" t="s">
        <v>1532</v>
      </c>
      <c r="B149" s="6">
        <v>44880.797674560177</v>
      </c>
      <c r="C149" s="5" t="s">
        <v>1515</v>
      </c>
      <c r="D149" s="7"/>
      <c r="E149" s="10"/>
      <c r="F149" s="8">
        <v>17480.8</v>
      </c>
      <c r="I149" s="11" t="s">
        <v>9</v>
      </c>
      <c r="J149" s="5" t="s">
        <v>1520</v>
      </c>
    </row>
    <row r="150" spans="1:10">
      <c r="A150" s="5" t="s">
        <v>1532</v>
      </c>
      <c r="B150" s="6">
        <v>44880.797674560177</v>
      </c>
      <c r="C150" s="5" t="s">
        <v>1515</v>
      </c>
      <c r="D150" s="7"/>
      <c r="E150" s="10"/>
      <c r="F150" s="8">
        <v>2554.5</v>
      </c>
      <c r="I150" s="11" t="s">
        <v>9</v>
      </c>
      <c r="J150" s="10" t="s">
        <v>1521</v>
      </c>
    </row>
    <row r="151" spans="1:10">
      <c r="A151" s="5" t="s">
        <v>1532</v>
      </c>
      <c r="B151" s="6">
        <v>44880.797674560177</v>
      </c>
      <c r="C151" s="5" t="s">
        <v>1515</v>
      </c>
      <c r="D151" s="7"/>
      <c r="E151" s="10"/>
      <c r="F151" s="8">
        <v>118870</v>
      </c>
      <c r="I151" s="11" t="s">
        <v>9</v>
      </c>
      <c r="J151" s="5" t="s">
        <v>1523</v>
      </c>
    </row>
    <row r="152" spans="1:10">
      <c r="A152" s="12" t="s">
        <v>21</v>
      </c>
      <c r="B152" s="3"/>
      <c r="C152" s="3"/>
      <c r="D152" s="7"/>
      <c r="E152" s="10"/>
      <c r="F152" s="20">
        <f>SUM(F146:G151)</f>
        <v>211956.7</v>
      </c>
      <c r="H152" s="8"/>
      <c r="I152" s="11"/>
      <c r="J152" s="10"/>
    </row>
    <row r="153" spans="1:10" ht="15.75" customHeight="1">
      <c r="A153" s="13" t="s">
        <v>22</v>
      </c>
      <c r="B153" s="13" t="s">
        <v>23</v>
      </c>
      <c r="C153" s="13" t="s">
        <v>24</v>
      </c>
      <c r="D153" s="14">
        <v>112232887</v>
      </c>
      <c r="E153" s="10"/>
      <c r="H153" s="8"/>
      <c r="I153" s="11"/>
      <c r="J153" s="10"/>
    </row>
    <row r="156" spans="1:10">
      <c r="A156" s="1" t="s">
        <v>0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3" t="s">
        <v>86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88" t="s">
        <v>0</v>
      </c>
      <c r="B158" s="88" t="s">
        <v>2</v>
      </c>
      <c r="C158" s="88" t="s">
        <v>3</v>
      </c>
      <c r="D158" s="88" t="s">
        <v>4</v>
      </c>
      <c r="E158" s="88" t="s">
        <v>5</v>
      </c>
      <c r="F158" s="88" t="s">
        <v>6</v>
      </c>
      <c r="G158" s="90"/>
      <c r="H158" s="91"/>
      <c r="I158" s="88" t="s">
        <v>7</v>
      </c>
      <c r="J158" s="88" t="s">
        <v>8</v>
      </c>
    </row>
    <row r="159" spans="1:10">
      <c r="A159" s="89"/>
      <c r="B159" s="89"/>
      <c r="C159" s="89"/>
      <c r="D159" s="89"/>
      <c r="E159" s="89"/>
      <c r="F159" s="4" t="s">
        <v>9</v>
      </c>
      <c r="G159" s="4" t="s">
        <v>10</v>
      </c>
      <c r="H159" s="4" t="s">
        <v>11</v>
      </c>
      <c r="I159" s="89"/>
      <c r="J159" s="89"/>
    </row>
    <row r="160" spans="1:10">
      <c r="A160" s="5" t="s">
        <v>1533</v>
      </c>
      <c r="B160" s="6">
        <v>44881.695205138887</v>
      </c>
      <c r="C160" s="5" t="s">
        <v>1515</v>
      </c>
      <c r="D160" s="7">
        <v>124652</v>
      </c>
      <c r="E160" s="5" t="s">
        <v>218</v>
      </c>
      <c r="H160" s="8">
        <v>5950</v>
      </c>
      <c r="I160" s="5" t="s">
        <v>15</v>
      </c>
      <c r="J160" s="5" t="s">
        <v>1518</v>
      </c>
    </row>
    <row r="161" spans="1:10">
      <c r="A161" s="5" t="s">
        <v>1533</v>
      </c>
      <c r="B161" s="6">
        <v>44881.695205138887</v>
      </c>
      <c r="C161" s="5" t="s">
        <v>1515</v>
      </c>
      <c r="D161" s="7"/>
      <c r="E161" s="10"/>
      <c r="F161" s="8">
        <v>15083.1</v>
      </c>
      <c r="I161" s="11" t="s">
        <v>9</v>
      </c>
      <c r="J161" s="5" t="s">
        <v>1517</v>
      </c>
    </row>
    <row r="162" spans="1:10">
      <c r="A162" s="5" t="s">
        <v>1533</v>
      </c>
      <c r="B162" s="6">
        <v>44881.695205138887</v>
      </c>
      <c r="C162" s="5" t="s">
        <v>1515</v>
      </c>
      <c r="D162" s="7"/>
      <c r="E162" s="10"/>
      <c r="F162" s="8">
        <v>22808.9</v>
      </c>
      <c r="I162" s="11" t="s">
        <v>9</v>
      </c>
      <c r="J162" s="5" t="s">
        <v>1520</v>
      </c>
    </row>
    <row r="163" spans="1:10">
      <c r="A163" s="5" t="s">
        <v>1533</v>
      </c>
      <c r="B163" s="6">
        <v>44881.695205138887</v>
      </c>
      <c r="C163" s="5" t="s">
        <v>1515</v>
      </c>
      <c r="D163" s="7"/>
      <c r="E163" s="10"/>
      <c r="F163" s="8">
        <v>12556</v>
      </c>
      <c r="I163" s="11" t="s">
        <v>9</v>
      </c>
      <c r="J163" s="10" t="s">
        <v>1521</v>
      </c>
    </row>
    <row r="164" spans="1:10">
      <c r="A164" s="12" t="s">
        <v>21</v>
      </c>
      <c r="B164" s="3"/>
      <c r="C164" s="3"/>
      <c r="D164" s="7"/>
      <c r="E164" s="10"/>
      <c r="F164" s="19">
        <f>SUM(F160:G163)</f>
        <v>50448</v>
      </c>
      <c r="H164" s="8"/>
      <c r="I164" s="11"/>
      <c r="J164" s="5"/>
    </row>
    <row r="165" spans="1:10" ht="15.75" customHeight="1">
      <c r="A165" s="13" t="s">
        <v>22</v>
      </c>
      <c r="B165" s="13" t="s">
        <v>23</v>
      </c>
      <c r="C165" s="13" t="s">
        <v>24</v>
      </c>
      <c r="D165" s="14">
        <v>112252834</v>
      </c>
      <c r="E165" s="10"/>
      <c r="H165" s="8"/>
      <c r="I165" s="11"/>
      <c r="J165" s="5"/>
    </row>
    <row r="166" spans="1:10">
      <c r="A166" s="5"/>
      <c r="B166" s="6"/>
      <c r="C166" s="5"/>
      <c r="D166" s="7"/>
      <c r="E166" s="10"/>
      <c r="H166" s="8"/>
      <c r="I166" s="11"/>
      <c r="J166" s="5"/>
    </row>
    <row r="168" spans="1:10">
      <c r="A168" s="1" t="s">
        <v>0</v>
      </c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3" t="s">
        <v>90</v>
      </c>
      <c r="B169" s="2"/>
      <c r="C169" s="2"/>
      <c r="D169" s="2"/>
      <c r="E169" s="2"/>
      <c r="F169" s="2"/>
      <c r="G169" s="2"/>
      <c r="H169" s="2"/>
      <c r="I169" s="2"/>
      <c r="J169" s="2"/>
    </row>
    <row r="170" spans="1:10">
      <c r="A170" s="88" t="s">
        <v>0</v>
      </c>
      <c r="B170" s="88" t="s">
        <v>2</v>
      </c>
      <c r="C170" s="88" t="s">
        <v>3</v>
      </c>
      <c r="D170" s="88" t="s">
        <v>4</v>
      </c>
      <c r="E170" s="88" t="s">
        <v>5</v>
      </c>
      <c r="F170" s="88" t="s">
        <v>6</v>
      </c>
      <c r="G170" s="90"/>
      <c r="H170" s="91"/>
      <c r="I170" s="88" t="s">
        <v>7</v>
      </c>
      <c r="J170" s="88" t="s">
        <v>8</v>
      </c>
    </row>
    <row r="171" spans="1:10">
      <c r="A171" s="89"/>
      <c r="B171" s="89"/>
      <c r="C171" s="89"/>
      <c r="D171" s="89"/>
      <c r="E171" s="89"/>
      <c r="F171" s="4" t="s">
        <v>9</v>
      </c>
      <c r="G171" s="4" t="s">
        <v>10</v>
      </c>
      <c r="H171" s="4" t="s">
        <v>11</v>
      </c>
      <c r="I171" s="89"/>
      <c r="J171" s="89"/>
    </row>
    <row r="172" spans="1:10">
      <c r="A172" s="5" t="s">
        <v>1534</v>
      </c>
      <c r="B172" s="6">
        <v>44882.756634004632</v>
      </c>
      <c r="C172" s="5" t="s">
        <v>1515</v>
      </c>
      <c r="D172" s="7">
        <v>28383069</v>
      </c>
      <c r="E172" s="5" t="s">
        <v>14</v>
      </c>
      <c r="H172" s="8">
        <v>5400</v>
      </c>
      <c r="I172" s="5" t="s">
        <v>15</v>
      </c>
      <c r="J172" s="5" t="s">
        <v>1518</v>
      </c>
    </row>
    <row r="173" spans="1:10">
      <c r="A173" s="5" t="s">
        <v>1534</v>
      </c>
      <c r="B173" s="6">
        <v>44882.756634004632</v>
      </c>
      <c r="C173" s="5" t="s">
        <v>1515</v>
      </c>
      <c r="D173" s="7">
        <v>3010134005</v>
      </c>
      <c r="E173" s="5" t="s">
        <v>14</v>
      </c>
      <c r="H173" s="8">
        <v>11335.71</v>
      </c>
      <c r="I173" s="5" t="s">
        <v>15</v>
      </c>
      <c r="J173" s="5" t="s">
        <v>1518</v>
      </c>
    </row>
    <row r="174" spans="1:10">
      <c r="A174" s="5" t="s">
        <v>1534</v>
      </c>
      <c r="B174" s="6">
        <v>44882.756634004632</v>
      </c>
      <c r="C174" s="5" t="s">
        <v>1515</v>
      </c>
      <c r="D174" s="7">
        <v>28260565</v>
      </c>
      <c r="E174" s="5" t="s">
        <v>14</v>
      </c>
      <c r="H174" s="8">
        <v>19460</v>
      </c>
      <c r="I174" s="5" t="s">
        <v>15</v>
      </c>
      <c r="J174" s="5" t="s">
        <v>1517</v>
      </c>
    </row>
    <row r="175" spans="1:10">
      <c r="A175" s="5" t="s">
        <v>1534</v>
      </c>
      <c r="B175" s="6">
        <v>44882.756634004632</v>
      </c>
      <c r="C175" s="5" t="s">
        <v>1515</v>
      </c>
      <c r="D175" s="7">
        <v>3010772680</v>
      </c>
      <c r="E175" s="5" t="s">
        <v>14</v>
      </c>
      <c r="H175" s="8">
        <v>363</v>
      </c>
      <c r="I175" s="5" t="s">
        <v>15</v>
      </c>
      <c r="J175" s="5" t="s">
        <v>1517</v>
      </c>
    </row>
    <row r="176" spans="1:10">
      <c r="A176" s="5" t="s">
        <v>1534</v>
      </c>
      <c r="B176" s="6">
        <v>44882.756634004632</v>
      </c>
      <c r="C176" s="5" t="s">
        <v>1515</v>
      </c>
      <c r="D176" s="7">
        <v>3010124130</v>
      </c>
      <c r="E176" s="5" t="s">
        <v>14</v>
      </c>
      <c r="H176" s="8">
        <v>11866</v>
      </c>
      <c r="I176" s="5" t="s">
        <v>15</v>
      </c>
      <c r="J176" s="5" t="s">
        <v>1517</v>
      </c>
    </row>
    <row r="177" spans="1:10">
      <c r="A177" s="5" t="s">
        <v>1534</v>
      </c>
      <c r="B177" s="6">
        <v>44882.756634004632</v>
      </c>
      <c r="C177" s="5" t="s">
        <v>1515</v>
      </c>
      <c r="D177" s="9">
        <v>1.42622111796993E+16</v>
      </c>
      <c r="E177" s="10" t="s">
        <v>1516</v>
      </c>
      <c r="H177" s="8">
        <v>36500</v>
      </c>
      <c r="I177" s="5" t="s">
        <v>15</v>
      </c>
      <c r="J177" s="5" t="s">
        <v>1517</v>
      </c>
    </row>
    <row r="178" spans="1:10">
      <c r="A178" s="5" t="s">
        <v>1534</v>
      </c>
      <c r="B178" s="6">
        <v>44882.756634004632</v>
      </c>
      <c r="C178" s="5" t="s">
        <v>1515</v>
      </c>
      <c r="D178" s="7"/>
      <c r="E178" s="10"/>
      <c r="F178" s="8">
        <v>27599.3</v>
      </c>
      <c r="I178" s="11" t="s">
        <v>9</v>
      </c>
      <c r="J178" s="5" t="s">
        <v>1517</v>
      </c>
    </row>
    <row r="179" spans="1:10">
      <c r="A179" s="5" t="s">
        <v>1534</v>
      </c>
      <c r="B179" s="6">
        <v>44882.756634004632</v>
      </c>
      <c r="C179" s="5" t="s">
        <v>1515</v>
      </c>
      <c r="D179" s="7"/>
      <c r="E179" s="10"/>
      <c r="F179" s="8">
        <v>14382</v>
      </c>
      <c r="I179" s="11" t="s">
        <v>9</v>
      </c>
      <c r="J179" s="5" t="s">
        <v>1520</v>
      </c>
    </row>
    <row r="180" spans="1:10">
      <c r="A180" s="5" t="s">
        <v>1534</v>
      </c>
      <c r="B180" s="6">
        <v>44882.756634004632</v>
      </c>
      <c r="C180" s="5" t="s">
        <v>1515</v>
      </c>
      <c r="D180" s="7"/>
      <c r="E180" s="10"/>
      <c r="F180" s="8">
        <v>12492.3</v>
      </c>
      <c r="I180" s="11" t="s">
        <v>9</v>
      </c>
      <c r="J180" s="10" t="s">
        <v>1521</v>
      </c>
    </row>
    <row r="181" spans="1:10">
      <c r="A181" s="12" t="s">
        <v>21</v>
      </c>
      <c r="B181" s="3"/>
      <c r="C181" s="3"/>
      <c r="D181" s="7"/>
      <c r="E181" s="10"/>
      <c r="F181" s="19">
        <f>SUM(F172:G180)</f>
        <v>54473.600000000006</v>
      </c>
      <c r="H181" s="8"/>
      <c r="I181" s="11"/>
      <c r="J181" s="5"/>
    </row>
    <row r="182" spans="1:10" ht="15.75" customHeight="1">
      <c r="A182" s="13" t="s">
        <v>22</v>
      </c>
      <c r="B182" s="13" t="s">
        <v>23</v>
      </c>
      <c r="C182" s="13" t="s">
        <v>24</v>
      </c>
      <c r="D182" s="14">
        <v>112252835</v>
      </c>
      <c r="E182" s="10"/>
      <c r="H182" s="8"/>
      <c r="I182" s="11"/>
      <c r="J182" s="5"/>
    </row>
    <row r="185" spans="1:10">
      <c r="A185" s="1" t="s">
        <v>0</v>
      </c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3" t="s">
        <v>94</v>
      </c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A187" s="88" t="s">
        <v>0</v>
      </c>
      <c r="B187" s="88" t="s">
        <v>2</v>
      </c>
      <c r="C187" s="88" t="s">
        <v>3</v>
      </c>
      <c r="D187" s="88" t="s">
        <v>4</v>
      </c>
      <c r="E187" s="88" t="s">
        <v>5</v>
      </c>
      <c r="F187" s="88" t="s">
        <v>6</v>
      </c>
      <c r="G187" s="90"/>
      <c r="H187" s="91"/>
      <c r="I187" s="88" t="s">
        <v>7</v>
      </c>
      <c r="J187" s="88" t="s">
        <v>8</v>
      </c>
    </row>
    <row r="188" spans="1:10">
      <c r="A188" s="89"/>
      <c r="B188" s="89"/>
      <c r="C188" s="89"/>
      <c r="D188" s="89"/>
      <c r="E188" s="89"/>
      <c r="F188" s="4" t="s">
        <v>9</v>
      </c>
      <c r="G188" s="4" t="s">
        <v>10</v>
      </c>
      <c r="H188" s="4" t="s">
        <v>11</v>
      </c>
      <c r="I188" s="89"/>
      <c r="J188" s="89"/>
    </row>
    <row r="189" spans="1:10">
      <c r="A189" s="5" t="s">
        <v>1535</v>
      </c>
      <c r="B189" s="6">
        <v>44883.718215497684</v>
      </c>
      <c r="C189" s="5" t="s">
        <v>1515</v>
      </c>
      <c r="D189" s="7">
        <v>4615074</v>
      </c>
      <c r="E189" s="5" t="s">
        <v>14</v>
      </c>
      <c r="H189" s="8">
        <v>10756.47</v>
      </c>
      <c r="I189" s="5" t="s">
        <v>15</v>
      </c>
      <c r="J189" s="5" t="s">
        <v>1517</v>
      </c>
    </row>
    <row r="190" spans="1:10">
      <c r="A190" s="5" t="s">
        <v>1535</v>
      </c>
      <c r="B190" s="6">
        <v>44883.718215497684</v>
      </c>
      <c r="C190" s="5" t="s">
        <v>1515</v>
      </c>
      <c r="D190" s="7">
        <v>112505</v>
      </c>
      <c r="E190" s="5" t="s">
        <v>218</v>
      </c>
      <c r="H190" s="8">
        <v>2339</v>
      </c>
      <c r="I190" s="5" t="s">
        <v>15</v>
      </c>
      <c r="J190" s="5" t="s">
        <v>1518</v>
      </c>
    </row>
    <row r="191" spans="1:10">
      <c r="A191" s="5" t="s">
        <v>1535</v>
      </c>
      <c r="B191" s="6">
        <v>44883.718215497684</v>
      </c>
      <c r="C191" s="5" t="s">
        <v>1515</v>
      </c>
      <c r="D191" s="7">
        <v>368095</v>
      </c>
      <c r="E191" s="10" t="s">
        <v>1516</v>
      </c>
      <c r="H191" s="8">
        <v>1221.51</v>
      </c>
      <c r="I191" s="5" t="s">
        <v>15</v>
      </c>
      <c r="J191" s="5" t="s">
        <v>1517</v>
      </c>
    </row>
    <row r="192" spans="1:10">
      <c r="A192" s="5" t="s">
        <v>1535</v>
      </c>
      <c r="B192" s="6">
        <v>44883.718215497684</v>
      </c>
      <c r="C192" s="5" t="s">
        <v>1515</v>
      </c>
      <c r="D192" s="7"/>
      <c r="E192" s="10"/>
      <c r="F192" s="8">
        <v>16644.900000000001</v>
      </c>
      <c r="I192" s="11" t="s">
        <v>9</v>
      </c>
      <c r="J192" s="5" t="s">
        <v>1517</v>
      </c>
    </row>
    <row r="193" spans="1:10">
      <c r="A193" s="5" t="s">
        <v>1535</v>
      </c>
      <c r="B193" s="6">
        <v>44883.718215497684</v>
      </c>
      <c r="C193" s="5" t="s">
        <v>1515</v>
      </c>
      <c r="D193" s="7"/>
      <c r="E193" s="10"/>
      <c r="F193" s="8">
        <v>18586</v>
      </c>
      <c r="I193" s="11" t="s">
        <v>9</v>
      </c>
      <c r="J193" s="5" t="s">
        <v>1520</v>
      </c>
    </row>
    <row r="194" spans="1:10">
      <c r="A194" s="5" t="s">
        <v>1535</v>
      </c>
      <c r="B194" s="6">
        <v>44883.718215497684</v>
      </c>
      <c r="C194" s="5" t="s">
        <v>1515</v>
      </c>
      <c r="D194" s="7"/>
      <c r="E194" s="10"/>
      <c r="F194" s="8">
        <v>23669.5</v>
      </c>
      <c r="I194" s="11" t="s">
        <v>9</v>
      </c>
      <c r="J194" s="10" t="s">
        <v>1521</v>
      </c>
    </row>
    <row r="195" spans="1:10">
      <c r="A195" s="5" t="s">
        <v>1535</v>
      </c>
      <c r="B195" s="6">
        <v>44883.718215497684</v>
      </c>
      <c r="C195" s="5" t="s">
        <v>1515</v>
      </c>
      <c r="D195" s="7"/>
      <c r="E195" s="10"/>
      <c r="F195" s="8">
        <v>132431.70000000001</v>
      </c>
      <c r="I195" s="11" t="s">
        <v>9</v>
      </c>
      <c r="J195" s="10" t="s">
        <v>1530</v>
      </c>
    </row>
    <row r="196" spans="1:10">
      <c r="A196" s="12" t="s">
        <v>21</v>
      </c>
      <c r="B196" s="3"/>
      <c r="C196" s="3"/>
      <c r="D196" s="26">
        <f>190636.1+696</f>
        <v>191332.1</v>
      </c>
      <c r="E196" s="10"/>
      <c r="F196" s="19">
        <f>SUM(F189:G195)</f>
        <v>191332.1</v>
      </c>
      <c r="G196" s="8"/>
      <c r="I196" s="11"/>
      <c r="J196" s="5"/>
    </row>
    <row r="197" spans="1:10">
      <c r="A197" s="13" t="s">
        <v>22</v>
      </c>
      <c r="B197" s="13" t="s">
        <v>23</v>
      </c>
      <c r="C197" s="13" t="s">
        <v>24</v>
      </c>
      <c r="D197" s="7"/>
      <c r="E197" s="10"/>
      <c r="G197" s="8"/>
      <c r="I197" s="11"/>
      <c r="J197" s="5"/>
    </row>
    <row r="198" spans="1:10" ht="15.75" customHeight="1">
      <c r="D198" s="14">
        <v>112260459</v>
      </c>
    </row>
    <row r="199" spans="1:10" ht="15.75" customHeight="1">
      <c r="D199" s="14">
        <v>112260502</v>
      </c>
    </row>
    <row r="201" spans="1:10">
      <c r="A201" s="1" t="s">
        <v>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3" t="s">
        <v>98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88" t="s">
        <v>0</v>
      </c>
      <c r="B203" s="88" t="s">
        <v>2</v>
      </c>
      <c r="C203" s="88" t="s">
        <v>3</v>
      </c>
      <c r="D203" s="88" t="s">
        <v>4</v>
      </c>
      <c r="E203" s="88" t="s">
        <v>5</v>
      </c>
      <c r="F203" s="88" t="s">
        <v>6</v>
      </c>
      <c r="G203" s="90"/>
      <c r="H203" s="91"/>
      <c r="I203" s="88" t="s">
        <v>7</v>
      </c>
      <c r="J203" s="88" t="s">
        <v>8</v>
      </c>
    </row>
    <row r="204" spans="1:10">
      <c r="A204" s="89"/>
      <c r="B204" s="89"/>
      <c r="C204" s="89"/>
      <c r="D204" s="89"/>
      <c r="E204" s="89"/>
      <c r="F204" s="4" t="s">
        <v>9</v>
      </c>
      <c r="G204" s="4" t="s">
        <v>10</v>
      </c>
      <c r="H204" s="4" t="s">
        <v>11</v>
      </c>
      <c r="I204" s="89"/>
      <c r="J204" s="89"/>
    </row>
    <row r="205" spans="1:10">
      <c r="A205" s="15" t="s">
        <v>1363</v>
      </c>
      <c r="B205" s="28"/>
      <c r="C205" s="5"/>
      <c r="D205" s="9"/>
      <c r="E205" s="10"/>
      <c r="H205" s="8"/>
      <c r="I205" s="5"/>
      <c r="J205" s="5"/>
    </row>
    <row r="206" spans="1:10">
      <c r="A206" s="12" t="s">
        <v>21</v>
      </c>
      <c r="B206" s="3"/>
      <c r="C206" s="3"/>
      <c r="D206" s="7"/>
      <c r="E206" s="10"/>
      <c r="F206" s="18"/>
      <c r="H206" s="8"/>
      <c r="I206" s="11"/>
      <c r="J206" s="5"/>
    </row>
    <row r="207" spans="1:10">
      <c r="A207" s="13" t="s">
        <v>22</v>
      </c>
      <c r="B207" s="13" t="s">
        <v>23</v>
      </c>
      <c r="C207" s="13" t="s">
        <v>24</v>
      </c>
      <c r="D207" s="7"/>
      <c r="E207" s="10"/>
      <c r="H207" s="8"/>
      <c r="I207" s="11"/>
      <c r="J207" s="5"/>
    </row>
    <row r="210" spans="1:10">
      <c r="A210" s="1" t="s">
        <v>0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3" t="s">
        <v>100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88" t="s">
        <v>0</v>
      </c>
      <c r="B212" s="88" t="s">
        <v>2</v>
      </c>
      <c r="C212" s="88" t="s">
        <v>3</v>
      </c>
      <c r="D212" s="88" t="s">
        <v>4</v>
      </c>
      <c r="E212" s="88" t="s">
        <v>5</v>
      </c>
      <c r="F212" s="88" t="s">
        <v>6</v>
      </c>
      <c r="G212" s="90"/>
      <c r="H212" s="91"/>
      <c r="I212" s="88" t="s">
        <v>7</v>
      </c>
      <c r="J212" s="88" t="s">
        <v>8</v>
      </c>
    </row>
    <row r="213" spans="1:10">
      <c r="A213" s="89"/>
      <c r="B213" s="89"/>
      <c r="C213" s="89"/>
      <c r="D213" s="89"/>
      <c r="E213" s="89"/>
      <c r="F213" s="4" t="s">
        <v>9</v>
      </c>
      <c r="G213" s="4" t="s">
        <v>10</v>
      </c>
      <c r="H213" s="4" t="s">
        <v>11</v>
      </c>
      <c r="I213" s="89"/>
      <c r="J213" s="89"/>
    </row>
    <row r="214" spans="1:10">
      <c r="A214" s="5" t="s">
        <v>1536</v>
      </c>
      <c r="B214" s="6">
        <v>44886.847646018519</v>
      </c>
      <c r="C214" s="5" t="s">
        <v>1537</v>
      </c>
      <c r="D214" s="7">
        <v>3012344743</v>
      </c>
      <c r="E214" s="5" t="s">
        <v>14</v>
      </c>
      <c r="H214" s="8">
        <v>5.92</v>
      </c>
      <c r="I214" s="5" t="s">
        <v>15</v>
      </c>
      <c r="J214" s="5" t="s">
        <v>1517</v>
      </c>
    </row>
    <row r="215" spans="1:10">
      <c r="A215" s="5" t="s">
        <v>1538</v>
      </c>
      <c r="B215" s="6">
        <v>44886.847646018519</v>
      </c>
      <c r="C215" s="5" t="s">
        <v>1515</v>
      </c>
      <c r="D215" s="7">
        <v>327943</v>
      </c>
      <c r="E215" s="10" t="s">
        <v>1516</v>
      </c>
      <c r="H215" s="8">
        <v>11940.23</v>
      </c>
      <c r="I215" s="5" t="s">
        <v>15</v>
      </c>
      <c r="J215" s="5" t="s">
        <v>1517</v>
      </c>
    </row>
    <row r="216" spans="1:10">
      <c r="A216" s="5" t="s">
        <v>1538</v>
      </c>
      <c r="B216" s="6">
        <v>44886.847646018519</v>
      </c>
      <c r="C216" s="5" t="s">
        <v>1515</v>
      </c>
      <c r="D216" s="7">
        <v>327941</v>
      </c>
      <c r="E216" s="10" t="s">
        <v>1516</v>
      </c>
      <c r="H216" s="8">
        <v>844.21</v>
      </c>
      <c r="I216" s="5" t="s">
        <v>15</v>
      </c>
      <c r="J216" s="5" t="s">
        <v>1517</v>
      </c>
    </row>
    <row r="217" spans="1:10">
      <c r="A217" s="5" t="s">
        <v>1538</v>
      </c>
      <c r="B217" s="6">
        <v>44886.847646018519</v>
      </c>
      <c r="C217" s="5" t="s">
        <v>1515</v>
      </c>
      <c r="D217" s="9">
        <v>1.426221119436871E+16</v>
      </c>
      <c r="E217" s="10" t="s">
        <v>1516</v>
      </c>
      <c r="H217" s="8">
        <v>10000</v>
      </c>
      <c r="I217" s="5" t="s">
        <v>15</v>
      </c>
      <c r="J217" s="5" t="s">
        <v>1517</v>
      </c>
    </row>
    <row r="218" spans="1:10">
      <c r="A218" s="5" t="s">
        <v>1538</v>
      </c>
      <c r="B218" s="6">
        <v>44886.847646018519</v>
      </c>
      <c r="C218" s="5" t="s">
        <v>1515</v>
      </c>
      <c r="D218" s="7"/>
      <c r="E218" s="10"/>
      <c r="F218" s="8">
        <v>66310</v>
      </c>
      <c r="I218" s="11" t="s">
        <v>9</v>
      </c>
      <c r="J218" s="5" t="s">
        <v>1517</v>
      </c>
    </row>
    <row r="219" spans="1:10">
      <c r="A219" s="5" t="s">
        <v>1538</v>
      </c>
      <c r="B219" s="6">
        <v>44886.847646018519</v>
      </c>
      <c r="C219" s="5" t="s">
        <v>1515</v>
      </c>
      <c r="D219" s="7"/>
      <c r="E219" s="10"/>
      <c r="F219" s="8">
        <v>28897.200000000001</v>
      </c>
      <c r="I219" s="11" t="s">
        <v>9</v>
      </c>
      <c r="J219" s="5" t="s">
        <v>1520</v>
      </c>
    </row>
    <row r="220" spans="1:10">
      <c r="A220" s="5" t="s">
        <v>1538</v>
      </c>
      <c r="B220" s="6">
        <v>44886.847646018519</v>
      </c>
      <c r="C220" s="5" t="s">
        <v>1515</v>
      </c>
      <c r="D220" s="7"/>
      <c r="E220" s="10"/>
      <c r="F220" s="8">
        <v>27040.9</v>
      </c>
      <c r="I220" s="11" t="s">
        <v>9</v>
      </c>
      <c r="J220" s="10" t="s">
        <v>1521</v>
      </c>
    </row>
    <row r="221" spans="1:10">
      <c r="A221" s="12" t="s">
        <v>21</v>
      </c>
      <c r="B221" s="3"/>
      <c r="C221" s="3"/>
      <c r="D221" s="7"/>
      <c r="E221" s="10"/>
      <c r="F221" s="19">
        <f>SUM(F214:G220)</f>
        <v>122248.1</v>
      </c>
      <c r="H221" s="8"/>
      <c r="I221" s="11"/>
      <c r="J221" s="5"/>
    </row>
    <row r="222" spans="1:10" ht="15.75" customHeight="1">
      <c r="A222" s="13" t="s">
        <v>22</v>
      </c>
      <c r="B222" s="13" t="s">
        <v>23</v>
      </c>
      <c r="C222" s="13" t="s">
        <v>24</v>
      </c>
      <c r="D222" s="14">
        <v>112274002</v>
      </c>
      <c r="E222" s="10"/>
      <c r="H222" s="8"/>
      <c r="I222" s="11"/>
      <c r="J222" s="5"/>
    </row>
    <row r="223" spans="1:10">
      <c r="A223" s="5"/>
      <c r="B223" s="6"/>
      <c r="C223" s="5"/>
      <c r="D223" s="7"/>
      <c r="E223" s="10"/>
      <c r="H223" s="8"/>
      <c r="I223" s="11"/>
      <c r="J223" s="5"/>
    </row>
    <row r="225" spans="1:10">
      <c r="A225" s="1" t="s">
        <v>0</v>
      </c>
      <c r="B225" s="2"/>
      <c r="C225" s="2"/>
      <c r="D225" s="2"/>
      <c r="E225" s="2"/>
      <c r="F225" s="2"/>
      <c r="G225" s="2"/>
      <c r="H225" s="2"/>
      <c r="I225" s="2"/>
      <c r="J225" s="2"/>
    </row>
    <row r="226" spans="1:10">
      <c r="A226" s="3" t="s">
        <v>104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88" t="s">
        <v>0</v>
      </c>
      <c r="B227" s="88" t="s">
        <v>2</v>
      </c>
      <c r="C227" s="88" t="s">
        <v>3</v>
      </c>
      <c r="D227" s="88" t="s">
        <v>4</v>
      </c>
      <c r="E227" s="88" t="s">
        <v>5</v>
      </c>
      <c r="F227" s="88" t="s">
        <v>6</v>
      </c>
      <c r="G227" s="90"/>
      <c r="H227" s="91"/>
      <c r="I227" s="88" t="s">
        <v>7</v>
      </c>
      <c r="J227" s="88" t="s">
        <v>8</v>
      </c>
    </row>
    <row r="228" spans="1:10">
      <c r="A228" s="89"/>
      <c r="B228" s="89"/>
      <c r="C228" s="89"/>
      <c r="D228" s="89"/>
      <c r="E228" s="89"/>
      <c r="F228" s="4" t="s">
        <v>9</v>
      </c>
      <c r="G228" s="4" t="s">
        <v>10</v>
      </c>
      <c r="H228" s="4" t="s">
        <v>11</v>
      </c>
      <c r="I228" s="89"/>
      <c r="J228" s="89"/>
    </row>
    <row r="229" spans="1:10">
      <c r="A229" s="5" t="s">
        <v>1539</v>
      </c>
      <c r="B229" s="6">
        <v>44887.794399456019</v>
      </c>
      <c r="C229" s="5" t="s">
        <v>1515</v>
      </c>
      <c r="D229" s="7">
        <v>3014552272</v>
      </c>
      <c r="E229" s="5" t="s">
        <v>14</v>
      </c>
      <c r="H229" s="8">
        <v>5009.16</v>
      </c>
      <c r="I229" s="5" t="s">
        <v>15</v>
      </c>
      <c r="J229" s="5" t="s">
        <v>1518</v>
      </c>
    </row>
    <row r="230" spans="1:10">
      <c r="A230" s="5" t="s">
        <v>1539</v>
      </c>
      <c r="B230" s="6">
        <v>44887.794399456019</v>
      </c>
      <c r="C230" s="5" t="s">
        <v>1515</v>
      </c>
      <c r="D230" s="7">
        <v>120759</v>
      </c>
      <c r="E230" s="5" t="s">
        <v>218</v>
      </c>
      <c r="H230" s="8">
        <v>544.1</v>
      </c>
      <c r="I230" s="5" t="s">
        <v>15</v>
      </c>
      <c r="J230" s="5" t="s">
        <v>1518</v>
      </c>
    </row>
    <row r="231" spans="1:10">
      <c r="A231" s="5" t="s">
        <v>1539</v>
      </c>
      <c r="B231" s="6">
        <v>44887.794399456019</v>
      </c>
      <c r="C231" s="5" t="s">
        <v>1515</v>
      </c>
      <c r="D231" s="7"/>
      <c r="E231" s="10"/>
      <c r="F231" s="8">
        <v>28210.5</v>
      </c>
      <c r="I231" s="11" t="s">
        <v>9</v>
      </c>
      <c r="J231" s="5" t="s">
        <v>1517</v>
      </c>
    </row>
    <row r="232" spans="1:10">
      <c r="A232" s="5" t="s">
        <v>1539</v>
      </c>
      <c r="B232" s="6">
        <v>44887.794399456019</v>
      </c>
      <c r="C232" s="5" t="s">
        <v>1515</v>
      </c>
      <c r="D232" s="7"/>
      <c r="E232" s="10"/>
      <c r="F232" s="8">
        <v>12566.7</v>
      </c>
      <c r="I232" s="11" t="s">
        <v>9</v>
      </c>
      <c r="J232" s="5" t="s">
        <v>1520</v>
      </c>
    </row>
    <row r="233" spans="1:10">
      <c r="A233" s="5" t="s">
        <v>1539</v>
      </c>
      <c r="B233" s="6">
        <v>44887.794399456019</v>
      </c>
      <c r="C233" s="5" t="s">
        <v>1515</v>
      </c>
      <c r="D233" s="7"/>
      <c r="E233" s="10"/>
      <c r="F233" s="8">
        <v>4782.8999999999996</v>
      </c>
      <c r="I233" s="11" t="s">
        <v>9</v>
      </c>
      <c r="J233" s="10" t="s">
        <v>1521</v>
      </c>
    </row>
    <row r="234" spans="1:10">
      <c r="A234" s="5" t="s">
        <v>1539</v>
      </c>
      <c r="B234" s="6">
        <v>44887.794399456019</v>
      </c>
      <c r="C234" s="5" t="s">
        <v>1515</v>
      </c>
      <c r="D234" s="7"/>
      <c r="E234" s="10"/>
      <c r="F234" s="8">
        <v>53641.7</v>
      </c>
      <c r="I234" s="11" t="s">
        <v>9</v>
      </c>
      <c r="J234" s="5" t="s">
        <v>1523</v>
      </c>
    </row>
    <row r="235" spans="1:10">
      <c r="A235" s="12" t="s">
        <v>21</v>
      </c>
      <c r="B235" s="3"/>
      <c r="C235" s="3"/>
      <c r="D235" s="26">
        <f>97113.8+2088</f>
        <v>99201.8</v>
      </c>
      <c r="E235" s="10"/>
      <c r="F235" s="19">
        <f>SUM(F229:G234)</f>
        <v>99201.799999999988</v>
      </c>
      <c r="H235" s="8"/>
      <c r="I235" s="11"/>
      <c r="J235" s="5"/>
    </row>
    <row r="236" spans="1:10">
      <c r="A236" s="13" t="s">
        <v>22</v>
      </c>
      <c r="B236" s="13" t="s">
        <v>23</v>
      </c>
      <c r="C236" s="13" t="s">
        <v>24</v>
      </c>
      <c r="D236" s="7"/>
      <c r="E236" s="10"/>
      <c r="H236" s="8"/>
      <c r="I236" s="11"/>
      <c r="J236" s="5"/>
    </row>
    <row r="237" spans="1:10" ht="15.75" customHeight="1">
      <c r="D237" s="14">
        <v>112274003</v>
      </c>
    </row>
    <row r="238" spans="1:10" ht="15.75" customHeight="1">
      <c r="D238" s="14">
        <v>112274033</v>
      </c>
    </row>
    <row r="240" spans="1:10">
      <c r="A240" s="1" t="s">
        <v>0</v>
      </c>
      <c r="B240" s="2"/>
      <c r="C240" s="2"/>
      <c r="D240" s="2"/>
      <c r="E240" s="2"/>
      <c r="F240" s="2"/>
      <c r="G240" s="2"/>
      <c r="H240" s="2"/>
      <c r="I240" s="2"/>
      <c r="J240" s="2"/>
    </row>
    <row r="241" spans="1:10">
      <c r="A241" s="3" t="s">
        <v>107</v>
      </c>
      <c r="B241" s="2"/>
      <c r="C241" s="2"/>
      <c r="D241" s="2"/>
      <c r="E241" s="2"/>
      <c r="F241" s="2"/>
      <c r="G241" s="2"/>
      <c r="H241" s="2"/>
      <c r="I241" s="2"/>
      <c r="J241" s="2"/>
    </row>
    <row r="242" spans="1:10">
      <c r="A242" s="88" t="s">
        <v>0</v>
      </c>
      <c r="B242" s="88" t="s">
        <v>2</v>
      </c>
      <c r="C242" s="88" t="s">
        <v>3</v>
      </c>
      <c r="D242" s="88" t="s">
        <v>4</v>
      </c>
      <c r="E242" s="88" t="s">
        <v>5</v>
      </c>
      <c r="F242" s="88" t="s">
        <v>6</v>
      </c>
      <c r="G242" s="90"/>
      <c r="H242" s="91"/>
      <c r="I242" s="88" t="s">
        <v>7</v>
      </c>
      <c r="J242" s="88" t="s">
        <v>8</v>
      </c>
    </row>
    <row r="243" spans="1:10">
      <c r="A243" s="89"/>
      <c r="B243" s="89"/>
      <c r="C243" s="89"/>
      <c r="D243" s="89"/>
      <c r="E243" s="89"/>
      <c r="F243" s="4" t="s">
        <v>9</v>
      </c>
      <c r="G243" s="4" t="s">
        <v>10</v>
      </c>
      <c r="H243" s="4" t="s">
        <v>11</v>
      </c>
      <c r="I243" s="89"/>
      <c r="J243" s="89"/>
    </row>
    <row r="244" spans="1:10">
      <c r="A244" s="5" t="s">
        <v>1540</v>
      </c>
      <c r="B244" s="6">
        <v>44888.819016412039</v>
      </c>
      <c r="C244" s="5" t="s">
        <v>1515</v>
      </c>
      <c r="D244" s="7">
        <v>3016894983</v>
      </c>
      <c r="E244" s="5" t="s">
        <v>14</v>
      </c>
      <c r="H244" s="8">
        <v>4153</v>
      </c>
      <c r="I244" s="5" t="s">
        <v>15</v>
      </c>
      <c r="J244" s="5" t="s">
        <v>1517</v>
      </c>
    </row>
    <row r="245" spans="1:10">
      <c r="A245" s="5" t="s">
        <v>1540</v>
      </c>
      <c r="B245" s="6">
        <v>44888.819016412039</v>
      </c>
      <c r="C245" s="5" t="s">
        <v>1515</v>
      </c>
      <c r="D245" s="7"/>
      <c r="E245" s="10"/>
      <c r="F245" s="8">
        <v>22768</v>
      </c>
      <c r="I245" s="11" t="s">
        <v>9</v>
      </c>
      <c r="J245" s="5" t="s">
        <v>1517</v>
      </c>
    </row>
    <row r="246" spans="1:10">
      <c r="A246" s="5" t="s">
        <v>1540</v>
      </c>
      <c r="B246" s="6">
        <v>44888.819016412039</v>
      </c>
      <c r="C246" s="5" t="s">
        <v>1515</v>
      </c>
      <c r="D246" s="7"/>
      <c r="E246" s="10"/>
      <c r="F246" s="8">
        <v>22437.8</v>
      </c>
      <c r="I246" s="11" t="s">
        <v>9</v>
      </c>
      <c r="J246" s="5" t="s">
        <v>1520</v>
      </c>
    </row>
    <row r="247" spans="1:10">
      <c r="A247" s="5" t="s">
        <v>1540</v>
      </c>
      <c r="B247" s="6">
        <v>44888.819016412039</v>
      </c>
      <c r="C247" s="5" t="s">
        <v>1515</v>
      </c>
      <c r="D247" s="7"/>
      <c r="E247" s="10"/>
      <c r="F247" s="8">
        <v>11208.5</v>
      </c>
      <c r="I247" s="11" t="s">
        <v>9</v>
      </c>
      <c r="J247" s="10" t="s">
        <v>1521</v>
      </c>
    </row>
    <row r="248" spans="1:10">
      <c r="A248" s="12" t="s">
        <v>21</v>
      </c>
      <c r="B248" s="3"/>
      <c r="C248" s="3"/>
      <c r="D248" s="7"/>
      <c r="E248" s="10"/>
      <c r="F248" s="19">
        <f>SUM(F244:G247)</f>
        <v>56414.3</v>
      </c>
      <c r="H248" s="8"/>
      <c r="I248" s="11"/>
      <c r="J248" s="10"/>
    </row>
    <row r="249" spans="1:10" ht="15.75" customHeight="1">
      <c r="A249" s="13" t="s">
        <v>22</v>
      </c>
      <c r="B249" s="13" t="s">
        <v>23</v>
      </c>
      <c r="C249" s="13" t="s">
        <v>24</v>
      </c>
      <c r="D249" s="14">
        <v>112292122</v>
      </c>
      <c r="E249" s="10"/>
      <c r="H249" s="8"/>
      <c r="I249" s="11"/>
      <c r="J249" s="10"/>
    </row>
    <row r="252" spans="1:10">
      <c r="A252" s="1" t="s">
        <v>0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3" t="s">
        <v>110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88" t="s">
        <v>0</v>
      </c>
      <c r="B254" s="88" t="s">
        <v>2</v>
      </c>
      <c r="C254" s="88" t="s">
        <v>3</v>
      </c>
      <c r="D254" s="88" t="s">
        <v>4</v>
      </c>
      <c r="E254" s="88" t="s">
        <v>5</v>
      </c>
      <c r="F254" s="88" t="s">
        <v>6</v>
      </c>
      <c r="G254" s="90"/>
      <c r="H254" s="91"/>
      <c r="I254" s="88" t="s">
        <v>7</v>
      </c>
      <c r="J254" s="88" t="s">
        <v>8</v>
      </c>
    </row>
    <row r="255" spans="1:10">
      <c r="A255" s="89"/>
      <c r="B255" s="89"/>
      <c r="C255" s="89"/>
      <c r="D255" s="89"/>
      <c r="E255" s="89"/>
      <c r="F255" s="4" t="s">
        <v>9</v>
      </c>
      <c r="G255" s="4" t="s">
        <v>10</v>
      </c>
      <c r="H255" s="4" t="s">
        <v>11</v>
      </c>
      <c r="I255" s="89"/>
      <c r="J255" s="89"/>
    </row>
    <row r="256" spans="1:10">
      <c r="A256" s="5" t="s">
        <v>1541</v>
      </c>
      <c r="B256" s="6">
        <v>44889.859052812499</v>
      </c>
      <c r="C256" s="5" t="s">
        <v>1515</v>
      </c>
      <c r="D256" s="7">
        <v>28990370</v>
      </c>
      <c r="E256" s="5" t="s">
        <v>14</v>
      </c>
      <c r="H256" s="8">
        <v>1426.4</v>
      </c>
      <c r="I256" s="5" t="s">
        <v>15</v>
      </c>
      <c r="J256" s="10" t="s">
        <v>1530</v>
      </c>
    </row>
    <row r="257" spans="1:10">
      <c r="A257" s="5" t="s">
        <v>1541</v>
      </c>
      <c r="B257" s="6">
        <v>44889.859052812499</v>
      </c>
      <c r="C257" s="5" t="s">
        <v>1515</v>
      </c>
      <c r="D257" s="7"/>
      <c r="E257" s="10"/>
      <c r="F257" s="8">
        <v>76941.600000000006</v>
      </c>
      <c r="I257" s="11" t="s">
        <v>9</v>
      </c>
      <c r="J257" s="5" t="s">
        <v>1517</v>
      </c>
    </row>
    <row r="258" spans="1:10">
      <c r="A258" s="5" t="s">
        <v>1541</v>
      </c>
      <c r="B258" s="6">
        <v>44889.859052812499</v>
      </c>
      <c r="C258" s="5" t="s">
        <v>1515</v>
      </c>
      <c r="D258" s="7"/>
      <c r="E258" s="10"/>
      <c r="F258" s="8">
        <v>14686.2</v>
      </c>
      <c r="I258" s="11" t="s">
        <v>9</v>
      </c>
      <c r="J258" s="5" t="s">
        <v>1520</v>
      </c>
    </row>
    <row r="259" spans="1:10">
      <c r="A259" s="5" t="s">
        <v>1541</v>
      </c>
      <c r="B259" s="6">
        <v>44889.859052812499</v>
      </c>
      <c r="C259" s="5" t="s">
        <v>1515</v>
      </c>
      <c r="D259" s="7"/>
      <c r="E259" s="10"/>
      <c r="F259" s="8">
        <v>12705.7</v>
      </c>
      <c r="I259" s="11" t="s">
        <v>9</v>
      </c>
      <c r="J259" s="10" t="s">
        <v>1521</v>
      </c>
    </row>
    <row r="260" spans="1:10">
      <c r="A260" s="5" t="s">
        <v>1541</v>
      </c>
      <c r="B260" s="6">
        <v>44889.859052812499</v>
      </c>
      <c r="C260" s="5" t="s">
        <v>1515</v>
      </c>
      <c r="D260" s="7"/>
      <c r="E260" s="10"/>
      <c r="F260" s="8">
        <v>88423.7</v>
      </c>
      <c r="I260" s="11" t="s">
        <v>9</v>
      </c>
      <c r="J260" s="10" t="s">
        <v>1530</v>
      </c>
    </row>
    <row r="261" spans="1:10">
      <c r="A261" s="5" t="s">
        <v>1541</v>
      </c>
      <c r="B261" s="6">
        <v>44889.859052812499</v>
      </c>
      <c r="C261" s="5" t="s">
        <v>1515</v>
      </c>
      <c r="D261" s="7"/>
      <c r="E261" s="10"/>
      <c r="F261" s="8">
        <v>10705.9</v>
      </c>
      <c r="I261" s="11" t="s">
        <v>9</v>
      </c>
      <c r="J261" s="10" t="s">
        <v>1531</v>
      </c>
    </row>
    <row r="262" spans="1:10">
      <c r="A262" s="12" t="s">
        <v>21</v>
      </c>
      <c r="B262" s="3"/>
      <c r="C262" s="3"/>
      <c r="D262" s="7"/>
      <c r="E262" s="10"/>
      <c r="F262" s="19">
        <f>SUM(F256:G261)</f>
        <v>203463.1</v>
      </c>
      <c r="H262" s="8"/>
      <c r="I262" s="11"/>
      <c r="J262" s="5"/>
    </row>
    <row r="263" spans="1:10" ht="15.75" customHeight="1">
      <c r="A263" s="13" t="s">
        <v>22</v>
      </c>
      <c r="B263" s="13" t="s">
        <v>23</v>
      </c>
      <c r="C263" s="13" t="s">
        <v>24</v>
      </c>
      <c r="D263" s="14">
        <v>112292124</v>
      </c>
      <c r="E263" s="10"/>
      <c r="H263" s="8"/>
      <c r="I263" s="11"/>
      <c r="J263" s="5"/>
    </row>
    <row r="266" spans="1:10">
      <c r="A266" s="1" t="s">
        <v>0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3" t="s">
        <v>115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88" t="s">
        <v>0</v>
      </c>
      <c r="B268" s="88" t="s">
        <v>2</v>
      </c>
      <c r="C268" s="88" t="s">
        <v>3</v>
      </c>
      <c r="D268" s="88" t="s">
        <v>4</v>
      </c>
      <c r="E268" s="88" t="s">
        <v>5</v>
      </c>
      <c r="F268" s="88" t="s">
        <v>6</v>
      </c>
      <c r="G268" s="90"/>
      <c r="H268" s="91"/>
      <c r="I268" s="88" t="s">
        <v>7</v>
      </c>
      <c r="J268" s="88" t="s">
        <v>8</v>
      </c>
    </row>
    <row r="269" spans="1:10">
      <c r="A269" s="89"/>
      <c r="B269" s="89"/>
      <c r="C269" s="89"/>
      <c r="D269" s="89"/>
      <c r="E269" s="89"/>
      <c r="F269" s="4" t="s">
        <v>9</v>
      </c>
      <c r="G269" s="4" t="s">
        <v>10</v>
      </c>
      <c r="H269" s="4" t="s">
        <v>11</v>
      </c>
      <c r="I269" s="89"/>
      <c r="J269" s="89"/>
    </row>
    <row r="270" spans="1:10">
      <c r="A270" s="5" t="s">
        <v>1542</v>
      </c>
      <c r="B270" s="6">
        <v>44890.727787453703</v>
      </c>
      <c r="C270" s="5" t="s">
        <v>1515</v>
      </c>
      <c r="D270" s="9">
        <v>1.426221125761142E+16</v>
      </c>
      <c r="E270" s="10" t="s">
        <v>1516</v>
      </c>
      <c r="H270" s="8">
        <v>2000</v>
      </c>
      <c r="I270" s="5" t="s">
        <v>15</v>
      </c>
      <c r="J270" s="5" t="s">
        <v>1517</v>
      </c>
    </row>
    <row r="271" spans="1:10">
      <c r="A271" s="5" t="s">
        <v>1542</v>
      </c>
      <c r="B271" s="6">
        <v>44890.727787453703</v>
      </c>
      <c r="C271" s="5" t="s">
        <v>1515</v>
      </c>
      <c r="D271" s="7"/>
      <c r="E271" s="10"/>
      <c r="F271" s="8">
        <v>18061.900000000001</v>
      </c>
      <c r="I271" s="11" t="s">
        <v>9</v>
      </c>
      <c r="J271" s="5" t="s">
        <v>1517</v>
      </c>
    </row>
    <row r="272" spans="1:10">
      <c r="A272" s="5" t="s">
        <v>1542</v>
      </c>
      <c r="B272" s="6">
        <v>44890.727787453703</v>
      </c>
      <c r="C272" s="5" t="s">
        <v>1515</v>
      </c>
      <c r="D272" s="7"/>
      <c r="E272" s="10"/>
      <c r="F272" s="8">
        <v>14604.1</v>
      </c>
      <c r="I272" s="11" t="s">
        <v>9</v>
      </c>
      <c r="J272" s="5" t="s">
        <v>1520</v>
      </c>
    </row>
    <row r="273" spans="1:10">
      <c r="A273" s="5" t="s">
        <v>1542</v>
      </c>
      <c r="B273" s="6">
        <v>44890.727787453703</v>
      </c>
      <c r="C273" s="5" t="s">
        <v>1515</v>
      </c>
      <c r="D273" s="7"/>
      <c r="E273" s="10"/>
      <c r="F273" s="8">
        <v>27042.799999999999</v>
      </c>
      <c r="I273" s="11" t="s">
        <v>9</v>
      </c>
      <c r="J273" s="10" t="s">
        <v>1521</v>
      </c>
    </row>
    <row r="274" spans="1:10">
      <c r="A274" s="12" t="s">
        <v>21</v>
      </c>
      <c r="B274" s="3"/>
      <c r="C274" s="3"/>
      <c r="D274" s="7"/>
      <c r="E274" s="10"/>
      <c r="F274" s="19">
        <f>SUM(F270:G273)</f>
        <v>59708.800000000003</v>
      </c>
      <c r="H274" s="8"/>
      <c r="I274" s="11"/>
      <c r="J274" s="5"/>
    </row>
    <row r="275" spans="1:10" ht="15.75" customHeight="1">
      <c r="A275" s="13" t="s">
        <v>22</v>
      </c>
      <c r="B275" s="13" t="s">
        <v>23</v>
      </c>
      <c r="C275" s="13" t="s">
        <v>24</v>
      </c>
      <c r="D275" s="14">
        <v>112300659</v>
      </c>
      <c r="E275" s="10"/>
      <c r="H275" s="8"/>
      <c r="I275" s="11"/>
      <c r="J275" s="5"/>
    </row>
    <row r="278" spans="1:10">
      <c r="A278" s="1" t="s">
        <v>0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>
      <c r="A279" s="3" t="s">
        <v>119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88" t="s">
        <v>0</v>
      </c>
      <c r="B280" s="88" t="s">
        <v>2</v>
      </c>
      <c r="C280" s="88" t="s">
        <v>3</v>
      </c>
      <c r="D280" s="88" t="s">
        <v>4</v>
      </c>
      <c r="E280" s="88" t="s">
        <v>5</v>
      </c>
      <c r="F280" s="88" t="s">
        <v>6</v>
      </c>
      <c r="G280" s="90"/>
      <c r="H280" s="91"/>
      <c r="I280" s="88" t="s">
        <v>7</v>
      </c>
      <c r="J280" s="88" t="s">
        <v>8</v>
      </c>
    </row>
    <row r="281" spans="1:10" ht="15.75" customHeight="1">
      <c r="A281" s="89"/>
      <c r="B281" s="89"/>
      <c r="C281" s="89"/>
      <c r="D281" s="89"/>
      <c r="E281" s="89"/>
      <c r="F281" s="4" t="s">
        <v>9</v>
      </c>
      <c r="G281" s="4" t="s">
        <v>10</v>
      </c>
      <c r="H281" s="4" t="s">
        <v>11</v>
      </c>
      <c r="I281" s="89"/>
      <c r="J281" s="89"/>
    </row>
    <row r="282" spans="1:10">
      <c r="A282" s="15" t="s">
        <v>1383</v>
      </c>
      <c r="B282" s="28"/>
      <c r="C282" s="15"/>
      <c r="D282" s="7"/>
      <c r="E282" s="10"/>
      <c r="F282" s="8"/>
      <c r="I282" s="11"/>
      <c r="J282" s="10"/>
    </row>
    <row r="283" spans="1:10">
      <c r="A283" s="12" t="s">
        <v>21</v>
      </c>
      <c r="B283" s="3"/>
      <c r="C283" s="3"/>
      <c r="D283" s="7"/>
      <c r="E283" s="10"/>
      <c r="H283" s="8"/>
      <c r="I283" s="11"/>
      <c r="J283" s="5"/>
    </row>
    <row r="284" spans="1:10">
      <c r="A284" s="13" t="s">
        <v>22</v>
      </c>
      <c r="B284" s="13" t="s">
        <v>23</v>
      </c>
      <c r="C284" s="13" t="s">
        <v>24</v>
      </c>
      <c r="D284" s="7"/>
      <c r="E284" s="10"/>
      <c r="H284" s="8"/>
      <c r="I284" s="11"/>
      <c r="J284" s="5"/>
    </row>
    <row r="287" spans="1:10">
      <c r="A287" s="1" t="s">
        <v>0</v>
      </c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3" t="s">
        <v>122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88" t="s">
        <v>0</v>
      </c>
      <c r="B289" s="88" t="s">
        <v>2</v>
      </c>
      <c r="C289" s="88" t="s">
        <v>3</v>
      </c>
      <c r="D289" s="88" t="s">
        <v>4</v>
      </c>
      <c r="E289" s="88" t="s">
        <v>5</v>
      </c>
      <c r="F289" s="88" t="s">
        <v>6</v>
      </c>
      <c r="G289" s="90"/>
      <c r="H289" s="91"/>
      <c r="I289" s="88" t="s">
        <v>7</v>
      </c>
      <c r="J289" s="88" t="s">
        <v>8</v>
      </c>
    </row>
    <row r="290" spans="1:10">
      <c r="A290" s="89"/>
      <c r="B290" s="89"/>
      <c r="C290" s="89"/>
      <c r="D290" s="89"/>
      <c r="E290" s="89"/>
      <c r="F290" s="4" t="s">
        <v>9</v>
      </c>
      <c r="G290" s="4" t="s">
        <v>10</v>
      </c>
      <c r="H290" s="4" t="s">
        <v>11</v>
      </c>
      <c r="I290" s="89"/>
      <c r="J290" s="89"/>
    </row>
    <row r="291" spans="1:10">
      <c r="A291" s="5" t="s">
        <v>1543</v>
      </c>
      <c r="B291" s="6">
        <v>44893.692413773148</v>
      </c>
      <c r="C291" s="5" t="s">
        <v>1515</v>
      </c>
      <c r="D291" s="7">
        <v>1.42622112623899E+16</v>
      </c>
      <c r="E291" s="10" t="s">
        <v>1516</v>
      </c>
      <c r="H291" s="8">
        <v>20000</v>
      </c>
      <c r="I291" s="5" t="s">
        <v>15</v>
      </c>
      <c r="J291" s="5" t="s">
        <v>1517</v>
      </c>
    </row>
    <row r="292" spans="1:10">
      <c r="A292" s="5" t="s">
        <v>1543</v>
      </c>
      <c r="B292" s="6">
        <v>44893.692413773148</v>
      </c>
      <c r="C292" s="5" t="s">
        <v>1515</v>
      </c>
      <c r="D292" s="7">
        <v>29388783</v>
      </c>
      <c r="E292" s="5" t="s">
        <v>14</v>
      </c>
      <c r="H292" s="8">
        <v>12869.2</v>
      </c>
      <c r="I292" s="5" t="s">
        <v>15</v>
      </c>
      <c r="J292" s="5" t="s">
        <v>1517</v>
      </c>
    </row>
    <row r="293" spans="1:10">
      <c r="A293" s="5" t="s">
        <v>1543</v>
      </c>
      <c r="B293" s="6">
        <v>44893.692413773148</v>
      </c>
      <c r="C293" s="5" t="s">
        <v>1515</v>
      </c>
      <c r="D293" s="9">
        <v>1.426221128789564E+16</v>
      </c>
      <c r="E293" s="10" t="s">
        <v>1516</v>
      </c>
      <c r="H293" s="8">
        <v>1250</v>
      </c>
      <c r="I293" s="5" t="s">
        <v>15</v>
      </c>
      <c r="J293" s="5" t="s">
        <v>1517</v>
      </c>
    </row>
    <row r="294" spans="1:10">
      <c r="A294" s="5" t="s">
        <v>1543</v>
      </c>
      <c r="B294" s="6">
        <v>44893.692413773148</v>
      </c>
      <c r="C294" s="5" t="s">
        <v>1515</v>
      </c>
      <c r="D294" s="9">
        <v>1.426221128787316E+16</v>
      </c>
      <c r="E294" s="10" t="s">
        <v>1516</v>
      </c>
      <c r="H294" s="8">
        <v>900</v>
      </c>
      <c r="I294" s="5" t="s">
        <v>15</v>
      </c>
      <c r="J294" s="5" t="s">
        <v>1517</v>
      </c>
    </row>
    <row r="295" spans="1:10">
      <c r="A295" s="5" t="s">
        <v>1543</v>
      </c>
      <c r="B295" s="6">
        <v>44893.692413773148</v>
      </c>
      <c r="C295" s="5" t="s">
        <v>1515</v>
      </c>
      <c r="D295" s="7"/>
      <c r="E295" s="10"/>
      <c r="F295" s="8">
        <v>78465.3</v>
      </c>
      <c r="I295" s="11" t="s">
        <v>9</v>
      </c>
      <c r="J295" s="5" t="s">
        <v>1517</v>
      </c>
    </row>
    <row r="296" spans="1:10">
      <c r="A296" s="5" t="s">
        <v>1543</v>
      </c>
      <c r="B296" s="6">
        <v>44893.692413773148</v>
      </c>
      <c r="C296" s="5" t="s">
        <v>1515</v>
      </c>
      <c r="D296" s="7"/>
      <c r="E296" s="10"/>
      <c r="F296" s="8">
        <v>24852.799999999999</v>
      </c>
      <c r="I296" s="11" t="s">
        <v>9</v>
      </c>
      <c r="J296" s="5" t="s">
        <v>1520</v>
      </c>
    </row>
    <row r="297" spans="1:10">
      <c r="A297" s="5" t="s">
        <v>1543</v>
      </c>
      <c r="B297" s="6">
        <v>44893.692413773148</v>
      </c>
      <c r="C297" s="5" t="s">
        <v>1515</v>
      </c>
      <c r="D297" s="7"/>
      <c r="E297" s="10"/>
      <c r="F297" s="8">
        <v>25178.799999999999</v>
      </c>
      <c r="I297" s="11" t="s">
        <v>9</v>
      </c>
      <c r="J297" s="10" t="s">
        <v>1521</v>
      </c>
    </row>
    <row r="298" spans="1:10">
      <c r="A298" s="5" t="s">
        <v>1543</v>
      </c>
      <c r="B298" s="6">
        <v>44893.692413773148</v>
      </c>
      <c r="C298" s="5" t="s">
        <v>1515</v>
      </c>
      <c r="D298" s="7"/>
      <c r="E298" s="10"/>
      <c r="F298" s="8">
        <v>66031.7</v>
      </c>
      <c r="I298" s="11" t="s">
        <v>9</v>
      </c>
      <c r="J298" s="5" t="s">
        <v>1523</v>
      </c>
    </row>
    <row r="299" spans="1:10">
      <c r="A299" s="5" t="s">
        <v>1543</v>
      </c>
      <c r="B299" s="6">
        <v>44893.692413773148</v>
      </c>
      <c r="C299" s="5" t="s">
        <v>1515</v>
      </c>
      <c r="D299" s="7"/>
      <c r="E299" s="10"/>
      <c r="F299" s="8">
        <v>1264</v>
      </c>
      <c r="I299" s="11" t="s">
        <v>9</v>
      </c>
      <c r="J299" s="10" t="s">
        <v>1531</v>
      </c>
    </row>
    <row r="300" spans="1:10">
      <c r="A300" s="12" t="s">
        <v>21</v>
      </c>
      <c r="B300" s="3"/>
      <c r="C300" s="3"/>
      <c r="D300" s="26">
        <f>195096.6+696</f>
        <v>195792.6</v>
      </c>
      <c r="E300" s="10"/>
      <c r="F300" s="70">
        <f>SUM(F291:G299)</f>
        <v>195792.6</v>
      </c>
      <c r="I300" s="11"/>
      <c r="J300" s="5"/>
    </row>
    <row r="301" spans="1:10">
      <c r="A301" s="13" t="s">
        <v>22</v>
      </c>
      <c r="B301" s="13" t="s">
        <v>23</v>
      </c>
      <c r="C301" s="13" t="s">
        <v>24</v>
      </c>
      <c r="D301" s="7"/>
      <c r="E301" s="10"/>
      <c r="F301" s="8"/>
      <c r="I301" s="11"/>
      <c r="J301" s="5"/>
    </row>
    <row r="302" spans="1:10" ht="15.75" customHeight="1">
      <c r="D302" s="14">
        <v>112320810</v>
      </c>
    </row>
    <row r="303" spans="1:10" ht="15.75" customHeight="1">
      <c r="D303" s="14">
        <v>112320851</v>
      </c>
    </row>
    <row r="305" spans="1:10">
      <c r="A305" s="1" t="s">
        <v>0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3" t="s">
        <v>126</v>
      </c>
      <c r="B306" s="2"/>
      <c r="C306" s="2"/>
      <c r="D306" s="2"/>
      <c r="E306" s="2"/>
      <c r="F306" s="2"/>
      <c r="G306" s="2"/>
      <c r="H306" s="2"/>
      <c r="I306" s="2"/>
      <c r="J306" s="2"/>
    </row>
    <row r="307" spans="1:10">
      <c r="A307" s="88" t="s">
        <v>0</v>
      </c>
      <c r="B307" s="88" t="s">
        <v>2</v>
      </c>
      <c r="C307" s="88" t="s">
        <v>3</v>
      </c>
      <c r="D307" s="88" t="s">
        <v>4</v>
      </c>
      <c r="E307" s="88" t="s">
        <v>5</v>
      </c>
      <c r="F307" s="88" t="s">
        <v>6</v>
      </c>
      <c r="G307" s="90"/>
      <c r="H307" s="91"/>
      <c r="I307" s="88" t="s">
        <v>7</v>
      </c>
      <c r="J307" s="88" t="s">
        <v>8</v>
      </c>
    </row>
    <row r="308" spans="1:10">
      <c r="A308" s="89"/>
      <c r="B308" s="89"/>
      <c r="C308" s="89"/>
      <c r="D308" s="89"/>
      <c r="E308" s="89"/>
      <c r="F308" s="4" t="s">
        <v>9</v>
      </c>
      <c r="G308" s="4" t="s">
        <v>10</v>
      </c>
      <c r="H308" s="4" t="s">
        <v>11</v>
      </c>
      <c r="I308" s="89"/>
      <c r="J308" s="89"/>
    </row>
    <row r="309" spans="1:10">
      <c r="A309" s="5" t="s">
        <v>1544</v>
      </c>
      <c r="B309" s="6">
        <v>44894.761086388891</v>
      </c>
      <c r="C309" s="5" t="s">
        <v>1515</v>
      </c>
      <c r="D309" s="9">
        <v>1.426221129038514E+16</v>
      </c>
      <c r="E309" s="10" t="s">
        <v>1516</v>
      </c>
      <c r="H309" s="8">
        <v>600</v>
      </c>
      <c r="I309" s="5" t="s">
        <v>15</v>
      </c>
      <c r="J309" s="5" t="s">
        <v>1517</v>
      </c>
    </row>
    <row r="310" spans="1:10">
      <c r="A310" s="5" t="s">
        <v>1544</v>
      </c>
      <c r="B310" s="6">
        <v>44894.761086388891</v>
      </c>
      <c r="C310" s="5" t="s">
        <v>1515</v>
      </c>
      <c r="D310" s="7">
        <v>29502619</v>
      </c>
      <c r="E310" s="5" t="s">
        <v>14</v>
      </c>
      <c r="H310" s="8">
        <v>6000</v>
      </c>
      <c r="I310" s="5" t="s">
        <v>15</v>
      </c>
      <c r="J310" s="5" t="s">
        <v>1518</v>
      </c>
    </row>
    <row r="311" spans="1:10">
      <c r="A311" s="5" t="s">
        <v>1544</v>
      </c>
      <c r="B311" s="6">
        <v>44894.761086388891</v>
      </c>
      <c r="C311" s="5" t="s">
        <v>1515</v>
      </c>
      <c r="D311" s="7"/>
      <c r="E311" s="10"/>
      <c r="F311" s="8">
        <v>61462.1</v>
      </c>
      <c r="I311" s="11" t="s">
        <v>9</v>
      </c>
      <c r="J311" s="5" t="s">
        <v>1517</v>
      </c>
    </row>
    <row r="312" spans="1:10">
      <c r="A312" s="5" t="s">
        <v>1544</v>
      </c>
      <c r="B312" s="6">
        <v>44894.761086388891</v>
      </c>
      <c r="C312" s="5" t="s">
        <v>1515</v>
      </c>
      <c r="D312" s="7"/>
      <c r="E312" s="10"/>
      <c r="F312" s="8">
        <v>10137</v>
      </c>
      <c r="I312" s="11" t="s">
        <v>9</v>
      </c>
      <c r="J312" s="5" t="s">
        <v>1520</v>
      </c>
    </row>
    <row r="313" spans="1:10">
      <c r="A313" s="5" t="s">
        <v>1544</v>
      </c>
      <c r="B313" s="6">
        <v>44894.761086388891</v>
      </c>
      <c r="C313" s="5" t="s">
        <v>1515</v>
      </c>
      <c r="D313" s="7"/>
      <c r="E313" s="10"/>
      <c r="F313" s="8">
        <v>634.79999999999995</v>
      </c>
      <c r="I313" s="11" t="s">
        <v>9</v>
      </c>
      <c r="J313" s="10" t="s">
        <v>1521</v>
      </c>
    </row>
    <row r="314" spans="1:10">
      <c r="A314" s="12" t="s">
        <v>21</v>
      </c>
      <c r="B314" s="3"/>
      <c r="C314" s="3"/>
      <c r="D314" s="7"/>
      <c r="E314" s="10"/>
      <c r="F314" s="75">
        <f>SUM(F309:G313)</f>
        <v>72233.900000000009</v>
      </c>
      <c r="H314" s="8"/>
      <c r="I314" s="11"/>
      <c r="J314" s="5"/>
    </row>
    <row r="315" spans="1:10" ht="15.75" customHeight="1">
      <c r="A315" s="13" t="s">
        <v>22</v>
      </c>
      <c r="B315" s="13" t="s">
        <v>23</v>
      </c>
      <c r="C315" s="13" t="s">
        <v>24</v>
      </c>
      <c r="D315" s="14">
        <v>112320812</v>
      </c>
      <c r="E315" s="10"/>
      <c r="H315" s="8"/>
      <c r="I315" s="11"/>
      <c r="J315" s="5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131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88" t="s">
        <v>0</v>
      </c>
      <c r="B320" s="88" t="s">
        <v>2</v>
      </c>
      <c r="C320" s="88" t="s">
        <v>3</v>
      </c>
      <c r="D320" s="88" t="s">
        <v>4</v>
      </c>
      <c r="E320" s="88" t="s">
        <v>5</v>
      </c>
      <c r="F320" s="88" t="s">
        <v>6</v>
      </c>
      <c r="G320" s="90"/>
      <c r="H320" s="91"/>
      <c r="I320" s="88" t="s">
        <v>7</v>
      </c>
      <c r="J320" s="88" t="s">
        <v>8</v>
      </c>
    </row>
    <row r="321" spans="1:10">
      <c r="A321" s="89"/>
      <c r="B321" s="89"/>
      <c r="C321" s="89"/>
      <c r="D321" s="89"/>
      <c r="E321" s="89"/>
      <c r="F321" s="4" t="s">
        <v>9</v>
      </c>
      <c r="G321" s="4" t="s">
        <v>10</v>
      </c>
      <c r="H321" s="4" t="s">
        <v>11</v>
      </c>
      <c r="I321" s="89"/>
      <c r="J321" s="89"/>
    </row>
    <row r="322" spans="1:10">
      <c r="A322" s="5" t="s">
        <v>1545</v>
      </c>
      <c r="B322" s="6">
        <v>44895.820276296297</v>
      </c>
      <c r="C322" s="5" t="s">
        <v>1537</v>
      </c>
      <c r="D322" s="7">
        <v>305806176</v>
      </c>
      <c r="E322" s="5" t="s">
        <v>218</v>
      </c>
      <c r="H322" s="8">
        <v>3000</v>
      </c>
      <c r="I322" s="5" t="s">
        <v>15</v>
      </c>
      <c r="J322" s="5" t="s">
        <v>1518</v>
      </c>
    </row>
    <row r="323" spans="1:10">
      <c r="A323" s="5" t="s">
        <v>1546</v>
      </c>
      <c r="B323" s="6">
        <v>44895.820276296297</v>
      </c>
      <c r="C323" s="5" t="s">
        <v>1515</v>
      </c>
      <c r="D323" s="7">
        <v>103300</v>
      </c>
      <c r="E323" s="5" t="s">
        <v>218</v>
      </c>
      <c r="H323" s="8">
        <v>2061</v>
      </c>
      <c r="I323" s="5" t="s">
        <v>15</v>
      </c>
      <c r="J323" s="5" t="s">
        <v>1518</v>
      </c>
    </row>
    <row r="324" spans="1:10">
      <c r="A324" s="5" t="s">
        <v>1546</v>
      </c>
      <c r="B324" s="6">
        <v>44895.820276296297</v>
      </c>
      <c r="C324" s="5" t="s">
        <v>1515</v>
      </c>
      <c r="D324" s="9">
        <v>45163073180</v>
      </c>
      <c r="E324" s="10" t="s">
        <v>1516</v>
      </c>
      <c r="H324" s="8">
        <v>90000</v>
      </c>
      <c r="I324" s="5" t="s">
        <v>15</v>
      </c>
      <c r="J324" s="5" t="s">
        <v>1518</v>
      </c>
    </row>
    <row r="325" spans="1:10">
      <c r="A325" s="5" t="s">
        <v>1546</v>
      </c>
      <c r="B325" s="6">
        <v>44895.820276296297</v>
      </c>
      <c r="C325" s="5" t="s">
        <v>1515</v>
      </c>
      <c r="D325" s="7">
        <v>3023768983</v>
      </c>
      <c r="E325" s="5" t="s">
        <v>14</v>
      </c>
      <c r="H325" s="8">
        <v>13424.99</v>
      </c>
      <c r="I325" s="5" t="s">
        <v>15</v>
      </c>
      <c r="J325" s="5" t="s">
        <v>1518</v>
      </c>
    </row>
    <row r="326" spans="1:10">
      <c r="A326" s="5" t="s">
        <v>1546</v>
      </c>
      <c r="B326" s="6">
        <v>44895.820276296297</v>
      </c>
      <c r="C326" s="5" t="s">
        <v>1515</v>
      </c>
      <c r="D326" s="7">
        <v>29711132</v>
      </c>
      <c r="E326" s="5" t="s">
        <v>14</v>
      </c>
      <c r="H326" s="8">
        <v>30000</v>
      </c>
      <c r="I326" s="5" t="s">
        <v>15</v>
      </c>
      <c r="J326" s="5" t="s">
        <v>1518</v>
      </c>
    </row>
    <row r="327" spans="1:10">
      <c r="A327" s="5" t="s">
        <v>1546</v>
      </c>
      <c r="B327" s="6">
        <v>44895.820276296297</v>
      </c>
      <c r="C327" s="5" t="s">
        <v>1515</v>
      </c>
      <c r="D327" s="7"/>
      <c r="E327" s="10"/>
      <c r="F327" s="8">
        <v>33336.6</v>
      </c>
      <c r="I327" s="11" t="s">
        <v>9</v>
      </c>
      <c r="J327" s="5" t="s">
        <v>1517</v>
      </c>
    </row>
    <row r="328" spans="1:10">
      <c r="A328" s="5" t="s">
        <v>1546</v>
      </c>
      <c r="B328" s="6">
        <v>44895.820276296297</v>
      </c>
      <c r="C328" s="5" t="s">
        <v>1515</v>
      </c>
      <c r="D328" s="7"/>
      <c r="E328" s="10"/>
      <c r="F328" s="8">
        <v>39834</v>
      </c>
      <c r="I328" s="11" t="s">
        <v>9</v>
      </c>
      <c r="J328" s="5" t="s">
        <v>1520</v>
      </c>
    </row>
    <row r="329" spans="1:10">
      <c r="A329" s="5" t="s">
        <v>1546</v>
      </c>
      <c r="B329" s="6">
        <v>44895.820276296297</v>
      </c>
      <c r="C329" s="5" t="s">
        <v>1515</v>
      </c>
      <c r="D329" s="7"/>
      <c r="E329" s="10"/>
      <c r="F329" s="8">
        <v>40007</v>
      </c>
      <c r="I329" s="11" t="s">
        <v>9</v>
      </c>
      <c r="J329" s="5" t="s">
        <v>1518</v>
      </c>
    </row>
    <row r="330" spans="1:10">
      <c r="A330" s="5" t="s">
        <v>1546</v>
      </c>
      <c r="B330" s="6">
        <v>44895.820276296297</v>
      </c>
      <c r="C330" s="5" t="s">
        <v>1515</v>
      </c>
      <c r="D330" s="7"/>
      <c r="E330" s="10"/>
      <c r="F330" s="8">
        <v>16599.5</v>
      </c>
      <c r="I330" s="11" t="s">
        <v>9</v>
      </c>
      <c r="J330" s="10" t="s">
        <v>1521</v>
      </c>
    </row>
    <row r="331" spans="1:10">
      <c r="A331" s="12" t="s">
        <v>21</v>
      </c>
      <c r="B331" s="3"/>
      <c r="C331" s="3"/>
      <c r="D331" s="7"/>
      <c r="E331" s="10"/>
      <c r="F331" s="19">
        <f>SUM(F322:G330)</f>
        <v>129777.1</v>
      </c>
      <c r="H331" s="8"/>
      <c r="I331" s="11"/>
      <c r="J331" s="5"/>
    </row>
    <row r="332" spans="1:10" ht="15.75" customHeight="1">
      <c r="A332" s="13" t="s">
        <v>22</v>
      </c>
      <c r="B332" s="13" t="s">
        <v>23</v>
      </c>
      <c r="C332" s="13" t="s">
        <v>24</v>
      </c>
      <c r="D332" s="14">
        <v>112325488</v>
      </c>
      <c r="E332" s="10"/>
      <c r="H332" s="8"/>
      <c r="I332" s="11"/>
      <c r="J332" s="5"/>
    </row>
    <row r="335" spans="1:10">
      <c r="A335" s="1" t="s">
        <v>0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3" t="s">
        <v>136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88" t="s">
        <v>0</v>
      </c>
      <c r="B337" s="88" t="s">
        <v>2</v>
      </c>
      <c r="C337" s="88" t="s">
        <v>3</v>
      </c>
      <c r="D337" s="88" t="s">
        <v>4</v>
      </c>
      <c r="E337" s="88" t="s">
        <v>5</v>
      </c>
      <c r="F337" s="88" t="s">
        <v>6</v>
      </c>
      <c r="G337" s="90"/>
      <c r="H337" s="91"/>
      <c r="I337" s="88" t="s">
        <v>7</v>
      </c>
      <c r="J337" s="88" t="s">
        <v>8</v>
      </c>
    </row>
    <row r="338" spans="1:10">
      <c r="A338" s="89"/>
      <c r="B338" s="89"/>
      <c r="C338" s="89"/>
      <c r="D338" s="89"/>
      <c r="E338" s="89"/>
      <c r="F338" s="4" t="s">
        <v>9</v>
      </c>
      <c r="G338" s="4" t="s">
        <v>10</v>
      </c>
      <c r="H338" s="4" t="s">
        <v>11</v>
      </c>
      <c r="I338" s="89"/>
      <c r="J338" s="89"/>
    </row>
    <row r="339" spans="1:10">
      <c r="A339" s="5" t="s">
        <v>1547</v>
      </c>
      <c r="B339" s="6">
        <v>44896.835506782409</v>
      </c>
      <c r="C339" s="5" t="s">
        <v>1515</v>
      </c>
      <c r="D339" s="7"/>
      <c r="E339" s="10"/>
      <c r="F339" s="8">
        <v>39813.699999999997</v>
      </c>
      <c r="I339" s="11" t="s">
        <v>9</v>
      </c>
      <c r="J339" s="5" t="s">
        <v>1517</v>
      </c>
    </row>
    <row r="340" spans="1:10">
      <c r="A340" s="12" t="s">
        <v>21</v>
      </c>
      <c r="B340" s="3"/>
      <c r="C340" s="3"/>
      <c r="D340" s="7"/>
      <c r="E340" s="10"/>
      <c r="G340" s="8"/>
      <c r="I340" s="11"/>
      <c r="J340" s="5"/>
    </row>
    <row r="341" spans="1:10" ht="15.75" customHeight="1">
      <c r="A341" s="13" t="s">
        <v>22</v>
      </c>
      <c r="B341" s="13" t="s">
        <v>23</v>
      </c>
      <c r="C341" s="13" t="s">
        <v>24</v>
      </c>
      <c r="D341" s="14">
        <v>112325490</v>
      </c>
      <c r="E341" s="10"/>
      <c r="G341" s="8"/>
      <c r="I341" s="11"/>
      <c r="J341" s="5"/>
    </row>
    <row r="344" spans="1:10">
      <c r="A344" s="1" t="s">
        <v>0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3" t="s">
        <v>139</v>
      </c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88" t="s">
        <v>0</v>
      </c>
      <c r="B346" s="88" t="s">
        <v>2</v>
      </c>
      <c r="C346" s="88" t="s">
        <v>3</v>
      </c>
      <c r="D346" s="88" t="s">
        <v>4</v>
      </c>
      <c r="E346" s="88" t="s">
        <v>5</v>
      </c>
      <c r="F346" s="88" t="s">
        <v>6</v>
      </c>
      <c r="G346" s="90"/>
      <c r="H346" s="91"/>
      <c r="I346" s="88" t="s">
        <v>7</v>
      </c>
      <c r="J346" s="88" t="s">
        <v>8</v>
      </c>
    </row>
    <row r="347" spans="1:10">
      <c r="A347" s="89"/>
      <c r="B347" s="89"/>
      <c r="C347" s="89"/>
      <c r="D347" s="89"/>
      <c r="E347" s="89"/>
      <c r="F347" s="4" t="s">
        <v>9</v>
      </c>
      <c r="G347" s="4" t="s">
        <v>10</v>
      </c>
      <c r="H347" s="4" t="s">
        <v>11</v>
      </c>
      <c r="I347" s="89"/>
      <c r="J347" s="89"/>
    </row>
    <row r="348" spans="1:10">
      <c r="A348" s="5" t="s">
        <v>1548</v>
      </c>
      <c r="B348" s="6">
        <v>44897.690414965276</v>
      </c>
      <c r="C348" s="5" t="s">
        <v>1515</v>
      </c>
      <c r="D348" s="9">
        <v>1.42622120221779E+16</v>
      </c>
      <c r="E348" s="10" t="s">
        <v>1516</v>
      </c>
      <c r="H348" s="8">
        <v>687.94</v>
      </c>
      <c r="I348" s="5" t="s">
        <v>15</v>
      </c>
      <c r="J348" s="5" t="s">
        <v>1517</v>
      </c>
    </row>
    <row r="349" spans="1:10">
      <c r="A349" s="5" t="s">
        <v>1548</v>
      </c>
      <c r="B349" s="6">
        <v>44897.690414965276</v>
      </c>
      <c r="C349" s="5" t="s">
        <v>1515</v>
      </c>
      <c r="D349" s="7">
        <v>3030971877</v>
      </c>
      <c r="E349" s="5" t="s">
        <v>14</v>
      </c>
      <c r="H349" s="8">
        <v>18151.900000000001</v>
      </c>
      <c r="I349" s="5" t="s">
        <v>15</v>
      </c>
      <c r="J349" s="5" t="s">
        <v>1517</v>
      </c>
    </row>
    <row r="350" spans="1:10">
      <c r="A350" s="5" t="s">
        <v>1548</v>
      </c>
      <c r="B350" s="6">
        <v>44897.690414965276</v>
      </c>
      <c r="C350" s="5" t="s">
        <v>1515</v>
      </c>
      <c r="D350" s="7">
        <v>3030555529</v>
      </c>
      <c r="E350" s="5" t="s">
        <v>14</v>
      </c>
      <c r="H350" s="8">
        <v>14713.2</v>
      </c>
      <c r="I350" s="5" t="s">
        <v>15</v>
      </c>
      <c r="J350" s="5" t="s">
        <v>1518</v>
      </c>
    </row>
    <row r="351" spans="1:10">
      <c r="A351" s="5" t="s">
        <v>1548</v>
      </c>
      <c r="B351" s="6">
        <v>44897.690414965276</v>
      </c>
      <c r="C351" s="5" t="s">
        <v>1515</v>
      </c>
      <c r="D351" s="7"/>
      <c r="E351" s="10"/>
      <c r="F351" s="8">
        <v>22227.3</v>
      </c>
      <c r="I351" s="11" t="s">
        <v>9</v>
      </c>
      <c r="J351" s="5" t="s">
        <v>1517</v>
      </c>
    </row>
    <row r="352" spans="1:10">
      <c r="A352" s="5" t="s">
        <v>1548</v>
      </c>
      <c r="B352" s="6">
        <v>44897.690414965276</v>
      </c>
      <c r="C352" s="5" t="s">
        <v>1515</v>
      </c>
      <c r="D352" s="7"/>
      <c r="E352" s="10"/>
      <c r="F352" s="8">
        <v>4739.5</v>
      </c>
      <c r="I352" s="11" t="s">
        <v>9</v>
      </c>
      <c r="J352" s="5" t="s">
        <v>1520</v>
      </c>
    </row>
    <row r="353" spans="1:10">
      <c r="A353" s="5" t="s">
        <v>1548</v>
      </c>
      <c r="B353" s="6">
        <v>44897.690414965276</v>
      </c>
      <c r="C353" s="5" t="s">
        <v>1515</v>
      </c>
      <c r="D353" s="7"/>
      <c r="E353" s="10"/>
      <c r="F353" s="8">
        <v>12241.5</v>
      </c>
      <c r="I353" s="11" t="s">
        <v>9</v>
      </c>
      <c r="J353" s="10" t="s">
        <v>1521</v>
      </c>
    </row>
    <row r="354" spans="1:10">
      <c r="A354" s="5" t="s">
        <v>1548</v>
      </c>
      <c r="B354" s="6">
        <v>44897.690414965276</v>
      </c>
      <c r="C354" s="5" t="s">
        <v>1515</v>
      </c>
      <c r="D354" s="7"/>
      <c r="E354" s="10"/>
      <c r="F354" s="8">
        <v>99207</v>
      </c>
      <c r="I354" s="11" t="s">
        <v>9</v>
      </c>
      <c r="J354" s="5" t="s">
        <v>1523</v>
      </c>
    </row>
    <row r="355" spans="1:10">
      <c r="A355" s="12" t="s">
        <v>21</v>
      </c>
      <c r="B355" s="3"/>
      <c r="C355" s="3"/>
      <c r="D355" s="7"/>
      <c r="E355" s="10"/>
      <c r="F355" s="20">
        <f>SUM(F348:G354)</f>
        <v>138415.29999999999</v>
      </c>
      <c r="H355" s="8"/>
      <c r="I355" s="11"/>
      <c r="J355" s="10"/>
    </row>
    <row r="356" spans="1:10" ht="15.75" customHeight="1">
      <c r="A356" s="13" t="s">
        <v>22</v>
      </c>
      <c r="B356" s="13" t="s">
        <v>23</v>
      </c>
      <c r="C356" s="13" t="s">
        <v>24</v>
      </c>
      <c r="D356" s="14">
        <v>112353684</v>
      </c>
      <c r="E356" s="10"/>
      <c r="H356" s="8"/>
      <c r="I356" s="11"/>
      <c r="J356" s="10"/>
    </row>
    <row r="359" spans="1:10">
      <c r="A359" s="1" t="s">
        <v>0</v>
      </c>
      <c r="B359" s="2"/>
      <c r="C359" s="2"/>
      <c r="D359" s="2"/>
      <c r="E359" s="2"/>
      <c r="F359" s="2"/>
      <c r="G359" s="2"/>
      <c r="H359" s="2"/>
      <c r="I359" s="2"/>
      <c r="J359" s="2"/>
    </row>
    <row r="360" spans="1:10">
      <c r="A360" s="3" t="s">
        <v>143</v>
      </c>
      <c r="B360" s="2"/>
      <c r="C360" s="2"/>
      <c r="D360" s="2"/>
      <c r="E360" s="2"/>
      <c r="F360" s="2"/>
      <c r="G360" s="2"/>
      <c r="H360" s="2"/>
      <c r="I360" s="2"/>
      <c r="J360" s="2"/>
    </row>
    <row r="361" spans="1:10">
      <c r="A361" s="88" t="s">
        <v>0</v>
      </c>
      <c r="B361" s="88" t="s">
        <v>2</v>
      </c>
      <c r="C361" s="88" t="s">
        <v>3</v>
      </c>
      <c r="D361" s="88" t="s">
        <v>4</v>
      </c>
      <c r="E361" s="88" t="s">
        <v>5</v>
      </c>
      <c r="F361" s="88" t="s">
        <v>6</v>
      </c>
      <c r="G361" s="90"/>
      <c r="H361" s="91"/>
      <c r="I361" s="88" t="s">
        <v>7</v>
      </c>
      <c r="J361" s="88" t="s">
        <v>8</v>
      </c>
    </row>
    <row r="362" spans="1:10">
      <c r="A362" s="89"/>
      <c r="B362" s="89"/>
      <c r="C362" s="89"/>
      <c r="D362" s="89"/>
      <c r="E362" s="89"/>
      <c r="F362" s="4" t="s">
        <v>9</v>
      </c>
      <c r="G362" s="4" t="s">
        <v>10</v>
      </c>
      <c r="H362" s="4" t="s">
        <v>11</v>
      </c>
      <c r="I362" s="89"/>
      <c r="J362" s="89"/>
    </row>
    <row r="363" spans="1:10">
      <c r="A363" s="15" t="s">
        <v>1363</v>
      </c>
      <c r="B363" s="16"/>
      <c r="C363" s="17"/>
      <c r="D363" s="7"/>
      <c r="E363" s="10"/>
      <c r="F363" s="8"/>
      <c r="I363" s="11"/>
      <c r="J363" s="5"/>
    </row>
    <row r="364" spans="1:10">
      <c r="A364" s="12" t="s">
        <v>21</v>
      </c>
      <c r="B364" s="3"/>
      <c r="C364" s="3"/>
      <c r="D364" s="7"/>
      <c r="E364" s="10"/>
      <c r="F364" s="76"/>
      <c r="G364" s="8"/>
      <c r="I364" s="11"/>
      <c r="J364" s="5"/>
    </row>
    <row r="365" spans="1:10">
      <c r="A365" s="13" t="s">
        <v>22</v>
      </c>
      <c r="B365" s="13" t="s">
        <v>23</v>
      </c>
      <c r="C365" s="13" t="s">
        <v>24</v>
      </c>
      <c r="D365" s="7"/>
      <c r="E365" s="10"/>
      <c r="G365" s="8"/>
      <c r="I365" s="11"/>
      <c r="J365" s="5"/>
    </row>
    <row r="368" spans="1:10">
      <c r="A368" s="1" t="s">
        <v>0</v>
      </c>
      <c r="B368" s="2"/>
      <c r="C368" s="2"/>
      <c r="D368" s="2"/>
      <c r="E368" s="2"/>
      <c r="F368" s="2"/>
      <c r="G368" s="2"/>
      <c r="H368" s="2"/>
      <c r="I368" s="2"/>
      <c r="J368" s="2"/>
    </row>
    <row r="369" spans="1:10">
      <c r="A369" s="3" t="s">
        <v>146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88" t="s">
        <v>0</v>
      </c>
      <c r="B370" s="88" t="s">
        <v>2</v>
      </c>
      <c r="C370" s="88" t="s">
        <v>3</v>
      </c>
      <c r="D370" s="88" t="s">
        <v>4</v>
      </c>
      <c r="E370" s="88" t="s">
        <v>5</v>
      </c>
      <c r="F370" s="88" t="s">
        <v>6</v>
      </c>
      <c r="G370" s="90"/>
      <c r="H370" s="91"/>
      <c r="I370" s="88" t="s">
        <v>7</v>
      </c>
      <c r="J370" s="88" t="s">
        <v>8</v>
      </c>
    </row>
    <row r="371" spans="1:10">
      <c r="A371" s="89"/>
      <c r="B371" s="89"/>
      <c r="C371" s="89"/>
      <c r="D371" s="89"/>
      <c r="E371" s="89"/>
      <c r="F371" s="4" t="s">
        <v>9</v>
      </c>
      <c r="G371" s="4" t="s">
        <v>10</v>
      </c>
      <c r="H371" s="4" t="s">
        <v>11</v>
      </c>
      <c r="I371" s="89"/>
      <c r="J371" s="89"/>
    </row>
    <row r="372" spans="1:10">
      <c r="A372" s="5" t="s">
        <v>1549</v>
      </c>
      <c r="B372" s="6">
        <v>44900.717835613417</v>
      </c>
      <c r="C372" s="5" t="s">
        <v>1515</v>
      </c>
      <c r="D372" s="7"/>
      <c r="E372" s="10"/>
      <c r="F372" s="8">
        <v>39918.1</v>
      </c>
      <c r="I372" s="11" t="s">
        <v>9</v>
      </c>
      <c r="J372" s="5" t="s">
        <v>1517</v>
      </c>
    </row>
    <row r="373" spans="1:10">
      <c r="A373" s="5" t="s">
        <v>1549</v>
      </c>
      <c r="B373" s="6">
        <v>44900.717835613417</v>
      </c>
      <c r="C373" s="5" t="s">
        <v>1515</v>
      </c>
      <c r="D373" s="7"/>
      <c r="E373" s="10"/>
      <c r="F373" s="8">
        <v>38099.5</v>
      </c>
      <c r="I373" s="11" t="s">
        <v>9</v>
      </c>
      <c r="J373" s="5" t="s">
        <v>1520</v>
      </c>
    </row>
    <row r="374" spans="1:10">
      <c r="A374" s="5" t="s">
        <v>1549</v>
      </c>
      <c r="B374" s="6">
        <v>44900.717835613417</v>
      </c>
      <c r="C374" s="5" t="s">
        <v>1515</v>
      </c>
      <c r="D374" s="7"/>
      <c r="E374" s="10"/>
      <c r="F374" s="8">
        <v>29445.8</v>
      </c>
      <c r="I374" s="11" t="s">
        <v>9</v>
      </c>
      <c r="J374" s="10" t="s">
        <v>1521</v>
      </c>
    </row>
    <row r="375" spans="1:10">
      <c r="A375" s="12" t="s">
        <v>21</v>
      </c>
      <c r="B375" s="3"/>
      <c r="C375" s="3"/>
      <c r="D375" s="7"/>
      <c r="E375" s="10"/>
      <c r="F375" s="19">
        <f>SUM(F372:G374)</f>
        <v>107463.40000000001</v>
      </c>
      <c r="H375" s="8"/>
      <c r="I375" s="11"/>
      <c r="J375" s="5"/>
    </row>
    <row r="376" spans="1:10" ht="15.75" customHeight="1">
      <c r="A376" s="13" t="s">
        <v>22</v>
      </c>
      <c r="B376" s="13" t="s">
        <v>23</v>
      </c>
      <c r="C376" s="13" t="s">
        <v>24</v>
      </c>
      <c r="D376" s="14">
        <v>112370478</v>
      </c>
      <c r="E376" s="10"/>
      <c r="H376" s="8"/>
      <c r="I376" s="11"/>
      <c r="J376" s="5"/>
    </row>
    <row r="379" spans="1:10">
      <c r="A379" s="1" t="s">
        <v>0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3" t="s">
        <v>152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88" t="s">
        <v>0</v>
      </c>
      <c r="B381" s="88" t="s">
        <v>2</v>
      </c>
      <c r="C381" s="88" t="s">
        <v>3</v>
      </c>
      <c r="D381" s="88" t="s">
        <v>4</v>
      </c>
      <c r="E381" s="88" t="s">
        <v>5</v>
      </c>
      <c r="F381" s="88" t="s">
        <v>6</v>
      </c>
      <c r="G381" s="90"/>
      <c r="H381" s="91"/>
      <c r="I381" s="88" t="s">
        <v>7</v>
      </c>
      <c r="J381" s="88" t="s">
        <v>8</v>
      </c>
    </row>
    <row r="382" spans="1:10">
      <c r="A382" s="89"/>
      <c r="B382" s="89"/>
      <c r="C382" s="89"/>
      <c r="D382" s="89"/>
      <c r="E382" s="89"/>
      <c r="F382" s="4" t="s">
        <v>9</v>
      </c>
      <c r="G382" s="4" t="s">
        <v>10</v>
      </c>
      <c r="H382" s="4" t="s">
        <v>11</v>
      </c>
      <c r="I382" s="89"/>
      <c r="J382" s="89"/>
    </row>
    <row r="383" spans="1:10">
      <c r="A383" s="5" t="s">
        <v>1550</v>
      </c>
      <c r="B383" s="6">
        <v>44901.681100694441</v>
      </c>
      <c r="C383" s="5" t="s">
        <v>1515</v>
      </c>
      <c r="D383" s="7"/>
      <c r="E383" s="10"/>
      <c r="F383" s="8">
        <v>16650.099999999999</v>
      </c>
      <c r="I383" s="11" t="s">
        <v>9</v>
      </c>
      <c r="J383" s="5" t="s">
        <v>1517</v>
      </c>
    </row>
    <row r="384" spans="1:10">
      <c r="A384" s="5" t="s">
        <v>1550</v>
      </c>
      <c r="B384" s="6">
        <v>44901.681100694441</v>
      </c>
      <c r="C384" s="5" t="s">
        <v>1515</v>
      </c>
      <c r="D384" s="7"/>
      <c r="E384" s="10"/>
      <c r="F384" s="8">
        <v>7023.1</v>
      </c>
      <c r="I384" s="11" t="s">
        <v>9</v>
      </c>
      <c r="J384" s="5" t="s">
        <v>1520</v>
      </c>
    </row>
    <row r="385" spans="1:10">
      <c r="A385" s="5" t="s">
        <v>1550</v>
      </c>
      <c r="B385" s="6">
        <v>44901.681100694441</v>
      </c>
      <c r="C385" s="5" t="s">
        <v>1515</v>
      </c>
      <c r="D385" s="7"/>
      <c r="E385" s="10"/>
      <c r="F385" s="8">
        <v>1601.4</v>
      </c>
      <c r="I385" s="11" t="s">
        <v>9</v>
      </c>
      <c r="J385" s="10" t="s">
        <v>1521</v>
      </c>
    </row>
    <row r="386" spans="1:10">
      <c r="A386" s="5" t="s">
        <v>1550</v>
      </c>
      <c r="B386" s="6">
        <v>44901.681100694441</v>
      </c>
      <c r="C386" s="5" t="s">
        <v>1515</v>
      </c>
      <c r="D386" s="7"/>
      <c r="E386" s="10"/>
      <c r="F386" s="8">
        <v>42125.1</v>
      </c>
      <c r="I386" s="11" t="s">
        <v>9</v>
      </c>
      <c r="J386" s="10" t="s">
        <v>1530</v>
      </c>
    </row>
    <row r="387" spans="1:10">
      <c r="A387" s="12" t="s">
        <v>21</v>
      </c>
      <c r="B387" s="3"/>
      <c r="C387" s="3"/>
      <c r="D387" s="7"/>
      <c r="E387" s="10"/>
      <c r="F387" s="19">
        <f>SUM(F383:G386)</f>
        <v>67399.7</v>
      </c>
      <c r="H387" s="8"/>
      <c r="I387" s="11"/>
      <c r="J387" s="10"/>
    </row>
    <row r="388" spans="1:10" ht="15.75" customHeight="1">
      <c r="A388" s="13" t="s">
        <v>22</v>
      </c>
      <c r="B388" s="13" t="s">
        <v>23</v>
      </c>
      <c r="C388" s="13" t="s">
        <v>24</v>
      </c>
      <c r="D388" s="14">
        <v>112370479</v>
      </c>
      <c r="E388" s="10"/>
      <c r="H388" s="8"/>
      <c r="I388" s="11"/>
      <c r="J388" s="10"/>
    </row>
    <row r="389" spans="1:10">
      <c r="A389" s="5"/>
      <c r="B389" s="6"/>
      <c r="C389" s="5"/>
      <c r="D389" s="7"/>
      <c r="E389" s="10"/>
      <c r="H389" s="8"/>
      <c r="I389" s="11"/>
      <c r="J389" s="10"/>
    </row>
    <row r="391" spans="1:10">
      <c r="A391" s="1" t="s">
        <v>0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3" t="s">
        <v>155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88" t="s">
        <v>0</v>
      </c>
      <c r="B393" s="88" t="s">
        <v>2</v>
      </c>
      <c r="C393" s="88" t="s">
        <v>3</v>
      </c>
      <c r="D393" s="88" t="s">
        <v>4</v>
      </c>
      <c r="E393" s="88" t="s">
        <v>5</v>
      </c>
      <c r="F393" s="88" t="s">
        <v>6</v>
      </c>
      <c r="G393" s="90"/>
      <c r="H393" s="91"/>
      <c r="I393" s="88" t="s">
        <v>7</v>
      </c>
      <c r="J393" s="88" t="s">
        <v>8</v>
      </c>
    </row>
    <row r="394" spans="1:10">
      <c r="A394" s="89"/>
      <c r="B394" s="89"/>
      <c r="C394" s="89"/>
      <c r="D394" s="89"/>
      <c r="E394" s="89"/>
      <c r="F394" s="4" t="s">
        <v>9</v>
      </c>
      <c r="G394" s="4" t="s">
        <v>10</v>
      </c>
      <c r="H394" s="4" t="s">
        <v>11</v>
      </c>
      <c r="I394" s="89"/>
      <c r="J394" s="89"/>
    </row>
    <row r="395" spans="1:10">
      <c r="A395" s="5" t="s">
        <v>1551</v>
      </c>
      <c r="B395" s="6">
        <v>44902.781492789349</v>
      </c>
      <c r="C395" s="5" t="s">
        <v>1515</v>
      </c>
      <c r="D395" s="7"/>
      <c r="E395" s="10"/>
      <c r="F395" s="8">
        <v>32167.9</v>
      </c>
      <c r="I395" s="11" t="s">
        <v>9</v>
      </c>
      <c r="J395" s="5" t="s">
        <v>1517</v>
      </c>
    </row>
    <row r="396" spans="1:10">
      <c r="A396" s="5" t="s">
        <v>1551</v>
      </c>
      <c r="B396" s="6">
        <v>44902.781492789349</v>
      </c>
      <c r="C396" s="5" t="s">
        <v>1515</v>
      </c>
      <c r="D396" s="7"/>
      <c r="E396" s="10"/>
      <c r="F396" s="8">
        <v>23770.9</v>
      </c>
      <c r="I396" s="11" t="s">
        <v>9</v>
      </c>
      <c r="J396" s="5" t="s">
        <v>1520</v>
      </c>
    </row>
    <row r="397" spans="1:10">
      <c r="A397" s="5" t="s">
        <v>1551</v>
      </c>
      <c r="B397" s="6">
        <v>44902.781492789349</v>
      </c>
      <c r="C397" s="5" t="s">
        <v>1515</v>
      </c>
      <c r="D397" s="7"/>
      <c r="E397" s="10"/>
      <c r="F397" s="8">
        <v>16962.2</v>
      </c>
      <c r="I397" s="11" t="s">
        <v>9</v>
      </c>
      <c r="J397" s="10" t="s">
        <v>1521</v>
      </c>
    </row>
    <row r="398" spans="1:10">
      <c r="A398" s="12" t="s">
        <v>21</v>
      </c>
      <c r="B398" s="3"/>
      <c r="C398" s="3"/>
      <c r="D398" s="7"/>
      <c r="E398" s="10"/>
      <c r="F398" s="19">
        <f>SUM(F395:G397)</f>
        <v>72901</v>
      </c>
      <c r="H398" s="8"/>
      <c r="I398" s="11"/>
      <c r="J398" s="5"/>
    </row>
    <row r="399" spans="1:10" ht="15.75" customHeight="1">
      <c r="A399" s="13" t="s">
        <v>22</v>
      </c>
      <c r="B399" s="13" t="s">
        <v>23</v>
      </c>
      <c r="C399" s="13" t="s">
        <v>24</v>
      </c>
      <c r="D399" s="14">
        <v>112387936</v>
      </c>
      <c r="E399" s="10"/>
      <c r="H399" s="8"/>
      <c r="I399" s="11"/>
      <c r="J399" s="5"/>
    </row>
    <row r="402" spans="1:10">
      <c r="A402" s="1" t="s">
        <v>0</v>
      </c>
      <c r="B402" s="2"/>
      <c r="C402" s="2"/>
      <c r="D402" s="2"/>
      <c r="E402" s="2"/>
      <c r="F402" s="2"/>
      <c r="G402" s="2"/>
      <c r="H402" s="2"/>
      <c r="I402" s="2"/>
      <c r="J402" s="2"/>
    </row>
    <row r="403" spans="1:10">
      <c r="A403" s="3" t="s">
        <v>159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88" t="s">
        <v>0</v>
      </c>
      <c r="B404" s="88" t="s">
        <v>2</v>
      </c>
      <c r="C404" s="88" t="s">
        <v>3</v>
      </c>
      <c r="D404" s="88" t="s">
        <v>4</v>
      </c>
      <c r="E404" s="88" t="s">
        <v>5</v>
      </c>
      <c r="F404" s="88" t="s">
        <v>6</v>
      </c>
      <c r="G404" s="90"/>
      <c r="H404" s="91"/>
      <c r="I404" s="88" t="s">
        <v>7</v>
      </c>
      <c r="J404" s="88" t="s">
        <v>8</v>
      </c>
    </row>
    <row r="405" spans="1:10">
      <c r="A405" s="89"/>
      <c r="B405" s="89"/>
      <c r="C405" s="89"/>
      <c r="D405" s="89"/>
      <c r="E405" s="89"/>
      <c r="F405" s="4" t="s">
        <v>9</v>
      </c>
      <c r="G405" s="4" t="s">
        <v>10</v>
      </c>
      <c r="H405" s="4" t="s">
        <v>11</v>
      </c>
      <c r="I405" s="89"/>
      <c r="J405" s="89"/>
    </row>
    <row r="406" spans="1:10">
      <c r="A406" s="5" t="s">
        <v>1552</v>
      </c>
      <c r="B406" s="6">
        <v>44903.727097511583</v>
      </c>
      <c r="C406" s="5" t="s">
        <v>1515</v>
      </c>
      <c r="D406" s="7">
        <v>366263</v>
      </c>
      <c r="E406" s="10" t="s">
        <v>1516</v>
      </c>
      <c r="H406" s="8">
        <v>2229.5300000000002</v>
      </c>
      <c r="I406" s="5" t="s">
        <v>15</v>
      </c>
      <c r="J406" s="5" t="s">
        <v>1517</v>
      </c>
    </row>
    <row r="407" spans="1:10">
      <c r="A407" s="5" t="s">
        <v>1552</v>
      </c>
      <c r="B407" s="6">
        <v>44903.727097511583</v>
      </c>
      <c r="C407" s="5" t="s">
        <v>1515</v>
      </c>
      <c r="D407" s="7"/>
      <c r="E407" s="10"/>
      <c r="F407" s="8">
        <v>49352.3</v>
      </c>
      <c r="I407" s="11" t="s">
        <v>9</v>
      </c>
      <c r="J407" s="5" t="s">
        <v>1517</v>
      </c>
    </row>
    <row r="408" spans="1:10">
      <c r="A408" s="5" t="s">
        <v>1552</v>
      </c>
      <c r="B408" s="6">
        <v>44903.727097511583</v>
      </c>
      <c r="C408" s="5" t="s">
        <v>1515</v>
      </c>
      <c r="D408" s="7"/>
      <c r="E408" s="10"/>
      <c r="F408" s="8">
        <v>13400.9</v>
      </c>
      <c r="I408" s="11" t="s">
        <v>9</v>
      </c>
      <c r="J408" s="5" t="s">
        <v>1520</v>
      </c>
    </row>
    <row r="409" spans="1:10">
      <c r="A409" s="5" t="s">
        <v>1552</v>
      </c>
      <c r="B409" s="6">
        <v>44903.727097511583</v>
      </c>
      <c r="C409" s="5" t="s">
        <v>1515</v>
      </c>
      <c r="D409" s="7"/>
      <c r="E409" s="10"/>
      <c r="F409" s="8">
        <v>27865.200000000001</v>
      </c>
      <c r="I409" s="11" t="s">
        <v>9</v>
      </c>
      <c r="J409" s="10" t="s">
        <v>1521</v>
      </c>
    </row>
    <row r="410" spans="1:10">
      <c r="A410" s="5" t="s">
        <v>1552</v>
      </c>
      <c r="B410" s="6">
        <v>44903.727097511583</v>
      </c>
      <c r="C410" s="5" t="s">
        <v>1515</v>
      </c>
      <c r="D410" s="7"/>
      <c r="E410" s="10"/>
      <c r="F410" s="8">
        <v>20732.5</v>
      </c>
      <c r="I410" s="11" t="s">
        <v>9</v>
      </c>
      <c r="J410" s="10" t="s">
        <v>1530</v>
      </c>
    </row>
    <row r="411" spans="1:10">
      <c r="A411" s="12" t="s">
        <v>21</v>
      </c>
      <c r="B411" s="3"/>
      <c r="C411" s="3"/>
      <c r="D411" s="7"/>
      <c r="E411" s="10"/>
      <c r="F411" s="19">
        <f>SUM(F406:G410)</f>
        <v>111350.90000000001</v>
      </c>
      <c r="H411" s="8"/>
      <c r="I411" s="11"/>
      <c r="J411" s="10"/>
    </row>
    <row r="412" spans="1:10" ht="15.75" customHeight="1">
      <c r="A412" s="13" t="s">
        <v>22</v>
      </c>
      <c r="B412" s="13" t="s">
        <v>23</v>
      </c>
      <c r="C412" s="13" t="s">
        <v>24</v>
      </c>
      <c r="D412" s="14">
        <v>112387938</v>
      </c>
      <c r="E412" s="10"/>
      <c r="H412" s="8"/>
      <c r="I412" s="11"/>
      <c r="J412" s="10"/>
    </row>
    <row r="415" spans="1:10">
      <c r="A415" s="1" t="s">
        <v>0</v>
      </c>
      <c r="B415" s="2"/>
      <c r="C415" s="2"/>
      <c r="D415" s="2"/>
      <c r="E415" s="2"/>
      <c r="F415" s="2"/>
      <c r="G415" s="2"/>
      <c r="H415" s="2"/>
      <c r="I415" s="2"/>
      <c r="J415" s="2"/>
    </row>
    <row r="416" spans="1:10">
      <c r="A416" s="3" t="s">
        <v>162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88" t="s">
        <v>0</v>
      </c>
      <c r="B417" s="88" t="s">
        <v>2</v>
      </c>
      <c r="C417" s="88" t="s">
        <v>3</v>
      </c>
      <c r="D417" s="88" t="s">
        <v>4</v>
      </c>
      <c r="E417" s="88" t="s">
        <v>5</v>
      </c>
      <c r="F417" s="88" t="s">
        <v>6</v>
      </c>
      <c r="G417" s="90"/>
      <c r="H417" s="91"/>
      <c r="I417" s="88" t="s">
        <v>7</v>
      </c>
      <c r="J417" s="88" t="s">
        <v>8</v>
      </c>
    </row>
    <row r="418" spans="1:10">
      <c r="A418" s="89"/>
      <c r="B418" s="89"/>
      <c r="C418" s="89"/>
      <c r="D418" s="89"/>
      <c r="E418" s="89"/>
      <c r="F418" s="4" t="s">
        <v>9</v>
      </c>
      <c r="G418" s="4" t="s">
        <v>10</v>
      </c>
      <c r="H418" s="4" t="s">
        <v>11</v>
      </c>
      <c r="I418" s="89"/>
      <c r="J418" s="89"/>
    </row>
    <row r="419" spans="1:10">
      <c r="A419" s="5" t="s">
        <v>1553</v>
      </c>
      <c r="B419" s="6">
        <v>44904.698065277778</v>
      </c>
      <c r="C419" s="5" t="s">
        <v>1515</v>
      </c>
      <c r="D419" s="9">
        <v>1.426221209694051E+16</v>
      </c>
      <c r="E419" s="10" t="s">
        <v>1516</v>
      </c>
      <c r="H419" s="8">
        <v>72.599999999999994</v>
      </c>
      <c r="I419" s="5" t="s">
        <v>15</v>
      </c>
      <c r="J419" s="5" t="s">
        <v>1517</v>
      </c>
    </row>
    <row r="420" spans="1:10">
      <c r="A420" s="5" t="s">
        <v>1553</v>
      </c>
      <c r="B420" s="6">
        <v>44904.698065277778</v>
      </c>
      <c r="C420" s="5" t="s">
        <v>1515</v>
      </c>
      <c r="D420" s="7">
        <v>3039675934</v>
      </c>
      <c r="E420" s="5" t="s">
        <v>14</v>
      </c>
      <c r="H420" s="8">
        <v>26895.68</v>
      </c>
      <c r="I420" s="5" t="s">
        <v>15</v>
      </c>
      <c r="J420" s="5" t="s">
        <v>1517</v>
      </c>
    </row>
    <row r="421" spans="1:10">
      <c r="A421" s="5" t="s">
        <v>1553</v>
      </c>
      <c r="B421" s="6">
        <v>44904.698065277778</v>
      </c>
      <c r="C421" s="5" t="s">
        <v>1515</v>
      </c>
      <c r="F421" s="8">
        <v>26219.4</v>
      </c>
      <c r="I421" s="11" t="s">
        <v>9</v>
      </c>
      <c r="J421" s="5" t="s">
        <v>1517</v>
      </c>
    </row>
    <row r="422" spans="1:10">
      <c r="A422" s="5" t="s">
        <v>1553</v>
      </c>
      <c r="B422" s="6">
        <v>44904.698065277778</v>
      </c>
      <c r="C422" s="5" t="s">
        <v>1515</v>
      </c>
      <c r="F422" s="8">
        <v>37734.300000000003</v>
      </c>
      <c r="I422" s="11" t="s">
        <v>9</v>
      </c>
      <c r="J422" s="5" t="s">
        <v>1520</v>
      </c>
    </row>
    <row r="423" spans="1:10">
      <c r="A423" s="5" t="s">
        <v>1553</v>
      </c>
      <c r="B423" s="6">
        <v>44904.698065277778</v>
      </c>
      <c r="C423" s="5" t="s">
        <v>1515</v>
      </c>
      <c r="F423" s="8">
        <v>17874.8</v>
      </c>
      <c r="I423" s="11" t="s">
        <v>9</v>
      </c>
      <c r="J423" s="10" t="s">
        <v>1521</v>
      </c>
    </row>
    <row r="424" spans="1:10">
      <c r="A424" s="12" t="s">
        <v>21</v>
      </c>
      <c r="B424" s="3"/>
      <c r="C424" s="3"/>
      <c r="F424" s="42">
        <f>SUM(F421:F423)</f>
        <v>81828.5</v>
      </c>
    </row>
    <row r="425" spans="1:10">
      <c r="A425" s="13" t="s">
        <v>22</v>
      </c>
      <c r="B425" s="13" t="s">
        <v>23</v>
      </c>
      <c r="C425" s="13" t="s">
        <v>24</v>
      </c>
      <c r="D425" s="80">
        <v>112399606</v>
      </c>
    </row>
    <row r="428" spans="1:10">
      <c r="A428" s="1" t="s">
        <v>0</v>
      </c>
      <c r="B428" s="2"/>
      <c r="C428" s="2"/>
      <c r="D428" s="2"/>
      <c r="E428" s="2"/>
      <c r="F428" s="2"/>
      <c r="G428" s="2"/>
      <c r="H428" s="2"/>
      <c r="I428" s="2"/>
      <c r="J428" s="2"/>
    </row>
    <row r="429" spans="1:10">
      <c r="A429" s="3" t="s">
        <v>167</v>
      </c>
      <c r="B429" s="2"/>
      <c r="C429" s="2"/>
      <c r="D429" s="2"/>
      <c r="E429" s="2"/>
      <c r="F429" s="2"/>
      <c r="G429" s="2"/>
      <c r="H429" s="2"/>
      <c r="I429" s="2"/>
      <c r="J429" s="2"/>
    </row>
    <row r="430" spans="1:10">
      <c r="A430" s="88" t="s">
        <v>0</v>
      </c>
      <c r="B430" s="88" t="s">
        <v>2</v>
      </c>
      <c r="C430" s="88" t="s">
        <v>3</v>
      </c>
      <c r="D430" s="88" t="s">
        <v>4</v>
      </c>
      <c r="E430" s="88" t="s">
        <v>5</v>
      </c>
      <c r="F430" s="88" t="s">
        <v>6</v>
      </c>
      <c r="G430" s="90"/>
      <c r="H430" s="91"/>
      <c r="I430" s="88" t="s">
        <v>7</v>
      </c>
      <c r="J430" s="88" t="s">
        <v>8</v>
      </c>
    </row>
    <row r="431" spans="1:10">
      <c r="A431" s="89"/>
      <c r="B431" s="89"/>
      <c r="C431" s="89"/>
      <c r="D431" s="89"/>
      <c r="E431" s="89"/>
      <c r="F431" s="4" t="s">
        <v>9</v>
      </c>
      <c r="G431" s="4" t="s">
        <v>10</v>
      </c>
      <c r="H431" s="4" t="s">
        <v>11</v>
      </c>
      <c r="I431" s="89"/>
      <c r="J431" s="89"/>
    </row>
    <row r="432" spans="1:10">
      <c r="A432" s="5" t="s">
        <v>1554</v>
      </c>
      <c r="B432" s="6">
        <v>44907.709485243053</v>
      </c>
      <c r="C432" s="5" t="s">
        <v>1515</v>
      </c>
      <c r="D432" s="7">
        <v>31187541</v>
      </c>
      <c r="E432" s="5" t="s">
        <v>14</v>
      </c>
      <c r="H432" s="8">
        <v>11848.3</v>
      </c>
      <c r="I432" s="5" t="s">
        <v>15</v>
      </c>
      <c r="J432" s="5" t="s">
        <v>1517</v>
      </c>
    </row>
    <row r="433" spans="1:10">
      <c r="A433" s="5" t="s">
        <v>1554</v>
      </c>
      <c r="B433" s="6">
        <v>44907.709485243053</v>
      </c>
      <c r="C433" s="5" t="s">
        <v>1515</v>
      </c>
      <c r="D433" s="7">
        <v>31187464</v>
      </c>
      <c r="E433" s="5" t="s">
        <v>14</v>
      </c>
      <c r="H433" s="8">
        <v>1971.49</v>
      </c>
      <c r="I433" s="5" t="s">
        <v>15</v>
      </c>
      <c r="J433" s="5" t="s">
        <v>1517</v>
      </c>
    </row>
    <row r="434" spans="1:10">
      <c r="A434" s="5" t="s">
        <v>1554</v>
      </c>
      <c r="B434" s="6">
        <v>44907.709485243053</v>
      </c>
      <c r="C434" s="5" t="s">
        <v>1515</v>
      </c>
      <c r="D434" s="7">
        <v>4542</v>
      </c>
      <c r="E434" s="5" t="s">
        <v>1555</v>
      </c>
      <c r="H434" s="8">
        <v>17218.32</v>
      </c>
      <c r="I434" s="5" t="s">
        <v>15</v>
      </c>
      <c r="J434" s="5" t="s">
        <v>1518</v>
      </c>
    </row>
    <row r="435" spans="1:10">
      <c r="A435" s="5" t="s">
        <v>1554</v>
      </c>
      <c r="B435" s="6">
        <v>44907.709485243053</v>
      </c>
      <c r="C435" s="5" t="s">
        <v>1515</v>
      </c>
      <c r="D435" s="7">
        <v>70197</v>
      </c>
      <c r="E435" s="5" t="s">
        <v>1555</v>
      </c>
      <c r="H435" s="8">
        <v>12276.6</v>
      </c>
      <c r="I435" s="5" t="s">
        <v>15</v>
      </c>
      <c r="J435" s="5" t="s">
        <v>1518</v>
      </c>
    </row>
    <row r="436" spans="1:10">
      <c r="A436" s="5" t="s">
        <v>1554</v>
      </c>
      <c r="B436" s="6">
        <v>44907.709485243053</v>
      </c>
      <c r="C436" s="5" t="s">
        <v>1515</v>
      </c>
      <c r="D436" s="7"/>
      <c r="E436" s="10"/>
      <c r="F436" s="8">
        <v>57411.6</v>
      </c>
      <c r="I436" s="11" t="s">
        <v>9</v>
      </c>
      <c r="J436" s="5" t="s">
        <v>1517</v>
      </c>
    </row>
    <row r="437" spans="1:10">
      <c r="A437" s="5" t="s">
        <v>1554</v>
      </c>
      <c r="B437" s="6">
        <v>44907.709485243053</v>
      </c>
      <c r="C437" s="5" t="s">
        <v>1515</v>
      </c>
      <c r="F437" s="8">
        <v>41452.5</v>
      </c>
      <c r="I437" s="11" t="s">
        <v>9</v>
      </c>
      <c r="J437" s="5" t="s">
        <v>1520</v>
      </c>
    </row>
    <row r="438" spans="1:10">
      <c r="A438" s="5" t="s">
        <v>1554</v>
      </c>
      <c r="B438" s="6">
        <v>44907.709485243053</v>
      </c>
      <c r="C438" s="5" t="s">
        <v>1515</v>
      </c>
      <c r="F438" s="8">
        <v>9393</v>
      </c>
      <c r="I438" s="11" t="s">
        <v>9</v>
      </c>
      <c r="J438" s="10" t="s">
        <v>1521</v>
      </c>
    </row>
    <row r="439" spans="1:10">
      <c r="A439" s="12" t="s">
        <v>21</v>
      </c>
      <c r="B439" s="3"/>
      <c r="C439" s="3"/>
      <c r="F439" s="42">
        <f>SUM(F436:F438)</f>
        <v>108257.1</v>
      </c>
    </row>
    <row r="440" spans="1:10" ht="15.75" customHeight="1">
      <c r="A440" s="13" t="s">
        <v>22</v>
      </c>
      <c r="B440" s="13" t="s">
        <v>23</v>
      </c>
      <c r="C440" s="13" t="s">
        <v>24</v>
      </c>
      <c r="D440" s="14">
        <v>112413118</v>
      </c>
    </row>
    <row r="443" spans="1:10">
      <c r="A443" s="1" t="s">
        <v>0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3" t="s">
        <v>171</v>
      </c>
      <c r="B444" s="2"/>
      <c r="C444" s="2"/>
      <c r="D444" s="2"/>
      <c r="E444" s="2"/>
      <c r="F444" s="2"/>
      <c r="G444" s="2"/>
      <c r="H444" s="2"/>
      <c r="I444" s="2"/>
      <c r="J444" s="2"/>
    </row>
    <row r="445" spans="1:10">
      <c r="A445" s="88" t="s">
        <v>0</v>
      </c>
      <c r="B445" s="88" t="s">
        <v>2</v>
      </c>
      <c r="C445" s="88" t="s">
        <v>3</v>
      </c>
      <c r="D445" s="88" t="s">
        <v>4</v>
      </c>
      <c r="E445" s="88" t="s">
        <v>5</v>
      </c>
      <c r="F445" s="88" t="s">
        <v>6</v>
      </c>
      <c r="G445" s="90"/>
      <c r="H445" s="91"/>
      <c r="I445" s="88" t="s">
        <v>7</v>
      </c>
      <c r="J445" s="88" t="s">
        <v>8</v>
      </c>
    </row>
    <row r="446" spans="1:10">
      <c r="A446" s="89"/>
      <c r="B446" s="89"/>
      <c r="C446" s="89"/>
      <c r="D446" s="89"/>
      <c r="E446" s="89"/>
      <c r="F446" s="4" t="s">
        <v>9</v>
      </c>
      <c r="G446" s="4" t="s">
        <v>10</v>
      </c>
      <c r="H446" s="4" t="s">
        <v>11</v>
      </c>
      <c r="I446" s="89"/>
      <c r="J446" s="89"/>
    </row>
    <row r="447" spans="1:10">
      <c r="A447" s="5" t="s">
        <v>1556</v>
      </c>
      <c r="B447" s="6">
        <v>44908.691124143523</v>
      </c>
      <c r="C447" s="5" t="s">
        <v>1515</v>
      </c>
      <c r="F447" s="8">
        <v>51913.5</v>
      </c>
      <c r="I447" s="11" t="s">
        <v>9</v>
      </c>
      <c r="J447" s="5" t="s">
        <v>1517</v>
      </c>
    </row>
    <row r="448" spans="1:10">
      <c r="A448" s="5" t="s">
        <v>1556</v>
      </c>
      <c r="B448" s="6">
        <v>44908.691124143523</v>
      </c>
      <c r="C448" s="5" t="s">
        <v>1515</v>
      </c>
      <c r="F448" s="8">
        <v>11596.4</v>
      </c>
      <c r="I448" s="11" t="s">
        <v>9</v>
      </c>
      <c r="J448" s="5" t="s">
        <v>1520</v>
      </c>
    </row>
    <row r="449" spans="1:10">
      <c r="A449" s="5" t="s">
        <v>1556</v>
      </c>
      <c r="B449" s="6">
        <v>44908.691124143523</v>
      </c>
      <c r="C449" s="5" t="s">
        <v>1515</v>
      </c>
      <c r="F449" s="8">
        <v>87643.9</v>
      </c>
      <c r="I449" s="11" t="s">
        <v>9</v>
      </c>
      <c r="J449" s="10" t="s">
        <v>1530</v>
      </c>
    </row>
    <row r="450" spans="1:10">
      <c r="A450" s="12" t="s">
        <v>21</v>
      </c>
      <c r="B450" s="3"/>
      <c r="C450" s="3"/>
      <c r="D450" s="83">
        <f>149065.8+2088</f>
        <v>151153.79999999999</v>
      </c>
      <c r="F450" s="42">
        <f>SUM(F447:F449)</f>
        <v>151153.79999999999</v>
      </c>
    </row>
    <row r="451" spans="1:10">
      <c r="A451" s="13" t="s">
        <v>22</v>
      </c>
      <c r="B451" s="13" t="s">
        <v>23</v>
      </c>
      <c r="C451" s="13" t="s">
        <v>24</v>
      </c>
    </row>
    <row r="452" spans="1:10" ht="15.75" customHeight="1">
      <c r="D452" s="14">
        <v>112413124</v>
      </c>
    </row>
    <row r="453" spans="1:10" ht="15.75" customHeight="1">
      <c r="D453" s="14">
        <v>112413279</v>
      </c>
    </row>
    <row r="455" spans="1:10">
      <c r="A455" s="1" t="s">
        <v>0</v>
      </c>
      <c r="B455" s="2"/>
      <c r="C455" s="2"/>
      <c r="D455" s="2"/>
      <c r="E455" s="2"/>
      <c r="F455" s="2"/>
      <c r="G455" s="2"/>
      <c r="H455" s="2"/>
      <c r="I455" s="2"/>
      <c r="J455" s="2"/>
    </row>
    <row r="456" spans="1:10">
      <c r="A456" s="3" t="s">
        <v>174</v>
      </c>
      <c r="B456" s="2"/>
      <c r="C456" s="2"/>
      <c r="D456" s="2"/>
      <c r="E456" s="2"/>
      <c r="F456" s="2"/>
      <c r="G456" s="2"/>
      <c r="H456" s="2"/>
      <c r="I456" s="2"/>
      <c r="J456" s="2"/>
    </row>
    <row r="457" spans="1:10">
      <c r="A457" s="88" t="s">
        <v>0</v>
      </c>
      <c r="B457" s="88" t="s">
        <v>2</v>
      </c>
      <c r="C457" s="88" t="s">
        <v>3</v>
      </c>
      <c r="D457" s="88" t="s">
        <v>4</v>
      </c>
      <c r="E457" s="88" t="s">
        <v>5</v>
      </c>
      <c r="F457" s="88" t="s">
        <v>6</v>
      </c>
      <c r="G457" s="90"/>
      <c r="H457" s="91"/>
      <c r="I457" s="88" t="s">
        <v>7</v>
      </c>
      <c r="J457" s="88" t="s">
        <v>8</v>
      </c>
    </row>
    <row r="458" spans="1:10">
      <c r="A458" s="89"/>
      <c r="B458" s="89"/>
      <c r="C458" s="89"/>
      <c r="D458" s="89"/>
      <c r="E458" s="89"/>
      <c r="F458" s="4" t="s">
        <v>9</v>
      </c>
      <c r="G458" s="4" t="s">
        <v>10</v>
      </c>
      <c r="H458" s="4" t="s">
        <v>11</v>
      </c>
      <c r="I458" s="89"/>
      <c r="J458" s="89"/>
    </row>
    <row r="459" spans="1:10">
      <c r="A459" s="5" t="s">
        <v>1557</v>
      </c>
      <c r="B459" s="6">
        <v>44909.72098244213</v>
      </c>
      <c r="C459" s="5" t="s">
        <v>1515</v>
      </c>
      <c r="D459" s="7"/>
      <c r="E459" s="10"/>
      <c r="F459" s="8">
        <v>25452.7</v>
      </c>
      <c r="I459" s="11" t="s">
        <v>9</v>
      </c>
      <c r="J459" s="5" t="s">
        <v>1517</v>
      </c>
    </row>
    <row r="460" spans="1:10">
      <c r="A460" s="5" t="s">
        <v>1557</v>
      </c>
      <c r="B460" s="6">
        <v>44909.72098244213</v>
      </c>
      <c r="C460" s="5" t="s">
        <v>1515</v>
      </c>
      <c r="D460" s="7"/>
      <c r="E460" s="10"/>
      <c r="F460" s="8">
        <v>17010.3</v>
      </c>
      <c r="I460" s="11" t="s">
        <v>9</v>
      </c>
      <c r="J460" s="5" t="s">
        <v>1520</v>
      </c>
    </row>
    <row r="461" spans="1:10">
      <c r="A461" s="5" t="s">
        <v>1557</v>
      </c>
      <c r="B461" s="6">
        <v>44909.72098244213</v>
      </c>
      <c r="C461" s="5" t="s">
        <v>1515</v>
      </c>
      <c r="D461" s="7"/>
      <c r="E461" s="10"/>
      <c r="F461" s="8">
        <v>18205.099999999999</v>
      </c>
      <c r="I461" s="11" t="s">
        <v>9</v>
      </c>
      <c r="J461" s="10" t="s">
        <v>1521</v>
      </c>
    </row>
    <row r="462" spans="1:10">
      <c r="A462" s="12" t="s">
        <v>21</v>
      </c>
      <c r="B462" s="3"/>
      <c r="C462" s="3"/>
      <c r="D462" s="7"/>
      <c r="E462" s="10"/>
      <c r="F462" s="19">
        <f>SUM(F459:G461)</f>
        <v>60668.1</v>
      </c>
      <c r="H462" s="8"/>
      <c r="I462" s="11"/>
      <c r="J462" s="5"/>
    </row>
    <row r="463" spans="1:10">
      <c r="A463" s="13" t="s">
        <v>22</v>
      </c>
      <c r="B463" s="13" t="s">
        <v>23</v>
      </c>
      <c r="C463" s="13" t="s">
        <v>24</v>
      </c>
      <c r="D463" s="7"/>
      <c r="E463" s="10"/>
      <c r="H463" s="8"/>
      <c r="I463" s="11"/>
      <c r="J463" s="5"/>
    </row>
    <row r="464" spans="1:10" ht="15.75" customHeight="1">
      <c r="D464" s="14">
        <v>112433278</v>
      </c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178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88" t="s">
        <v>0</v>
      </c>
      <c r="B468" s="88" t="s">
        <v>2</v>
      </c>
      <c r="C468" s="88" t="s">
        <v>3</v>
      </c>
      <c r="D468" s="88" t="s">
        <v>4</v>
      </c>
      <c r="E468" s="88" t="s">
        <v>5</v>
      </c>
      <c r="F468" s="88" t="s">
        <v>6</v>
      </c>
      <c r="G468" s="90"/>
      <c r="H468" s="91"/>
      <c r="I468" s="88" t="s">
        <v>7</v>
      </c>
      <c r="J468" s="88" t="s">
        <v>8</v>
      </c>
    </row>
    <row r="469" spans="1:10">
      <c r="A469" s="89"/>
      <c r="B469" s="89"/>
      <c r="C469" s="89"/>
      <c r="D469" s="89"/>
      <c r="E469" s="89"/>
      <c r="F469" s="4" t="s">
        <v>9</v>
      </c>
      <c r="G469" s="4" t="s">
        <v>10</v>
      </c>
      <c r="H469" s="4" t="s">
        <v>11</v>
      </c>
      <c r="I469" s="89"/>
      <c r="J469" s="89"/>
    </row>
    <row r="470" spans="1:10">
      <c r="A470" s="5" t="s">
        <v>1558</v>
      </c>
      <c r="B470" s="6">
        <v>44910.790983634259</v>
      </c>
      <c r="C470" s="5" t="s">
        <v>1515</v>
      </c>
      <c r="D470" s="7"/>
      <c r="E470" s="10"/>
      <c r="F470" s="8">
        <v>88162.7</v>
      </c>
      <c r="I470" s="11" t="s">
        <v>9</v>
      </c>
      <c r="J470" s="5" t="s">
        <v>1517</v>
      </c>
    </row>
    <row r="471" spans="1:10">
      <c r="A471" s="5" t="s">
        <v>1558</v>
      </c>
      <c r="B471" s="6">
        <v>44910.790983634259</v>
      </c>
      <c r="C471" s="5" t="s">
        <v>1515</v>
      </c>
      <c r="D471" s="7"/>
      <c r="E471" s="10"/>
      <c r="F471" s="8">
        <v>11481.8</v>
      </c>
      <c r="I471" s="11" t="s">
        <v>9</v>
      </c>
      <c r="J471" s="5" t="s">
        <v>1520</v>
      </c>
    </row>
    <row r="472" spans="1:10">
      <c r="A472" s="5" t="s">
        <v>1558</v>
      </c>
      <c r="B472" s="6">
        <v>44910.790983634259</v>
      </c>
      <c r="C472" s="5" t="s">
        <v>1515</v>
      </c>
      <c r="D472" s="7"/>
      <c r="E472" s="10"/>
      <c r="F472" s="8">
        <v>18452.599999999999</v>
      </c>
      <c r="I472" s="11" t="s">
        <v>9</v>
      </c>
      <c r="J472" s="10" t="s">
        <v>1521</v>
      </c>
    </row>
    <row r="473" spans="1:10">
      <c r="A473" s="12" t="s">
        <v>21</v>
      </c>
      <c r="B473" s="3"/>
      <c r="C473" s="3"/>
      <c r="D473" s="7"/>
      <c r="E473" s="10"/>
      <c r="F473" s="19">
        <f>SUM(F470:G472)</f>
        <v>118097.1</v>
      </c>
      <c r="H473" s="8"/>
      <c r="I473" s="11"/>
      <c r="J473" s="10"/>
    </row>
    <row r="474" spans="1:10" ht="15.75" customHeight="1">
      <c r="A474" s="13" t="s">
        <v>22</v>
      </c>
      <c r="B474" s="13" t="s">
        <v>23</v>
      </c>
      <c r="C474" s="13" t="s">
        <v>24</v>
      </c>
      <c r="D474" s="14">
        <v>112433279</v>
      </c>
      <c r="E474" s="10"/>
      <c r="H474" s="8"/>
      <c r="I474" s="11"/>
      <c r="J474" s="10"/>
    </row>
    <row r="475" spans="1:10">
      <c r="A475" s="5"/>
      <c r="B475" s="6"/>
      <c r="C475" s="5"/>
      <c r="D475" s="7"/>
      <c r="E475" s="10"/>
      <c r="H475" s="8"/>
      <c r="I475" s="11"/>
      <c r="J475" s="10"/>
    </row>
    <row r="477" spans="1:10">
      <c r="A477" s="1" t="s">
        <v>0</v>
      </c>
      <c r="B477" s="2"/>
      <c r="C477" s="2"/>
      <c r="D477" s="2"/>
      <c r="E477" s="2"/>
      <c r="F477" s="2"/>
      <c r="G477" s="2"/>
      <c r="H477" s="2"/>
      <c r="I477" s="2"/>
      <c r="J477" s="2"/>
    </row>
    <row r="478" spans="1:10">
      <c r="A478" s="3" t="s">
        <v>181</v>
      </c>
      <c r="B478" s="2"/>
      <c r="C478" s="2"/>
      <c r="D478" s="2"/>
      <c r="E478" s="2"/>
      <c r="F478" s="2"/>
      <c r="G478" s="2"/>
      <c r="H478" s="2"/>
      <c r="I478" s="2"/>
      <c r="J478" s="2"/>
    </row>
    <row r="479" spans="1:10">
      <c r="A479" s="88" t="s">
        <v>0</v>
      </c>
      <c r="B479" s="88" t="s">
        <v>2</v>
      </c>
      <c r="C479" s="88" t="s">
        <v>3</v>
      </c>
      <c r="D479" s="88" t="s">
        <v>4</v>
      </c>
      <c r="E479" s="88" t="s">
        <v>5</v>
      </c>
      <c r="F479" s="88" t="s">
        <v>6</v>
      </c>
      <c r="G479" s="90"/>
      <c r="H479" s="91"/>
      <c r="I479" s="88" t="s">
        <v>7</v>
      </c>
      <c r="J479" s="88" t="s">
        <v>8</v>
      </c>
    </row>
    <row r="480" spans="1:10">
      <c r="A480" s="89"/>
      <c r="B480" s="89"/>
      <c r="C480" s="89"/>
      <c r="D480" s="89"/>
      <c r="E480" s="89"/>
      <c r="F480" s="4" t="s">
        <v>9</v>
      </c>
      <c r="G480" s="4" t="s">
        <v>10</v>
      </c>
      <c r="H480" s="4" t="s">
        <v>11</v>
      </c>
      <c r="I480" s="89"/>
      <c r="J480" s="89"/>
    </row>
    <row r="481" spans="1:10">
      <c r="A481" s="5" t="s">
        <v>1559</v>
      </c>
      <c r="B481" s="6">
        <v>44911.713955335646</v>
      </c>
      <c r="C481" s="5" t="s">
        <v>1515</v>
      </c>
      <c r="D481" s="7">
        <v>332057</v>
      </c>
      <c r="E481" s="10" t="s">
        <v>1516</v>
      </c>
      <c r="H481" s="8">
        <v>1206.92</v>
      </c>
      <c r="I481" s="5" t="s">
        <v>15</v>
      </c>
      <c r="J481" s="5" t="s">
        <v>1517</v>
      </c>
    </row>
    <row r="482" spans="1:10">
      <c r="A482" s="5" t="s">
        <v>1559</v>
      </c>
      <c r="B482" s="6">
        <v>44911.713955335646</v>
      </c>
      <c r="C482" s="5" t="s">
        <v>1515</v>
      </c>
      <c r="D482" s="7">
        <v>332060</v>
      </c>
      <c r="E482" s="10" t="s">
        <v>1516</v>
      </c>
      <c r="H482" s="8">
        <v>43939.17</v>
      </c>
      <c r="I482" s="5" t="s">
        <v>15</v>
      </c>
      <c r="J482" s="5" t="s">
        <v>1517</v>
      </c>
    </row>
    <row r="483" spans="1:10">
      <c r="A483" s="5" t="s">
        <v>1559</v>
      </c>
      <c r="B483" s="6">
        <v>44911.713955335646</v>
      </c>
      <c r="C483" s="5" t="s">
        <v>1515</v>
      </c>
      <c r="D483" s="7"/>
      <c r="E483" s="10"/>
      <c r="F483" s="8">
        <v>37754.5</v>
      </c>
      <c r="I483" s="11" t="s">
        <v>9</v>
      </c>
      <c r="J483" s="5" t="s">
        <v>1517</v>
      </c>
    </row>
    <row r="484" spans="1:10">
      <c r="A484" s="5" t="s">
        <v>1559</v>
      </c>
      <c r="B484" s="6">
        <v>44911.713955335646</v>
      </c>
      <c r="C484" s="5" t="s">
        <v>1515</v>
      </c>
      <c r="D484" s="7"/>
      <c r="E484" s="10"/>
      <c r="F484" s="8">
        <v>18742.7</v>
      </c>
      <c r="I484" s="11" t="s">
        <v>9</v>
      </c>
      <c r="J484" s="5" t="s">
        <v>1520</v>
      </c>
    </row>
    <row r="485" spans="1:10">
      <c r="A485" s="5" t="s">
        <v>1559</v>
      </c>
      <c r="B485" s="6">
        <v>44911.713955335646</v>
      </c>
      <c r="C485" s="5" t="s">
        <v>1515</v>
      </c>
      <c r="D485" s="7"/>
      <c r="E485" s="10"/>
      <c r="F485" s="8">
        <v>12339.9</v>
      </c>
      <c r="I485" s="11" t="s">
        <v>9</v>
      </c>
      <c r="J485" s="10" t="s">
        <v>1521</v>
      </c>
    </row>
    <row r="486" spans="1:10">
      <c r="A486" s="5" t="s">
        <v>1559</v>
      </c>
      <c r="B486" s="6">
        <v>44911.713955335646</v>
      </c>
      <c r="C486" s="5" t="s">
        <v>1515</v>
      </c>
      <c r="D486" s="7"/>
      <c r="E486" s="10"/>
      <c r="F486" s="8">
        <v>61445.9</v>
      </c>
      <c r="I486" s="11" t="s">
        <v>9</v>
      </c>
      <c r="J486" s="5" t="s">
        <v>1523</v>
      </c>
    </row>
    <row r="487" spans="1:10">
      <c r="A487" s="12" t="s">
        <v>21</v>
      </c>
      <c r="B487" s="3"/>
      <c r="C487" s="3"/>
      <c r="D487" s="7"/>
      <c r="E487" s="10"/>
      <c r="F487" s="20">
        <f>SUM(F481:G486)</f>
        <v>130283</v>
      </c>
      <c r="H487" s="8"/>
      <c r="I487" s="11"/>
      <c r="J487" s="5"/>
    </row>
    <row r="488" spans="1:10" ht="15.75" customHeight="1">
      <c r="A488" s="13" t="s">
        <v>22</v>
      </c>
      <c r="B488" s="13" t="s">
        <v>23</v>
      </c>
      <c r="C488" s="13" t="s">
        <v>24</v>
      </c>
      <c r="D488" s="14">
        <v>112441908</v>
      </c>
      <c r="E488" s="10"/>
      <c r="H488" s="8"/>
      <c r="I488" s="11"/>
      <c r="J488" s="5"/>
    </row>
    <row r="491" spans="1:10">
      <c r="A491" s="1" t="s">
        <v>0</v>
      </c>
      <c r="B491" s="2"/>
      <c r="C491" s="2"/>
      <c r="D491" s="2"/>
      <c r="E491" s="2"/>
      <c r="F491" s="2"/>
      <c r="G491" s="2"/>
      <c r="H491" s="2"/>
      <c r="I491" s="2"/>
      <c r="J491" s="2"/>
    </row>
    <row r="492" spans="1:10">
      <c r="A492" s="3" t="s">
        <v>185</v>
      </c>
      <c r="B492" s="2"/>
      <c r="C492" s="2"/>
      <c r="D492" s="2"/>
      <c r="E492" s="2"/>
      <c r="F492" s="2"/>
      <c r="G492" s="2"/>
      <c r="H492" s="2"/>
      <c r="I492" s="2"/>
      <c r="J492" s="2"/>
    </row>
    <row r="493" spans="1:10">
      <c r="A493" s="88" t="s">
        <v>0</v>
      </c>
      <c r="B493" s="88" t="s">
        <v>2</v>
      </c>
      <c r="C493" s="88" t="s">
        <v>3</v>
      </c>
      <c r="D493" s="88" t="s">
        <v>4</v>
      </c>
      <c r="E493" s="88" t="s">
        <v>5</v>
      </c>
      <c r="F493" s="88" t="s">
        <v>6</v>
      </c>
      <c r="G493" s="90"/>
      <c r="H493" s="91"/>
      <c r="I493" s="88" t="s">
        <v>7</v>
      </c>
      <c r="J493" s="88" t="s">
        <v>8</v>
      </c>
    </row>
    <row r="494" spans="1:10">
      <c r="A494" s="89"/>
      <c r="B494" s="89"/>
      <c r="C494" s="89"/>
      <c r="D494" s="89"/>
      <c r="E494" s="89"/>
      <c r="F494" s="4" t="s">
        <v>9</v>
      </c>
      <c r="G494" s="4" t="s">
        <v>10</v>
      </c>
      <c r="H494" s="4" t="s">
        <v>11</v>
      </c>
      <c r="I494" s="89"/>
      <c r="J494" s="89"/>
    </row>
    <row r="495" spans="1:10">
      <c r="A495" s="15" t="s">
        <v>1363</v>
      </c>
      <c r="B495" s="16"/>
      <c r="C495" s="17"/>
      <c r="D495" s="7"/>
      <c r="E495" s="10"/>
      <c r="F495" s="8"/>
      <c r="I495" s="11"/>
      <c r="J495" s="10"/>
    </row>
    <row r="496" spans="1:10">
      <c r="A496" s="12" t="s">
        <v>21</v>
      </c>
      <c r="B496" s="3"/>
      <c r="C496" s="3"/>
      <c r="D496" s="7"/>
      <c r="E496" s="10"/>
      <c r="H496" s="8"/>
      <c r="I496" s="11"/>
      <c r="J496" s="5"/>
    </row>
    <row r="497" spans="1:10">
      <c r="A497" s="13" t="s">
        <v>22</v>
      </c>
      <c r="B497" s="13" t="s">
        <v>23</v>
      </c>
      <c r="C497" s="13" t="s">
        <v>24</v>
      </c>
      <c r="D497" s="7"/>
      <c r="E497" s="10"/>
      <c r="H497" s="8"/>
      <c r="I497" s="11"/>
      <c r="J497" s="5"/>
    </row>
    <row r="500" spans="1:10">
      <c r="A500" s="1" t="s">
        <v>0</v>
      </c>
      <c r="B500" s="2"/>
      <c r="C500" s="2"/>
      <c r="D500" s="2"/>
      <c r="E500" s="2"/>
      <c r="F500" s="2"/>
      <c r="G500" s="2"/>
      <c r="H500" s="2"/>
      <c r="I500" s="2"/>
      <c r="J500" s="2"/>
    </row>
    <row r="501" spans="1:10">
      <c r="A501" s="3" t="s">
        <v>188</v>
      </c>
      <c r="B501" s="2"/>
      <c r="C501" s="2"/>
      <c r="D501" s="2"/>
      <c r="E501" s="2"/>
      <c r="F501" s="2"/>
      <c r="G501" s="2"/>
      <c r="H501" s="2"/>
      <c r="I501" s="2"/>
      <c r="J501" s="2"/>
    </row>
    <row r="502" spans="1:10">
      <c r="A502" s="88" t="s">
        <v>0</v>
      </c>
      <c r="B502" s="88" t="s">
        <v>2</v>
      </c>
      <c r="C502" s="88" t="s">
        <v>3</v>
      </c>
      <c r="D502" s="88" t="s">
        <v>4</v>
      </c>
      <c r="E502" s="88" t="s">
        <v>5</v>
      </c>
      <c r="F502" s="88" t="s">
        <v>6</v>
      </c>
      <c r="G502" s="90"/>
      <c r="H502" s="91"/>
      <c r="I502" s="88" t="s">
        <v>7</v>
      </c>
      <c r="J502" s="88" t="s">
        <v>8</v>
      </c>
    </row>
    <row r="503" spans="1:10">
      <c r="A503" s="89"/>
      <c r="B503" s="89"/>
      <c r="C503" s="89"/>
      <c r="D503" s="89"/>
      <c r="E503" s="89"/>
      <c r="F503" s="4" t="s">
        <v>9</v>
      </c>
      <c r="G503" s="4" t="s">
        <v>10</v>
      </c>
      <c r="H503" s="4" t="s">
        <v>11</v>
      </c>
      <c r="I503" s="89"/>
      <c r="J503" s="89"/>
    </row>
    <row r="504" spans="1:10">
      <c r="A504" s="5" t="s">
        <v>1560</v>
      </c>
      <c r="B504" s="6">
        <v>44914.826305358787</v>
      </c>
      <c r="C504" s="5" t="s">
        <v>1515</v>
      </c>
      <c r="D504" s="7"/>
      <c r="E504" s="10"/>
      <c r="F504" s="8">
        <v>16828.900000000001</v>
      </c>
      <c r="I504" s="11" t="s">
        <v>9</v>
      </c>
      <c r="J504" s="5" t="s">
        <v>1520</v>
      </c>
    </row>
    <row r="505" spans="1:10">
      <c r="A505" s="5" t="s">
        <v>1560</v>
      </c>
      <c r="B505" s="6">
        <v>44914.826305358787</v>
      </c>
      <c r="C505" s="5" t="s">
        <v>1515</v>
      </c>
      <c r="D505" s="7"/>
      <c r="E505" s="10"/>
      <c r="F505" s="8">
        <v>52242.6</v>
      </c>
      <c r="I505" s="11" t="s">
        <v>9</v>
      </c>
      <c r="J505" s="10" t="s">
        <v>1521</v>
      </c>
    </row>
    <row r="506" spans="1:10">
      <c r="A506" s="12" t="s">
        <v>21</v>
      </c>
      <c r="B506" s="3"/>
      <c r="C506" s="3"/>
      <c r="D506" s="7"/>
      <c r="E506" s="10"/>
      <c r="F506" s="19">
        <f>SUM(F504:G505)</f>
        <v>69071.5</v>
      </c>
      <c r="H506" s="8"/>
      <c r="I506" s="11"/>
      <c r="J506" s="10"/>
    </row>
    <row r="507" spans="1:10" ht="15.75" customHeight="1">
      <c r="A507" s="13" t="s">
        <v>22</v>
      </c>
      <c r="B507" s="13" t="s">
        <v>23</v>
      </c>
      <c r="C507" s="13" t="s">
        <v>24</v>
      </c>
      <c r="D507" s="14">
        <v>112458302</v>
      </c>
      <c r="E507" s="10"/>
      <c r="H507" s="8"/>
      <c r="I507" s="11"/>
      <c r="J507" s="10"/>
    </row>
    <row r="510" spans="1:10">
      <c r="A510" s="1" t="s">
        <v>0</v>
      </c>
      <c r="B510" s="2"/>
      <c r="C510" s="2"/>
      <c r="D510" s="2"/>
      <c r="E510" s="2"/>
      <c r="F510" s="2"/>
      <c r="G510" s="2"/>
      <c r="H510" s="2"/>
      <c r="I510" s="2"/>
      <c r="J510" s="2"/>
    </row>
    <row r="511" spans="1:10">
      <c r="A511" s="3" t="s">
        <v>191</v>
      </c>
      <c r="B511" s="2"/>
      <c r="C511" s="2"/>
      <c r="D511" s="2"/>
      <c r="E511" s="2"/>
      <c r="F511" s="2"/>
      <c r="G511" s="2"/>
      <c r="H511" s="2"/>
      <c r="I511" s="2"/>
      <c r="J511" s="2"/>
    </row>
    <row r="512" spans="1:10">
      <c r="A512" s="88" t="s">
        <v>0</v>
      </c>
      <c r="B512" s="88" t="s">
        <v>2</v>
      </c>
      <c r="C512" s="88" t="s">
        <v>3</v>
      </c>
      <c r="D512" s="88" t="s">
        <v>4</v>
      </c>
      <c r="E512" s="88" t="s">
        <v>5</v>
      </c>
      <c r="F512" s="88" t="s">
        <v>6</v>
      </c>
      <c r="G512" s="90"/>
      <c r="H512" s="91"/>
      <c r="I512" s="88" t="s">
        <v>7</v>
      </c>
      <c r="J512" s="88" t="s">
        <v>8</v>
      </c>
    </row>
    <row r="513" spans="1:10">
      <c r="A513" s="89"/>
      <c r="B513" s="89"/>
      <c r="C513" s="89"/>
      <c r="D513" s="89"/>
      <c r="E513" s="89"/>
      <c r="F513" s="4" t="s">
        <v>9</v>
      </c>
      <c r="G513" s="4" t="s">
        <v>10</v>
      </c>
      <c r="H513" s="4" t="s">
        <v>11</v>
      </c>
      <c r="I513" s="89"/>
      <c r="J513" s="89"/>
    </row>
    <row r="514" spans="1:10">
      <c r="A514" s="5" t="s">
        <v>1561</v>
      </c>
      <c r="B514" s="6">
        <v>44915.687580277779</v>
      </c>
      <c r="C514" s="5" t="s">
        <v>1515</v>
      </c>
      <c r="D514" s="9">
        <v>1.426221219772846E+16</v>
      </c>
      <c r="E514" s="10" t="s">
        <v>1516</v>
      </c>
      <c r="H514" s="8">
        <v>24600</v>
      </c>
      <c r="I514" s="5" t="s">
        <v>15</v>
      </c>
      <c r="J514" s="5" t="s">
        <v>1517</v>
      </c>
    </row>
    <row r="515" spans="1:10">
      <c r="A515" s="5" t="s">
        <v>1561</v>
      </c>
      <c r="B515" s="6">
        <v>44915.687580277779</v>
      </c>
      <c r="C515" s="5" t="s">
        <v>1515</v>
      </c>
      <c r="D515" s="9">
        <v>1.426221219774569E+16</v>
      </c>
      <c r="E515" s="10" t="s">
        <v>1516</v>
      </c>
      <c r="H515" s="8">
        <v>25000</v>
      </c>
      <c r="I515" s="5" t="s">
        <v>15</v>
      </c>
      <c r="J515" s="5" t="s">
        <v>1517</v>
      </c>
    </row>
    <row r="516" spans="1:10">
      <c r="A516" s="5" t="s">
        <v>1561</v>
      </c>
      <c r="B516" s="6">
        <v>44915.687580277779</v>
      </c>
      <c r="C516" s="5" t="s">
        <v>1515</v>
      </c>
      <c r="D516" s="7">
        <v>32282629</v>
      </c>
      <c r="E516" s="5" t="s">
        <v>14</v>
      </c>
      <c r="H516" s="8">
        <v>5988</v>
      </c>
      <c r="I516" s="5" t="s">
        <v>15</v>
      </c>
      <c r="J516" s="5" t="s">
        <v>1517</v>
      </c>
    </row>
    <row r="517" spans="1:10">
      <c r="A517" s="5" t="s">
        <v>1562</v>
      </c>
      <c r="B517" s="6">
        <v>44915.687580277779</v>
      </c>
      <c r="C517" s="5" t="s">
        <v>1537</v>
      </c>
      <c r="D517" s="7"/>
      <c r="E517" s="10"/>
      <c r="F517" s="8">
        <v>12748.9</v>
      </c>
      <c r="I517" s="11" t="s">
        <v>9</v>
      </c>
      <c r="J517" s="5" t="s">
        <v>1520</v>
      </c>
    </row>
    <row r="518" spans="1:10">
      <c r="A518" s="5" t="s">
        <v>1561</v>
      </c>
      <c r="B518" s="6">
        <v>44915.687580277779</v>
      </c>
      <c r="C518" s="5" t="s">
        <v>1515</v>
      </c>
      <c r="D518" s="7"/>
      <c r="E518" s="10"/>
      <c r="F518" s="8">
        <v>117856</v>
      </c>
      <c r="I518" s="11" t="s">
        <v>9</v>
      </c>
      <c r="J518" s="5" t="s">
        <v>1517</v>
      </c>
    </row>
    <row r="519" spans="1:10">
      <c r="A519" s="5" t="s">
        <v>1561</v>
      </c>
      <c r="B519" s="6">
        <v>44915.687580277779</v>
      </c>
      <c r="C519" s="5" t="s">
        <v>1515</v>
      </c>
      <c r="D519" s="7"/>
      <c r="E519" s="10"/>
      <c r="F519" s="8">
        <v>12960</v>
      </c>
      <c r="I519" s="11" t="s">
        <v>9</v>
      </c>
      <c r="J519" s="5" t="s">
        <v>1518</v>
      </c>
    </row>
    <row r="520" spans="1:10">
      <c r="A520" s="5" t="s">
        <v>1561</v>
      </c>
      <c r="B520" s="6">
        <v>44915.687580277779</v>
      </c>
      <c r="C520" s="5" t="s">
        <v>1515</v>
      </c>
      <c r="D520" s="7"/>
      <c r="E520" s="10"/>
      <c r="F520" s="8">
        <v>10110.5</v>
      </c>
      <c r="I520" s="11" t="s">
        <v>9</v>
      </c>
      <c r="J520" s="10" t="s">
        <v>1521</v>
      </c>
    </row>
    <row r="521" spans="1:10">
      <c r="A521" s="5" t="s">
        <v>1561</v>
      </c>
      <c r="B521" s="6">
        <v>44915.687580277779</v>
      </c>
      <c r="C521" s="5" t="s">
        <v>1515</v>
      </c>
      <c r="D521" s="7"/>
      <c r="E521" s="10"/>
      <c r="F521" s="8">
        <v>85216.5</v>
      </c>
      <c r="I521" s="11" t="s">
        <v>9</v>
      </c>
      <c r="J521" s="10" t="s">
        <v>1530</v>
      </c>
    </row>
    <row r="522" spans="1:10">
      <c r="A522" s="12" t="s">
        <v>21</v>
      </c>
      <c r="B522" s="3"/>
      <c r="C522" s="3"/>
      <c r="D522" s="7"/>
      <c r="E522" s="10"/>
      <c r="F522" s="19">
        <f>SUM(F514:G521)</f>
        <v>238891.9</v>
      </c>
      <c r="H522" s="8"/>
      <c r="I522" s="11"/>
      <c r="J522" s="10"/>
    </row>
    <row r="523" spans="1:10" ht="15.75" customHeight="1">
      <c r="A523" s="13" t="s">
        <v>22</v>
      </c>
      <c r="B523" s="13" t="s">
        <v>23</v>
      </c>
      <c r="C523" s="13" t="s">
        <v>24</v>
      </c>
      <c r="D523" s="14">
        <v>112458303</v>
      </c>
      <c r="E523" s="10"/>
      <c r="H523" s="8"/>
      <c r="I523" s="11"/>
      <c r="J523" s="10"/>
    </row>
    <row r="526" spans="1:10">
      <c r="A526" s="1" t="s">
        <v>0</v>
      </c>
      <c r="B526" s="2"/>
      <c r="C526" s="2"/>
      <c r="D526" s="2"/>
      <c r="E526" s="2"/>
      <c r="F526" s="2"/>
      <c r="G526" s="2"/>
      <c r="H526" s="2"/>
      <c r="I526" s="2"/>
      <c r="J526" s="2"/>
    </row>
    <row r="527" spans="1:10">
      <c r="A527" s="3" t="s">
        <v>194</v>
      </c>
      <c r="B527" s="2"/>
      <c r="C527" s="2"/>
      <c r="D527" s="2"/>
      <c r="E527" s="2"/>
      <c r="F527" s="2"/>
      <c r="G527" s="2"/>
      <c r="H527" s="2"/>
      <c r="I527" s="2"/>
      <c r="J527" s="2"/>
    </row>
    <row r="528" spans="1:10">
      <c r="A528" s="88" t="s">
        <v>0</v>
      </c>
      <c r="B528" s="88" t="s">
        <v>2</v>
      </c>
      <c r="C528" s="88" t="s">
        <v>3</v>
      </c>
      <c r="D528" s="88" t="s">
        <v>4</v>
      </c>
      <c r="E528" s="88" t="s">
        <v>5</v>
      </c>
      <c r="F528" s="88" t="s">
        <v>6</v>
      </c>
      <c r="G528" s="90"/>
      <c r="H528" s="91"/>
      <c r="I528" s="88" t="s">
        <v>7</v>
      </c>
      <c r="J528" s="88" t="s">
        <v>8</v>
      </c>
    </row>
    <row r="529" spans="1:10">
      <c r="A529" s="89"/>
      <c r="B529" s="89"/>
      <c r="C529" s="89"/>
      <c r="D529" s="89"/>
      <c r="E529" s="89"/>
      <c r="F529" s="4" t="s">
        <v>9</v>
      </c>
      <c r="G529" s="4" t="s">
        <v>10</v>
      </c>
      <c r="H529" s="4" t="s">
        <v>11</v>
      </c>
      <c r="I529" s="89"/>
      <c r="J529" s="89"/>
    </row>
    <row r="530" spans="1:10">
      <c r="A530" s="5" t="s">
        <v>1563</v>
      </c>
      <c r="B530" s="6">
        <v>44916.747449629627</v>
      </c>
      <c r="C530" s="5" t="s">
        <v>1515</v>
      </c>
      <c r="D530" s="7">
        <v>3051945230</v>
      </c>
      <c r="E530" s="5" t="s">
        <v>14</v>
      </c>
      <c r="H530" s="8">
        <v>13285.55</v>
      </c>
      <c r="I530" s="5" t="s">
        <v>15</v>
      </c>
      <c r="J530" s="5" t="s">
        <v>1518</v>
      </c>
    </row>
    <row r="531" spans="1:10">
      <c r="A531" s="5" t="s">
        <v>1563</v>
      </c>
      <c r="B531" s="6">
        <v>44916.747449629627</v>
      </c>
      <c r="C531" s="5" t="s">
        <v>1515</v>
      </c>
      <c r="D531" s="7">
        <v>32634775</v>
      </c>
      <c r="E531" s="5" t="s">
        <v>14</v>
      </c>
      <c r="H531" s="8">
        <v>53967.6</v>
      </c>
      <c r="I531" s="5" t="s">
        <v>15</v>
      </c>
      <c r="J531" s="5" t="s">
        <v>1518</v>
      </c>
    </row>
    <row r="532" spans="1:10">
      <c r="A532" s="5" t="s">
        <v>1563</v>
      </c>
      <c r="B532" s="6">
        <v>44916.747449629627</v>
      </c>
      <c r="C532" s="5" t="s">
        <v>1515</v>
      </c>
      <c r="D532" s="9">
        <v>1.426221221468266E+16</v>
      </c>
      <c r="E532" s="10" t="s">
        <v>1516</v>
      </c>
      <c r="H532" s="8">
        <v>26000</v>
      </c>
      <c r="I532" s="5" t="s">
        <v>15</v>
      </c>
      <c r="J532" s="5" t="s">
        <v>1517</v>
      </c>
    </row>
    <row r="533" spans="1:10">
      <c r="A533" s="5" t="s">
        <v>1563</v>
      </c>
      <c r="B533" s="6">
        <v>44916.747449629627</v>
      </c>
      <c r="C533" s="5" t="s">
        <v>1515</v>
      </c>
      <c r="D533" s="9">
        <v>1.426221221467469E+16</v>
      </c>
      <c r="E533" s="10" t="s">
        <v>1516</v>
      </c>
      <c r="H533" s="8">
        <v>23999</v>
      </c>
      <c r="I533" s="5" t="s">
        <v>15</v>
      </c>
      <c r="J533" s="5" t="s">
        <v>1517</v>
      </c>
    </row>
    <row r="534" spans="1:10">
      <c r="A534" s="5" t="s">
        <v>1563</v>
      </c>
      <c r="B534" s="6">
        <v>44916.747449629627</v>
      </c>
      <c r="C534" s="5" t="s">
        <v>1515</v>
      </c>
      <c r="D534" s="7"/>
      <c r="E534" s="10"/>
      <c r="F534" s="8">
        <v>33834.300000000003</v>
      </c>
      <c r="I534" s="11" t="s">
        <v>9</v>
      </c>
      <c r="J534" s="5" t="s">
        <v>1517</v>
      </c>
    </row>
    <row r="535" spans="1:10">
      <c r="A535" s="5" t="s">
        <v>1563</v>
      </c>
      <c r="B535" s="6">
        <v>44916.747449629627</v>
      </c>
      <c r="C535" s="5" t="s">
        <v>1515</v>
      </c>
      <c r="D535" s="7"/>
      <c r="E535" s="10"/>
      <c r="F535" s="8">
        <v>29991.5</v>
      </c>
      <c r="I535" s="11" t="s">
        <v>9</v>
      </c>
      <c r="J535" s="5" t="s">
        <v>1520</v>
      </c>
    </row>
    <row r="536" spans="1:10">
      <c r="A536" s="5" t="s">
        <v>1563</v>
      </c>
      <c r="B536" s="6">
        <v>44916.747449629627</v>
      </c>
      <c r="C536" s="5" t="s">
        <v>1515</v>
      </c>
      <c r="D536" s="7"/>
      <c r="E536" s="10"/>
      <c r="F536" s="8">
        <v>33636.800000000003</v>
      </c>
      <c r="I536" s="11" t="s">
        <v>9</v>
      </c>
      <c r="J536" s="10" t="s">
        <v>1521</v>
      </c>
    </row>
    <row r="537" spans="1:10">
      <c r="A537" s="12" t="s">
        <v>21</v>
      </c>
      <c r="B537" s="3"/>
      <c r="C537" s="3"/>
      <c r="D537" s="7"/>
      <c r="E537" s="10"/>
      <c r="F537" s="19">
        <f>SUM(F530:G536)</f>
        <v>97462.6</v>
      </c>
      <c r="H537" s="8"/>
      <c r="I537" s="11"/>
      <c r="J537" s="5"/>
    </row>
    <row r="538" spans="1:10" ht="15.75" customHeight="1">
      <c r="A538" s="13" t="s">
        <v>22</v>
      </c>
      <c r="B538" s="13" t="s">
        <v>23</v>
      </c>
      <c r="C538" s="13" t="s">
        <v>24</v>
      </c>
      <c r="D538" s="14">
        <v>112478147</v>
      </c>
      <c r="E538" s="10"/>
      <c r="H538" s="8"/>
      <c r="I538" s="11"/>
      <c r="J538" s="5"/>
    </row>
    <row r="541" spans="1:10">
      <c r="A541" s="1" t="s">
        <v>0</v>
      </c>
      <c r="B541" s="2"/>
      <c r="C541" s="2"/>
      <c r="D541" s="2"/>
      <c r="E541" s="2"/>
      <c r="F541" s="2"/>
      <c r="G541" s="2"/>
      <c r="H541" s="2"/>
      <c r="I541" s="2"/>
      <c r="J541" s="2"/>
    </row>
    <row r="542" spans="1:10">
      <c r="A542" s="3" t="s">
        <v>197</v>
      </c>
      <c r="B542" s="2"/>
      <c r="C542" s="2"/>
      <c r="D542" s="2"/>
      <c r="E542" s="2"/>
      <c r="F542" s="2"/>
      <c r="G542" s="2"/>
      <c r="H542" s="2"/>
      <c r="I542" s="2"/>
      <c r="J542" s="2"/>
    </row>
    <row r="543" spans="1:10">
      <c r="A543" s="88" t="s">
        <v>0</v>
      </c>
      <c r="B543" s="88" t="s">
        <v>2</v>
      </c>
      <c r="C543" s="88" t="s">
        <v>3</v>
      </c>
      <c r="D543" s="88" t="s">
        <v>4</v>
      </c>
      <c r="E543" s="88" t="s">
        <v>5</v>
      </c>
      <c r="F543" s="88" t="s">
        <v>6</v>
      </c>
      <c r="G543" s="90"/>
      <c r="H543" s="91"/>
      <c r="I543" s="88" t="s">
        <v>7</v>
      </c>
      <c r="J543" s="88" t="s">
        <v>8</v>
      </c>
    </row>
    <row r="544" spans="1:10">
      <c r="A544" s="89"/>
      <c r="B544" s="89"/>
      <c r="C544" s="89"/>
      <c r="D544" s="89"/>
      <c r="E544" s="89"/>
      <c r="F544" s="4" t="s">
        <v>9</v>
      </c>
      <c r="G544" s="4" t="s">
        <v>10</v>
      </c>
      <c r="H544" s="4" t="s">
        <v>11</v>
      </c>
      <c r="I544" s="89"/>
      <c r="J544" s="89"/>
    </row>
    <row r="545" spans="1:10">
      <c r="A545" s="5" t="s">
        <v>1564</v>
      </c>
      <c r="B545" s="6">
        <v>44917.723576493052</v>
      </c>
      <c r="C545" s="5" t="s">
        <v>1515</v>
      </c>
      <c r="D545" s="7">
        <v>3055426400</v>
      </c>
      <c r="E545" s="10" t="s">
        <v>1516</v>
      </c>
      <c r="H545" s="8">
        <v>2000</v>
      </c>
      <c r="I545" s="5" t="s">
        <v>15</v>
      </c>
      <c r="J545" s="10" t="s">
        <v>1521</v>
      </c>
    </row>
    <row r="546" spans="1:10">
      <c r="A546" s="5" t="s">
        <v>1564</v>
      </c>
      <c r="B546" s="6">
        <v>44917.723576493052</v>
      </c>
      <c r="C546" s="5" t="s">
        <v>1515</v>
      </c>
      <c r="D546" s="7">
        <v>3055424622</v>
      </c>
      <c r="E546" s="10" t="s">
        <v>1516</v>
      </c>
      <c r="H546" s="8">
        <v>2719.7</v>
      </c>
      <c r="I546" s="5" t="s">
        <v>15</v>
      </c>
      <c r="J546" s="10" t="s">
        <v>1521</v>
      </c>
    </row>
    <row r="547" spans="1:10">
      <c r="A547" s="5" t="s">
        <v>1564</v>
      </c>
      <c r="B547" s="6">
        <v>44917.723576493052</v>
      </c>
      <c r="C547" s="5" t="s">
        <v>1515</v>
      </c>
      <c r="D547" s="7"/>
      <c r="E547" s="10"/>
      <c r="F547" s="8">
        <v>32520.799999999999</v>
      </c>
      <c r="I547" s="11" t="s">
        <v>9</v>
      </c>
      <c r="J547" s="5" t="s">
        <v>1517</v>
      </c>
    </row>
    <row r="548" spans="1:10">
      <c r="A548" s="5" t="s">
        <v>1564</v>
      </c>
      <c r="B548" s="6">
        <v>44917.723576493052</v>
      </c>
      <c r="C548" s="5" t="s">
        <v>1515</v>
      </c>
      <c r="D548" s="7"/>
      <c r="E548" s="10"/>
      <c r="F548" s="8">
        <v>16276.7</v>
      </c>
      <c r="I548" s="11" t="s">
        <v>9</v>
      </c>
      <c r="J548" s="5" t="s">
        <v>1520</v>
      </c>
    </row>
    <row r="549" spans="1:10">
      <c r="A549" s="5" t="s">
        <v>1564</v>
      </c>
      <c r="B549" s="6">
        <v>44917.723576493052</v>
      </c>
      <c r="C549" s="5" t="s">
        <v>1515</v>
      </c>
      <c r="D549" s="7"/>
      <c r="E549" s="10"/>
      <c r="F549" s="8">
        <v>35000</v>
      </c>
      <c r="I549" s="11" t="s">
        <v>9</v>
      </c>
      <c r="J549" s="5" t="s">
        <v>1518</v>
      </c>
    </row>
    <row r="550" spans="1:10">
      <c r="A550" s="5" t="s">
        <v>1564</v>
      </c>
      <c r="B550" s="6">
        <v>44917.723576493052</v>
      </c>
      <c r="C550" s="5" t="s">
        <v>1515</v>
      </c>
      <c r="D550" s="7"/>
      <c r="E550" s="10"/>
      <c r="F550" s="8">
        <v>12070.7</v>
      </c>
      <c r="I550" s="11" t="s">
        <v>9</v>
      </c>
      <c r="J550" s="10" t="s">
        <v>1521</v>
      </c>
    </row>
    <row r="551" spans="1:10">
      <c r="A551" s="12" t="s">
        <v>21</v>
      </c>
      <c r="B551" s="3"/>
      <c r="C551" s="3"/>
      <c r="D551" s="7"/>
      <c r="E551" s="10"/>
      <c r="F551" s="19">
        <f>SUM(F545:G550)</f>
        <v>95868.2</v>
      </c>
      <c r="H551" s="8"/>
      <c r="I551" s="11"/>
      <c r="J551" s="5"/>
    </row>
    <row r="552" spans="1:10">
      <c r="A552" s="13" t="s">
        <v>22</v>
      </c>
      <c r="B552" s="13" t="s">
        <v>23</v>
      </c>
      <c r="C552" s="13" t="s">
        <v>24</v>
      </c>
      <c r="D552" s="7"/>
      <c r="E552" s="10"/>
      <c r="H552" s="8"/>
      <c r="I552" s="11"/>
      <c r="J552" s="5"/>
    </row>
    <row r="553" spans="1:10" ht="15.75" customHeight="1">
      <c r="D553" s="14">
        <v>112478149</v>
      </c>
    </row>
    <row r="555" spans="1:10">
      <c r="A555" s="1" t="s">
        <v>0</v>
      </c>
      <c r="B555" s="2"/>
      <c r="C555" s="2"/>
      <c r="D555" s="2"/>
      <c r="E555" s="2"/>
      <c r="F555" s="2"/>
      <c r="G555" s="2"/>
      <c r="H555" s="2"/>
      <c r="I555" s="2"/>
      <c r="J555" s="2"/>
    </row>
    <row r="556" spans="1:10">
      <c r="A556" s="3" t="s">
        <v>208</v>
      </c>
      <c r="B556" s="2"/>
      <c r="C556" s="2"/>
      <c r="D556" s="2"/>
      <c r="E556" s="2"/>
      <c r="F556" s="2"/>
      <c r="G556" s="2"/>
      <c r="H556" s="2"/>
      <c r="I556" s="2"/>
      <c r="J556" s="2"/>
    </row>
    <row r="557" spans="1:10">
      <c r="A557" s="88" t="s">
        <v>0</v>
      </c>
      <c r="B557" s="88" t="s">
        <v>2</v>
      </c>
      <c r="C557" s="88" t="s">
        <v>3</v>
      </c>
      <c r="D557" s="88" t="s">
        <v>4</v>
      </c>
      <c r="E557" s="88" t="s">
        <v>5</v>
      </c>
      <c r="F557" s="88" t="s">
        <v>6</v>
      </c>
      <c r="G557" s="90"/>
      <c r="H557" s="91"/>
      <c r="I557" s="88" t="s">
        <v>7</v>
      </c>
      <c r="J557" s="88" t="s">
        <v>8</v>
      </c>
    </row>
    <row r="558" spans="1:10">
      <c r="A558" s="89"/>
      <c r="B558" s="89"/>
      <c r="C558" s="89"/>
      <c r="D558" s="89"/>
      <c r="E558" s="89"/>
      <c r="F558" s="4" t="s">
        <v>9</v>
      </c>
      <c r="G558" s="4" t="s">
        <v>10</v>
      </c>
      <c r="H558" s="4" t="s">
        <v>11</v>
      </c>
      <c r="I558" s="89"/>
      <c r="J558" s="89"/>
    </row>
    <row r="559" spans="1:10">
      <c r="A559" s="5" t="s">
        <v>1565</v>
      </c>
      <c r="B559" s="6">
        <v>44918.701016956024</v>
      </c>
      <c r="C559" s="5" t="s">
        <v>1515</v>
      </c>
      <c r="D559" s="7">
        <v>32870979</v>
      </c>
      <c r="E559" s="5" t="s">
        <v>14</v>
      </c>
      <c r="H559" s="8">
        <v>3637</v>
      </c>
      <c r="I559" s="5" t="s">
        <v>15</v>
      </c>
      <c r="J559" s="5" t="s">
        <v>1517</v>
      </c>
    </row>
    <row r="560" spans="1:10">
      <c r="A560" s="5" t="s">
        <v>1565</v>
      </c>
      <c r="B560" s="6">
        <v>44918.701016956024</v>
      </c>
      <c r="C560" s="5" t="s">
        <v>1515</v>
      </c>
      <c r="D560" s="9">
        <v>45163150466</v>
      </c>
      <c r="E560" s="10" t="s">
        <v>1516</v>
      </c>
      <c r="H560" s="8">
        <v>2484.7199999999998</v>
      </c>
      <c r="I560" s="5" t="s">
        <v>15</v>
      </c>
      <c r="J560" s="5" t="s">
        <v>1518</v>
      </c>
    </row>
    <row r="561" spans="1:10">
      <c r="A561" s="5" t="s">
        <v>1565</v>
      </c>
      <c r="B561" s="6">
        <v>44918.701016956024</v>
      </c>
      <c r="C561" s="5" t="s">
        <v>1515</v>
      </c>
      <c r="D561" s="7">
        <v>333187</v>
      </c>
      <c r="E561" s="10" t="s">
        <v>1516</v>
      </c>
      <c r="H561" s="8">
        <v>7913.45</v>
      </c>
      <c r="I561" s="5" t="s">
        <v>15</v>
      </c>
      <c r="J561" s="5" t="s">
        <v>1517</v>
      </c>
    </row>
    <row r="562" spans="1:10">
      <c r="A562" s="5" t="s">
        <v>1565</v>
      </c>
      <c r="B562" s="6">
        <v>44918.701016956024</v>
      </c>
      <c r="C562" s="5" t="s">
        <v>1515</v>
      </c>
      <c r="D562" s="7">
        <v>32982643</v>
      </c>
      <c r="E562" s="5" t="s">
        <v>14</v>
      </c>
      <c r="H562" s="8">
        <v>1081.7</v>
      </c>
      <c r="I562" s="5" t="s">
        <v>15</v>
      </c>
      <c r="J562" s="5" t="s">
        <v>1518</v>
      </c>
    </row>
    <row r="563" spans="1:10">
      <c r="A563" s="5" t="s">
        <v>1565</v>
      </c>
      <c r="B563" s="6">
        <v>44918.701016956024</v>
      </c>
      <c r="C563" s="5" t="s">
        <v>1515</v>
      </c>
      <c r="D563" s="7"/>
      <c r="E563" s="10"/>
      <c r="F563" s="8">
        <v>34846.800000000003</v>
      </c>
      <c r="I563" s="11" t="s">
        <v>9</v>
      </c>
      <c r="J563" s="5" t="s">
        <v>1517</v>
      </c>
    </row>
    <row r="564" spans="1:10">
      <c r="A564" s="5" t="s">
        <v>1565</v>
      </c>
      <c r="B564" s="6">
        <v>44918.701016956024</v>
      </c>
      <c r="C564" s="5" t="s">
        <v>1515</v>
      </c>
      <c r="D564" s="7"/>
      <c r="E564" s="10"/>
      <c r="F564" s="8">
        <v>15843.3</v>
      </c>
      <c r="I564" s="11" t="s">
        <v>9</v>
      </c>
      <c r="J564" s="5" t="s">
        <v>1520</v>
      </c>
    </row>
    <row r="565" spans="1:10">
      <c r="A565" s="5" t="s">
        <v>1565</v>
      </c>
      <c r="B565" s="6">
        <v>44918.701016956024</v>
      </c>
      <c r="C565" s="5" t="s">
        <v>1515</v>
      </c>
      <c r="D565" s="7"/>
      <c r="E565" s="10"/>
      <c r="F565" s="8">
        <v>6630</v>
      </c>
      <c r="I565" s="11" t="s">
        <v>9</v>
      </c>
      <c r="J565" s="5" t="s">
        <v>1518</v>
      </c>
    </row>
    <row r="566" spans="1:10">
      <c r="A566" s="5" t="s">
        <v>1565</v>
      </c>
      <c r="B566" s="6">
        <v>44918.701016956024</v>
      </c>
      <c r="C566" s="5" t="s">
        <v>1515</v>
      </c>
      <c r="D566" s="7"/>
      <c r="E566" s="10"/>
      <c r="F566" s="8">
        <v>13544.3</v>
      </c>
      <c r="I566" s="11" t="s">
        <v>9</v>
      </c>
      <c r="J566" s="10" t="s">
        <v>1521</v>
      </c>
    </row>
    <row r="567" spans="1:10">
      <c r="A567" s="12" t="s">
        <v>21</v>
      </c>
      <c r="B567" s="3"/>
      <c r="C567" s="3"/>
      <c r="D567" s="7"/>
      <c r="E567" s="10"/>
      <c r="F567" s="70">
        <f>SUM(F559:G566)</f>
        <v>70864.400000000009</v>
      </c>
      <c r="I567" s="11"/>
      <c r="J567" s="10"/>
    </row>
    <row r="568" spans="1:10" ht="15.75" customHeight="1">
      <c r="A568" s="13" t="s">
        <v>22</v>
      </c>
      <c r="B568" s="13" t="s">
        <v>23</v>
      </c>
      <c r="C568" s="13" t="s">
        <v>24</v>
      </c>
      <c r="D568" s="14">
        <v>112493996</v>
      </c>
      <c r="E568" s="10"/>
      <c r="F568" s="8"/>
      <c r="I568" s="11"/>
      <c r="J568" s="10"/>
    </row>
    <row r="571" spans="1:10">
      <c r="A571" s="1" t="s">
        <v>0</v>
      </c>
      <c r="B571" s="2"/>
      <c r="C571" s="2"/>
      <c r="D571" s="2"/>
      <c r="E571" s="2"/>
      <c r="F571" s="2"/>
      <c r="G571" s="2"/>
      <c r="H571" s="2"/>
      <c r="I571" s="2"/>
      <c r="J571" s="2"/>
    </row>
    <row r="572" spans="1:10">
      <c r="A572" s="3" t="s">
        <v>211</v>
      </c>
      <c r="B572" s="2"/>
      <c r="C572" s="2"/>
      <c r="D572" s="2"/>
      <c r="E572" s="2"/>
      <c r="F572" s="2"/>
      <c r="G572" s="2"/>
      <c r="H572" s="2"/>
      <c r="I572" s="2"/>
      <c r="J572" s="2"/>
    </row>
    <row r="573" spans="1:10">
      <c r="A573" s="88" t="s">
        <v>0</v>
      </c>
      <c r="B573" s="88" t="s">
        <v>2</v>
      </c>
      <c r="C573" s="88" t="s">
        <v>3</v>
      </c>
      <c r="D573" s="88" t="s">
        <v>4</v>
      </c>
      <c r="E573" s="88" t="s">
        <v>5</v>
      </c>
      <c r="F573" s="88" t="s">
        <v>6</v>
      </c>
      <c r="G573" s="90"/>
      <c r="H573" s="91"/>
      <c r="I573" s="88" t="s">
        <v>7</v>
      </c>
      <c r="J573" s="88" t="s">
        <v>8</v>
      </c>
    </row>
    <row r="574" spans="1:10">
      <c r="A574" s="89"/>
      <c r="B574" s="89"/>
      <c r="C574" s="89"/>
      <c r="D574" s="89"/>
      <c r="E574" s="89"/>
      <c r="F574" s="4" t="s">
        <v>9</v>
      </c>
      <c r="G574" s="4" t="s">
        <v>10</v>
      </c>
      <c r="H574" s="4" t="s">
        <v>11</v>
      </c>
      <c r="I574" s="89"/>
      <c r="J574" s="89"/>
    </row>
    <row r="575" spans="1:10">
      <c r="A575" s="15" t="s">
        <v>1363</v>
      </c>
      <c r="B575" s="16"/>
      <c r="C575" s="17"/>
      <c r="D575" s="7"/>
      <c r="E575" s="10"/>
      <c r="F575" s="8"/>
      <c r="I575" s="11"/>
      <c r="J575" s="10"/>
    </row>
    <row r="576" spans="1:10">
      <c r="A576" s="12" t="s">
        <v>21</v>
      </c>
      <c r="B576" s="3"/>
      <c r="C576" s="3"/>
      <c r="D576" s="7"/>
      <c r="E576" s="10"/>
      <c r="H576" s="8"/>
      <c r="I576" s="11"/>
      <c r="J576" s="5"/>
    </row>
    <row r="577" spans="1:10">
      <c r="A577" s="13" t="s">
        <v>22</v>
      </c>
      <c r="B577" s="13" t="s">
        <v>23</v>
      </c>
      <c r="C577" s="13" t="s">
        <v>24</v>
      </c>
      <c r="D577" s="7"/>
      <c r="E577" s="10"/>
      <c r="H577" s="8"/>
      <c r="I577" s="11"/>
      <c r="J577" s="5"/>
    </row>
    <row r="580" spans="1:10">
      <c r="A580" s="1" t="s">
        <v>0</v>
      </c>
      <c r="B580" s="2"/>
      <c r="C580" s="2"/>
      <c r="D580" s="2"/>
      <c r="E580" s="2"/>
      <c r="F580" s="2"/>
      <c r="G580" s="2"/>
      <c r="H580" s="2"/>
      <c r="I580" s="2"/>
      <c r="J580" s="2"/>
    </row>
    <row r="581" spans="1:10">
      <c r="A581" s="3" t="s">
        <v>213</v>
      </c>
      <c r="B581" s="2"/>
      <c r="C581" s="2"/>
      <c r="D581" s="2"/>
      <c r="E581" s="2"/>
      <c r="F581" s="2"/>
      <c r="G581" s="2"/>
      <c r="H581" s="2"/>
      <c r="I581" s="2"/>
      <c r="J581" s="2"/>
    </row>
    <row r="582" spans="1:10">
      <c r="A582" s="88" t="s">
        <v>0</v>
      </c>
      <c r="B582" s="88" t="s">
        <v>2</v>
      </c>
      <c r="C582" s="88" t="s">
        <v>3</v>
      </c>
      <c r="D582" s="88" t="s">
        <v>4</v>
      </c>
      <c r="E582" s="88" t="s">
        <v>5</v>
      </c>
      <c r="F582" s="88" t="s">
        <v>6</v>
      </c>
      <c r="G582" s="90"/>
      <c r="H582" s="91"/>
      <c r="I582" s="88" t="s">
        <v>7</v>
      </c>
      <c r="J582" s="88" t="s">
        <v>8</v>
      </c>
    </row>
    <row r="583" spans="1:10">
      <c r="A583" s="89"/>
      <c r="B583" s="89"/>
      <c r="C583" s="89"/>
      <c r="D583" s="89"/>
      <c r="E583" s="89"/>
      <c r="F583" s="4" t="s">
        <v>9</v>
      </c>
      <c r="G583" s="4" t="s">
        <v>10</v>
      </c>
      <c r="H583" s="4" t="s">
        <v>11</v>
      </c>
      <c r="I583" s="89"/>
      <c r="J583" s="89"/>
    </row>
    <row r="584" spans="1:10">
      <c r="A584" s="23" t="s">
        <v>214</v>
      </c>
      <c r="B584" s="23"/>
      <c r="C584" s="23"/>
    </row>
    <row r="585" spans="1:10">
      <c r="A585" s="12" t="s">
        <v>21</v>
      </c>
      <c r="B585" s="3"/>
      <c r="C585" s="3"/>
    </row>
    <row r="586" spans="1:10">
      <c r="A586" s="13" t="s">
        <v>22</v>
      </c>
      <c r="B586" s="13" t="s">
        <v>23</v>
      </c>
      <c r="C586" s="13" t="s">
        <v>24</v>
      </c>
    </row>
    <row r="589" spans="1:10">
      <c r="A589" s="1" t="s">
        <v>0</v>
      </c>
      <c r="B589" s="2"/>
      <c r="C589" s="2"/>
      <c r="D589" s="2"/>
      <c r="E589" s="2"/>
      <c r="F589" s="2"/>
      <c r="G589" s="2"/>
      <c r="H589" s="2"/>
      <c r="I589" s="2"/>
      <c r="J589" s="2"/>
    </row>
    <row r="590" spans="1:10">
      <c r="A590" s="3" t="s">
        <v>215</v>
      </c>
      <c r="B590" s="2"/>
      <c r="C590" s="2"/>
      <c r="D590" s="2"/>
      <c r="E590" s="2"/>
      <c r="F590" s="2"/>
      <c r="G590" s="2"/>
      <c r="H590" s="2"/>
      <c r="I590" s="2"/>
      <c r="J590" s="2"/>
    </row>
    <row r="591" spans="1:10">
      <c r="A591" s="88" t="s">
        <v>0</v>
      </c>
      <c r="B591" s="88" t="s">
        <v>2</v>
      </c>
      <c r="C591" s="88" t="s">
        <v>3</v>
      </c>
      <c r="D591" s="88" t="s">
        <v>4</v>
      </c>
      <c r="E591" s="88" t="s">
        <v>5</v>
      </c>
      <c r="F591" s="88" t="s">
        <v>6</v>
      </c>
      <c r="G591" s="90"/>
      <c r="H591" s="91"/>
      <c r="I591" s="88" t="s">
        <v>7</v>
      </c>
      <c r="J591" s="88" t="s">
        <v>8</v>
      </c>
    </row>
    <row r="592" spans="1:10">
      <c r="A592" s="89"/>
      <c r="B592" s="89"/>
      <c r="C592" s="89"/>
      <c r="D592" s="89"/>
      <c r="E592" s="89"/>
      <c r="F592" s="4" t="s">
        <v>9</v>
      </c>
      <c r="G592" s="4" t="s">
        <v>10</v>
      </c>
      <c r="H592" s="4" t="s">
        <v>11</v>
      </c>
      <c r="I592" s="89"/>
      <c r="J592" s="89"/>
    </row>
    <row r="593" spans="1:10">
      <c r="A593" s="5" t="s">
        <v>1566</v>
      </c>
      <c r="B593" s="6">
        <v>44922.71292957176</v>
      </c>
      <c r="C593" s="5" t="s">
        <v>1515</v>
      </c>
      <c r="D593" s="7">
        <v>33134486</v>
      </c>
      <c r="E593" s="5" t="s">
        <v>14</v>
      </c>
      <c r="H593" s="8">
        <v>16966.43</v>
      </c>
      <c r="I593" s="5" t="s">
        <v>15</v>
      </c>
      <c r="J593" s="5" t="s">
        <v>1517</v>
      </c>
    </row>
    <row r="594" spans="1:10">
      <c r="A594" s="5" t="s">
        <v>1566</v>
      </c>
      <c r="B594" s="6">
        <v>44922.71292957176</v>
      </c>
      <c r="C594" s="5" t="s">
        <v>1515</v>
      </c>
      <c r="D594" s="7">
        <v>33135591</v>
      </c>
      <c r="E594" s="5" t="s">
        <v>14</v>
      </c>
      <c r="H594" s="8">
        <v>362.7</v>
      </c>
      <c r="I594" s="5" t="s">
        <v>15</v>
      </c>
      <c r="J594" s="5" t="s">
        <v>1517</v>
      </c>
    </row>
    <row r="595" spans="1:10">
      <c r="A595" s="5" t="s">
        <v>1566</v>
      </c>
      <c r="B595" s="6">
        <v>44922.71292957176</v>
      </c>
      <c r="C595" s="5" t="s">
        <v>1515</v>
      </c>
      <c r="D595" s="9">
        <v>1.426221227361882E+16</v>
      </c>
      <c r="E595" s="10" t="s">
        <v>1516</v>
      </c>
      <c r="H595" s="8">
        <v>719.46</v>
      </c>
      <c r="I595" s="5" t="s">
        <v>15</v>
      </c>
      <c r="J595" s="5" t="s">
        <v>1517</v>
      </c>
    </row>
    <row r="596" spans="1:10">
      <c r="A596" s="5" t="s">
        <v>1566</v>
      </c>
      <c r="B596" s="6">
        <v>44922.71292957176</v>
      </c>
      <c r="C596" s="5" t="s">
        <v>1515</v>
      </c>
      <c r="D596" s="9">
        <v>1.426221227419436E+16</v>
      </c>
      <c r="E596" s="10" t="s">
        <v>1516</v>
      </c>
      <c r="H596" s="8">
        <v>30000</v>
      </c>
      <c r="I596" s="5" t="s">
        <v>15</v>
      </c>
      <c r="J596" s="5" t="s">
        <v>1517</v>
      </c>
    </row>
    <row r="597" spans="1:10">
      <c r="A597" s="5" t="s">
        <v>1566</v>
      </c>
      <c r="B597" s="6">
        <v>44922.71292957176</v>
      </c>
      <c r="C597" s="5" t="s">
        <v>1515</v>
      </c>
      <c r="D597" s="7">
        <v>33073751</v>
      </c>
      <c r="E597" s="5" t="s">
        <v>14</v>
      </c>
      <c r="H597" s="8">
        <v>905.12</v>
      </c>
      <c r="I597" s="5" t="s">
        <v>15</v>
      </c>
      <c r="J597" s="5" t="s">
        <v>1518</v>
      </c>
    </row>
    <row r="598" spans="1:10">
      <c r="A598" s="5" t="s">
        <v>1566</v>
      </c>
      <c r="B598" s="6">
        <v>44922.71292957176</v>
      </c>
      <c r="C598" s="5" t="s">
        <v>1515</v>
      </c>
      <c r="D598" s="7"/>
      <c r="E598" s="10"/>
      <c r="F598" s="8">
        <v>34962.6</v>
      </c>
      <c r="I598" s="11" t="s">
        <v>9</v>
      </c>
      <c r="J598" s="5" t="s">
        <v>1517</v>
      </c>
    </row>
    <row r="599" spans="1:10">
      <c r="A599" s="5" t="s">
        <v>1566</v>
      </c>
      <c r="B599" s="6">
        <v>44922.71292957176</v>
      </c>
      <c r="C599" s="5" t="s">
        <v>1515</v>
      </c>
      <c r="D599" s="7"/>
      <c r="E599" s="10"/>
      <c r="F599" s="8">
        <v>41394.199999999997</v>
      </c>
      <c r="I599" s="11" t="s">
        <v>9</v>
      </c>
      <c r="J599" s="5" t="s">
        <v>1520</v>
      </c>
    </row>
    <row r="600" spans="1:10">
      <c r="A600" s="5" t="s">
        <v>1566</v>
      </c>
      <c r="B600" s="6">
        <v>44922.71292957176</v>
      </c>
      <c r="C600" s="5" t="s">
        <v>1515</v>
      </c>
      <c r="D600" s="7"/>
      <c r="E600" s="10"/>
      <c r="F600" s="8">
        <v>32146.3</v>
      </c>
      <c r="I600" s="11" t="s">
        <v>9</v>
      </c>
      <c r="J600" s="10" t="s">
        <v>1521</v>
      </c>
    </row>
    <row r="601" spans="1:10">
      <c r="A601" s="5" t="s">
        <v>1566</v>
      </c>
      <c r="B601" s="6">
        <v>44922.71292957176</v>
      </c>
      <c r="C601" s="5" t="s">
        <v>1515</v>
      </c>
      <c r="D601" s="7"/>
      <c r="E601" s="10"/>
      <c r="F601" s="8">
        <v>20330</v>
      </c>
      <c r="I601" s="11" t="s">
        <v>9</v>
      </c>
      <c r="J601" s="5" t="s">
        <v>1523</v>
      </c>
    </row>
    <row r="602" spans="1:10">
      <c r="A602" s="5" t="s">
        <v>1566</v>
      </c>
      <c r="B602" s="6">
        <v>44922.71292957176</v>
      </c>
      <c r="C602" s="5" t="s">
        <v>1515</v>
      </c>
      <c r="D602" s="7"/>
      <c r="E602" s="10"/>
      <c r="F602" s="8">
        <v>97344.9</v>
      </c>
      <c r="I602" s="11" t="s">
        <v>9</v>
      </c>
      <c r="J602" s="10" t="s">
        <v>1530</v>
      </c>
    </row>
    <row r="603" spans="1:10">
      <c r="A603" s="12" t="s">
        <v>21</v>
      </c>
      <c r="B603" s="3"/>
      <c r="C603" s="3"/>
      <c r="D603" s="26">
        <f>224090+2088</f>
        <v>226178</v>
      </c>
      <c r="E603" s="10"/>
      <c r="F603" s="19">
        <f>SUM(F593:G602)</f>
        <v>226178</v>
      </c>
      <c r="H603" s="8"/>
      <c r="I603" s="11"/>
      <c r="J603" s="10"/>
    </row>
    <row r="604" spans="1:10">
      <c r="A604" s="13" t="s">
        <v>22</v>
      </c>
      <c r="B604" s="13" t="s">
        <v>23</v>
      </c>
      <c r="C604" s="13" t="s">
        <v>24</v>
      </c>
      <c r="D604" s="7"/>
      <c r="E604" s="10"/>
      <c r="H604" s="8"/>
      <c r="I604" s="11"/>
      <c r="J604" s="10"/>
    </row>
    <row r="605" spans="1:10" ht="15.75" customHeight="1">
      <c r="D605" s="14">
        <v>112493997</v>
      </c>
    </row>
    <row r="606" spans="1:10" ht="15.75" customHeight="1">
      <c r="D606" s="14">
        <v>112494036</v>
      </c>
    </row>
    <row r="608" spans="1:10">
      <c r="A608" s="1" t="s">
        <v>0</v>
      </c>
      <c r="B608" s="2"/>
      <c r="C608" s="2"/>
      <c r="D608" s="2"/>
      <c r="E608" s="2"/>
      <c r="F608" s="2"/>
      <c r="G608" s="2"/>
      <c r="H608" s="2"/>
      <c r="I608" s="2"/>
      <c r="J608" s="2"/>
    </row>
    <row r="609" spans="1:10">
      <c r="A609" s="3" t="s">
        <v>219</v>
      </c>
      <c r="B609" s="2"/>
      <c r="C609" s="2"/>
      <c r="D609" s="2"/>
      <c r="E609" s="2"/>
      <c r="F609" s="2"/>
      <c r="G609" s="2"/>
      <c r="H609" s="2"/>
      <c r="I609" s="2"/>
      <c r="J609" s="2"/>
    </row>
    <row r="610" spans="1:10">
      <c r="A610" s="88" t="s">
        <v>0</v>
      </c>
      <c r="B610" s="88" t="s">
        <v>2</v>
      </c>
      <c r="C610" s="88" t="s">
        <v>3</v>
      </c>
      <c r="D610" s="88" t="s">
        <v>4</v>
      </c>
      <c r="E610" s="88" t="s">
        <v>5</v>
      </c>
      <c r="F610" s="88" t="s">
        <v>6</v>
      </c>
      <c r="G610" s="90"/>
      <c r="H610" s="91"/>
      <c r="I610" s="88" t="s">
        <v>7</v>
      </c>
      <c r="J610" s="88" t="s">
        <v>8</v>
      </c>
    </row>
    <row r="611" spans="1:10">
      <c r="A611" s="89"/>
      <c r="B611" s="89"/>
      <c r="C611" s="89"/>
      <c r="D611" s="89"/>
      <c r="E611" s="89"/>
      <c r="F611" s="4" t="s">
        <v>9</v>
      </c>
      <c r="G611" s="4" t="s">
        <v>10</v>
      </c>
      <c r="H611" s="4" t="s">
        <v>11</v>
      </c>
      <c r="I611" s="89"/>
      <c r="J611" s="89"/>
    </row>
    <row r="612" spans="1:10">
      <c r="A612" s="5" t="s">
        <v>1567</v>
      </c>
      <c r="B612" s="6">
        <v>44923.728462291663</v>
      </c>
      <c r="C612" s="5" t="s">
        <v>1515</v>
      </c>
      <c r="D612" s="7">
        <v>4826725</v>
      </c>
      <c r="E612" s="5" t="s">
        <v>14</v>
      </c>
      <c r="H612" s="8">
        <v>11637.77</v>
      </c>
      <c r="I612" s="5" t="s">
        <v>15</v>
      </c>
      <c r="J612" s="5" t="s">
        <v>1518</v>
      </c>
    </row>
    <row r="613" spans="1:10">
      <c r="A613" s="5" t="s">
        <v>1567</v>
      </c>
      <c r="B613" s="6">
        <v>44923.728462291663</v>
      </c>
      <c r="C613" s="5" t="s">
        <v>1515</v>
      </c>
      <c r="D613" s="7">
        <v>3063177192</v>
      </c>
      <c r="E613" s="5" t="s">
        <v>14</v>
      </c>
      <c r="H613" s="8">
        <v>10000</v>
      </c>
      <c r="I613" s="5" t="s">
        <v>15</v>
      </c>
      <c r="J613" s="5" t="s">
        <v>1517</v>
      </c>
    </row>
    <row r="614" spans="1:10">
      <c r="A614" s="5" t="s">
        <v>1567</v>
      </c>
      <c r="B614" s="6">
        <v>44923.728462291663</v>
      </c>
      <c r="C614" s="5" t="s">
        <v>1515</v>
      </c>
      <c r="D614" s="7">
        <v>3062939981</v>
      </c>
      <c r="E614" s="5" t="s">
        <v>14</v>
      </c>
      <c r="H614" s="8">
        <v>5000</v>
      </c>
      <c r="I614" s="5" t="s">
        <v>15</v>
      </c>
      <c r="J614" s="5" t="s">
        <v>1517</v>
      </c>
    </row>
    <row r="615" spans="1:10">
      <c r="A615" s="5" t="s">
        <v>1567</v>
      </c>
      <c r="B615" s="6">
        <v>44923.728462291663</v>
      </c>
      <c r="C615" s="5" t="s">
        <v>1515</v>
      </c>
      <c r="D615" s="7">
        <v>33388716</v>
      </c>
      <c r="E615" s="5" t="s">
        <v>14</v>
      </c>
      <c r="H615" s="8">
        <v>20631</v>
      </c>
      <c r="I615" s="5" t="s">
        <v>15</v>
      </c>
      <c r="J615" s="5" t="s">
        <v>1517</v>
      </c>
    </row>
    <row r="616" spans="1:10">
      <c r="A616" s="5" t="s">
        <v>1567</v>
      </c>
      <c r="B616" s="6">
        <v>44923.728462291663</v>
      </c>
      <c r="C616" s="5" t="s">
        <v>1515</v>
      </c>
      <c r="D616" s="7"/>
      <c r="E616" s="10"/>
      <c r="F616" s="8">
        <v>31418.9</v>
      </c>
      <c r="I616" s="11" t="s">
        <v>9</v>
      </c>
      <c r="J616" s="5" t="s">
        <v>1517</v>
      </c>
    </row>
    <row r="617" spans="1:10">
      <c r="A617" s="5" t="s">
        <v>1567</v>
      </c>
      <c r="B617" s="6">
        <v>44923.728462291663</v>
      </c>
      <c r="C617" s="5" t="s">
        <v>1515</v>
      </c>
      <c r="D617" s="7"/>
      <c r="E617" s="10"/>
      <c r="F617" s="8">
        <v>16409.8</v>
      </c>
      <c r="I617" s="11" t="s">
        <v>9</v>
      </c>
      <c r="J617" s="5" t="s">
        <v>1520</v>
      </c>
    </row>
    <row r="618" spans="1:10">
      <c r="A618" s="12" t="s">
        <v>21</v>
      </c>
      <c r="B618" s="3"/>
      <c r="C618" s="3"/>
      <c r="D618" s="7"/>
      <c r="E618" s="10"/>
      <c r="F618" s="19">
        <f>SUM(F612:G617)</f>
        <v>47828.7</v>
      </c>
      <c r="H618" s="8"/>
      <c r="I618" s="11"/>
      <c r="J618" s="5"/>
    </row>
    <row r="619" spans="1:10">
      <c r="A619" s="13" t="s">
        <v>22</v>
      </c>
      <c r="B619" s="13" t="s">
        <v>23</v>
      </c>
      <c r="C619" s="13" t="s">
        <v>24</v>
      </c>
      <c r="D619" s="7"/>
      <c r="E619" s="10"/>
      <c r="H619" s="8"/>
      <c r="I619" s="11"/>
      <c r="J619" s="5"/>
    </row>
  </sheetData>
  <mergeCells count="392">
    <mergeCell ref="I557:I558"/>
    <mergeCell ref="J557:J558"/>
    <mergeCell ref="A557:A558"/>
    <mergeCell ref="B557:B558"/>
    <mergeCell ref="C557:C558"/>
    <mergeCell ref="D557:D558"/>
    <mergeCell ref="E557:E558"/>
    <mergeCell ref="F557:H557"/>
    <mergeCell ref="A573:A574"/>
    <mergeCell ref="B573:B574"/>
    <mergeCell ref="C573:C574"/>
    <mergeCell ref="D573:D574"/>
    <mergeCell ref="E573:E574"/>
    <mergeCell ref="F573:H573"/>
    <mergeCell ref="I573:I574"/>
    <mergeCell ref="J573:J574"/>
    <mergeCell ref="A528:A529"/>
    <mergeCell ref="B528:B529"/>
    <mergeCell ref="C528:C529"/>
    <mergeCell ref="D528:D529"/>
    <mergeCell ref="E528:E529"/>
    <mergeCell ref="F528:H528"/>
    <mergeCell ref="I528:I529"/>
    <mergeCell ref="J528:J529"/>
    <mergeCell ref="A445:A446"/>
    <mergeCell ref="B445:B446"/>
    <mergeCell ref="C445:C446"/>
    <mergeCell ref="D445:D446"/>
    <mergeCell ref="E445:E446"/>
    <mergeCell ref="F445:H445"/>
    <mergeCell ref="I445:I446"/>
    <mergeCell ref="J445:J446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I268:I269"/>
    <mergeCell ref="J268:J269"/>
    <mergeCell ref="A268:A269"/>
    <mergeCell ref="B268:B269"/>
    <mergeCell ref="C268:C269"/>
    <mergeCell ref="D268:D269"/>
    <mergeCell ref="E268:E269"/>
    <mergeCell ref="F268:H268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187:I188"/>
    <mergeCell ref="J187:J188"/>
    <mergeCell ref="A187:A188"/>
    <mergeCell ref="B187:B188"/>
    <mergeCell ref="C187:C188"/>
    <mergeCell ref="D187:D188"/>
    <mergeCell ref="E187:E188"/>
    <mergeCell ref="F187:H187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F170:H170"/>
    <mergeCell ref="I170:I171"/>
    <mergeCell ref="J170:J171"/>
    <mergeCell ref="F144:H144"/>
    <mergeCell ref="I144:I145"/>
    <mergeCell ref="J144:J145"/>
    <mergeCell ref="A144:A145"/>
    <mergeCell ref="B144:B145"/>
    <mergeCell ref="C144:C145"/>
    <mergeCell ref="D144:D145"/>
    <mergeCell ref="E144:E145"/>
    <mergeCell ref="I158:I159"/>
    <mergeCell ref="J158:J159"/>
    <mergeCell ref="A158:A159"/>
    <mergeCell ref="B158:B159"/>
    <mergeCell ref="C158:C159"/>
    <mergeCell ref="D158:D159"/>
    <mergeCell ref="E158:E159"/>
    <mergeCell ref="F158:H158"/>
    <mergeCell ref="A170:A171"/>
    <mergeCell ref="B170:B171"/>
    <mergeCell ref="C170:C171"/>
    <mergeCell ref="D170:D171"/>
    <mergeCell ref="E170:E171"/>
    <mergeCell ref="D99:D100"/>
    <mergeCell ref="E99:E100"/>
    <mergeCell ref="F109:H109"/>
    <mergeCell ref="I109:I110"/>
    <mergeCell ref="J109:J110"/>
    <mergeCell ref="A120:A121"/>
    <mergeCell ref="B120:B121"/>
    <mergeCell ref="C120:C121"/>
    <mergeCell ref="D120:D121"/>
    <mergeCell ref="E120:E121"/>
    <mergeCell ref="A109:A110"/>
    <mergeCell ref="B109:B110"/>
    <mergeCell ref="C109:C110"/>
    <mergeCell ref="D109:D110"/>
    <mergeCell ref="E109:E110"/>
    <mergeCell ref="F99:H99"/>
    <mergeCell ref="I99:I100"/>
    <mergeCell ref="J99:J100"/>
    <mergeCell ref="A99:A100"/>
    <mergeCell ref="B99:B100"/>
    <mergeCell ref="C99:C100"/>
    <mergeCell ref="F120:H120"/>
    <mergeCell ref="I120:I121"/>
    <mergeCell ref="J120:J121"/>
    <mergeCell ref="I3:I4"/>
    <mergeCell ref="J3:J4"/>
    <mergeCell ref="A16:A17"/>
    <mergeCell ref="B16:B17"/>
    <mergeCell ref="C16:C17"/>
    <mergeCell ref="D16:D17"/>
    <mergeCell ref="E16:E17"/>
    <mergeCell ref="F16:H16"/>
    <mergeCell ref="I16:I17"/>
    <mergeCell ref="J16:J17"/>
    <mergeCell ref="A3:A4"/>
    <mergeCell ref="B3:B4"/>
    <mergeCell ref="C3:C4"/>
    <mergeCell ref="D3:D4"/>
    <mergeCell ref="E3:E4"/>
    <mergeCell ref="F3:H3"/>
    <mergeCell ref="I25:I26"/>
    <mergeCell ref="J25:J26"/>
    <mergeCell ref="A38:A39"/>
    <mergeCell ref="B38:B39"/>
    <mergeCell ref="C38:C39"/>
    <mergeCell ref="D38:D39"/>
    <mergeCell ref="E38:E39"/>
    <mergeCell ref="F38:H38"/>
    <mergeCell ref="I38:I39"/>
    <mergeCell ref="J38:J39"/>
    <mergeCell ref="A25:A26"/>
    <mergeCell ref="B25:B26"/>
    <mergeCell ref="C25:C26"/>
    <mergeCell ref="D25:D26"/>
    <mergeCell ref="E25:E26"/>
    <mergeCell ref="F25:H25"/>
    <mergeCell ref="I54:I55"/>
    <mergeCell ref="J54:J55"/>
    <mergeCell ref="A54:A55"/>
    <mergeCell ref="B54:B55"/>
    <mergeCell ref="C54:C55"/>
    <mergeCell ref="D54:D55"/>
    <mergeCell ref="E54:E55"/>
    <mergeCell ref="F54:H54"/>
    <mergeCell ref="I63:I64"/>
    <mergeCell ref="J63:J64"/>
    <mergeCell ref="A63:A64"/>
    <mergeCell ref="B63:B64"/>
    <mergeCell ref="C63:C64"/>
    <mergeCell ref="D63:D64"/>
    <mergeCell ref="E63:E64"/>
    <mergeCell ref="F63:H63"/>
    <mergeCell ref="F74:H74"/>
    <mergeCell ref="I74:I75"/>
    <mergeCell ref="J74:J75"/>
    <mergeCell ref="A74:A75"/>
    <mergeCell ref="B74:B75"/>
    <mergeCell ref="C74:C75"/>
    <mergeCell ref="D74:D75"/>
    <mergeCell ref="E74:E75"/>
    <mergeCell ref="F87:H87"/>
    <mergeCell ref="I87:I88"/>
    <mergeCell ref="J87:J88"/>
    <mergeCell ref="A87:A88"/>
    <mergeCell ref="B87:B88"/>
    <mergeCell ref="C87:C88"/>
    <mergeCell ref="D87:D88"/>
    <mergeCell ref="E87:E88"/>
    <mergeCell ref="F129:H129"/>
    <mergeCell ref="I129:I130"/>
    <mergeCell ref="J129:J130"/>
    <mergeCell ref="A129:A130"/>
    <mergeCell ref="B129:B130"/>
    <mergeCell ref="C129:C130"/>
    <mergeCell ref="D129:D130"/>
    <mergeCell ref="E129:E130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A242:A243"/>
    <mergeCell ref="B242:B243"/>
    <mergeCell ref="C242:C243"/>
    <mergeCell ref="D242:D243"/>
    <mergeCell ref="E242:E243"/>
    <mergeCell ref="F242:H242"/>
    <mergeCell ref="I242:I243"/>
    <mergeCell ref="J242:J243"/>
    <mergeCell ref="A280:A281"/>
    <mergeCell ref="B280:B281"/>
    <mergeCell ref="C280:C281"/>
    <mergeCell ref="D280:D281"/>
    <mergeCell ref="E280:E281"/>
    <mergeCell ref="F280:H280"/>
    <mergeCell ref="I280:I281"/>
    <mergeCell ref="J280:J281"/>
    <mergeCell ref="I307:I308"/>
    <mergeCell ref="J307:J308"/>
    <mergeCell ref="A307:A308"/>
    <mergeCell ref="B307:B308"/>
    <mergeCell ref="C307:C308"/>
    <mergeCell ref="D307:D308"/>
    <mergeCell ref="E307:E308"/>
    <mergeCell ref="F307:H307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A346:A347"/>
    <mergeCell ref="B346:B347"/>
    <mergeCell ref="C346:C347"/>
    <mergeCell ref="D346:D347"/>
    <mergeCell ref="E346:E347"/>
    <mergeCell ref="F346:H346"/>
    <mergeCell ref="I346:I347"/>
    <mergeCell ref="J346:J347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430:A431"/>
    <mergeCell ref="B430:B431"/>
    <mergeCell ref="C430:C431"/>
    <mergeCell ref="D430:D431"/>
    <mergeCell ref="E430:E431"/>
    <mergeCell ref="F430:H430"/>
    <mergeCell ref="I430:I431"/>
    <mergeCell ref="J430:J431"/>
    <mergeCell ref="A404:A405"/>
    <mergeCell ref="B404:B405"/>
    <mergeCell ref="C404:C405"/>
    <mergeCell ref="D404:D405"/>
    <mergeCell ref="E404:E405"/>
    <mergeCell ref="F404:H404"/>
    <mergeCell ref="I404:I405"/>
    <mergeCell ref="J404:J405"/>
    <mergeCell ref="A417:A418"/>
    <mergeCell ref="B417:B418"/>
    <mergeCell ref="C417:C418"/>
    <mergeCell ref="D417:D418"/>
    <mergeCell ref="E417:E418"/>
    <mergeCell ref="F417:H417"/>
    <mergeCell ref="I417:I418"/>
    <mergeCell ref="J417:J418"/>
    <mergeCell ref="A502:A503"/>
    <mergeCell ref="B502:B503"/>
    <mergeCell ref="C502:C503"/>
    <mergeCell ref="D502:D503"/>
    <mergeCell ref="E502:E503"/>
    <mergeCell ref="F502:H502"/>
    <mergeCell ref="I502:I503"/>
    <mergeCell ref="J502:J503"/>
    <mergeCell ref="A457:A458"/>
    <mergeCell ref="B457:B458"/>
    <mergeCell ref="C457:C458"/>
    <mergeCell ref="D457:D458"/>
    <mergeCell ref="E457:E458"/>
    <mergeCell ref="F457:H457"/>
    <mergeCell ref="I457:I458"/>
    <mergeCell ref="J457:J458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543:A544"/>
    <mergeCell ref="B543:B544"/>
    <mergeCell ref="C543:C544"/>
    <mergeCell ref="D543:D544"/>
    <mergeCell ref="E543:E544"/>
    <mergeCell ref="F543:H543"/>
    <mergeCell ref="I543:I544"/>
    <mergeCell ref="J543:J544"/>
    <mergeCell ref="A493:A494"/>
    <mergeCell ref="B493:B494"/>
    <mergeCell ref="C493:C494"/>
    <mergeCell ref="D493:D494"/>
    <mergeCell ref="E493:E494"/>
    <mergeCell ref="F493:H493"/>
    <mergeCell ref="I493:I494"/>
    <mergeCell ref="J493:J494"/>
    <mergeCell ref="A512:A513"/>
    <mergeCell ref="B512:B513"/>
    <mergeCell ref="C512:C513"/>
    <mergeCell ref="D512:D513"/>
    <mergeCell ref="E512:E513"/>
    <mergeCell ref="F512:H512"/>
    <mergeCell ref="I512:I513"/>
    <mergeCell ref="J512:J513"/>
    <mergeCell ref="A610:A611"/>
    <mergeCell ref="B610:B611"/>
    <mergeCell ref="C610:C611"/>
    <mergeCell ref="D610:D611"/>
    <mergeCell ref="E610:E611"/>
    <mergeCell ref="F610:H610"/>
    <mergeCell ref="I610:I611"/>
    <mergeCell ref="J610:J611"/>
    <mergeCell ref="A582:A583"/>
    <mergeCell ref="B582:B583"/>
    <mergeCell ref="C582:C583"/>
    <mergeCell ref="D582:D583"/>
    <mergeCell ref="E582:E583"/>
    <mergeCell ref="F582:H582"/>
    <mergeCell ref="I582:I583"/>
    <mergeCell ref="J582:J583"/>
    <mergeCell ref="A591:A592"/>
    <mergeCell ref="B591:B592"/>
    <mergeCell ref="C591:C592"/>
    <mergeCell ref="D591:D592"/>
    <mergeCell ref="E591:E592"/>
    <mergeCell ref="F591:H591"/>
    <mergeCell ref="I591:I592"/>
    <mergeCell ref="J591:J592"/>
  </mergeCells>
  <pageMargins left="0.7" right="0.7" top="0.75" bottom="0.75" header="0.3" footer="0.3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/>
  </sheetPr>
  <dimension ref="A1:J466"/>
  <sheetViews>
    <sheetView topLeftCell="A450" workbookViewId="0">
      <selection activeCell="D466" sqref="D466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855468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1568</v>
      </c>
      <c r="B5" s="6">
        <v>44866.755042928242</v>
      </c>
      <c r="C5" s="5" t="s">
        <v>1569</v>
      </c>
      <c r="D5" s="7"/>
      <c r="E5" s="10"/>
      <c r="F5" s="8">
        <v>1660.88</v>
      </c>
      <c r="I5" s="11" t="s">
        <v>9</v>
      </c>
      <c r="J5" s="5" t="s">
        <v>1569</v>
      </c>
    </row>
    <row r="6" spans="1:10">
      <c r="A6" s="5" t="s">
        <v>1568</v>
      </c>
      <c r="B6" s="6">
        <v>44866.755042928242</v>
      </c>
      <c r="C6" s="5" t="s">
        <v>1569</v>
      </c>
      <c r="D6" s="7"/>
      <c r="E6" s="10"/>
      <c r="H6" s="8">
        <v>92.45</v>
      </c>
      <c r="I6" s="5" t="s">
        <v>224</v>
      </c>
      <c r="J6" s="5" t="s">
        <v>1569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 customHeight="1">
      <c r="A8" s="13" t="s">
        <v>22</v>
      </c>
      <c r="B8" s="13" t="s">
        <v>23</v>
      </c>
      <c r="C8" s="13" t="s">
        <v>24</v>
      </c>
      <c r="D8" s="21">
        <v>112113538</v>
      </c>
      <c r="E8" s="14">
        <v>112113593</v>
      </c>
      <c r="H8" s="8"/>
      <c r="I8" s="11"/>
      <c r="J8" s="5"/>
    </row>
    <row r="9" spans="1:10">
      <c r="A9" s="5"/>
      <c r="B9" s="6"/>
      <c r="C9" s="5"/>
      <c r="D9" s="7"/>
      <c r="E9" s="10"/>
      <c r="H9" s="8"/>
      <c r="I9" s="11"/>
      <c r="J9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88" t="s">
        <v>0</v>
      </c>
      <c r="B13" s="88" t="s">
        <v>2</v>
      </c>
      <c r="C13" s="88" t="s">
        <v>3</v>
      </c>
      <c r="D13" s="88" t="s">
        <v>4</v>
      </c>
      <c r="E13" s="88" t="s">
        <v>5</v>
      </c>
      <c r="F13" s="88" t="s">
        <v>6</v>
      </c>
      <c r="G13" s="90"/>
      <c r="H13" s="91"/>
      <c r="I13" s="88" t="s">
        <v>7</v>
      </c>
      <c r="J13" s="88" t="s">
        <v>8</v>
      </c>
    </row>
    <row r="14" spans="1:10">
      <c r="A14" s="89"/>
      <c r="B14" s="89"/>
      <c r="C14" s="89"/>
      <c r="D14" s="89"/>
      <c r="E14" s="89"/>
      <c r="F14" s="4" t="s">
        <v>9</v>
      </c>
      <c r="G14" s="4" t="s">
        <v>10</v>
      </c>
      <c r="H14" s="4" t="s">
        <v>11</v>
      </c>
      <c r="I14" s="89"/>
      <c r="J14" s="89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 customHeight="1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88" t="s">
        <v>0</v>
      </c>
      <c r="B22" s="88" t="s">
        <v>2</v>
      </c>
      <c r="C22" s="88" t="s">
        <v>3</v>
      </c>
      <c r="D22" s="88" t="s">
        <v>4</v>
      </c>
      <c r="E22" s="88" t="s">
        <v>5</v>
      </c>
      <c r="F22" s="88" t="s">
        <v>6</v>
      </c>
      <c r="G22" s="90"/>
      <c r="H22" s="91"/>
      <c r="I22" s="88" t="s">
        <v>7</v>
      </c>
      <c r="J22" s="88" t="s">
        <v>8</v>
      </c>
    </row>
    <row r="23" spans="1:10">
      <c r="A23" s="89"/>
      <c r="B23" s="89"/>
      <c r="C23" s="89"/>
      <c r="D23" s="89"/>
      <c r="E23" s="89"/>
      <c r="F23" s="4" t="s">
        <v>9</v>
      </c>
      <c r="G23" s="4" t="s">
        <v>10</v>
      </c>
      <c r="H23" s="4" t="s">
        <v>11</v>
      </c>
      <c r="I23" s="89"/>
      <c r="J23" s="89"/>
    </row>
    <row r="24" spans="1:10">
      <c r="A24" s="5" t="s">
        <v>1570</v>
      </c>
      <c r="B24" s="6">
        <v>44868.774583842591</v>
      </c>
      <c r="C24" s="5" t="s">
        <v>1569</v>
      </c>
      <c r="D24" s="7"/>
      <c r="E24" s="10"/>
      <c r="F24" s="8">
        <v>7646.2</v>
      </c>
      <c r="I24" s="11" t="s">
        <v>9</v>
      </c>
      <c r="J24" s="5" t="s">
        <v>1569</v>
      </c>
    </row>
    <row r="25" spans="1:10">
      <c r="A25" s="5" t="s">
        <v>1570</v>
      </c>
      <c r="B25" s="6">
        <v>44868.774583842591</v>
      </c>
      <c r="C25" s="5" t="s">
        <v>1569</v>
      </c>
      <c r="D25" s="7"/>
      <c r="E25" s="10"/>
      <c r="H25" s="8">
        <v>10</v>
      </c>
      <c r="I25" s="5" t="s">
        <v>224</v>
      </c>
      <c r="J25" s="5" t="s">
        <v>1569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 customHeight="1">
      <c r="A27" s="13" t="s">
        <v>22</v>
      </c>
      <c r="B27" s="13" t="s">
        <v>23</v>
      </c>
      <c r="C27" s="13" t="s">
        <v>24</v>
      </c>
      <c r="D27" s="21">
        <v>112129006</v>
      </c>
      <c r="E27" s="14">
        <v>112129020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88" t="s">
        <v>0</v>
      </c>
      <c r="B32" s="88" t="s">
        <v>2</v>
      </c>
      <c r="C32" s="88" t="s">
        <v>3</v>
      </c>
      <c r="D32" s="88" t="s">
        <v>4</v>
      </c>
      <c r="E32" s="88" t="s">
        <v>5</v>
      </c>
      <c r="F32" s="88" t="s">
        <v>6</v>
      </c>
      <c r="G32" s="90"/>
      <c r="H32" s="91"/>
      <c r="I32" s="88" t="s">
        <v>7</v>
      </c>
      <c r="J32" s="88" t="s">
        <v>8</v>
      </c>
    </row>
    <row r="33" spans="1:10">
      <c r="A33" s="89"/>
      <c r="B33" s="89"/>
      <c r="C33" s="89"/>
      <c r="D33" s="89"/>
      <c r="E33" s="89"/>
      <c r="F33" s="4" t="s">
        <v>9</v>
      </c>
      <c r="G33" s="4" t="s">
        <v>10</v>
      </c>
      <c r="H33" s="4" t="s">
        <v>11</v>
      </c>
      <c r="I33" s="89"/>
      <c r="J33" s="89"/>
    </row>
    <row r="34" spans="1:10">
      <c r="A34" s="5" t="s">
        <v>1571</v>
      </c>
      <c r="B34" s="6">
        <v>44869.751130902783</v>
      </c>
      <c r="C34" s="5" t="s">
        <v>1569</v>
      </c>
      <c r="D34" s="7"/>
      <c r="E34" s="10"/>
      <c r="F34" s="8">
        <v>4432.66</v>
      </c>
      <c r="I34" s="11" t="s">
        <v>9</v>
      </c>
      <c r="J34" s="5" t="s">
        <v>1569</v>
      </c>
    </row>
    <row r="35" spans="1:10">
      <c r="A35" s="5" t="s">
        <v>1571</v>
      </c>
      <c r="B35" s="6">
        <v>44869.751130902783</v>
      </c>
      <c r="C35" s="5" t="s">
        <v>1569</v>
      </c>
      <c r="D35" s="7"/>
      <c r="E35" s="10"/>
      <c r="H35" s="8">
        <v>20</v>
      </c>
      <c r="I35" s="5" t="s">
        <v>224</v>
      </c>
      <c r="J35" s="5" t="s">
        <v>1569</v>
      </c>
    </row>
    <row r="36" spans="1:10">
      <c r="A36" s="12" t="s">
        <v>21</v>
      </c>
      <c r="B36" s="3"/>
      <c r="C36" s="3"/>
      <c r="D36" s="7"/>
      <c r="E36" s="10"/>
      <c r="H36" s="8"/>
      <c r="I36" s="5"/>
      <c r="J36" s="5"/>
    </row>
    <row r="37" spans="1:10" ht="15.75" customHeight="1">
      <c r="A37" s="13" t="s">
        <v>22</v>
      </c>
      <c r="B37" s="13" t="s">
        <v>23</v>
      </c>
      <c r="C37" s="13" t="s">
        <v>24</v>
      </c>
      <c r="D37" s="21">
        <v>112129007</v>
      </c>
      <c r="E37" s="14">
        <v>112129021</v>
      </c>
      <c r="H37" s="8"/>
      <c r="I37" s="5"/>
      <c r="J37" s="5"/>
    </row>
    <row r="38" spans="1:10">
      <c r="A38" s="5"/>
      <c r="B38" s="6"/>
      <c r="C38" s="5"/>
      <c r="D38" s="7"/>
      <c r="E38" s="10"/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52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88" t="s">
        <v>0</v>
      </c>
      <c r="B42" s="88" t="s">
        <v>2</v>
      </c>
      <c r="C42" s="88" t="s">
        <v>3</v>
      </c>
      <c r="D42" s="88" t="s">
        <v>4</v>
      </c>
      <c r="E42" s="88" t="s">
        <v>5</v>
      </c>
      <c r="F42" s="88" t="s">
        <v>6</v>
      </c>
      <c r="G42" s="90"/>
      <c r="H42" s="91"/>
      <c r="I42" s="88" t="s">
        <v>7</v>
      </c>
      <c r="J42" s="88" t="s">
        <v>8</v>
      </c>
    </row>
    <row r="43" spans="1:10">
      <c r="A43" s="89"/>
      <c r="B43" s="89"/>
      <c r="C43" s="89"/>
      <c r="D43" s="89"/>
      <c r="E43" s="89"/>
      <c r="F43" s="4" t="s">
        <v>9</v>
      </c>
      <c r="G43" s="4" t="s">
        <v>10</v>
      </c>
      <c r="H43" s="4" t="s">
        <v>11</v>
      </c>
      <c r="I43" s="89"/>
      <c r="J43" s="89"/>
    </row>
    <row r="44" spans="1:10">
      <c r="A44" s="5" t="s">
        <v>1572</v>
      </c>
      <c r="B44" s="6">
        <v>44870.543933564812</v>
      </c>
      <c r="C44" s="5" t="s">
        <v>1569</v>
      </c>
      <c r="D44" s="7"/>
      <c r="E44" s="10"/>
      <c r="F44" s="8">
        <v>2858.22</v>
      </c>
      <c r="I44" s="11" t="s">
        <v>9</v>
      </c>
      <c r="J44" s="5" t="s">
        <v>1569</v>
      </c>
    </row>
    <row r="45" spans="1:10">
      <c r="A45" s="12" t="s">
        <v>21</v>
      </c>
      <c r="B45" s="3"/>
      <c r="C45" s="3"/>
      <c r="D45" s="7"/>
      <c r="E45" s="10"/>
      <c r="H45" s="8"/>
      <c r="I45" s="5"/>
      <c r="J45" s="5"/>
    </row>
    <row r="46" spans="1:10" ht="15.75" customHeight="1">
      <c r="A46" s="13" t="s">
        <v>22</v>
      </c>
      <c r="B46" s="13" t="s">
        <v>23</v>
      </c>
      <c r="C46" s="13" t="s">
        <v>24</v>
      </c>
      <c r="D46" s="21">
        <v>112129884</v>
      </c>
      <c r="E46" s="14">
        <v>112129936</v>
      </c>
      <c r="H46" s="8"/>
      <c r="I46" s="5"/>
      <c r="J46" s="5"/>
    </row>
    <row r="47" spans="1:10">
      <c r="A47" s="5"/>
      <c r="B47" s="6"/>
      <c r="C47" s="5"/>
      <c r="D47" s="7"/>
      <c r="E47" s="10"/>
      <c r="H47" s="8"/>
      <c r="I47" s="5"/>
      <c r="J47" s="5"/>
    </row>
    <row r="49" spans="1:10">
      <c r="A49" s="1" t="s">
        <v>0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3" t="s">
        <v>55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88" t="s">
        <v>0</v>
      </c>
      <c r="B51" s="88" t="s">
        <v>2</v>
      </c>
      <c r="C51" s="88" t="s">
        <v>3</v>
      </c>
      <c r="D51" s="88" t="s">
        <v>4</v>
      </c>
      <c r="E51" s="88" t="s">
        <v>5</v>
      </c>
      <c r="F51" s="88" t="s">
        <v>6</v>
      </c>
      <c r="G51" s="90"/>
      <c r="H51" s="91"/>
      <c r="I51" s="88" t="s">
        <v>7</v>
      </c>
      <c r="J51" s="88" t="s">
        <v>8</v>
      </c>
    </row>
    <row r="52" spans="1:10">
      <c r="A52" s="89"/>
      <c r="B52" s="89"/>
      <c r="C52" s="89"/>
      <c r="D52" s="89"/>
      <c r="E52" s="89"/>
      <c r="F52" s="4" t="s">
        <v>9</v>
      </c>
      <c r="G52" s="4" t="s">
        <v>10</v>
      </c>
      <c r="H52" s="4" t="s">
        <v>11</v>
      </c>
      <c r="I52" s="89"/>
      <c r="J52" s="89"/>
    </row>
    <row r="53" spans="1:10">
      <c r="A53" s="5" t="s">
        <v>1573</v>
      </c>
      <c r="B53" s="6">
        <v>44872.756253692132</v>
      </c>
      <c r="C53" s="5" t="s">
        <v>1569</v>
      </c>
      <c r="D53" s="7"/>
      <c r="E53" s="10"/>
      <c r="F53" s="8">
        <v>5634.79</v>
      </c>
      <c r="I53" s="11" t="s">
        <v>9</v>
      </c>
      <c r="J53" s="5" t="s">
        <v>1569</v>
      </c>
    </row>
    <row r="54" spans="1:10">
      <c r="A54" s="12" t="s">
        <v>21</v>
      </c>
      <c r="B54" s="3"/>
      <c r="C54" s="3"/>
      <c r="D54" s="7"/>
      <c r="E54" s="10"/>
      <c r="H54" s="8"/>
      <c r="I54" s="11"/>
      <c r="J54" s="10"/>
    </row>
    <row r="55" spans="1:10" ht="15.75" customHeight="1">
      <c r="A55" s="13" t="s">
        <v>22</v>
      </c>
      <c r="B55" s="13" t="s">
        <v>23</v>
      </c>
      <c r="C55" s="13" t="s">
        <v>24</v>
      </c>
      <c r="D55" s="21">
        <v>112155773</v>
      </c>
      <c r="E55" s="14">
        <v>112156016</v>
      </c>
      <c r="H55" s="8"/>
      <c r="I55" s="11"/>
      <c r="J55" s="10"/>
    </row>
    <row r="58" spans="1:10">
      <c r="A58" s="1" t="s">
        <v>0</v>
      </c>
      <c r="B58" s="2"/>
      <c r="C58" s="2"/>
      <c r="D58" s="2"/>
      <c r="E58" s="2"/>
      <c r="F58" s="2"/>
      <c r="G58" s="2"/>
      <c r="H58" s="2"/>
      <c r="I58" s="2"/>
      <c r="J58" s="2"/>
    </row>
    <row r="59" spans="1:10">
      <c r="A59" s="3" t="s">
        <v>62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88" t="s">
        <v>0</v>
      </c>
      <c r="B60" s="88" t="s">
        <v>2</v>
      </c>
      <c r="C60" s="88" t="s">
        <v>3</v>
      </c>
      <c r="D60" s="88" t="s">
        <v>4</v>
      </c>
      <c r="E60" s="88" t="s">
        <v>5</v>
      </c>
      <c r="F60" s="88" t="s">
        <v>6</v>
      </c>
      <c r="G60" s="90"/>
      <c r="H60" s="91"/>
      <c r="I60" s="88" t="s">
        <v>7</v>
      </c>
      <c r="J60" s="88" t="s">
        <v>8</v>
      </c>
    </row>
    <row r="61" spans="1:10">
      <c r="A61" s="89"/>
      <c r="B61" s="89"/>
      <c r="C61" s="89"/>
      <c r="D61" s="89"/>
      <c r="E61" s="89"/>
      <c r="F61" s="4" t="s">
        <v>9</v>
      </c>
      <c r="G61" s="4" t="s">
        <v>10</v>
      </c>
      <c r="H61" s="4" t="s">
        <v>11</v>
      </c>
      <c r="I61" s="89"/>
      <c r="J61" s="89"/>
    </row>
    <row r="62" spans="1:10">
      <c r="A62" s="5" t="s">
        <v>1574</v>
      </c>
      <c r="B62" s="6">
        <v>44873.754360266197</v>
      </c>
      <c r="C62" s="5" t="s">
        <v>1569</v>
      </c>
      <c r="D62" s="7"/>
      <c r="E62" s="10"/>
      <c r="F62" s="8">
        <v>3982.2</v>
      </c>
      <c r="I62" s="11" t="s">
        <v>9</v>
      </c>
      <c r="J62" s="5" t="s">
        <v>1569</v>
      </c>
    </row>
    <row r="63" spans="1:10">
      <c r="A63" s="12" t="s">
        <v>21</v>
      </c>
      <c r="B63" s="3"/>
      <c r="C63" s="3"/>
      <c r="D63" s="7"/>
      <c r="E63" s="10"/>
      <c r="H63" s="8"/>
      <c r="I63" s="11"/>
      <c r="J63" s="5"/>
    </row>
    <row r="64" spans="1:10" ht="15.75" customHeight="1">
      <c r="A64" s="13" t="s">
        <v>22</v>
      </c>
      <c r="B64" s="13" t="s">
        <v>23</v>
      </c>
      <c r="C64" s="13" t="s">
        <v>24</v>
      </c>
      <c r="D64" s="21">
        <v>112163132</v>
      </c>
      <c r="E64" s="14">
        <v>112163158</v>
      </c>
      <c r="H64" s="8"/>
      <c r="I64" s="11"/>
      <c r="J64" s="5"/>
    </row>
    <row r="67" spans="1:10">
      <c r="A67" s="1" t="s">
        <v>0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3" t="s">
        <v>65</v>
      </c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88" t="s">
        <v>0</v>
      </c>
      <c r="B69" s="88" t="s">
        <v>2</v>
      </c>
      <c r="C69" s="88" t="s">
        <v>3</v>
      </c>
      <c r="D69" s="88" t="s">
        <v>4</v>
      </c>
      <c r="E69" s="88" t="s">
        <v>5</v>
      </c>
      <c r="F69" s="88" t="s">
        <v>6</v>
      </c>
      <c r="G69" s="90"/>
      <c r="H69" s="91"/>
      <c r="I69" s="88" t="s">
        <v>7</v>
      </c>
      <c r="J69" s="88" t="s">
        <v>8</v>
      </c>
    </row>
    <row r="70" spans="1:10">
      <c r="A70" s="89"/>
      <c r="B70" s="89"/>
      <c r="C70" s="89"/>
      <c r="D70" s="89"/>
      <c r="E70" s="89"/>
      <c r="F70" s="4" t="s">
        <v>9</v>
      </c>
      <c r="G70" s="4" t="s">
        <v>10</v>
      </c>
      <c r="H70" s="4" t="s">
        <v>11</v>
      </c>
      <c r="I70" s="89"/>
      <c r="J70" s="89"/>
    </row>
    <row r="71" spans="1:10">
      <c r="A71" s="5" t="s">
        <v>1575</v>
      </c>
      <c r="B71" s="6">
        <v>44874.77</v>
      </c>
      <c r="C71" s="5" t="s">
        <v>1569</v>
      </c>
      <c r="D71" s="7"/>
      <c r="E71" s="10"/>
      <c r="F71" s="8">
        <v>4055.3</v>
      </c>
      <c r="I71" s="11" t="s">
        <v>9</v>
      </c>
      <c r="J71" s="5" t="s">
        <v>1569</v>
      </c>
    </row>
    <row r="72" spans="1:10">
      <c r="A72" s="5" t="s">
        <v>1575</v>
      </c>
      <c r="B72" s="6">
        <v>44874.77</v>
      </c>
      <c r="C72" s="5" t="s">
        <v>1569</v>
      </c>
      <c r="D72" s="7"/>
      <c r="E72" s="10"/>
      <c r="H72" s="8">
        <v>167.42</v>
      </c>
      <c r="I72" s="5" t="s">
        <v>224</v>
      </c>
      <c r="J72" s="5" t="s">
        <v>1569</v>
      </c>
    </row>
    <row r="73" spans="1:10">
      <c r="A73" s="12" t="s">
        <v>21</v>
      </c>
      <c r="B73" s="3"/>
      <c r="C73" s="3"/>
      <c r="D73" s="7"/>
      <c r="E73" s="10"/>
      <c r="H73" s="8"/>
      <c r="I73" s="11"/>
      <c r="J73" s="5"/>
    </row>
    <row r="74" spans="1:10" ht="15.75" customHeight="1">
      <c r="A74" s="13" t="s">
        <v>22</v>
      </c>
      <c r="B74" s="13" t="s">
        <v>23</v>
      </c>
      <c r="C74" s="13" t="s">
        <v>24</v>
      </c>
      <c r="D74" s="21">
        <v>112209507</v>
      </c>
      <c r="E74" s="14">
        <v>112210173</v>
      </c>
      <c r="H74" s="8"/>
      <c r="I74" s="11"/>
      <c r="J74" s="5"/>
    </row>
    <row r="76" spans="1:10">
      <c r="A76" s="15" t="s">
        <v>1527</v>
      </c>
      <c r="B76" s="28"/>
      <c r="C76" s="15"/>
      <c r="D76" s="38"/>
    </row>
    <row r="78" spans="1:10">
      <c r="A78" s="1" t="s">
        <v>0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3" t="s">
        <v>68</v>
      </c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88" t="s">
        <v>0</v>
      </c>
      <c r="B80" s="88" t="s">
        <v>2</v>
      </c>
      <c r="C80" s="88" t="s">
        <v>3</v>
      </c>
      <c r="D80" s="88" t="s">
        <v>4</v>
      </c>
      <c r="E80" s="88" t="s">
        <v>5</v>
      </c>
      <c r="F80" s="88" t="s">
        <v>6</v>
      </c>
      <c r="G80" s="90"/>
      <c r="H80" s="91"/>
      <c r="I80" s="88" t="s">
        <v>7</v>
      </c>
      <c r="J80" s="88" t="s">
        <v>8</v>
      </c>
    </row>
    <row r="81" spans="1:10">
      <c r="A81" s="89"/>
      <c r="B81" s="89"/>
      <c r="C81" s="89"/>
      <c r="D81" s="89"/>
      <c r="E81" s="89"/>
      <c r="F81" s="4" t="s">
        <v>9</v>
      </c>
      <c r="G81" s="4" t="s">
        <v>10</v>
      </c>
      <c r="H81" s="4" t="s">
        <v>11</v>
      </c>
      <c r="I81" s="89"/>
      <c r="J81" s="89"/>
    </row>
    <row r="82" spans="1:10">
      <c r="A82" s="15" t="s">
        <v>1527</v>
      </c>
      <c r="B82" s="28"/>
      <c r="C82" s="15"/>
      <c r="D82" s="38"/>
      <c r="E82" s="10"/>
      <c r="F82" s="8"/>
      <c r="I82" s="11"/>
      <c r="J82" s="10"/>
    </row>
    <row r="83" spans="1:10">
      <c r="A83" s="12" t="s">
        <v>21</v>
      </c>
      <c r="B83" s="3"/>
      <c r="C83" s="3"/>
      <c r="D83" s="7"/>
      <c r="E83" s="10"/>
      <c r="H83" s="8"/>
      <c r="I83" s="11"/>
      <c r="J83" s="5"/>
    </row>
    <row r="84" spans="1:10">
      <c r="A84" s="13" t="s">
        <v>22</v>
      </c>
      <c r="B84" s="13" t="s">
        <v>23</v>
      </c>
      <c r="C84" s="13" t="s">
        <v>24</v>
      </c>
      <c r="D84" s="7"/>
      <c r="E84" s="10"/>
      <c r="H84" s="8"/>
      <c r="I84" s="11"/>
      <c r="J84" s="5"/>
    </row>
    <row r="88" spans="1:10">
      <c r="A88" s="1" t="s">
        <v>0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3" t="s">
        <v>72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88" t="s">
        <v>0</v>
      </c>
      <c r="B90" s="88" t="s">
        <v>2</v>
      </c>
      <c r="C90" s="88" t="s">
        <v>3</v>
      </c>
      <c r="D90" s="88" t="s">
        <v>4</v>
      </c>
      <c r="E90" s="88" t="s">
        <v>5</v>
      </c>
      <c r="F90" s="88" t="s">
        <v>6</v>
      </c>
      <c r="G90" s="90"/>
      <c r="H90" s="91"/>
      <c r="I90" s="88" t="s">
        <v>7</v>
      </c>
      <c r="J90" s="88" t="s">
        <v>8</v>
      </c>
    </row>
    <row r="91" spans="1:10">
      <c r="A91" s="89"/>
      <c r="B91" s="89"/>
      <c r="C91" s="89"/>
      <c r="D91" s="89"/>
      <c r="E91" s="89"/>
      <c r="F91" s="4" t="s">
        <v>9</v>
      </c>
      <c r="G91" s="4" t="s">
        <v>10</v>
      </c>
      <c r="H91" s="4" t="s">
        <v>11</v>
      </c>
      <c r="I91" s="89"/>
      <c r="J91" s="89"/>
    </row>
    <row r="92" spans="1:10">
      <c r="A92" s="5" t="s">
        <v>1576</v>
      </c>
      <c r="B92" s="6">
        <v>44876.754870567129</v>
      </c>
      <c r="C92" s="5" t="s">
        <v>1569</v>
      </c>
      <c r="D92" s="7"/>
      <c r="E92" s="10"/>
      <c r="F92" s="8">
        <v>7220.9</v>
      </c>
      <c r="I92" s="11" t="s">
        <v>9</v>
      </c>
      <c r="J92" s="5" t="s">
        <v>1569</v>
      </c>
    </row>
    <row r="93" spans="1:10">
      <c r="A93" s="5" t="s">
        <v>1576</v>
      </c>
      <c r="B93" s="6">
        <v>44876.754870567129</v>
      </c>
      <c r="C93" s="5" t="s">
        <v>1569</v>
      </c>
      <c r="D93" s="7"/>
      <c r="E93" s="10"/>
      <c r="H93" s="8">
        <v>231.48</v>
      </c>
      <c r="I93" s="5" t="s">
        <v>224</v>
      </c>
      <c r="J93" s="5" t="s">
        <v>1569</v>
      </c>
    </row>
    <row r="94" spans="1:10">
      <c r="A94" s="12" t="s">
        <v>21</v>
      </c>
      <c r="B94" s="3"/>
      <c r="C94" s="3"/>
      <c r="D94" s="7"/>
      <c r="E94" s="10"/>
      <c r="H94" s="8"/>
      <c r="I94" s="11"/>
      <c r="J94" s="5"/>
    </row>
    <row r="95" spans="1:10" ht="15.75" customHeight="1">
      <c r="A95" s="13" t="s">
        <v>22</v>
      </c>
      <c r="B95" s="13" t="s">
        <v>23</v>
      </c>
      <c r="C95" s="13" t="s">
        <v>24</v>
      </c>
      <c r="D95" s="21">
        <v>112209982</v>
      </c>
      <c r="E95" s="14">
        <v>112210174</v>
      </c>
      <c r="H95" s="8"/>
      <c r="I95" s="11"/>
      <c r="J95" s="5"/>
    </row>
    <row r="96" spans="1:10">
      <c r="A96" s="5"/>
      <c r="B96" s="6"/>
      <c r="C96" s="5"/>
      <c r="D96" s="7"/>
      <c r="E96" s="10"/>
      <c r="H96" s="8"/>
      <c r="I96" s="11"/>
      <c r="J96" s="5"/>
    </row>
    <row r="97" spans="1:10">
      <c r="A97" s="5"/>
      <c r="B97" s="6"/>
      <c r="C97" s="5"/>
      <c r="D97" s="7"/>
      <c r="E97" s="10"/>
      <c r="H97" s="8"/>
      <c r="I97" s="11"/>
      <c r="J97" s="5"/>
    </row>
    <row r="98" spans="1:10">
      <c r="A98" s="1" t="s">
        <v>0</v>
      </c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3" t="s">
        <v>77</v>
      </c>
      <c r="B99" s="2"/>
      <c r="C99" s="2"/>
      <c r="D99" s="2"/>
      <c r="E99" s="2"/>
      <c r="F99" s="2"/>
      <c r="G99" s="2"/>
      <c r="H99" s="2"/>
      <c r="I99" s="2"/>
      <c r="J99" s="2"/>
    </row>
    <row r="100" spans="1:10">
      <c r="A100" s="88" t="s">
        <v>0</v>
      </c>
      <c r="B100" s="88" t="s">
        <v>2</v>
      </c>
      <c r="C100" s="88" t="s">
        <v>3</v>
      </c>
      <c r="D100" s="88" t="s">
        <v>4</v>
      </c>
      <c r="E100" s="88" t="s">
        <v>5</v>
      </c>
      <c r="F100" s="88" t="s">
        <v>6</v>
      </c>
      <c r="G100" s="90"/>
      <c r="H100" s="91"/>
      <c r="I100" s="88" t="s">
        <v>7</v>
      </c>
      <c r="J100" s="88" t="s">
        <v>8</v>
      </c>
    </row>
    <row r="101" spans="1:10">
      <c r="A101" s="89"/>
      <c r="B101" s="89"/>
      <c r="C101" s="89"/>
      <c r="D101" s="89"/>
      <c r="E101" s="89"/>
      <c r="F101" s="4" t="s">
        <v>9</v>
      </c>
      <c r="G101" s="4" t="s">
        <v>10</v>
      </c>
      <c r="H101" s="4" t="s">
        <v>11</v>
      </c>
      <c r="I101" s="89"/>
      <c r="J101" s="89"/>
    </row>
    <row r="102" spans="1:10">
      <c r="A102" s="5" t="s">
        <v>1577</v>
      </c>
      <c r="B102" s="6">
        <v>44877.521593564823</v>
      </c>
      <c r="C102" s="5" t="s">
        <v>1569</v>
      </c>
      <c r="D102" s="7"/>
      <c r="E102" s="10"/>
      <c r="F102" s="8">
        <v>4332.28</v>
      </c>
      <c r="I102" s="11" t="s">
        <v>9</v>
      </c>
      <c r="J102" s="5" t="s">
        <v>1569</v>
      </c>
    </row>
    <row r="103" spans="1:10">
      <c r="A103" s="12" t="s">
        <v>21</v>
      </c>
      <c r="B103" s="3"/>
      <c r="C103" s="3"/>
      <c r="D103" s="7"/>
      <c r="E103" s="10"/>
      <c r="H103" s="8"/>
      <c r="I103" s="11"/>
      <c r="J103" s="5"/>
    </row>
    <row r="104" spans="1:10" ht="15.75" customHeight="1">
      <c r="A104" s="13" t="s">
        <v>22</v>
      </c>
      <c r="B104" s="13" t="s">
        <v>23</v>
      </c>
      <c r="C104" s="13" t="s">
        <v>24</v>
      </c>
      <c r="D104" s="48">
        <v>112217521</v>
      </c>
      <c r="E104" s="14">
        <v>112217628</v>
      </c>
      <c r="H104" s="8"/>
      <c r="I104" s="11"/>
      <c r="J104" s="5"/>
    </row>
    <row r="105" spans="1:10">
      <c r="A105" s="5"/>
      <c r="B105" s="6"/>
      <c r="C105" s="5"/>
      <c r="D105" s="7"/>
      <c r="E105" s="10"/>
      <c r="H105" s="8"/>
      <c r="I105" s="11"/>
      <c r="J105" s="5"/>
    </row>
    <row r="107" spans="1:10">
      <c r="A107" s="1" t="s">
        <v>0</v>
      </c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A108" s="3" t="s">
        <v>80</v>
      </c>
      <c r="B108" s="2"/>
      <c r="C108" s="2"/>
      <c r="D108" s="2"/>
      <c r="E108" s="2"/>
      <c r="F108" s="2"/>
      <c r="G108" s="2"/>
      <c r="H108" s="2"/>
      <c r="I108" s="2"/>
      <c r="J108" s="2"/>
    </row>
    <row r="109" spans="1:10">
      <c r="A109" s="88" t="s">
        <v>0</v>
      </c>
      <c r="B109" s="88" t="s">
        <v>2</v>
      </c>
      <c r="C109" s="88" t="s">
        <v>3</v>
      </c>
      <c r="D109" s="88" t="s">
        <v>4</v>
      </c>
      <c r="E109" s="88" t="s">
        <v>5</v>
      </c>
      <c r="F109" s="88" t="s">
        <v>6</v>
      </c>
      <c r="G109" s="90"/>
      <c r="H109" s="91"/>
      <c r="I109" s="88" t="s">
        <v>7</v>
      </c>
      <c r="J109" s="88" t="s">
        <v>8</v>
      </c>
    </row>
    <row r="110" spans="1:10">
      <c r="A110" s="89"/>
      <c r="B110" s="89"/>
      <c r="C110" s="89"/>
      <c r="D110" s="89"/>
      <c r="E110" s="89"/>
      <c r="F110" s="4" t="s">
        <v>9</v>
      </c>
      <c r="G110" s="4" t="s">
        <v>10</v>
      </c>
      <c r="H110" s="4" t="s">
        <v>11</v>
      </c>
      <c r="I110" s="89"/>
      <c r="J110" s="89"/>
    </row>
    <row r="111" spans="1:10">
      <c r="A111" s="5" t="s">
        <v>1578</v>
      </c>
      <c r="B111" s="6">
        <v>44879.753629074083</v>
      </c>
      <c r="C111" s="5" t="s">
        <v>1569</v>
      </c>
      <c r="D111" s="7"/>
      <c r="E111" s="10"/>
      <c r="F111" s="8">
        <v>1738.85</v>
      </c>
      <c r="I111" s="11" t="s">
        <v>9</v>
      </c>
      <c r="J111" s="5" t="s">
        <v>1569</v>
      </c>
    </row>
    <row r="112" spans="1:10">
      <c r="A112" s="12" t="s">
        <v>21</v>
      </c>
      <c r="B112" s="3"/>
      <c r="C112" s="3"/>
      <c r="D112" s="7"/>
      <c r="E112" s="10"/>
      <c r="H112" s="8"/>
      <c r="I112" s="11"/>
      <c r="J112" s="5"/>
    </row>
    <row r="113" spans="1:10" ht="15.75" customHeight="1">
      <c r="A113" s="13" t="s">
        <v>22</v>
      </c>
      <c r="B113" s="13" t="s">
        <v>23</v>
      </c>
      <c r="C113" s="13" t="s">
        <v>24</v>
      </c>
      <c r="D113" s="21">
        <v>112225109</v>
      </c>
      <c r="E113" s="14">
        <v>112225240</v>
      </c>
      <c r="H113" s="8"/>
      <c r="I113" s="11"/>
      <c r="J113" s="5"/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83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88" t="s">
        <v>0</v>
      </c>
      <c r="B118" s="88" t="s">
        <v>2</v>
      </c>
      <c r="C118" s="88" t="s">
        <v>3</v>
      </c>
      <c r="D118" s="88" t="s">
        <v>4</v>
      </c>
      <c r="E118" s="88" t="s">
        <v>5</v>
      </c>
      <c r="F118" s="88" t="s">
        <v>6</v>
      </c>
      <c r="G118" s="90"/>
      <c r="H118" s="91"/>
      <c r="I118" s="88" t="s">
        <v>7</v>
      </c>
      <c r="J118" s="88" t="s">
        <v>8</v>
      </c>
    </row>
    <row r="119" spans="1:10">
      <c r="A119" s="89"/>
      <c r="B119" s="89"/>
      <c r="C119" s="89"/>
      <c r="D119" s="89"/>
      <c r="E119" s="89"/>
      <c r="F119" s="4" t="s">
        <v>9</v>
      </c>
      <c r="G119" s="4" t="s">
        <v>10</v>
      </c>
      <c r="H119" s="4" t="s">
        <v>11</v>
      </c>
      <c r="I119" s="89"/>
      <c r="J119" s="89"/>
    </row>
    <row r="120" spans="1:10">
      <c r="A120" s="5" t="s">
        <v>1579</v>
      </c>
      <c r="B120" s="6">
        <v>44880.758412581017</v>
      </c>
      <c r="C120" s="5" t="s">
        <v>1569</v>
      </c>
      <c r="D120" s="7"/>
      <c r="E120" s="10"/>
      <c r="F120" s="8">
        <v>1917.91</v>
      </c>
      <c r="I120" s="11" t="s">
        <v>9</v>
      </c>
      <c r="J120" s="5" t="s">
        <v>1569</v>
      </c>
    </row>
    <row r="121" spans="1:10">
      <c r="A121" s="5" t="s">
        <v>1579</v>
      </c>
      <c r="B121" s="6">
        <v>44880.758412581017</v>
      </c>
      <c r="C121" s="5" t="s">
        <v>1569</v>
      </c>
      <c r="D121" s="7"/>
      <c r="E121" s="10"/>
      <c r="H121" s="8">
        <v>9.5</v>
      </c>
      <c r="I121" s="5" t="s">
        <v>224</v>
      </c>
      <c r="J121" s="5" t="s">
        <v>1569</v>
      </c>
    </row>
    <row r="122" spans="1:10">
      <c r="A122" s="12" t="s">
        <v>21</v>
      </c>
      <c r="B122" s="3"/>
      <c r="C122" s="3"/>
      <c r="D122" s="7"/>
      <c r="E122" s="10"/>
      <c r="H122" s="8"/>
      <c r="I122" s="11"/>
      <c r="J122" s="10"/>
    </row>
    <row r="123" spans="1:10" ht="15.75" customHeight="1">
      <c r="A123" s="13" t="s">
        <v>22</v>
      </c>
      <c r="B123" s="13" t="s">
        <v>23</v>
      </c>
      <c r="C123" s="13" t="s">
        <v>24</v>
      </c>
      <c r="D123" s="21">
        <v>112231956</v>
      </c>
      <c r="E123" s="14">
        <v>112232901</v>
      </c>
      <c r="H123" s="8"/>
      <c r="I123" s="11"/>
      <c r="J123" s="10"/>
    </row>
    <row r="126" spans="1:10">
      <c r="A126" s="1" t="s">
        <v>0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3" t="s">
        <v>86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88" t="s">
        <v>0</v>
      </c>
      <c r="B128" s="88" t="s">
        <v>2</v>
      </c>
      <c r="C128" s="88" t="s">
        <v>3</v>
      </c>
      <c r="D128" s="88" t="s">
        <v>4</v>
      </c>
      <c r="E128" s="88" t="s">
        <v>5</v>
      </c>
      <c r="F128" s="88" t="s">
        <v>6</v>
      </c>
      <c r="G128" s="90"/>
      <c r="H128" s="91"/>
      <c r="I128" s="88" t="s">
        <v>7</v>
      </c>
      <c r="J128" s="88" t="s">
        <v>8</v>
      </c>
    </row>
    <row r="129" spans="1:10">
      <c r="A129" s="89"/>
      <c r="B129" s="89"/>
      <c r="C129" s="89"/>
      <c r="D129" s="89"/>
      <c r="E129" s="89"/>
      <c r="F129" s="4" t="s">
        <v>9</v>
      </c>
      <c r="G129" s="4" t="s">
        <v>10</v>
      </c>
      <c r="H129" s="4" t="s">
        <v>11</v>
      </c>
      <c r="I129" s="89"/>
      <c r="J129" s="89"/>
    </row>
    <row r="130" spans="1:10">
      <c r="A130" s="5" t="s">
        <v>1580</v>
      </c>
      <c r="B130" s="6">
        <v>44881.760717199068</v>
      </c>
      <c r="C130" s="5" t="s">
        <v>1569</v>
      </c>
      <c r="D130" s="7"/>
      <c r="E130" s="10"/>
      <c r="F130" s="8">
        <v>5148.34</v>
      </c>
      <c r="I130" s="11" t="s">
        <v>9</v>
      </c>
      <c r="J130" s="5" t="s">
        <v>1569</v>
      </c>
    </row>
    <row r="131" spans="1:10">
      <c r="A131" s="12" t="s">
        <v>21</v>
      </c>
      <c r="B131" s="3"/>
      <c r="C131" s="3"/>
      <c r="D131" s="7"/>
      <c r="E131" s="10"/>
      <c r="H131" s="8"/>
      <c r="I131" s="11"/>
      <c r="J131" s="5"/>
    </row>
    <row r="132" spans="1:10" ht="15.75" customHeight="1">
      <c r="A132" s="13" t="s">
        <v>22</v>
      </c>
      <c r="B132" s="13" t="s">
        <v>23</v>
      </c>
      <c r="C132" s="13" t="s">
        <v>24</v>
      </c>
      <c r="D132" s="21">
        <v>112240564</v>
      </c>
      <c r="E132" s="14">
        <v>112240617</v>
      </c>
      <c r="H132" s="8"/>
      <c r="I132" s="11"/>
      <c r="J132" s="5"/>
    </row>
    <row r="135" spans="1:10">
      <c r="A135" s="1" t="s">
        <v>0</v>
      </c>
      <c r="B135" s="2"/>
      <c r="C135" s="2"/>
      <c r="D135" s="2"/>
      <c r="E135" s="2"/>
      <c r="F135" s="2"/>
      <c r="G135" s="2"/>
      <c r="H135" s="2"/>
      <c r="I135" s="2"/>
      <c r="J135" s="2"/>
    </row>
    <row r="136" spans="1:10">
      <c r="A136" s="3" t="s">
        <v>90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88" t="s">
        <v>0</v>
      </c>
      <c r="B137" s="88" t="s">
        <v>2</v>
      </c>
      <c r="C137" s="88" t="s">
        <v>3</v>
      </c>
      <c r="D137" s="88" t="s">
        <v>4</v>
      </c>
      <c r="E137" s="88" t="s">
        <v>5</v>
      </c>
      <c r="F137" s="88" t="s">
        <v>6</v>
      </c>
      <c r="G137" s="90"/>
      <c r="H137" s="91"/>
      <c r="I137" s="88" t="s">
        <v>7</v>
      </c>
      <c r="J137" s="88" t="s">
        <v>8</v>
      </c>
    </row>
    <row r="138" spans="1:10">
      <c r="A138" s="89"/>
      <c r="B138" s="89"/>
      <c r="C138" s="89"/>
      <c r="D138" s="89"/>
      <c r="E138" s="89"/>
      <c r="F138" s="4" t="s">
        <v>9</v>
      </c>
      <c r="G138" s="4" t="s">
        <v>10</v>
      </c>
      <c r="H138" s="4" t="s">
        <v>11</v>
      </c>
      <c r="I138" s="89"/>
      <c r="J138" s="89"/>
    </row>
    <row r="139" spans="1:10">
      <c r="A139" s="5" t="s">
        <v>1581</v>
      </c>
      <c r="B139" s="6">
        <v>44882.750377222219</v>
      </c>
      <c r="C139" s="5" t="s">
        <v>1569</v>
      </c>
      <c r="D139" s="7"/>
      <c r="E139" s="10"/>
      <c r="F139" s="8">
        <v>4607.75</v>
      </c>
      <c r="I139" s="11" t="s">
        <v>9</v>
      </c>
      <c r="J139" s="5" t="s">
        <v>1569</v>
      </c>
    </row>
    <row r="140" spans="1:10">
      <c r="A140" s="12" t="s">
        <v>21</v>
      </c>
      <c r="B140" s="3"/>
      <c r="C140" s="3"/>
      <c r="D140" s="7"/>
      <c r="E140" s="10"/>
      <c r="H140" s="8"/>
      <c r="I140" s="11"/>
      <c r="J140" s="5"/>
    </row>
    <row r="141" spans="1:10" ht="15.75" customHeight="1">
      <c r="A141" s="13" t="s">
        <v>22</v>
      </c>
      <c r="B141" s="13" t="s">
        <v>23</v>
      </c>
      <c r="C141" s="13" t="s">
        <v>24</v>
      </c>
      <c r="D141" s="21">
        <v>112252743</v>
      </c>
      <c r="E141" s="14">
        <v>112252842</v>
      </c>
      <c r="H141" s="8"/>
      <c r="I141" s="11"/>
      <c r="J141" s="5"/>
    </row>
    <row r="144" spans="1:10">
      <c r="A144" s="1" t="s">
        <v>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3" t="s">
        <v>94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88" t="s">
        <v>0</v>
      </c>
      <c r="B146" s="88" t="s">
        <v>2</v>
      </c>
      <c r="C146" s="88" t="s">
        <v>3</v>
      </c>
      <c r="D146" s="88" t="s">
        <v>4</v>
      </c>
      <c r="E146" s="88" t="s">
        <v>5</v>
      </c>
      <c r="F146" s="88" t="s">
        <v>6</v>
      </c>
      <c r="G146" s="90"/>
      <c r="H146" s="91"/>
      <c r="I146" s="88" t="s">
        <v>7</v>
      </c>
      <c r="J146" s="88" t="s">
        <v>8</v>
      </c>
    </row>
    <row r="147" spans="1:10">
      <c r="A147" s="89"/>
      <c r="B147" s="89"/>
      <c r="C147" s="89"/>
      <c r="D147" s="89"/>
      <c r="E147" s="89"/>
      <c r="F147" s="4" t="s">
        <v>9</v>
      </c>
      <c r="G147" s="4" t="s">
        <v>10</v>
      </c>
      <c r="H147" s="4" t="s">
        <v>11</v>
      </c>
      <c r="I147" s="89"/>
      <c r="J147" s="89"/>
    </row>
    <row r="148" spans="1:10">
      <c r="A148" s="5" t="s">
        <v>1582</v>
      </c>
      <c r="B148" s="6">
        <v>44883.750118680553</v>
      </c>
      <c r="C148" s="5" t="s">
        <v>1569</v>
      </c>
      <c r="D148" s="7"/>
      <c r="E148" s="10"/>
      <c r="F148" s="8">
        <v>5544.94</v>
      </c>
      <c r="I148" s="11" t="s">
        <v>9</v>
      </c>
      <c r="J148" s="5" t="s">
        <v>1569</v>
      </c>
    </row>
    <row r="149" spans="1:10">
      <c r="A149" s="5" t="s">
        <v>1582</v>
      </c>
      <c r="B149" s="6">
        <v>44883.750118680553</v>
      </c>
      <c r="C149" s="5" t="s">
        <v>1569</v>
      </c>
      <c r="D149" s="7"/>
      <c r="E149" s="10"/>
      <c r="H149" s="8">
        <v>36.479999999999997</v>
      </c>
      <c r="I149" s="5" t="s">
        <v>224</v>
      </c>
      <c r="J149" s="5" t="s">
        <v>1569</v>
      </c>
    </row>
    <row r="150" spans="1:10">
      <c r="A150" s="12" t="s">
        <v>21</v>
      </c>
      <c r="B150" s="3"/>
      <c r="C150" s="3"/>
      <c r="D150" s="7"/>
      <c r="E150" s="10"/>
      <c r="F150" s="47"/>
      <c r="G150" s="8"/>
      <c r="I150" s="11"/>
      <c r="J150" s="5"/>
    </row>
    <row r="151" spans="1:10" ht="15.75" customHeight="1">
      <c r="A151" s="13" t="s">
        <v>22</v>
      </c>
      <c r="B151" s="13" t="s">
        <v>23</v>
      </c>
      <c r="C151" s="13" t="s">
        <v>24</v>
      </c>
      <c r="D151" s="21">
        <v>112252746</v>
      </c>
      <c r="E151" s="14">
        <v>112252843</v>
      </c>
      <c r="G151" s="8"/>
      <c r="I151" s="11"/>
      <c r="J151" s="5"/>
    </row>
    <row r="152" spans="1:10">
      <c r="A152" s="5"/>
      <c r="B152" s="6"/>
      <c r="C152" s="5"/>
      <c r="D152" s="7"/>
      <c r="E152" s="10"/>
      <c r="G152" s="8"/>
      <c r="I152" s="11"/>
      <c r="J152" s="5"/>
    </row>
    <row r="153" spans="1:10">
      <c r="A153" s="5"/>
      <c r="B153" s="6"/>
      <c r="C153" s="5"/>
      <c r="D153" s="7"/>
      <c r="E153" s="10"/>
      <c r="G153" s="8"/>
      <c r="I153" s="11"/>
      <c r="J153" s="5"/>
    </row>
    <row r="154" spans="1:10">
      <c r="A154" s="1" t="s">
        <v>0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3" t="s">
        <v>98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88" t="s">
        <v>0</v>
      </c>
      <c r="B156" s="88" t="s">
        <v>2</v>
      </c>
      <c r="C156" s="88" t="s">
        <v>3</v>
      </c>
      <c r="D156" s="88" t="s">
        <v>4</v>
      </c>
      <c r="E156" s="88" t="s">
        <v>5</v>
      </c>
      <c r="F156" s="88" t="s">
        <v>6</v>
      </c>
      <c r="G156" s="90"/>
      <c r="H156" s="91"/>
      <c r="I156" s="88" t="s">
        <v>7</v>
      </c>
      <c r="J156" s="88" t="s">
        <v>8</v>
      </c>
    </row>
    <row r="157" spans="1:10">
      <c r="A157" s="89"/>
      <c r="B157" s="89"/>
      <c r="C157" s="89"/>
      <c r="D157" s="89"/>
      <c r="E157" s="89"/>
      <c r="F157" s="4" t="s">
        <v>9</v>
      </c>
      <c r="G157" s="4" t="s">
        <v>10</v>
      </c>
      <c r="H157" s="4" t="s">
        <v>11</v>
      </c>
      <c r="I157" s="89"/>
      <c r="J157" s="89"/>
    </row>
    <row r="158" spans="1:10">
      <c r="A158" s="5" t="s">
        <v>1583</v>
      </c>
      <c r="B158" s="6">
        <v>44884.54521207176</v>
      </c>
      <c r="C158" s="5" t="s">
        <v>1569</v>
      </c>
      <c r="D158" s="7"/>
      <c r="E158" s="10"/>
      <c r="F158" s="8">
        <v>3460.32</v>
      </c>
      <c r="I158" s="11" t="s">
        <v>9</v>
      </c>
      <c r="J158" s="5" t="s">
        <v>1569</v>
      </c>
    </row>
    <row r="159" spans="1:10">
      <c r="A159" s="12" t="s">
        <v>21</v>
      </c>
      <c r="B159" s="3"/>
      <c r="C159" s="3"/>
      <c r="D159" s="7"/>
      <c r="E159" s="10"/>
      <c r="F159" s="47"/>
      <c r="G159" s="8"/>
      <c r="I159" s="11"/>
      <c r="J159" s="5"/>
    </row>
    <row r="160" spans="1:10" ht="15.75" customHeight="1">
      <c r="A160" s="13" t="s">
        <v>22</v>
      </c>
      <c r="B160" s="13" t="s">
        <v>23</v>
      </c>
      <c r="C160" s="13" t="s">
        <v>24</v>
      </c>
      <c r="D160" s="21">
        <v>112260400</v>
      </c>
      <c r="E160" s="14">
        <v>112260466</v>
      </c>
      <c r="G160" s="8"/>
      <c r="I160" s="11"/>
      <c r="J160" s="5"/>
    </row>
    <row r="163" spans="1:10">
      <c r="A163" s="1" t="s">
        <v>0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3" t="s">
        <v>100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88" t="s">
        <v>0</v>
      </c>
      <c r="B165" s="88" t="s">
        <v>2</v>
      </c>
      <c r="C165" s="88" t="s">
        <v>3</v>
      </c>
      <c r="D165" s="88" t="s">
        <v>4</v>
      </c>
      <c r="E165" s="88" t="s">
        <v>5</v>
      </c>
      <c r="F165" s="88" t="s">
        <v>6</v>
      </c>
      <c r="G165" s="90"/>
      <c r="H165" s="91"/>
      <c r="I165" s="88" t="s">
        <v>7</v>
      </c>
      <c r="J165" s="88" t="s">
        <v>8</v>
      </c>
    </row>
    <row r="166" spans="1:10">
      <c r="A166" s="89"/>
      <c r="B166" s="89"/>
      <c r="C166" s="89"/>
      <c r="D166" s="89"/>
      <c r="E166" s="89"/>
      <c r="F166" s="4" t="s">
        <v>9</v>
      </c>
      <c r="G166" s="4" t="s">
        <v>10</v>
      </c>
      <c r="H166" s="4" t="s">
        <v>11</v>
      </c>
      <c r="I166" s="89"/>
      <c r="J166" s="89"/>
    </row>
    <row r="167" spans="1:10">
      <c r="A167" s="5" t="s">
        <v>1584</v>
      </c>
      <c r="B167" s="6">
        <v>44886.763362164347</v>
      </c>
      <c r="C167" s="5" t="s">
        <v>1569</v>
      </c>
      <c r="D167" s="7"/>
      <c r="E167" s="10"/>
      <c r="F167" s="8">
        <v>3509.92</v>
      </c>
      <c r="I167" s="11" t="s">
        <v>9</v>
      </c>
      <c r="J167" s="5" t="s">
        <v>1569</v>
      </c>
    </row>
    <row r="168" spans="1:10">
      <c r="A168" s="12" t="s">
        <v>21</v>
      </c>
      <c r="B168" s="3"/>
      <c r="C168" s="3"/>
      <c r="D168" s="7"/>
      <c r="E168" s="10"/>
      <c r="H168" s="8"/>
      <c r="I168" s="11"/>
      <c r="J168" s="5"/>
    </row>
    <row r="169" spans="1:10" ht="15.75" customHeight="1">
      <c r="A169" s="13" t="s">
        <v>22</v>
      </c>
      <c r="B169" s="13" t="s">
        <v>23</v>
      </c>
      <c r="C169" s="13" t="s">
        <v>24</v>
      </c>
      <c r="D169" s="21">
        <v>112266604</v>
      </c>
      <c r="E169" s="14">
        <v>112266670</v>
      </c>
      <c r="H169" s="8"/>
      <c r="I169" s="11"/>
      <c r="J169" s="5"/>
    </row>
    <row r="172" spans="1:10">
      <c r="A172" s="1" t="s">
        <v>0</v>
      </c>
      <c r="B172" s="2"/>
      <c r="C172" s="2"/>
      <c r="D172" s="2"/>
      <c r="E172" s="2"/>
      <c r="F172" s="2"/>
      <c r="G172" s="2"/>
      <c r="H172" s="2"/>
      <c r="I172" s="2"/>
      <c r="J172" s="2"/>
    </row>
    <row r="173" spans="1:10">
      <c r="A173" s="3" t="s">
        <v>104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88" t="s">
        <v>0</v>
      </c>
      <c r="B174" s="88" t="s">
        <v>2</v>
      </c>
      <c r="C174" s="88" t="s">
        <v>3</v>
      </c>
      <c r="D174" s="88" t="s">
        <v>4</v>
      </c>
      <c r="E174" s="88" t="s">
        <v>5</v>
      </c>
      <c r="F174" s="88" t="s">
        <v>6</v>
      </c>
      <c r="G174" s="90"/>
      <c r="H174" s="91"/>
      <c r="I174" s="88" t="s">
        <v>7</v>
      </c>
      <c r="J174" s="88" t="s">
        <v>8</v>
      </c>
    </row>
    <row r="175" spans="1:10">
      <c r="A175" s="89"/>
      <c r="B175" s="89"/>
      <c r="C175" s="89"/>
      <c r="D175" s="89"/>
      <c r="E175" s="89"/>
      <c r="F175" s="4" t="s">
        <v>9</v>
      </c>
      <c r="G175" s="4" t="s">
        <v>10</v>
      </c>
      <c r="H175" s="4" t="s">
        <v>11</v>
      </c>
      <c r="I175" s="89"/>
      <c r="J175" s="89"/>
    </row>
    <row r="176" spans="1:10">
      <c r="A176" s="5" t="s">
        <v>1585</v>
      </c>
      <c r="B176" s="6">
        <v>44887.750539131943</v>
      </c>
      <c r="C176" s="5" t="s">
        <v>1569</v>
      </c>
      <c r="D176" s="7"/>
      <c r="E176" s="10"/>
      <c r="F176" s="8">
        <v>2524.5</v>
      </c>
      <c r="I176" s="11" t="s">
        <v>9</v>
      </c>
      <c r="J176" s="5" t="s">
        <v>1569</v>
      </c>
    </row>
    <row r="177" spans="1:10">
      <c r="A177" s="12" t="s">
        <v>21</v>
      </c>
      <c r="B177" s="3"/>
      <c r="C177" s="3"/>
      <c r="D177" s="7"/>
      <c r="E177" s="10"/>
      <c r="H177" s="8"/>
      <c r="I177" s="11"/>
      <c r="J177" s="5"/>
    </row>
    <row r="178" spans="1:10" ht="15.75" customHeight="1">
      <c r="A178" s="13" t="s">
        <v>22</v>
      </c>
      <c r="B178" s="13" t="s">
        <v>23</v>
      </c>
      <c r="C178" s="13" t="s">
        <v>24</v>
      </c>
      <c r="D178" s="21">
        <v>112273953</v>
      </c>
      <c r="E178" s="14">
        <v>112274048</v>
      </c>
      <c r="H178" s="8"/>
      <c r="I178" s="11"/>
      <c r="J178" s="5"/>
    </row>
    <row r="181" spans="1:10">
      <c r="A181" s="1" t="s">
        <v>0</v>
      </c>
      <c r="B181" s="2"/>
      <c r="C181" s="2"/>
      <c r="D181" s="2"/>
      <c r="E181" s="2"/>
      <c r="F181" s="2"/>
      <c r="G181" s="2"/>
      <c r="H181" s="2"/>
      <c r="I181" s="2"/>
      <c r="J181" s="2"/>
    </row>
    <row r="182" spans="1:10">
      <c r="A182" s="3" t="s">
        <v>107</v>
      </c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88" t="s">
        <v>0</v>
      </c>
      <c r="B183" s="88" t="s">
        <v>2</v>
      </c>
      <c r="C183" s="88" t="s">
        <v>3</v>
      </c>
      <c r="D183" s="88" t="s">
        <v>4</v>
      </c>
      <c r="E183" s="88" t="s">
        <v>5</v>
      </c>
      <c r="F183" s="88" t="s">
        <v>6</v>
      </c>
      <c r="G183" s="90"/>
      <c r="H183" s="91"/>
      <c r="I183" s="88" t="s">
        <v>7</v>
      </c>
      <c r="J183" s="88" t="s">
        <v>8</v>
      </c>
    </row>
    <row r="184" spans="1:10">
      <c r="A184" s="89"/>
      <c r="B184" s="89"/>
      <c r="C184" s="89"/>
      <c r="D184" s="89"/>
      <c r="E184" s="89"/>
      <c r="F184" s="4" t="s">
        <v>9</v>
      </c>
      <c r="G184" s="4" t="s">
        <v>10</v>
      </c>
      <c r="H184" s="4" t="s">
        <v>11</v>
      </c>
      <c r="I184" s="89"/>
      <c r="J184" s="89"/>
    </row>
    <row r="185" spans="1:10">
      <c r="A185" s="5" t="s">
        <v>1586</v>
      </c>
      <c r="B185" s="6">
        <v>44888.75062929398</v>
      </c>
      <c r="C185" s="5" t="s">
        <v>1569</v>
      </c>
      <c r="D185" s="7"/>
      <c r="E185" s="10"/>
      <c r="F185" s="8">
        <v>4756.6000000000004</v>
      </c>
      <c r="I185" s="11" t="s">
        <v>9</v>
      </c>
      <c r="J185" s="5" t="s">
        <v>1569</v>
      </c>
    </row>
    <row r="186" spans="1:10">
      <c r="A186" s="12" t="s">
        <v>21</v>
      </c>
      <c r="B186" s="3"/>
      <c r="C186" s="3"/>
      <c r="D186" s="7"/>
      <c r="E186" s="10"/>
      <c r="H186" s="8"/>
      <c r="I186" s="11"/>
      <c r="J186" s="10"/>
    </row>
    <row r="187" spans="1:10" ht="15.75" customHeight="1">
      <c r="A187" s="13" t="s">
        <v>22</v>
      </c>
      <c r="B187" s="13" t="s">
        <v>23</v>
      </c>
      <c r="C187" s="13" t="s">
        <v>24</v>
      </c>
      <c r="D187" s="21">
        <v>112281107</v>
      </c>
      <c r="E187" s="14">
        <v>112281166</v>
      </c>
      <c r="H187" s="8"/>
      <c r="I187" s="11"/>
      <c r="J187" s="10"/>
    </row>
    <row r="190" spans="1:10">
      <c r="A190" s="1" t="s">
        <v>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3" t="s">
        <v>110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88" t="s">
        <v>0</v>
      </c>
      <c r="B192" s="88" t="s">
        <v>2</v>
      </c>
      <c r="C192" s="88" t="s">
        <v>3</v>
      </c>
      <c r="D192" s="88" t="s">
        <v>4</v>
      </c>
      <c r="E192" s="88" t="s">
        <v>5</v>
      </c>
      <c r="F192" s="88" t="s">
        <v>6</v>
      </c>
      <c r="G192" s="90"/>
      <c r="H192" s="91"/>
      <c r="I192" s="88" t="s">
        <v>7</v>
      </c>
      <c r="J192" s="88" t="s">
        <v>8</v>
      </c>
    </row>
    <row r="193" spans="1:10">
      <c r="A193" s="89"/>
      <c r="B193" s="89"/>
      <c r="C193" s="89"/>
      <c r="D193" s="89"/>
      <c r="E193" s="89"/>
      <c r="F193" s="4" t="s">
        <v>9</v>
      </c>
      <c r="G193" s="4" t="s">
        <v>10</v>
      </c>
      <c r="H193" s="4" t="s">
        <v>11</v>
      </c>
      <c r="I193" s="89"/>
      <c r="J193" s="89"/>
    </row>
    <row r="194" spans="1:10">
      <c r="A194" s="5" t="s">
        <v>1587</v>
      </c>
      <c r="B194" s="6">
        <v>44889.762346770833</v>
      </c>
      <c r="C194" s="5" t="s">
        <v>1569</v>
      </c>
      <c r="D194" s="7"/>
      <c r="E194" s="10"/>
      <c r="F194" s="8">
        <v>3583.33</v>
      </c>
      <c r="I194" s="11" t="s">
        <v>9</v>
      </c>
      <c r="J194" s="5" t="s">
        <v>1569</v>
      </c>
    </row>
    <row r="195" spans="1:10">
      <c r="A195" s="12" t="s">
        <v>21</v>
      </c>
      <c r="B195" s="3"/>
      <c r="C195" s="3"/>
      <c r="D195" s="7"/>
      <c r="E195" s="10"/>
      <c r="H195" s="8"/>
      <c r="I195" s="11"/>
      <c r="J195" s="5"/>
    </row>
    <row r="196" spans="1:10" ht="15.75" customHeight="1">
      <c r="A196" s="13" t="s">
        <v>22</v>
      </c>
      <c r="B196" s="13" t="s">
        <v>23</v>
      </c>
      <c r="C196" s="13" t="s">
        <v>24</v>
      </c>
      <c r="D196" s="21">
        <v>112292049</v>
      </c>
      <c r="E196" s="14">
        <v>112292125</v>
      </c>
      <c r="H196" s="8"/>
      <c r="I196" s="11"/>
      <c r="J196" s="5"/>
    </row>
    <row r="199" spans="1:10">
      <c r="A199" s="1" t="s">
        <v>0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3" t="s">
        <v>115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88" t="s">
        <v>0</v>
      </c>
      <c r="B201" s="88" t="s">
        <v>2</v>
      </c>
      <c r="C201" s="88" t="s">
        <v>3</v>
      </c>
      <c r="D201" s="88" t="s">
        <v>4</v>
      </c>
      <c r="E201" s="88" t="s">
        <v>5</v>
      </c>
      <c r="F201" s="88" t="s">
        <v>6</v>
      </c>
      <c r="G201" s="90"/>
      <c r="H201" s="91"/>
      <c r="I201" s="88" t="s">
        <v>7</v>
      </c>
      <c r="J201" s="88" t="s">
        <v>8</v>
      </c>
    </row>
    <row r="202" spans="1:10">
      <c r="A202" s="89"/>
      <c r="B202" s="89"/>
      <c r="C202" s="89"/>
      <c r="D202" s="89"/>
      <c r="E202" s="89"/>
      <c r="F202" s="4" t="s">
        <v>9</v>
      </c>
      <c r="G202" s="4" t="s">
        <v>10</v>
      </c>
      <c r="H202" s="4" t="s">
        <v>11</v>
      </c>
      <c r="I202" s="89"/>
      <c r="J202" s="89"/>
    </row>
    <row r="203" spans="1:10">
      <c r="A203" s="5" t="s">
        <v>1588</v>
      </c>
      <c r="B203" s="6">
        <v>44890.750687442131</v>
      </c>
      <c r="C203" s="5" t="s">
        <v>1569</v>
      </c>
      <c r="D203" s="7"/>
      <c r="E203" s="10"/>
      <c r="F203" s="8">
        <v>5078.3500000000004</v>
      </c>
      <c r="I203" s="11" t="s">
        <v>9</v>
      </c>
      <c r="J203" s="5" t="s">
        <v>1569</v>
      </c>
    </row>
    <row r="204" spans="1:10">
      <c r="A204" s="12" t="s">
        <v>21</v>
      </c>
      <c r="B204" s="3"/>
      <c r="C204" s="3"/>
      <c r="D204" s="7"/>
      <c r="E204" s="10"/>
      <c r="H204" s="8"/>
      <c r="I204" s="11"/>
      <c r="J204" s="5"/>
    </row>
    <row r="205" spans="1:10" ht="15.75" customHeight="1">
      <c r="A205" s="13" t="s">
        <v>22</v>
      </c>
      <c r="B205" s="13" t="s">
        <v>23</v>
      </c>
      <c r="C205" s="13" t="s">
        <v>24</v>
      </c>
      <c r="D205" s="21">
        <v>112292051</v>
      </c>
      <c r="E205" s="14">
        <v>112292127</v>
      </c>
      <c r="H205" s="8"/>
      <c r="I205" s="11"/>
      <c r="J205" s="5"/>
    </row>
    <row r="206" spans="1:10">
      <c r="A206" s="5"/>
      <c r="B206" s="6"/>
      <c r="C206" s="5"/>
      <c r="D206" s="7"/>
      <c r="E206" s="10"/>
      <c r="H206" s="8"/>
      <c r="I206" s="11"/>
      <c r="J206" s="5"/>
    </row>
    <row r="207" spans="1:10">
      <c r="A207" s="5"/>
      <c r="B207" s="6"/>
      <c r="C207" s="5"/>
      <c r="D207" s="7"/>
      <c r="E207" s="10"/>
      <c r="H207" s="8"/>
      <c r="I207" s="11"/>
      <c r="J207" s="5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119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88" t="s">
        <v>0</v>
      </c>
      <c r="B210" s="88" t="s">
        <v>2</v>
      </c>
      <c r="C210" s="88" t="s">
        <v>3</v>
      </c>
      <c r="D210" s="88" t="s">
        <v>4</v>
      </c>
      <c r="E210" s="88" t="s">
        <v>5</v>
      </c>
      <c r="F210" s="88" t="s">
        <v>6</v>
      </c>
      <c r="G210" s="90"/>
      <c r="H210" s="91"/>
      <c r="I210" s="88" t="s">
        <v>7</v>
      </c>
      <c r="J210" s="88" t="s">
        <v>8</v>
      </c>
    </row>
    <row r="211" spans="1:10">
      <c r="A211" s="89"/>
      <c r="B211" s="89"/>
      <c r="C211" s="89"/>
      <c r="D211" s="89"/>
      <c r="E211" s="89"/>
      <c r="F211" s="4" t="s">
        <v>9</v>
      </c>
      <c r="G211" s="4" t="s">
        <v>10</v>
      </c>
      <c r="H211" s="4" t="s">
        <v>11</v>
      </c>
      <c r="I211" s="89"/>
      <c r="J211" s="89"/>
    </row>
    <row r="212" spans="1:10">
      <c r="A212" s="5" t="s">
        <v>1589</v>
      </c>
      <c r="B212" s="6">
        <v>44891.542137604163</v>
      </c>
      <c r="C212" s="5" t="s">
        <v>1569</v>
      </c>
      <c r="D212" s="7"/>
      <c r="E212" s="10"/>
      <c r="F212" s="8">
        <v>4484.84</v>
      </c>
      <c r="I212" s="11" t="s">
        <v>9</v>
      </c>
      <c r="J212" s="5" t="s">
        <v>1569</v>
      </c>
    </row>
    <row r="213" spans="1:10">
      <c r="A213" s="12" t="s">
        <v>21</v>
      </c>
      <c r="B213" s="3"/>
      <c r="C213" s="3"/>
      <c r="D213" s="7"/>
      <c r="E213" s="10"/>
      <c r="H213" s="8"/>
      <c r="I213" s="11"/>
      <c r="J213" s="5"/>
    </row>
    <row r="214" spans="1:10" ht="15.75" customHeight="1">
      <c r="A214" s="13" t="s">
        <v>22</v>
      </c>
      <c r="B214" s="13" t="s">
        <v>23</v>
      </c>
      <c r="C214" s="13" t="s">
        <v>24</v>
      </c>
      <c r="D214" s="21">
        <v>112300460</v>
      </c>
      <c r="E214" s="14">
        <v>112300662</v>
      </c>
      <c r="H214" s="8"/>
      <c r="I214" s="11"/>
      <c r="J214" s="5"/>
    </row>
    <row r="217" spans="1:10">
      <c r="A217" s="1" t="s">
        <v>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3" t="s">
        <v>122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88" t="s">
        <v>0</v>
      </c>
      <c r="B219" s="88" t="s">
        <v>2</v>
      </c>
      <c r="C219" s="88" t="s">
        <v>3</v>
      </c>
      <c r="D219" s="88" t="s">
        <v>4</v>
      </c>
      <c r="E219" s="88" t="s">
        <v>5</v>
      </c>
      <c r="F219" s="88" t="s">
        <v>6</v>
      </c>
      <c r="G219" s="90"/>
      <c r="H219" s="91"/>
      <c r="I219" s="88" t="s">
        <v>7</v>
      </c>
      <c r="J219" s="88" t="s">
        <v>8</v>
      </c>
    </row>
    <row r="220" spans="1:10">
      <c r="A220" s="89"/>
      <c r="B220" s="89"/>
      <c r="C220" s="89"/>
      <c r="D220" s="89"/>
      <c r="E220" s="89"/>
      <c r="F220" s="4" t="s">
        <v>9</v>
      </c>
      <c r="G220" s="4" t="s">
        <v>10</v>
      </c>
      <c r="H220" s="4" t="s">
        <v>11</v>
      </c>
      <c r="I220" s="89"/>
      <c r="J220" s="89"/>
    </row>
    <row r="221" spans="1:10">
      <c r="A221" s="5" t="s">
        <v>1590</v>
      </c>
      <c r="B221" s="6">
        <v>44893.751285613427</v>
      </c>
      <c r="C221" s="5" t="s">
        <v>1569</v>
      </c>
      <c r="D221" s="7"/>
      <c r="E221" s="10"/>
      <c r="F221" s="8">
        <v>4464.18</v>
      </c>
      <c r="I221" s="11" t="s">
        <v>9</v>
      </c>
      <c r="J221" s="5" t="s">
        <v>1569</v>
      </c>
    </row>
    <row r="222" spans="1:10">
      <c r="A222" s="12" t="s">
        <v>21</v>
      </c>
      <c r="B222" s="3"/>
      <c r="C222" s="3"/>
      <c r="D222" s="7"/>
      <c r="E222" s="10"/>
      <c r="F222" s="8"/>
      <c r="I222" s="11"/>
      <c r="J222" s="5"/>
    </row>
    <row r="223" spans="1:10" ht="15.75" customHeight="1">
      <c r="A223" s="13" t="s">
        <v>22</v>
      </c>
      <c r="B223" s="13" t="s">
        <v>23</v>
      </c>
      <c r="C223" s="13" t="s">
        <v>24</v>
      </c>
      <c r="D223" s="21">
        <v>112304302</v>
      </c>
      <c r="E223" s="14">
        <v>112308654</v>
      </c>
      <c r="F223" s="8"/>
      <c r="I223" s="11"/>
      <c r="J223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126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88" t="s">
        <v>0</v>
      </c>
      <c r="B228" s="88" t="s">
        <v>2</v>
      </c>
      <c r="C228" s="88" t="s">
        <v>3</v>
      </c>
      <c r="D228" s="88" t="s">
        <v>4</v>
      </c>
      <c r="E228" s="88" t="s">
        <v>5</v>
      </c>
      <c r="F228" s="88" t="s">
        <v>6</v>
      </c>
      <c r="G228" s="90"/>
      <c r="H228" s="91"/>
      <c r="I228" s="88" t="s">
        <v>7</v>
      </c>
      <c r="J228" s="88" t="s">
        <v>8</v>
      </c>
    </row>
    <row r="229" spans="1:10">
      <c r="A229" s="89"/>
      <c r="B229" s="89"/>
      <c r="C229" s="89"/>
      <c r="D229" s="89"/>
      <c r="E229" s="89"/>
      <c r="F229" s="4" t="s">
        <v>9</v>
      </c>
      <c r="G229" s="4" t="s">
        <v>10</v>
      </c>
      <c r="H229" s="4" t="s">
        <v>11</v>
      </c>
      <c r="I229" s="89"/>
      <c r="J229" s="89"/>
    </row>
    <row r="230" spans="1:10">
      <c r="A230" s="5" t="s">
        <v>1591</v>
      </c>
      <c r="B230" s="6">
        <v>44894.751843171303</v>
      </c>
      <c r="C230" s="5" t="s">
        <v>1569</v>
      </c>
      <c r="D230" s="7"/>
      <c r="E230" s="10"/>
      <c r="F230" s="8">
        <v>3852.18</v>
      </c>
      <c r="I230" s="11" t="s">
        <v>9</v>
      </c>
      <c r="J230" s="5" t="s">
        <v>1569</v>
      </c>
    </row>
    <row r="231" spans="1:10">
      <c r="A231" s="12" t="s">
        <v>21</v>
      </c>
      <c r="B231" s="3"/>
      <c r="C231" s="3"/>
      <c r="D231" s="7"/>
      <c r="E231" s="10"/>
      <c r="H231" s="8"/>
      <c r="I231" s="11"/>
      <c r="J231" s="5"/>
    </row>
    <row r="232" spans="1:10" ht="15.75" customHeight="1">
      <c r="A232" s="13" t="s">
        <v>22</v>
      </c>
      <c r="B232" s="13" t="s">
        <v>23</v>
      </c>
      <c r="C232" s="13" t="s">
        <v>24</v>
      </c>
      <c r="D232" s="21">
        <v>112320641</v>
      </c>
      <c r="E232" s="14">
        <v>112320815</v>
      </c>
      <c r="H232" s="8"/>
      <c r="I232" s="11"/>
      <c r="J232" s="5"/>
    </row>
    <row r="235" spans="1:10">
      <c r="A235" s="1" t="s">
        <v>0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3" t="s">
        <v>131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88" t="s">
        <v>0</v>
      </c>
      <c r="B237" s="88" t="s">
        <v>2</v>
      </c>
      <c r="C237" s="88" t="s">
        <v>3</v>
      </c>
      <c r="D237" s="88" t="s">
        <v>4</v>
      </c>
      <c r="E237" s="88" t="s">
        <v>5</v>
      </c>
      <c r="F237" s="88" t="s">
        <v>6</v>
      </c>
      <c r="G237" s="90"/>
      <c r="H237" s="91"/>
      <c r="I237" s="88" t="s">
        <v>7</v>
      </c>
      <c r="J237" s="88" t="s">
        <v>8</v>
      </c>
    </row>
    <row r="238" spans="1:10">
      <c r="A238" s="89"/>
      <c r="B238" s="89"/>
      <c r="C238" s="89"/>
      <c r="D238" s="89"/>
      <c r="E238" s="89"/>
      <c r="F238" s="4" t="s">
        <v>9</v>
      </c>
      <c r="G238" s="4" t="s">
        <v>10</v>
      </c>
      <c r="H238" s="4" t="s">
        <v>11</v>
      </c>
      <c r="I238" s="89"/>
      <c r="J238" s="89"/>
    </row>
    <row r="239" spans="1:10">
      <c r="A239" s="5" t="s">
        <v>1592</v>
      </c>
      <c r="B239" s="6">
        <v>44895.753410277779</v>
      </c>
      <c r="C239" s="5" t="s">
        <v>1569</v>
      </c>
      <c r="D239" s="7"/>
      <c r="E239" s="10"/>
      <c r="F239" s="8">
        <v>3544.57</v>
      </c>
      <c r="I239" s="11" t="s">
        <v>9</v>
      </c>
      <c r="J239" s="5" t="s">
        <v>1569</v>
      </c>
    </row>
    <row r="240" spans="1:10">
      <c r="A240" s="12" t="s">
        <v>21</v>
      </c>
      <c r="B240" s="3"/>
      <c r="C240" s="3"/>
      <c r="D240" s="7"/>
      <c r="E240" s="10"/>
      <c r="H240" s="8"/>
      <c r="I240" s="11"/>
      <c r="J240" s="5"/>
    </row>
    <row r="241" spans="1:10" ht="15.75" customHeight="1">
      <c r="A241" s="13" t="s">
        <v>22</v>
      </c>
      <c r="B241" s="13" t="s">
        <v>23</v>
      </c>
      <c r="C241" s="13" t="s">
        <v>24</v>
      </c>
      <c r="D241" s="21">
        <v>112321314</v>
      </c>
      <c r="E241" s="14">
        <v>112321386</v>
      </c>
      <c r="H241" s="8"/>
      <c r="I241" s="11"/>
      <c r="J241" s="5"/>
    </row>
    <row r="242" spans="1:10">
      <c r="A242" s="5"/>
      <c r="B242" s="6"/>
      <c r="C242" s="5"/>
      <c r="D242" s="7"/>
      <c r="E242" s="10"/>
      <c r="H242" s="8"/>
      <c r="I242" s="11"/>
      <c r="J242" s="5"/>
    </row>
    <row r="244" spans="1:10">
      <c r="A244" s="1" t="s">
        <v>0</v>
      </c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3" t="s">
        <v>136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88" t="s">
        <v>0</v>
      </c>
      <c r="B246" s="88" t="s">
        <v>2</v>
      </c>
      <c r="C246" s="88" t="s">
        <v>3</v>
      </c>
      <c r="D246" s="88" t="s">
        <v>4</v>
      </c>
      <c r="E246" s="88" t="s">
        <v>5</v>
      </c>
      <c r="F246" s="88" t="s">
        <v>6</v>
      </c>
      <c r="G246" s="90"/>
      <c r="H246" s="91"/>
      <c r="I246" s="88" t="s">
        <v>7</v>
      </c>
      <c r="J246" s="88" t="s">
        <v>8</v>
      </c>
    </row>
    <row r="247" spans="1:10">
      <c r="A247" s="89"/>
      <c r="B247" s="89"/>
      <c r="C247" s="89"/>
      <c r="D247" s="89"/>
      <c r="E247" s="89"/>
      <c r="F247" s="4" t="s">
        <v>9</v>
      </c>
      <c r="G247" s="4" t="s">
        <v>10</v>
      </c>
      <c r="H247" s="4" t="s">
        <v>11</v>
      </c>
      <c r="I247" s="89"/>
      <c r="J247" s="89"/>
    </row>
    <row r="248" spans="1:10">
      <c r="A248" s="15" t="s">
        <v>1593</v>
      </c>
      <c r="B248" s="16"/>
      <c r="C248" s="17"/>
      <c r="D248" s="38"/>
      <c r="E248" s="60"/>
      <c r="F248" s="8"/>
      <c r="I248" s="11"/>
      <c r="J248" s="10"/>
    </row>
    <row r="249" spans="1:10">
      <c r="A249" s="12" t="s">
        <v>21</v>
      </c>
      <c r="B249" s="3"/>
      <c r="C249" s="3"/>
      <c r="D249" s="7"/>
      <c r="E249" s="10"/>
      <c r="G249" s="8"/>
      <c r="I249" s="11"/>
      <c r="J249" s="5"/>
    </row>
    <row r="250" spans="1:10">
      <c r="A250" s="13" t="s">
        <v>22</v>
      </c>
      <c r="B250" s="13" t="s">
        <v>23</v>
      </c>
      <c r="C250" s="13" t="s">
        <v>24</v>
      </c>
      <c r="D250" s="7"/>
      <c r="E250" s="10"/>
      <c r="G250" s="8"/>
      <c r="I250" s="11"/>
      <c r="J250" s="5"/>
    </row>
    <row r="253" spans="1:10">
      <c r="A253" s="1" t="s">
        <v>0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3" t="s">
        <v>139</v>
      </c>
      <c r="B254" s="2"/>
      <c r="C254" s="2"/>
      <c r="D254" s="2"/>
      <c r="E254" s="2"/>
      <c r="F254" s="2"/>
      <c r="G254" s="2"/>
      <c r="H254" s="2"/>
      <c r="I254" s="2"/>
      <c r="J254" s="2"/>
    </row>
    <row r="255" spans="1:10">
      <c r="A255" s="88" t="s">
        <v>0</v>
      </c>
      <c r="B255" s="88" t="s">
        <v>2</v>
      </c>
      <c r="C255" s="88" t="s">
        <v>3</v>
      </c>
      <c r="D255" s="88" t="s">
        <v>4</v>
      </c>
      <c r="E255" s="88" t="s">
        <v>5</v>
      </c>
      <c r="F255" s="88" t="s">
        <v>6</v>
      </c>
      <c r="G255" s="90"/>
      <c r="H255" s="91"/>
      <c r="I255" s="88" t="s">
        <v>7</v>
      </c>
      <c r="J255" s="88" t="s">
        <v>8</v>
      </c>
    </row>
    <row r="256" spans="1:10">
      <c r="A256" s="89"/>
      <c r="B256" s="89"/>
      <c r="C256" s="89"/>
      <c r="D256" s="89"/>
      <c r="E256" s="89"/>
      <c r="F256" s="4" t="s">
        <v>9</v>
      </c>
      <c r="G256" s="4" t="s">
        <v>10</v>
      </c>
      <c r="H256" s="4" t="s">
        <v>11</v>
      </c>
      <c r="I256" s="89"/>
      <c r="J256" s="89"/>
    </row>
    <row r="257" spans="1:10">
      <c r="A257" s="5" t="s">
        <v>1594</v>
      </c>
      <c r="B257" s="6">
        <v>44897.330686319438</v>
      </c>
      <c r="C257" s="5" t="s">
        <v>1569</v>
      </c>
      <c r="D257" s="11"/>
      <c r="E257" s="10"/>
      <c r="F257" s="8">
        <v>5567.56</v>
      </c>
      <c r="I257" s="11" t="s">
        <v>9</v>
      </c>
      <c r="J257" s="5" t="s">
        <v>1569</v>
      </c>
    </row>
    <row r="258" spans="1:10">
      <c r="A258" s="5" t="s">
        <v>1594</v>
      </c>
      <c r="B258" s="6">
        <v>44897.330686319438</v>
      </c>
      <c r="C258" s="5" t="s">
        <v>1569</v>
      </c>
      <c r="D258" s="11"/>
      <c r="E258" s="10"/>
      <c r="H258" s="8">
        <v>48</v>
      </c>
      <c r="I258" s="5" t="s">
        <v>224</v>
      </c>
      <c r="J258" s="5" t="s">
        <v>1569</v>
      </c>
    </row>
    <row r="259" spans="1:10">
      <c r="A259" s="12" t="s">
        <v>21</v>
      </c>
      <c r="B259" s="3"/>
      <c r="C259" s="3"/>
      <c r="D259" s="7"/>
      <c r="E259" s="10"/>
      <c r="H259" s="8"/>
      <c r="I259" s="11"/>
      <c r="J259" s="10"/>
    </row>
    <row r="260" spans="1:10" ht="15.75" customHeight="1">
      <c r="A260" s="13" t="s">
        <v>22</v>
      </c>
      <c r="B260" s="13" t="s">
        <v>23</v>
      </c>
      <c r="C260" s="13" t="s">
        <v>24</v>
      </c>
      <c r="D260" s="21">
        <v>112325536</v>
      </c>
      <c r="E260" s="14">
        <v>112325660</v>
      </c>
      <c r="H260" s="8"/>
      <c r="I260" s="11"/>
      <c r="J260" s="10"/>
    </row>
    <row r="261" spans="1:10">
      <c r="A261" s="5"/>
      <c r="B261" s="6"/>
      <c r="C261" s="5"/>
      <c r="D261" s="7"/>
      <c r="E261" s="10"/>
      <c r="H261" s="8"/>
      <c r="I261" s="11"/>
      <c r="J261" s="10"/>
    </row>
    <row r="262" spans="1:10">
      <c r="A262" s="5"/>
      <c r="B262" s="6"/>
      <c r="C262" s="5"/>
      <c r="D262" s="7"/>
      <c r="E262" s="10"/>
      <c r="H262" s="8"/>
      <c r="I262" s="11"/>
      <c r="J262" s="10"/>
    </row>
    <row r="263" spans="1:10">
      <c r="A263" s="5" t="s">
        <v>1595</v>
      </c>
      <c r="B263" s="6">
        <v>44897.752945381937</v>
      </c>
      <c r="C263" s="5" t="s">
        <v>1569</v>
      </c>
      <c r="D263" s="7"/>
      <c r="E263" s="10"/>
      <c r="F263" s="8">
        <v>6239.51</v>
      </c>
      <c r="I263" s="11" t="s">
        <v>9</v>
      </c>
      <c r="J263" s="5" t="s">
        <v>1569</v>
      </c>
    </row>
    <row r="264" spans="1:10">
      <c r="A264" s="12" t="s">
        <v>21</v>
      </c>
      <c r="B264" s="3"/>
      <c r="C264" s="3"/>
      <c r="D264" s="7"/>
      <c r="E264" s="10"/>
      <c r="H264" s="8"/>
      <c r="I264" s="11"/>
      <c r="J264" s="10"/>
    </row>
    <row r="265" spans="1:10" ht="15.75" customHeight="1">
      <c r="A265" s="13" t="s">
        <v>22</v>
      </c>
      <c r="B265" s="13" t="s">
        <v>23</v>
      </c>
      <c r="C265" s="13" t="s">
        <v>24</v>
      </c>
      <c r="D265" s="21">
        <v>112325608</v>
      </c>
      <c r="E265" s="14">
        <v>112325661</v>
      </c>
      <c r="H265" s="8"/>
      <c r="I265" s="11"/>
      <c r="J265" s="10"/>
    </row>
    <row r="266" spans="1:10">
      <c r="A266" s="5"/>
      <c r="B266" s="6"/>
      <c r="C266" s="5"/>
      <c r="D266" s="7"/>
      <c r="E266" s="10"/>
      <c r="H266" s="8"/>
      <c r="I266" s="11"/>
      <c r="J266" s="10"/>
    </row>
    <row r="267" spans="1:10">
      <c r="A267" s="5"/>
      <c r="B267" s="6"/>
      <c r="C267" s="5"/>
      <c r="D267" s="7"/>
      <c r="E267" s="10"/>
      <c r="H267" s="8"/>
      <c r="I267" s="11"/>
      <c r="J267" s="10"/>
    </row>
    <row r="268" spans="1:10">
      <c r="A268" s="1" t="s">
        <v>0</v>
      </c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3" t="s">
        <v>143</v>
      </c>
      <c r="B269" s="2"/>
      <c r="C269" s="2"/>
      <c r="D269" s="2"/>
      <c r="E269" s="2"/>
      <c r="F269" s="2"/>
      <c r="G269" s="2"/>
      <c r="H269" s="2"/>
      <c r="I269" s="2"/>
      <c r="J269" s="2"/>
    </row>
    <row r="270" spans="1:10">
      <c r="A270" s="88" t="s">
        <v>0</v>
      </c>
      <c r="B270" s="88" t="s">
        <v>2</v>
      </c>
      <c r="C270" s="88" t="s">
        <v>3</v>
      </c>
      <c r="D270" s="88" t="s">
        <v>4</v>
      </c>
      <c r="E270" s="88" t="s">
        <v>5</v>
      </c>
      <c r="F270" s="88" t="s">
        <v>6</v>
      </c>
      <c r="G270" s="90"/>
      <c r="H270" s="91"/>
      <c r="I270" s="88" t="s">
        <v>7</v>
      </c>
      <c r="J270" s="88" t="s">
        <v>8</v>
      </c>
    </row>
    <row r="271" spans="1:10">
      <c r="A271" s="89"/>
      <c r="B271" s="89"/>
      <c r="C271" s="89"/>
      <c r="D271" s="89"/>
      <c r="E271" s="89"/>
      <c r="F271" s="4" t="s">
        <v>9</v>
      </c>
      <c r="G271" s="4" t="s">
        <v>10</v>
      </c>
      <c r="H271" s="4" t="s">
        <v>11</v>
      </c>
      <c r="I271" s="89"/>
      <c r="J271" s="89"/>
    </row>
    <row r="272" spans="1:10">
      <c r="A272" s="5" t="s">
        <v>1596</v>
      </c>
      <c r="B272" s="6">
        <v>44898.564568379632</v>
      </c>
      <c r="C272" s="5" t="s">
        <v>1569</v>
      </c>
      <c r="D272" s="7"/>
      <c r="E272" s="10"/>
      <c r="F272" s="8">
        <v>3755.73</v>
      </c>
      <c r="I272" s="11" t="s">
        <v>9</v>
      </c>
      <c r="J272" s="5" t="s">
        <v>1569</v>
      </c>
    </row>
    <row r="273" spans="1:10">
      <c r="A273" s="5" t="s">
        <v>1596</v>
      </c>
      <c r="B273" s="6">
        <v>44898.564568379632</v>
      </c>
      <c r="C273" s="5" t="s">
        <v>1569</v>
      </c>
      <c r="D273" s="7"/>
      <c r="E273" s="10"/>
      <c r="H273" s="8">
        <v>131.24</v>
      </c>
      <c r="I273" s="5" t="s">
        <v>224</v>
      </c>
      <c r="J273" s="5" t="s">
        <v>1569</v>
      </c>
    </row>
    <row r="274" spans="1:10">
      <c r="A274" s="12" t="s">
        <v>21</v>
      </c>
      <c r="B274" s="3"/>
      <c r="C274" s="3"/>
      <c r="D274" s="7"/>
      <c r="E274" s="10"/>
      <c r="H274" s="8"/>
      <c r="I274" s="11"/>
      <c r="J274" s="10"/>
    </row>
    <row r="275" spans="1:10" ht="15.75" customHeight="1">
      <c r="A275" s="13" t="s">
        <v>22</v>
      </c>
      <c r="B275" s="13" t="s">
        <v>23</v>
      </c>
      <c r="C275" s="13" t="s">
        <v>24</v>
      </c>
      <c r="D275" s="21">
        <v>112356135</v>
      </c>
      <c r="E275" s="14">
        <v>112356215</v>
      </c>
      <c r="H275" s="8"/>
      <c r="I275" s="11"/>
      <c r="J275" s="10"/>
    </row>
    <row r="278" spans="1:10">
      <c r="A278" s="1" t="s">
        <v>0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>
      <c r="A279" s="3" t="s">
        <v>146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88" t="s">
        <v>0</v>
      </c>
      <c r="B280" s="88" t="s">
        <v>2</v>
      </c>
      <c r="C280" s="88" t="s">
        <v>3</v>
      </c>
      <c r="D280" s="88" t="s">
        <v>4</v>
      </c>
      <c r="E280" s="88" t="s">
        <v>5</v>
      </c>
      <c r="F280" s="88" t="s">
        <v>6</v>
      </c>
      <c r="G280" s="90"/>
      <c r="H280" s="91"/>
      <c r="I280" s="88" t="s">
        <v>7</v>
      </c>
      <c r="J280" s="88" t="s">
        <v>8</v>
      </c>
    </row>
    <row r="281" spans="1:10">
      <c r="A281" s="89"/>
      <c r="B281" s="89"/>
      <c r="C281" s="89"/>
      <c r="D281" s="89"/>
      <c r="E281" s="89"/>
      <c r="F281" s="4" t="s">
        <v>9</v>
      </c>
      <c r="G281" s="4" t="s">
        <v>10</v>
      </c>
      <c r="H281" s="4" t="s">
        <v>11</v>
      </c>
      <c r="I281" s="89"/>
      <c r="J281" s="89"/>
    </row>
    <row r="282" spans="1:10">
      <c r="A282" s="5" t="s">
        <v>1597</v>
      </c>
      <c r="B282" s="6">
        <v>44900.756568020843</v>
      </c>
      <c r="C282" s="5" t="s">
        <v>1569</v>
      </c>
      <c r="D282" s="7"/>
      <c r="E282" s="10"/>
      <c r="F282" s="8">
        <v>6953.91</v>
      </c>
      <c r="I282" s="11" t="s">
        <v>9</v>
      </c>
      <c r="J282" s="5" t="s">
        <v>1569</v>
      </c>
    </row>
    <row r="283" spans="1:10">
      <c r="A283" s="12" t="s">
        <v>21</v>
      </c>
      <c r="B283" s="3"/>
      <c r="C283" s="3"/>
      <c r="D283" s="7"/>
      <c r="E283" s="10"/>
      <c r="H283" s="8"/>
      <c r="I283" s="11"/>
      <c r="J283" s="5"/>
    </row>
    <row r="284" spans="1:10" ht="15.75" customHeight="1">
      <c r="A284" s="13" t="s">
        <v>22</v>
      </c>
      <c r="B284" s="13" t="s">
        <v>23</v>
      </c>
      <c r="C284" s="13" t="s">
        <v>24</v>
      </c>
      <c r="D284" s="21">
        <v>112362299</v>
      </c>
      <c r="E284" s="14">
        <v>112362773</v>
      </c>
      <c r="H284" s="8"/>
      <c r="I284" s="11"/>
      <c r="J284" s="5"/>
    </row>
    <row r="287" spans="1:10">
      <c r="A287" s="1" t="s">
        <v>0</v>
      </c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3" t="s">
        <v>152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88" t="s">
        <v>0</v>
      </c>
      <c r="B289" s="88" t="s">
        <v>2</v>
      </c>
      <c r="C289" s="88" t="s">
        <v>3</v>
      </c>
      <c r="D289" s="88" t="s">
        <v>4</v>
      </c>
      <c r="E289" s="88" t="s">
        <v>5</v>
      </c>
      <c r="F289" s="88" t="s">
        <v>6</v>
      </c>
      <c r="G289" s="90"/>
      <c r="H289" s="91"/>
      <c r="I289" s="88" t="s">
        <v>7</v>
      </c>
      <c r="J289" s="88" t="s">
        <v>8</v>
      </c>
    </row>
    <row r="290" spans="1:10">
      <c r="A290" s="89"/>
      <c r="B290" s="89"/>
      <c r="C290" s="89"/>
      <c r="D290" s="89"/>
      <c r="E290" s="89"/>
      <c r="F290" s="4" t="s">
        <v>9</v>
      </c>
      <c r="G290" s="4" t="s">
        <v>10</v>
      </c>
      <c r="H290" s="4" t="s">
        <v>11</v>
      </c>
      <c r="I290" s="89"/>
      <c r="J290" s="89"/>
    </row>
    <row r="291" spans="1:10">
      <c r="A291" s="5" t="s">
        <v>1598</v>
      </c>
      <c r="B291" s="6">
        <v>44901.751962303242</v>
      </c>
      <c r="C291" s="5" t="s">
        <v>1569</v>
      </c>
      <c r="D291" s="7"/>
      <c r="E291" s="10"/>
      <c r="F291" s="8">
        <v>4646.16</v>
      </c>
      <c r="I291" s="11" t="s">
        <v>9</v>
      </c>
      <c r="J291" s="5" t="s">
        <v>1569</v>
      </c>
    </row>
    <row r="292" spans="1:10">
      <c r="A292" s="12" t="s">
        <v>21</v>
      </c>
      <c r="B292" s="3"/>
      <c r="C292" s="3"/>
      <c r="D292" s="7"/>
      <c r="E292" s="10"/>
      <c r="H292" s="8"/>
      <c r="I292" s="11"/>
      <c r="J292" s="10"/>
    </row>
    <row r="293" spans="1:10" ht="15.75" customHeight="1">
      <c r="A293" s="13" t="s">
        <v>22</v>
      </c>
      <c r="B293" s="13" t="s">
        <v>23</v>
      </c>
      <c r="C293" s="13" t="s">
        <v>24</v>
      </c>
      <c r="D293" s="21">
        <v>112370449</v>
      </c>
      <c r="E293" s="14">
        <v>112370538</v>
      </c>
      <c r="H293" s="8"/>
      <c r="I293" s="11"/>
      <c r="J293" s="10"/>
    </row>
    <row r="294" spans="1:10">
      <c r="A294" s="5"/>
      <c r="B294" s="6"/>
      <c r="C294" s="5"/>
      <c r="D294" s="7"/>
      <c r="E294" s="10"/>
      <c r="H294" s="8"/>
      <c r="I294" s="11"/>
      <c r="J294" s="10"/>
    </row>
    <row r="296" spans="1:10">
      <c r="A296" s="1" t="s">
        <v>0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3" t="s">
        <v>155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>
      <c r="A298" s="88" t="s">
        <v>0</v>
      </c>
      <c r="B298" s="88" t="s">
        <v>2</v>
      </c>
      <c r="C298" s="88" t="s">
        <v>3</v>
      </c>
      <c r="D298" s="88" t="s">
        <v>4</v>
      </c>
      <c r="E298" s="88" t="s">
        <v>5</v>
      </c>
      <c r="F298" s="88" t="s">
        <v>6</v>
      </c>
      <c r="G298" s="90"/>
      <c r="H298" s="91"/>
      <c r="I298" s="88" t="s">
        <v>7</v>
      </c>
      <c r="J298" s="88" t="s">
        <v>8</v>
      </c>
    </row>
    <row r="299" spans="1:10">
      <c r="A299" s="89"/>
      <c r="B299" s="89"/>
      <c r="C299" s="89"/>
      <c r="D299" s="89"/>
      <c r="E299" s="89"/>
      <c r="F299" s="4" t="s">
        <v>9</v>
      </c>
      <c r="G299" s="4" t="s">
        <v>10</v>
      </c>
      <c r="H299" s="4" t="s">
        <v>11</v>
      </c>
      <c r="I299" s="89"/>
      <c r="J299" s="89"/>
    </row>
    <row r="300" spans="1:10">
      <c r="A300" s="5" t="s">
        <v>1599</v>
      </c>
      <c r="B300" s="6">
        <v>44902.756856319444</v>
      </c>
      <c r="C300" s="5" t="s">
        <v>1569</v>
      </c>
      <c r="D300" s="7"/>
      <c r="E300" s="10"/>
      <c r="F300" s="8">
        <v>7110.28</v>
      </c>
      <c r="I300" s="11" t="s">
        <v>9</v>
      </c>
      <c r="J300" s="5" t="s">
        <v>1569</v>
      </c>
    </row>
    <row r="301" spans="1:10">
      <c r="A301" s="12" t="s">
        <v>21</v>
      </c>
      <c r="B301" s="3"/>
      <c r="C301" s="3"/>
      <c r="D301" s="7"/>
      <c r="E301" s="10"/>
      <c r="H301" s="8"/>
      <c r="I301" s="11"/>
      <c r="J301" s="5"/>
    </row>
    <row r="302" spans="1:10" ht="15.75" customHeight="1">
      <c r="A302" s="13" t="s">
        <v>22</v>
      </c>
      <c r="B302" s="13" t="s">
        <v>23</v>
      </c>
      <c r="C302" s="13" t="s">
        <v>24</v>
      </c>
      <c r="D302" s="21">
        <v>112374573</v>
      </c>
      <c r="E302" s="14">
        <v>112378656</v>
      </c>
      <c r="H302" s="8"/>
      <c r="I302" s="11"/>
      <c r="J302" s="5"/>
    </row>
    <row r="303" spans="1:10">
      <c r="A303" s="5"/>
      <c r="B303" s="6"/>
      <c r="C303" s="5"/>
      <c r="D303" s="7"/>
      <c r="E303" s="10"/>
      <c r="H303" s="8"/>
      <c r="I303" s="11"/>
      <c r="J303" s="5"/>
    </row>
    <row r="305" spans="1:10">
      <c r="A305" s="1" t="s">
        <v>0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3" t="s">
        <v>159</v>
      </c>
      <c r="B306" s="2"/>
      <c r="C306" s="2"/>
      <c r="D306" s="2"/>
      <c r="E306" s="2"/>
      <c r="F306" s="2"/>
      <c r="G306" s="2"/>
      <c r="H306" s="2"/>
      <c r="I306" s="2"/>
      <c r="J306" s="2"/>
    </row>
    <row r="307" spans="1:10">
      <c r="A307" s="88" t="s">
        <v>0</v>
      </c>
      <c r="B307" s="88" t="s">
        <v>2</v>
      </c>
      <c r="C307" s="88" t="s">
        <v>3</v>
      </c>
      <c r="D307" s="88" t="s">
        <v>4</v>
      </c>
      <c r="E307" s="88" t="s">
        <v>5</v>
      </c>
      <c r="F307" s="88" t="s">
        <v>6</v>
      </c>
      <c r="G307" s="90"/>
      <c r="H307" s="91"/>
      <c r="I307" s="88" t="s">
        <v>7</v>
      </c>
      <c r="J307" s="88" t="s">
        <v>8</v>
      </c>
    </row>
    <row r="308" spans="1:10">
      <c r="A308" s="89"/>
      <c r="B308" s="89"/>
      <c r="C308" s="89"/>
      <c r="D308" s="89"/>
      <c r="E308" s="89"/>
      <c r="F308" s="4" t="s">
        <v>9</v>
      </c>
      <c r="G308" s="4" t="s">
        <v>10</v>
      </c>
      <c r="H308" s="4" t="s">
        <v>11</v>
      </c>
      <c r="I308" s="89"/>
      <c r="J308" s="89"/>
    </row>
    <row r="309" spans="1:10">
      <c r="A309" s="5" t="s">
        <v>1600</v>
      </c>
      <c r="B309" s="6">
        <v>44903.757172662037</v>
      </c>
      <c r="C309" s="5" t="s">
        <v>1569</v>
      </c>
      <c r="D309" s="7"/>
      <c r="E309" s="10"/>
      <c r="F309" s="8">
        <v>9319.5300000000007</v>
      </c>
      <c r="I309" s="11" t="s">
        <v>9</v>
      </c>
      <c r="J309" s="5" t="s">
        <v>1569</v>
      </c>
    </row>
    <row r="310" spans="1:10">
      <c r="A310" s="5" t="s">
        <v>1600</v>
      </c>
      <c r="B310" s="6">
        <v>44903.757172662037</v>
      </c>
      <c r="C310" s="5" t="s">
        <v>1569</v>
      </c>
      <c r="D310" s="7"/>
      <c r="E310" s="10"/>
      <c r="H310" s="8">
        <v>14.5</v>
      </c>
      <c r="I310" s="5" t="s">
        <v>224</v>
      </c>
      <c r="J310" s="5" t="s">
        <v>1569</v>
      </c>
    </row>
    <row r="311" spans="1:10">
      <c r="A311" s="12" t="s">
        <v>21</v>
      </c>
      <c r="B311" s="3"/>
      <c r="C311" s="3"/>
      <c r="D311" s="7"/>
      <c r="E311" s="10"/>
      <c r="H311" s="8"/>
      <c r="I311" s="11"/>
      <c r="J311" s="10"/>
    </row>
    <row r="312" spans="1:10" ht="15.75" customHeight="1">
      <c r="A312" s="13" t="s">
        <v>22</v>
      </c>
      <c r="B312" s="13" t="s">
        <v>23</v>
      </c>
      <c r="C312" s="13" t="s">
        <v>24</v>
      </c>
      <c r="D312" s="79">
        <v>112386992</v>
      </c>
      <c r="E312" s="14">
        <v>112387939</v>
      </c>
      <c r="H312" s="8"/>
      <c r="I312" s="11"/>
      <c r="J312" s="10"/>
    </row>
    <row r="315" spans="1:10">
      <c r="A315" s="1" t="s">
        <v>0</v>
      </c>
      <c r="B315" s="2"/>
      <c r="C315" s="2"/>
      <c r="D315" s="2"/>
      <c r="E315" s="2"/>
      <c r="F315" s="2"/>
      <c r="G315" s="2"/>
      <c r="H315" s="2"/>
      <c r="I315" s="2"/>
      <c r="J315" s="2"/>
    </row>
    <row r="316" spans="1:10">
      <c r="A316" s="3" t="s">
        <v>162</v>
      </c>
      <c r="B316" s="2"/>
      <c r="C316" s="2"/>
      <c r="D316" s="2"/>
      <c r="E316" s="2"/>
      <c r="F316" s="2"/>
      <c r="G316" s="2"/>
      <c r="H316" s="2"/>
      <c r="I316" s="2"/>
      <c r="J316" s="2"/>
    </row>
    <row r="317" spans="1:10">
      <c r="A317" s="88" t="s">
        <v>0</v>
      </c>
      <c r="B317" s="88" t="s">
        <v>2</v>
      </c>
      <c r="C317" s="88" t="s">
        <v>3</v>
      </c>
      <c r="D317" s="88" t="s">
        <v>4</v>
      </c>
      <c r="E317" s="88" t="s">
        <v>5</v>
      </c>
      <c r="F317" s="88" t="s">
        <v>6</v>
      </c>
      <c r="G317" s="90"/>
      <c r="H317" s="91"/>
      <c r="I317" s="88" t="s">
        <v>7</v>
      </c>
      <c r="J317" s="88" t="s">
        <v>8</v>
      </c>
    </row>
    <row r="318" spans="1:10">
      <c r="A318" s="89"/>
      <c r="B318" s="89"/>
      <c r="C318" s="89"/>
      <c r="D318" s="89"/>
      <c r="E318" s="89"/>
      <c r="F318" s="4" t="s">
        <v>9</v>
      </c>
      <c r="G318" s="4" t="s">
        <v>10</v>
      </c>
      <c r="H318" s="4" t="s">
        <v>11</v>
      </c>
      <c r="I318" s="89"/>
      <c r="J318" s="89"/>
    </row>
    <row r="319" spans="1:10">
      <c r="A319" s="5" t="s">
        <v>1601</v>
      </c>
      <c r="B319" s="6">
        <v>44904.762275729168</v>
      </c>
      <c r="C319" s="5" t="s">
        <v>1569</v>
      </c>
      <c r="F319" s="8">
        <v>8230.52</v>
      </c>
      <c r="I319" s="11" t="s">
        <v>9</v>
      </c>
      <c r="J319" s="5" t="s">
        <v>1569</v>
      </c>
    </row>
    <row r="320" spans="1:10">
      <c r="A320" s="5" t="s">
        <v>1601</v>
      </c>
      <c r="B320" s="6">
        <v>44904.762275729168</v>
      </c>
      <c r="C320" s="5" t="s">
        <v>1569</v>
      </c>
      <c r="H320" s="8">
        <v>283.89999999999998</v>
      </c>
      <c r="I320" s="5" t="s">
        <v>224</v>
      </c>
      <c r="J320" s="5" t="s">
        <v>1569</v>
      </c>
    </row>
    <row r="321" spans="1:10">
      <c r="A321" s="12" t="s">
        <v>21</v>
      </c>
      <c r="B321" s="3"/>
      <c r="C321" s="3"/>
      <c r="F321" s="8"/>
      <c r="I321" s="5"/>
      <c r="J321" s="5"/>
    </row>
    <row r="322" spans="1:10" ht="15.75" customHeight="1">
      <c r="A322" s="13" t="s">
        <v>22</v>
      </c>
      <c r="B322" s="13" t="s">
        <v>23</v>
      </c>
      <c r="C322" s="13" t="s">
        <v>24</v>
      </c>
      <c r="D322" s="79">
        <v>112386993</v>
      </c>
      <c r="E322" s="14">
        <v>112387942</v>
      </c>
    </row>
    <row r="326" spans="1:10">
      <c r="A326" s="5" t="s">
        <v>1602</v>
      </c>
      <c r="B326" s="6">
        <v>44905.548370081022</v>
      </c>
      <c r="C326" s="5" t="s">
        <v>1569</v>
      </c>
      <c r="F326" s="8">
        <v>4146.08</v>
      </c>
      <c r="I326" s="11" t="s">
        <v>9</v>
      </c>
      <c r="J326" s="5" t="s">
        <v>1569</v>
      </c>
    </row>
    <row r="327" spans="1:10">
      <c r="A327" s="5" t="s">
        <v>1602</v>
      </c>
      <c r="B327" s="6">
        <v>44905.548370081022</v>
      </c>
      <c r="C327" s="5" t="s">
        <v>1569</v>
      </c>
      <c r="H327" s="8">
        <v>67.8</v>
      </c>
      <c r="I327" s="5" t="s">
        <v>224</v>
      </c>
      <c r="J327" s="5" t="s">
        <v>1569</v>
      </c>
    </row>
    <row r="328" spans="1:10">
      <c r="A328" s="12" t="s">
        <v>21</v>
      </c>
      <c r="B328" s="3"/>
      <c r="C328" s="3"/>
    </row>
    <row r="329" spans="1:10" ht="15.75" customHeight="1">
      <c r="A329" s="13" t="s">
        <v>22</v>
      </c>
      <c r="B329" s="13" t="s">
        <v>23</v>
      </c>
      <c r="C329" s="13" t="s">
        <v>24</v>
      </c>
      <c r="D329" s="79">
        <v>112397454</v>
      </c>
      <c r="E329" s="14">
        <v>112399604</v>
      </c>
    </row>
    <row r="332" spans="1:10">
      <c r="A332" s="1" t="s">
        <v>0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3" t="s">
        <v>167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88" t="s">
        <v>0</v>
      </c>
      <c r="B334" s="88" t="s">
        <v>2</v>
      </c>
      <c r="C334" s="88" t="s">
        <v>3</v>
      </c>
      <c r="D334" s="88" t="s">
        <v>4</v>
      </c>
      <c r="E334" s="88" t="s">
        <v>5</v>
      </c>
      <c r="F334" s="88" t="s">
        <v>6</v>
      </c>
      <c r="G334" s="90"/>
      <c r="H334" s="91"/>
      <c r="I334" s="88" t="s">
        <v>7</v>
      </c>
      <c r="J334" s="88" t="s">
        <v>8</v>
      </c>
    </row>
    <row r="335" spans="1:10">
      <c r="A335" s="89"/>
      <c r="B335" s="89"/>
      <c r="C335" s="89"/>
      <c r="D335" s="89"/>
      <c r="E335" s="89"/>
      <c r="F335" s="4" t="s">
        <v>9</v>
      </c>
      <c r="G335" s="4" t="s">
        <v>10</v>
      </c>
      <c r="H335" s="4" t="s">
        <v>11</v>
      </c>
      <c r="I335" s="89"/>
      <c r="J335" s="89"/>
    </row>
    <row r="336" spans="1:10">
      <c r="A336" s="5" t="s">
        <v>1603</v>
      </c>
      <c r="B336" s="6">
        <v>44907.762237824078</v>
      </c>
      <c r="C336" s="5" t="s">
        <v>1569</v>
      </c>
      <c r="F336" s="8">
        <v>5978.98</v>
      </c>
      <c r="I336" s="11" t="s">
        <v>9</v>
      </c>
      <c r="J336" s="5" t="s">
        <v>1569</v>
      </c>
    </row>
    <row r="337" spans="1:10">
      <c r="A337" s="12" t="s">
        <v>21</v>
      </c>
      <c r="B337" s="3"/>
      <c r="C337" s="3"/>
    </row>
    <row r="338" spans="1:10" ht="15.75" customHeight="1">
      <c r="A338" s="13" t="s">
        <v>22</v>
      </c>
      <c r="B338" s="13" t="s">
        <v>23</v>
      </c>
      <c r="C338" s="13" t="s">
        <v>24</v>
      </c>
      <c r="D338" s="79">
        <v>112405301</v>
      </c>
      <c r="E338" s="14">
        <v>112405689</v>
      </c>
    </row>
    <row r="341" spans="1:10">
      <c r="A341" s="1" t="s">
        <v>0</v>
      </c>
      <c r="B341" s="2"/>
      <c r="C341" s="2"/>
      <c r="D341" s="2"/>
      <c r="E341" s="2"/>
      <c r="F341" s="2"/>
      <c r="G341" s="2"/>
      <c r="H341" s="2"/>
      <c r="I341" s="2"/>
      <c r="J341" s="2"/>
    </row>
    <row r="342" spans="1:10">
      <c r="A342" s="3" t="s">
        <v>171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88" t="s">
        <v>0</v>
      </c>
      <c r="B343" s="88" t="s">
        <v>2</v>
      </c>
      <c r="C343" s="88" t="s">
        <v>3</v>
      </c>
      <c r="D343" s="88" t="s">
        <v>4</v>
      </c>
      <c r="E343" s="88" t="s">
        <v>5</v>
      </c>
      <c r="F343" s="88" t="s">
        <v>6</v>
      </c>
      <c r="G343" s="90"/>
      <c r="H343" s="91"/>
      <c r="I343" s="88" t="s">
        <v>7</v>
      </c>
      <c r="J343" s="88" t="s">
        <v>8</v>
      </c>
    </row>
    <row r="344" spans="1:10">
      <c r="A344" s="89"/>
      <c r="B344" s="89"/>
      <c r="C344" s="89"/>
      <c r="D344" s="89"/>
      <c r="E344" s="89"/>
      <c r="F344" s="4" t="s">
        <v>9</v>
      </c>
      <c r="G344" s="4" t="s">
        <v>10</v>
      </c>
      <c r="H344" s="4" t="s">
        <v>11</v>
      </c>
      <c r="I344" s="89"/>
      <c r="J344" s="89"/>
    </row>
    <row r="345" spans="1:10">
      <c r="A345" s="5" t="s">
        <v>1604</v>
      </c>
      <c r="B345" s="6">
        <v>44908.75897800926</v>
      </c>
      <c r="C345" s="5" t="s">
        <v>1569</v>
      </c>
      <c r="F345" s="8">
        <v>6366.91</v>
      </c>
      <c r="I345" s="11" t="s">
        <v>9</v>
      </c>
      <c r="J345" s="5" t="s">
        <v>1569</v>
      </c>
    </row>
    <row r="346" spans="1:10">
      <c r="A346" s="12" t="s">
        <v>21</v>
      </c>
      <c r="B346" s="3"/>
      <c r="C346" s="3"/>
    </row>
    <row r="347" spans="1:10" ht="15.75" customHeight="1">
      <c r="A347" s="13" t="s">
        <v>22</v>
      </c>
      <c r="B347" s="13" t="s">
        <v>23</v>
      </c>
      <c r="C347" s="13" t="s">
        <v>24</v>
      </c>
      <c r="D347" s="21">
        <v>112413185</v>
      </c>
      <c r="E347" s="14">
        <v>112413253</v>
      </c>
    </row>
    <row r="350" spans="1:10">
      <c r="A350" s="1" t="s">
        <v>0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3" t="s">
        <v>174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88" t="s">
        <v>0</v>
      </c>
      <c r="B352" s="88" t="s">
        <v>2</v>
      </c>
      <c r="C352" s="88" t="s">
        <v>3</v>
      </c>
      <c r="D352" s="88" t="s">
        <v>4</v>
      </c>
      <c r="E352" s="88" t="s">
        <v>5</v>
      </c>
      <c r="F352" s="88" t="s">
        <v>6</v>
      </c>
      <c r="G352" s="90"/>
      <c r="H352" s="91"/>
      <c r="I352" s="88" t="s">
        <v>7</v>
      </c>
      <c r="J352" s="88" t="s">
        <v>8</v>
      </c>
    </row>
    <row r="353" spans="1:10">
      <c r="A353" s="89"/>
      <c r="B353" s="89"/>
      <c r="C353" s="89"/>
      <c r="D353" s="89"/>
      <c r="E353" s="89"/>
      <c r="F353" s="4" t="s">
        <v>9</v>
      </c>
      <c r="G353" s="4" t="s">
        <v>10</v>
      </c>
      <c r="H353" s="4" t="s">
        <v>11</v>
      </c>
      <c r="I353" s="89"/>
      <c r="J353" s="89"/>
    </row>
    <row r="354" spans="1:10">
      <c r="A354" s="5" t="s">
        <v>1605</v>
      </c>
      <c r="B354" s="6">
        <v>44909.756588194447</v>
      </c>
      <c r="C354" s="5" t="s">
        <v>1569</v>
      </c>
      <c r="D354" s="7"/>
      <c r="E354" s="10"/>
      <c r="F354" s="8">
        <v>8079.88</v>
      </c>
      <c r="I354" s="11" t="s">
        <v>9</v>
      </c>
      <c r="J354" s="5" t="s">
        <v>1569</v>
      </c>
    </row>
    <row r="355" spans="1:10">
      <c r="A355" s="12" t="s">
        <v>21</v>
      </c>
      <c r="B355" s="3"/>
      <c r="C355" s="3"/>
      <c r="D355" s="7"/>
      <c r="E355" s="10"/>
      <c r="H355" s="8"/>
      <c r="I355" s="11"/>
      <c r="J355" s="5"/>
    </row>
    <row r="356" spans="1:10" ht="15.75" customHeight="1">
      <c r="A356" s="13" t="s">
        <v>22</v>
      </c>
      <c r="B356" s="13" t="s">
        <v>23</v>
      </c>
      <c r="C356" s="13" t="s">
        <v>24</v>
      </c>
      <c r="D356" s="21">
        <v>112414945</v>
      </c>
      <c r="E356" s="14">
        <v>112415000</v>
      </c>
      <c r="H356" s="8"/>
      <c r="I356" s="11"/>
      <c r="J356" s="5"/>
    </row>
    <row r="359" spans="1:10">
      <c r="A359" s="1" t="s">
        <v>0</v>
      </c>
      <c r="B359" s="2"/>
      <c r="C359" s="2"/>
      <c r="D359" s="2"/>
      <c r="E359" s="2"/>
      <c r="F359" s="2"/>
      <c r="G359" s="2"/>
      <c r="H359" s="2"/>
      <c r="I359" s="2"/>
      <c r="J359" s="2"/>
    </row>
    <row r="360" spans="1:10">
      <c r="A360" s="3" t="s">
        <v>178</v>
      </c>
      <c r="B360" s="2"/>
      <c r="C360" s="2"/>
      <c r="D360" s="2"/>
      <c r="E360" s="2"/>
      <c r="F360" s="2"/>
      <c r="G360" s="2"/>
      <c r="H360" s="2"/>
      <c r="I360" s="2"/>
      <c r="J360" s="2"/>
    </row>
    <row r="361" spans="1:10">
      <c r="A361" s="88" t="s">
        <v>0</v>
      </c>
      <c r="B361" s="88" t="s">
        <v>2</v>
      </c>
      <c r="C361" s="88" t="s">
        <v>3</v>
      </c>
      <c r="D361" s="88" t="s">
        <v>4</v>
      </c>
      <c r="E361" s="88" t="s">
        <v>5</v>
      </c>
      <c r="F361" s="88" t="s">
        <v>6</v>
      </c>
      <c r="G361" s="90"/>
      <c r="H361" s="91"/>
      <c r="I361" s="88" t="s">
        <v>7</v>
      </c>
      <c r="J361" s="88" t="s">
        <v>8</v>
      </c>
    </row>
    <row r="362" spans="1:10">
      <c r="A362" s="89"/>
      <c r="B362" s="89"/>
      <c r="C362" s="89"/>
      <c r="D362" s="89"/>
      <c r="E362" s="89"/>
      <c r="F362" s="4" t="s">
        <v>9</v>
      </c>
      <c r="G362" s="4" t="s">
        <v>10</v>
      </c>
      <c r="H362" s="4" t="s">
        <v>11</v>
      </c>
      <c r="I362" s="89"/>
      <c r="J362" s="89"/>
    </row>
    <row r="363" spans="1:10">
      <c r="A363" s="5" t="s">
        <v>1606</v>
      </c>
      <c r="B363" s="6">
        <v>44910.770385381948</v>
      </c>
      <c r="C363" s="5" t="s">
        <v>1569</v>
      </c>
      <c r="D363" s="7"/>
      <c r="E363" s="10"/>
      <c r="F363" s="8">
        <v>6924.4</v>
      </c>
      <c r="I363" s="11" t="s">
        <v>9</v>
      </c>
      <c r="J363" s="5" t="s">
        <v>1569</v>
      </c>
    </row>
    <row r="364" spans="1:10">
      <c r="A364" s="12" t="s">
        <v>21</v>
      </c>
      <c r="B364" s="3"/>
      <c r="C364" s="3"/>
      <c r="D364" s="7"/>
      <c r="E364" s="10"/>
      <c r="H364" s="8"/>
      <c r="I364" s="11"/>
      <c r="J364" s="10"/>
    </row>
    <row r="365" spans="1:10" ht="15.75" customHeight="1">
      <c r="A365" s="13" t="s">
        <v>22</v>
      </c>
      <c r="B365" s="13" t="s">
        <v>23</v>
      </c>
      <c r="C365" s="13" t="s">
        <v>24</v>
      </c>
      <c r="D365" s="21">
        <v>112433302</v>
      </c>
      <c r="E365" s="14">
        <v>112433381</v>
      </c>
      <c r="H365" s="8"/>
      <c r="I365" s="11"/>
      <c r="J365" s="10"/>
    </row>
    <row r="368" spans="1:10">
      <c r="A368" s="1" t="s">
        <v>0</v>
      </c>
      <c r="B368" s="2"/>
      <c r="C368" s="2"/>
      <c r="D368" s="2"/>
      <c r="E368" s="2"/>
      <c r="F368" s="2"/>
      <c r="G368" s="2"/>
      <c r="H368" s="2"/>
      <c r="I368" s="2"/>
      <c r="J368" s="2"/>
    </row>
    <row r="369" spans="1:10">
      <c r="A369" s="3" t="s">
        <v>181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88" t="s">
        <v>0</v>
      </c>
      <c r="B370" s="88" t="s">
        <v>2</v>
      </c>
      <c r="C370" s="88" t="s">
        <v>3</v>
      </c>
      <c r="D370" s="88" t="s">
        <v>4</v>
      </c>
      <c r="E370" s="88" t="s">
        <v>5</v>
      </c>
      <c r="F370" s="88" t="s">
        <v>6</v>
      </c>
      <c r="G370" s="90"/>
      <c r="H370" s="91"/>
      <c r="I370" s="88" t="s">
        <v>7</v>
      </c>
      <c r="J370" s="88" t="s">
        <v>8</v>
      </c>
    </row>
    <row r="371" spans="1:10">
      <c r="A371" s="89"/>
      <c r="B371" s="89"/>
      <c r="C371" s="89"/>
      <c r="D371" s="89"/>
      <c r="E371" s="89"/>
      <c r="F371" s="4" t="s">
        <v>9</v>
      </c>
      <c r="G371" s="4" t="s">
        <v>10</v>
      </c>
      <c r="H371" s="4" t="s">
        <v>11</v>
      </c>
      <c r="I371" s="89"/>
      <c r="J371" s="89"/>
    </row>
    <row r="372" spans="1:10">
      <c r="A372" s="5" t="s">
        <v>1607</v>
      </c>
      <c r="B372" s="6">
        <v>44911.762733495372</v>
      </c>
      <c r="C372" s="5" t="s">
        <v>1569</v>
      </c>
      <c r="D372" s="7"/>
      <c r="E372" s="10"/>
      <c r="F372" s="8">
        <v>11310.57</v>
      </c>
      <c r="I372" s="11" t="s">
        <v>9</v>
      </c>
      <c r="J372" s="5" t="s">
        <v>1569</v>
      </c>
    </row>
    <row r="373" spans="1:10">
      <c r="A373" s="12" t="s">
        <v>21</v>
      </c>
      <c r="B373" s="3"/>
      <c r="C373" s="3"/>
      <c r="D373" s="7"/>
      <c r="E373" s="10"/>
      <c r="H373" s="8"/>
      <c r="I373" s="11"/>
      <c r="J373" s="5"/>
    </row>
    <row r="374" spans="1:10" ht="15.75" customHeight="1">
      <c r="A374" s="13" t="s">
        <v>22</v>
      </c>
      <c r="B374" s="13" t="s">
        <v>23</v>
      </c>
      <c r="C374" s="13" t="s">
        <v>24</v>
      </c>
      <c r="D374" s="21">
        <v>112441813</v>
      </c>
      <c r="E374" s="14">
        <v>112441912</v>
      </c>
      <c r="H374" s="8"/>
      <c r="I374" s="11"/>
      <c r="J374" s="5"/>
    </row>
    <row r="375" spans="1:10" ht="15.75" customHeight="1">
      <c r="A375" s="5"/>
      <c r="B375" s="6"/>
      <c r="C375" s="5"/>
      <c r="D375" s="7"/>
      <c r="E375" s="10"/>
      <c r="H375" s="8"/>
      <c r="I375" s="11"/>
      <c r="J375" s="5"/>
    </row>
    <row r="376" spans="1:10" ht="24" customHeight="1">
      <c r="A376" s="5"/>
      <c r="B376" s="6"/>
      <c r="C376" s="5"/>
      <c r="D376" s="7"/>
      <c r="E376" s="10"/>
      <c r="H376" s="8"/>
      <c r="I376" s="11"/>
      <c r="J376" s="5"/>
    </row>
    <row r="377" spans="1:10">
      <c r="A377" s="84" t="s">
        <v>1608</v>
      </c>
      <c r="B377" s="6"/>
      <c r="C377" s="5"/>
      <c r="D377" s="7"/>
      <c r="E377" s="10"/>
      <c r="H377" s="8"/>
      <c r="I377" s="11"/>
      <c r="J377" s="5"/>
    </row>
    <row r="378" spans="1:10">
      <c r="A378" s="85"/>
      <c r="B378" s="6"/>
      <c r="C378" s="5"/>
      <c r="D378" s="7"/>
      <c r="E378" s="10"/>
      <c r="H378" s="8"/>
      <c r="I378" s="11"/>
      <c r="J378" s="5"/>
    </row>
    <row r="379" spans="1:10">
      <c r="A379" s="1" t="s">
        <v>0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3" t="s">
        <v>185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88" t="s">
        <v>0</v>
      </c>
      <c r="B381" s="88" t="s">
        <v>2</v>
      </c>
      <c r="C381" s="88" t="s">
        <v>3</v>
      </c>
      <c r="D381" s="88" t="s">
        <v>4</v>
      </c>
      <c r="E381" s="88" t="s">
        <v>5</v>
      </c>
      <c r="F381" s="88" t="s">
        <v>6</v>
      </c>
      <c r="G381" s="90"/>
      <c r="H381" s="91"/>
      <c r="I381" s="88" t="s">
        <v>7</v>
      </c>
      <c r="J381" s="88" t="s">
        <v>8</v>
      </c>
    </row>
    <row r="382" spans="1:10">
      <c r="A382" s="89"/>
      <c r="B382" s="89"/>
      <c r="C382" s="89"/>
      <c r="D382" s="89"/>
      <c r="E382" s="89"/>
      <c r="F382" s="4" t="s">
        <v>9</v>
      </c>
      <c r="G382" s="4" t="s">
        <v>10</v>
      </c>
      <c r="H382" s="4" t="s">
        <v>11</v>
      </c>
      <c r="I382" s="89"/>
      <c r="J382" s="89"/>
    </row>
    <row r="383" spans="1:10">
      <c r="A383" s="5" t="s">
        <v>1609</v>
      </c>
      <c r="B383" s="6">
        <v>44912.548184942127</v>
      </c>
      <c r="C383" s="5" t="s">
        <v>1569</v>
      </c>
      <c r="D383" s="7"/>
      <c r="E383" s="10"/>
      <c r="F383" s="8">
        <v>12462.61</v>
      </c>
      <c r="I383" s="11" t="s">
        <v>9</v>
      </c>
      <c r="J383" s="5" t="s">
        <v>1569</v>
      </c>
    </row>
    <row r="384" spans="1:10">
      <c r="A384" s="12" t="s">
        <v>21</v>
      </c>
      <c r="B384" s="3"/>
      <c r="C384" s="3"/>
      <c r="D384" s="7"/>
      <c r="E384" s="10"/>
      <c r="H384" s="8"/>
      <c r="I384" s="11"/>
      <c r="J384" s="5"/>
    </row>
    <row r="385" spans="1:10" ht="15.75" customHeight="1">
      <c r="A385" s="13" t="s">
        <v>22</v>
      </c>
      <c r="B385" s="13" t="s">
        <v>23</v>
      </c>
      <c r="C385" s="13" t="s">
        <v>24</v>
      </c>
      <c r="D385" s="21">
        <v>112441816</v>
      </c>
      <c r="E385" s="14">
        <v>112441913</v>
      </c>
      <c r="H385" s="8"/>
      <c r="I385" s="11"/>
      <c r="J385" s="5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188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88" t="s">
        <v>0</v>
      </c>
      <c r="B390" s="88" t="s">
        <v>2</v>
      </c>
      <c r="C390" s="88" t="s">
        <v>3</v>
      </c>
      <c r="D390" s="88" t="s">
        <v>4</v>
      </c>
      <c r="E390" s="88" t="s">
        <v>5</v>
      </c>
      <c r="F390" s="88" t="s">
        <v>6</v>
      </c>
      <c r="G390" s="90"/>
      <c r="H390" s="91"/>
      <c r="I390" s="88" t="s">
        <v>7</v>
      </c>
      <c r="J390" s="88" t="s">
        <v>8</v>
      </c>
    </row>
    <row r="391" spans="1:10">
      <c r="A391" s="89"/>
      <c r="B391" s="89"/>
      <c r="C391" s="89"/>
      <c r="D391" s="89"/>
      <c r="E391" s="89"/>
      <c r="F391" s="4" t="s">
        <v>9</v>
      </c>
      <c r="G391" s="4" t="s">
        <v>10</v>
      </c>
      <c r="H391" s="4" t="s">
        <v>11</v>
      </c>
      <c r="I391" s="89"/>
      <c r="J391" s="89"/>
    </row>
    <row r="392" spans="1:10">
      <c r="A392" s="5" t="s">
        <v>1610</v>
      </c>
      <c r="B392" s="6">
        <v>44914.755108414349</v>
      </c>
      <c r="C392" s="5" t="s">
        <v>1569</v>
      </c>
      <c r="D392" s="7"/>
      <c r="E392" s="10"/>
      <c r="F392" s="8">
        <v>7307.42</v>
      </c>
      <c r="I392" s="11" t="s">
        <v>9</v>
      </c>
      <c r="J392" s="5" t="s">
        <v>1569</v>
      </c>
    </row>
    <row r="393" spans="1:10">
      <c r="A393" s="12" t="s">
        <v>21</v>
      </c>
      <c r="B393" s="3"/>
      <c r="C393" s="3"/>
      <c r="D393" s="7"/>
      <c r="E393" s="10"/>
      <c r="H393" s="8"/>
      <c r="I393" s="11"/>
      <c r="J393" s="10"/>
    </row>
    <row r="394" spans="1:10" ht="15.75" customHeight="1">
      <c r="A394" s="13" t="s">
        <v>22</v>
      </c>
      <c r="B394" s="13" t="s">
        <v>23</v>
      </c>
      <c r="C394" s="13" t="s">
        <v>24</v>
      </c>
      <c r="D394" s="21">
        <v>112450106</v>
      </c>
      <c r="E394" s="14">
        <v>112450173</v>
      </c>
      <c r="H394" s="8"/>
      <c r="I394" s="11"/>
      <c r="J394" s="10"/>
    </row>
    <row r="397" spans="1:10">
      <c r="A397" s="1" t="s">
        <v>0</v>
      </c>
      <c r="B397" s="2"/>
      <c r="C397" s="2"/>
      <c r="D397" s="2"/>
      <c r="E397" s="2"/>
      <c r="F397" s="2"/>
      <c r="G397" s="2"/>
      <c r="H397" s="2"/>
      <c r="I397" s="2"/>
      <c r="J397" s="2"/>
    </row>
    <row r="398" spans="1:10">
      <c r="A398" s="3" t="s">
        <v>191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88" t="s">
        <v>0</v>
      </c>
      <c r="B399" s="88" t="s">
        <v>2</v>
      </c>
      <c r="C399" s="88" t="s">
        <v>3</v>
      </c>
      <c r="D399" s="88" t="s">
        <v>4</v>
      </c>
      <c r="E399" s="88" t="s">
        <v>5</v>
      </c>
      <c r="F399" s="88" t="s">
        <v>6</v>
      </c>
      <c r="G399" s="90"/>
      <c r="H399" s="91"/>
      <c r="I399" s="88" t="s">
        <v>7</v>
      </c>
      <c r="J399" s="88" t="s">
        <v>8</v>
      </c>
    </row>
    <row r="400" spans="1:10">
      <c r="A400" s="89"/>
      <c r="B400" s="89"/>
      <c r="C400" s="89"/>
      <c r="D400" s="89"/>
      <c r="E400" s="89"/>
      <c r="F400" s="4" t="s">
        <v>9</v>
      </c>
      <c r="G400" s="4" t="s">
        <v>10</v>
      </c>
      <c r="H400" s="4" t="s">
        <v>11</v>
      </c>
      <c r="I400" s="89"/>
      <c r="J400" s="89"/>
    </row>
    <row r="401" spans="1:10">
      <c r="A401" s="5" t="s">
        <v>1611</v>
      </c>
      <c r="B401" s="6">
        <v>44915.758819270843</v>
      </c>
      <c r="C401" s="5" t="s">
        <v>1569</v>
      </c>
      <c r="D401" s="7"/>
      <c r="E401" s="10"/>
      <c r="F401" s="8">
        <v>9204.82</v>
      </c>
      <c r="I401" s="11" t="s">
        <v>9</v>
      </c>
      <c r="J401" s="5" t="s">
        <v>1569</v>
      </c>
    </row>
    <row r="402" spans="1:10">
      <c r="A402" s="12" t="s">
        <v>21</v>
      </c>
      <c r="B402" s="3"/>
      <c r="C402" s="3"/>
      <c r="D402" s="7"/>
      <c r="E402" s="10"/>
      <c r="H402" s="8"/>
      <c r="I402" s="11"/>
      <c r="J402" s="10"/>
    </row>
    <row r="403" spans="1:10" ht="15.75" customHeight="1">
      <c r="A403" s="13" t="s">
        <v>22</v>
      </c>
      <c r="B403" s="13" t="s">
        <v>23</v>
      </c>
      <c r="C403" s="13" t="s">
        <v>24</v>
      </c>
      <c r="D403" s="21">
        <v>112458440</v>
      </c>
      <c r="E403" s="14">
        <v>112458646</v>
      </c>
      <c r="H403" s="8"/>
      <c r="I403" s="11"/>
      <c r="J403" s="10"/>
    </row>
    <row r="406" spans="1:10">
      <c r="A406" s="1" t="s">
        <v>0</v>
      </c>
      <c r="B406" s="2"/>
      <c r="C406" s="2"/>
      <c r="D406" s="2"/>
      <c r="E406" s="2"/>
      <c r="F406" s="2"/>
      <c r="G406" s="2"/>
      <c r="H406" s="2"/>
      <c r="I406" s="2"/>
      <c r="J406" s="2"/>
    </row>
    <row r="407" spans="1:10">
      <c r="A407" s="3" t="s">
        <v>194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88" t="s">
        <v>0</v>
      </c>
      <c r="B408" s="88" t="s">
        <v>2</v>
      </c>
      <c r="C408" s="88" t="s">
        <v>3</v>
      </c>
      <c r="D408" s="88" t="s">
        <v>4</v>
      </c>
      <c r="E408" s="88" t="s">
        <v>5</v>
      </c>
      <c r="F408" s="88" t="s">
        <v>6</v>
      </c>
      <c r="G408" s="90"/>
      <c r="H408" s="91"/>
      <c r="I408" s="88" t="s">
        <v>7</v>
      </c>
      <c r="J408" s="88" t="s">
        <v>8</v>
      </c>
    </row>
    <row r="409" spans="1:10">
      <c r="A409" s="89"/>
      <c r="B409" s="89"/>
      <c r="C409" s="89"/>
      <c r="D409" s="89"/>
      <c r="E409" s="89"/>
      <c r="F409" s="4" t="s">
        <v>9</v>
      </c>
      <c r="G409" s="4" t="s">
        <v>10</v>
      </c>
      <c r="H409" s="4" t="s">
        <v>11</v>
      </c>
      <c r="I409" s="89"/>
      <c r="J409" s="89"/>
    </row>
    <row r="410" spans="1:10">
      <c r="A410" s="5" t="s">
        <v>1612</v>
      </c>
      <c r="B410" s="6">
        <v>44916.771971828697</v>
      </c>
      <c r="C410" s="5" t="s">
        <v>1569</v>
      </c>
      <c r="D410" s="7"/>
      <c r="E410" s="10"/>
      <c r="F410" s="8">
        <v>14320.04</v>
      </c>
      <c r="I410" s="11" t="s">
        <v>9</v>
      </c>
      <c r="J410" s="5" t="s">
        <v>1569</v>
      </c>
    </row>
    <row r="411" spans="1:10">
      <c r="A411" s="12" t="s">
        <v>21</v>
      </c>
      <c r="B411" s="3"/>
      <c r="C411" s="3"/>
      <c r="D411" s="7"/>
      <c r="E411" s="10"/>
      <c r="H411" s="8"/>
      <c r="I411" s="11"/>
      <c r="J411" s="5"/>
    </row>
    <row r="412" spans="1:10" ht="15.75" customHeight="1">
      <c r="A412" s="13" t="s">
        <v>22</v>
      </c>
      <c r="B412" s="13" t="s">
        <v>23</v>
      </c>
      <c r="C412" s="13" t="s">
        <v>24</v>
      </c>
      <c r="D412" s="21">
        <v>112459963</v>
      </c>
      <c r="E412" s="14">
        <v>112460078</v>
      </c>
      <c r="H412" s="8"/>
      <c r="I412" s="11"/>
      <c r="J412" s="5"/>
    </row>
    <row r="415" spans="1:10">
      <c r="A415" s="1" t="s">
        <v>0</v>
      </c>
      <c r="B415" s="2"/>
      <c r="C415" s="2"/>
      <c r="D415" s="2"/>
      <c r="E415" s="2"/>
      <c r="F415" s="2"/>
      <c r="G415" s="2"/>
      <c r="H415" s="2"/>
      <c r="I415" s="2"/>
      <c r="J415" s="2"/>
    </row>
    <row r="416" spans="1:10">
      <c r="A416" s="3" t="s">
        <v>197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88" t="s">
        <v>0</v>
      </c>
      <c r="B417" s="88" t="s">
        <v>2</v>
      </c>
      <c r="C417" s="88" t="s">
        <v>3</v>
      </c>
      <c r="D417" s="88" t="s">
        <v>4</v>
      </c>
      <c r="E417" s="88" t="s">
        <v>5</v>
      </c>
      <c r="F417" s="88" t="s">
        <v>6</v>
      </c>
      <c r="G417" s="90"/>
      <c r="H417" s="91"/>
      <c r="I417" s="88" t="s">
        <v>7</v>
      </c>
      <c r="J417" s="88" t="s">
        <v>8</v>
      </c>
    </row>
    <row r="418" spans="1:10">
      <c r="A418" s="89"/>
      <c r="B418" s="89"/>
      <c r="C418" s="89"/>
      <c r="D418" s="89"/>
      <c r="E418" s="89"/>
      <c r="F418" s="4" t="s">
        <v>9</v>
      </c>
      <c r="G418" s="4" t="s">
        <v>10</v>
      </c>
      <c r="H418" s="4" t="s">
        <v>11</v>
      </c>
      <c r="I418" s="89"/>
      <c r="J418" s="89"/>
    </row>
    <row r="419" spans="1:10">
      <c r="A419" s="5" t="s">
        <v>1613</v>
      </c>
      <c r="B419" s="6">
        <v>44917.756994236108</v>
      </c>
      <c r="C419" s="5" t="s">
        <v>1569</v>
      </c>
      <c r="D419" s="7"/>
      <c r="E419" s="10"/>
      <c r="F419" s="8">
        <v>9500.7199999999993</v>
      </c>
      <c r="I419" s="11" t="s">
        <v>9</v>
      </c>
      <c r="J419" s="5" t="s">
        <v>1569</v>
      </c>
    </row>
    <row r="420" spans="1:10">
      <c r="A420" s="12" t="s">
        <v>21</v>
      </c>
      <c r="B420" s="3"/>
      <c r="C420" s="3"/>
      <c r="D420" s="7"/>
      <c r="E420" s="10"/>
      <c r="H420" s="8"/>
      <c r="I420" s="11"/>
      <c r="J420" s="5"/>
    </row>
    <row r="421" spans="1:10" ht="15.75" customHeight="1">
      <c r="A421" s="13" t="s">
        <v>22</v>
      </c>
      <c r="B421" s="13" t="s">
        <v>23</v>
      </c>
      <c r="C421" s="13" t="s">
        <v>24</v>
      </c>
      <c r="D421" s="21">
        <v>112478007</v>
      </c>
      <c r="E421" s="14">
        <v>112478151</v>
      </c>
      <c r="H421" s="8"/>
      <c r="I421" s="11"/>
      <c r="J421" s="5"/>
    </row>
    <row r="422" spans="1:10">
      <c r="A422" s="5"/>
      <c r="B422" s="6"/>
      <c r="C422" s="5"/>
      <c r="D422" s="7"/>
      <c r="E422" s="10"/>
      <c r="H422" s="8"/>
      <c r="I422" s="11"/>
      <c r="J422" s="5"/>
    </row>
    <row r="424" spans="1:10">
      <c r="A424" s="1" t="s">
        <v>0</v>
      </c>
      <c r="B424" s="2"/>
      <c r="C424" s="2"/>
      <c r="D424" s="2"/>
      <c r="E424" s="2"/>
      <c r="F424" s="2"/>
      <c r="G424" s="2"/>
      <c r="H424" s="2"/>
      <c r="I424" s="2"/>
      <c r="J424" s="2"/>
    </row>
    <row r="425" spans="1:10">
      <c r="A425" s="3" t="s">
        <v>208</v>
      </c>
      <c r="B425" s="2"/>
      <c r="C425" s="2"/>
      <c r="D425" s="2"/>
      <c r="E425" s="2"/>
      <c r="F425" s="2"/>
      <c r="G425" s="2"/>
      <c r="H425" s="2"/>
      <c r="I425" s="2"/>
      <c r="J425" s="2"/>
    </row>
    <row r="426" spans="1:10">
      <c r="A426" s="88" t="s">
        <v>0</v>
      </c>
      <c r="B426" s="88" t="s">
        <v>2</v>
      </c>
      <c r="C426" s="88" t="s">
        <v>3</v>
      </c>
      <c r="D426" s="88" t="s">
        <v>4</v>
      </c>
      <c r="E426" s="88" t="s">
        <v>5</v>
      </c>
      <c r="F426" s="88" t="s">
        <v>6</v>
      </c>
      <c r="G426" s="90"/>
      <c r="H426" s="91"/>
      <c r="I426" s="88" t="s">
        <v>7</v>
      </c>
      <c r="J426" s="88" t="s">
        <v>8</v>
      </c>
    </row>
    <row r="427" spans="1:10">
      <c r="A427" s="89"/>
      <c r="B427" s="89"/>
      <c r="C427" s="89"/>
      <c r="D427" s="89"/>
      <c r="E427" s="89"/>
      <c r="F427" s="4" t="s">
        <v>9</v>
      </c>
      <c r="G427" s="4" t="s">
        <v>10</v>
      </c>
      <c r="H427" s="4" t="s">
        <v>11</v>
      </c>
      <c r="I427" s="89"/>
      <c r="J427" s="89"/>
    </row>
    <row r="428" spans="1:10">
      <c r="A428" s="5" t="s">
        <v>1614</v>
      </c>
      <c r="B428" s="6">
        <v>44918.754046377318</v>
      </c>
      <c r="C428" s="5" t="s">
        <v>1569</v>
      </c>
      <c r="D428" s="7"/>
      <c r="E428" s="10"/>
      <c r="F428" s="8">
        <v>5315.96</v>
      </c>
      <c r="I428" s="11" t="s">
        <v>9</v>
      </c>
      <c r="J428" s="5" t="s">
        <v>1569</v>
      </c>
    </row>
    <row r="429" spans="1:10">
      <c r="A429" s="12" t="s">
        <v>21</v>
      </c>
      <c r="B429" s="3"/>
      <c r="C429" s="3"/>
      <c r="D429" s="7"/>
      <c r="E429" s="10"/>
      <c r="H429" s="8"/>
      <c r="I429" s="11"/>
      <c r="J429" s="5"/>
    </row>
    <row r="430" spans="1:10" ht="15.75" customHeight="1">
      <c r="A430" s="13" t="s">
        <v>22</v>
      </c>
      <c r="B430" s="13" t="s">
        <v>23</v>
      </c>
      <c r="C430" s="13" t="s">
        <v>24</v>
      </c>
      <c r="D430" s="21">
        <v>112478009</v>
      </c>
      <c r="E430" s="14">
        <v>112478152</v>
      </c>
      <c r="H430" s="8"/>
      <c r="I430" s="11"/>
      <c r="J430" s="5"/>
    </row>
    <row r="431" spans="1:10">
      <c r="A431" s="5"/>
      <c r="B431" s="6"/>
      <c r="C431" s="5"/>
      <c r="D431" s="7"/>
      <c r="E431" s="10"/>
      <c r="H431" s="8"/>
      <c r="I431" s="11"/>
      <c r="J431" s="5"/>
    </row>
    <row r="432" spans="1:10">
      <c r="A432" s="5"/>
      <c r="B432" s="6"/>
      <c r="C432" s="5"/>
      <c r="D432" s="7"/>
      <c r="E432" s="10"/>
      <c r="H432" s="8"/>
      <c r="I432" s="11"/>
      <c r="J432" s="5"/>
    </row>
    <row r="433" spans="1:10">
      <c r="A433" s="1" t="s">
        <v>0</v>
      </c>
      <c r="B433" s="2"/>
      <c r="C433" s="2"/>
      <c r="D433" s="2"/>
      <c r="E433" s="2"/>
      <c r="F433" s="2"/>
      <c r="G433" s="2"/>
      <c r="H433" s="2"/>
      <c r="I433" s="2"/>
      <c r="J433" s="2"/>
    </row>
    <row r="434" spans="1:10">
      <c r="A434" s="3" t="s">
        <v>211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88" t="s">
        <v>0</v>
      </c>
      <c r="B435" s="88" t="s">
        <v>2</v>
      </c>
      <c r="C435" s="88" t="s">
        <v>3</v>
      </c>
      <c r="D435" s="88" t="s">
        <v>4</v>
      </c>
      <c r="E435" s="88" t="s">
        <v>5</v>
      </c>
      <c r="F435" s="88" t="s">
        <v>6</v>
      </c>
      <c r="G435" s="90"/>
      <c r="H435" s="91"/>
      <c r="I435" s="88" t="s">
        <v>7</v>
      </c>
      <c r="J435" s="88" t="s">
        <v>8</v>
      </c>
    </row>
    <row r="436" spans="1:10">
      <c r="A436" s="89"/>
      <c r="B436" s="89"/>
      <c r="C436" s="89"/>
      <c r="D436" s="89"/>
      <c r="E436" s="89"/>
      <c r="F436" s="4" t="s">
        <v>9</v>
      </c>
      <c r="G436" s="4" t="s">
        <v>10</v>
      </c>
      <c r="H436" s="4" t="s">
        <v>11</v>
      </c>
      <c r="I436" s="89"/>
      <c r="J436" s="89"/>
    </row>
    <row r="437" spans="1:10">
      <c r="A437" s="5" t="s">
        <v>1615</v>
      </c>
      <c r="B437" s="6">
        <v>44919.544600717592</v>
      </c>
      <c r="C437" s="5" t="s">
        <v>1569</v>
      </c>
      <c r="D437" s="7"/>
      <c r="E437" s="10"/>
      <c r="F437" s="8">
        <v>1588.18</v>
      </c>
      <c r="I437" s="11" t="s">
        <v>9</v>
      </c>
      <c r="J437" s="5" t="s">
        <v>1569</v>
      </c>
    </row>
    <row r="438" spans="1:10">
      <c r="A438" s="12" t="s">
        <v>21</v>
      </c>
      <c r="B438" s="3"/>
      <c r="C438" s="3"/>
      <c r="D438" s="7"/>
      <c r="E438" s="10"/>
      <c r="F438" s="8"/>
      <c r="I438" s="11"/>
      <c r="J438" s="10"/>
    </row>
    <row r="439" spans="1:10" ht="15.75" customHeight="1">
      <c r="A439" s="13" t="s">
        <v>22</v>
      </c>
      <c r="B439" s="13" t="s">
        <v>23</v>
      </c>
      <c r="C439" s="13" t="s">
        <v>24</v>
      </c>
      <c r="D439" s="21">
        <v>112486793</v>
      </c>
      <c r="E439" s="14">
        <v>112486895</v>
      </c>
      <c r="F439" s="8"/>
      <c r="I439" s="11"/>
      <c r="J439" s="10"/>
    </row>
    <row r="442" spans="1:10">
      <c r="A442" s="1" t="s">
        <v>0</v>
      </c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3" t="s">
        <v>213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88" t="s">
        <v>0</v>
      </c>
      <c r="B444" s="88" t="s">
        <v>2</v>
      </c>
      <c r="C444" s="88" t="s">
        <v>3</v>
      </c>
      <c r="D444" s="88" t="s">
        <v>4</v>
      </c>
      <c r="E444" s="88" t="s">
        <v>5</v>
      </c>
      <c r="F444" s="88" t="s">
        <v>6</v>
      </c>
      <c r="G444" s="90"/>
      <c r="H444" s="91"/>
      <c r="I444" s="88" t="s">
        <v>7</v>
      </c>
      <c r="J444" s="88" t="s">
        <v>8</v>
      </c>
    </row>
    <row r="445" spans="1:10">
      <c r="A445" s="89"/>
      <c r="B445" s="89"/>
      <c r="C445" s="89"/>
      <c r="D445" s="89"/>
      <c r="E445" s="89"/>
      <c r="F445" s="4" t="s">
        <v>9</v>
      </c>
      <c r="G445" s="4" t="s">
        <v>10</v>
      </c>
      <c r="H445" s="4" t="s">
        <v>11</v>
      </c>
      <c r="I445" s="89"/>
      <c r="J445" s="89"/>
    </row>
    <row r="446" spans="1:10">
      <c r="A446" s="23" t="s">
        <v>214</v>
      </c>
      <c r="B446" s="23"/>
      <c r="C446" s="23"/>
    </row>
    <row r="447" spans="1:10">
      <c r="A447" s="12" t="s">
        <v>21</v>
      </c>
      <c r="B447" s="3"/>
      <c r="C447" s="3"/>
    </row>
    <row r="448" spans="1:10">
      <c r="A448" s="13" t="s">
        <v>22</v>
      </c>
      <c r="B448" s="13" t="s">
        <v>23</v>
      </c>
      <c r="C448" s="13" t="s">
        <v>24</v>
      </c>
    </row>
    <row r="451" spans="1:10">
      <c r="A451" s="1" t="s">
        <v>0</v>
      </c>
      <c r="B451" s="2"/>
      <c r="C451" s="2"/>
      <c r="D451" s="2"/>
      <c r="E451" s="2"/>
      <c r="F451" s="2"/>
      <c r="G451" s="2"/>
      <c r="H451" s="2"/>
      <c r="I451" s="2"/>
      <c r="J451" s="2"/>
    </row>
    <row r="452" spans="1:10">
      <c r="A452" s="3" t="s">
        <v>215</v>
      </c>
      <c r="B452" s="2"/>
      <c r="C452" s="2"/>
      <c r="D452" s="2"/>
      <c r="E452" s="2"/>
      <c r="F452" s="2"/>
      <c r="G452" s="2"/>
      <c r="H452" s="2"/>
      <c r="I452" s="2"/>
      <c r="J452" s="2"/>
    </row>
    <row r="453" spans="1:10">
      <c r="A453" s="88" t="s">
        <v>0</v>
      </c>
      <c r="B453" s="88" t="s">
        <v>2</v>
      </c>
      <c r="C453" s="88" t="s">
        <v>3</v>
      </c>
      <c r="D453" s="88" t="s">
        <v>4</v>
      </c>
      <c r="E453" s="88" t="s">
        <v>5</v>
      </c>
      <c r="F453" s="88" t="s">
        <v>6</v>
      </c>
      <c r="G453" s="90"/>
      <c r="H453" s="91"/>
      <c r="I453" s="88" t="s">
        <v>7</v>
      </c>
      <c r="J453" s="88" t="s">
        <v>8</v>
      </c>
    </row>
    <row r="454" spans="1:10">
      <c r="A454" s="89"/>
      <c r="B454" s="89"/>
      <c r="C454" s="89"/>
      <c r="D454" s="89"/>
      <c r="E454" s="89"/>
      <c r="F454" s="4" t="s">
        <v>9</v>
      </c>
      <c r="G454" s="4" t="s">
        <v>10</v>
      </c>
      <c r="H454" s="4" t="s">
        <v>11</v>
      </c>
      <c r="I454" s="89"/>
      <c r="J454" s="89"/>
    </row>
    <row r="455" spans="1:10">
      <c r="A455" s="5" t="s">
        <v>1616</v>
      </c>
      <c r="B455" s="6">
        <v>44922.753886689818</v>
      </c>
      <c r="C455" s="5" t="s">
        <v>1569</v>
      </c>
      <c r="D455" s="7"/>
      <c r="E455" s="10"/>
      <c r="F455" s="8">
        <v>4573.53</v>
      </c>
      <c r="I455" s="11" t="s">
        <v>9</v>
      </c>
      <c r="J455" s="5" t="s">
        <v>1569</v>
      </c>
    </row>
    <row r="456" spans="1:10">
      <c r="A456" s="12" t="s">
        <v>21</v>
      </c>
      <c r="B456" s="3"/>
      <c r="C456" s="3"/>
      <c r="D456" s="7"/>
      <c r="E456" s="10"/>
      <c r="H456" s="8"/>
      <c r="I456" s="11"/>
      <c r="J456" s="10"/>
    </row>
    <row r="457" spans="1:10" ht="15.75" customHeight="1">
      <c r="A457" s="13" t="s">
        <v>22</v>
      </c>
      <c r="B457" s="13" t="s">
        <v>23</v>
      </c>
      <c r="C457" s="13" t="s">
        <v>24</v>
      </c>
      <c r="D457" s="21">
        <v>112493254</v>
      </c>
      <c r="E457" s="14">
        <v>112494000</v>
      </c>
      <c r="H457" s="8"/>
      <c r="I457" s="11"/>
      <c r="J457" s="10"/>
    </row>
    <row r="460" spans="1:10">
      <c r="A460" s="1" t="s">
        <v>0</v>
      </c>
      <c r="B460" s="2"/>
      <c r="C460" s="2"/>
      <c r="D460" s="2"/>
      <c r="E460" s="2"/>
      <c r="F460" s="2"/>
      <c r="G460" s="2"/>
      <c r="H460" s="2"/>
      <c r="I460" s="2"/>
      <c r="J460" s="2"/>
    </row>
    <row r="461" spans="1:10">
      <c r="A461" s="3" t="s">
        <v>219</v>
      </c>
      <c r="B461" s="2"/>
      <c r="C461" s="2"/>
      <c r="D461" s="2"/>
      <c r="E461" s="2"/>
      <c r="F461" s="2"/>
      <c r="G461" s="2"/>
      <c r="H461" s="2"/>
      <c r="I461" s="2"/>
      <c r="J461" s="2"/>
    </row>
    <row r="462" spans="1:10">
      <c r="A462" s="88" t="s">
        <v>0</v>
      </c>
      <c r="B462" s="88" t="s">
        <v>2</v>
      </c>
      <c r="C462" s="88" t="s">
        <v>3</v>
      </c>
      <c r="D462" s="88" t="s">
        <v>4</v>
      </c>
      <c r="E462" s="88" t="s">
        <v>5</v>
      </c>
      <c r="F462" s="88" t="s">
        <v>6</v>
      </c>
      <c r="G462" s="90"/>
      <c r="H462" s="91"/>
      <c r="I462" s="88" t="s">
        <v>7</v>
      </c>
      <c r="J462" s="88" t="s">
        <v>8</v>
      </c>
    </row>
    <row r="463" spans="1:10">
      <c r="A463" s="89"/>
      <c r="B463" s="89"/>
      <c r="C463" s="89"/>
      <c r="D463" s="89"/>
      <c r="E463" s="89"/>
      <c r="F463" s="4" t="s">
        <v>9</v>
      </c>
      <c r="G463" s="4" t="s">
        <v>10</v>
      </c>
      <c r="H463" s="4" t="s">
        <v>11</v>
      </c>
      <c r="I463" s="89"/>
      <c r="J463" s="89"/>
    </row>
    <row r="464" spans="1:10">
      <c r="A464" s="5" t="s">
        <v>1617</v>
      </c>
      <c r="B464" s="6">
        <v>44923.753479699073</v>
      </c>
      <c r="C464" s="5" t="s">
        <v>1569</v>
      </c>
      <c r="D464" s="7"/>
      <c r="E464" s="10"/>
      <c r="F464" s="8">
        <v>6700.39</v>
      </c>
      <c r="I464" s="11" t="s">
        <v>9</v>
      </c>
      <c r="J464" s="5" t="s">
        <v>1569</v>
      </c>
    </row>
    <row r="465" spans="1:10">
      <c r="A465" s="12" t="s">
        <v>21</v>
      </c>
      <c r="B465" s="3"/>
      <c r="C465" s="3"/>
      <c r="D465" s="7"/>
      <c r="E465" s="10"/>
      <c r="H465" s="8"/>
      <c r="I465" s="11"/>
      <c r="J465" s="5"/>
    </row>
    <row r="466" spans="1:10">
      <c r="A466" s="13" t="s">
        <v>22</v>
      </c>
      <c r="B466" s="13" t="s">
        <v>23</v>
      </c>
      <c r="C466" s="13" t="s">
        <v>24</v>
      </c>
      <c r="D466" s="7"/>
      <c r="E466" s="10"/>
      <c r="H466" s="8"/>
      <c r="I466" s="11"/>
      <c r="J466" s="5"/>
    </row>
  </sheetData>
  <mergeCells count="392">
    <mergeCell ref="I453:I454"/>
    <mergeCell ref="J453:J454"/>
    <mergeCell ref="A453:A454"/>
    <mergeCell ref="B453:B454"/>
    <mergeCell ref="C453:C454"/>
    <mergeCell ref="D453:D454"/>
    <mergeCell ref="E453:E454"/>
    <mergeCell ref="F453:H453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A444:A445"/>
    <mergeCell ref="B444:B445"/>
    <mergeCell ref="C444:C445"/>
    <mergeCell ref="D444:D445"/>
    <mergeCell ref="E444:E445"/>
    <mergeCell ref="F444:H444"/>
    <mergeCell ref="I444:I445"/>
    <mergeCell ref="J444:J445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361:I362"/>
    <mergeCell ref="J361:J362"/>
    <mergeCell ref="A361:A362"/>
    <mergeCell ref="B361:B362"/>
    <mergeCell ref="C361:C362"/>
    <mergeCell ref="D361:D362"/>
    <mergeCell ref="E361:E362"/>
    <mergeCell ref="F361:H361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A128:A129"/>
    <mergeCell ref="B128:B129"/>
    <mergeCell ref="C128:C129"/>
    <mergeCell ref="D128:D129"/>
    <mergeCell ref="E128:E129"/>
    <mergeCell ref="F128:H128"/>
    <mergeCell ref="I128:I129"/>
    <mergeCell ref="J128:J129"/>
    <mergeCell ref="F80:H80"/>
    <mergeCell ref="I80:I81"/>
    <mergeCell ref="J80:J81"/>
    <mergeCell ref="A80:A81"/>
    <mergeCell ref="B80:B81"/>
    <mergeCell ref="C80:C81"/>
    <mergeCell ref="D80:D81"/>
    <mergeCell ref="E80:E81"/>
    <mergeCell ref="I90:I91"/>
    <mergeCell ref="J90:J91"/>
    <mergeCell ref="F90:H90"/>
    <mergeCell ref="A90:A91"/>
    <mergeCell ref="B90:B91"/>
    <mergeCell ref="C90:C91"/>
    <mergeCell ref="D90:D91"/>
    <mergeCell ref="E90:E91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F51:H51"/>
    <mergeCell ref="I51:I52"/>
    <mergeCell ref="J51:J52"/>
    <mergeCell ref="A51:A52"/>
    <mergeCell ref="B51:B52"/>
    <mergeCell ref="C51:C52"/>
    <mergeCell ref="D51:D52"/>
    <mergeCell ref="E51:E52"/>
    <mergeCell ref="I109:I110"/>
    <mergeCell ref="J109:J110"/>
    <mergeCell ref="A109:A110"/>
    <mergeCell ref="B109:B110"/>
    <mergeCell ref="C109:C110"/>
    <mergeCell ref="D109:D110"/>
    <mergeCell ref="E109:E110"/>
    <mergeCell ref="F109:H109"/>
    <mergeCell ref="I60:I61"/>
    <mergeCell ref="J60:J61"/>
    <mergeCell ref="A60:A61"/>
    <mergeCell ref="B60:B61"/>
    <mergeCell ref="C60:C61"/>
    <mergeCell ref="D60:D61"/>
    <mergeCell ref="E60:E61"/>
    <mergeCell ref="F60:H60"/>
    <mergeCell ref="I69:I70"/>
    <mergeCell ref="J69:J70"/>
    <mergeCell ref="A69:A70"/>
    <mergeCell ref="B69:B70"/>
    <mergeCell ref="C69:C70"/>
    <mergeCell ref="D69:D70"/>
    <mergeCell ref="E69:E70"/>
    <mergeCell ref="F69:H69"/>
    <mergeCell ref="A201:A202"/>
    <mergeCell ref="B201:B202"/>
    <mergeCell ref="C201:C202"/>
    <mergeCell ref="D201:D202"/>
    <mergeCell ref="E201:E202"/>
    <mergeCell ref="F201:H201"/>
    <mergeCell ref="I201:I202"/>
    <mergeCell ref="J201:J202"/>
    <mergeCell ref="A100:A101"/>
    <mergeCell ref="B100:B101"/>
    <mergeCell ref="C100:C101"/>
    <mergeCell ref="D100:D101"/>
    <mergeCell ref="E100:E101"/>
    <mergeCell ref="F100:H100"/>
    <mergeCell ref="I100:I101"/>
    <mergeCell ref="J100:J101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I183:I184"/>
    <mergeCell ref="J183:J184"/>
    <mergeCell ref="A183:A184"/>
    <mergeCell ref="B183:B184"/>
    <mergeCell ref="C183:C184"/>
    <mergeCell ref="D183:D184"/>
    <mergeCell ref="E183:E184"/>
    <mergeCell ref="F183:H183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I255:I256"/>
    <mergeCell ref="J255:J256"/>
    <mergeCell ref="A255:A256"/>
    <mergeCell ref="B255:B256"/>
    <mergeCell ref="C255:C256"/>
    <mergeCell ref="D255:D256"/>
    <mergeCell ref="E255:E256"/>
    <mergeCell ref="F255:H255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I289:I290"/>
    <mergeCell ref="J289:J290"/>
    <mergeCell ref="A289:A290"/>
    <mergeCell ref="B289:B290"/>
    <mergeCell ref="C289:C290"/>
    <mergeCell ref="D289:D290"/>
    <mergeCell ref="E289:E290"/>
    <mergeCell ref="F289:H289"/>
    <mergeCell ref="I298:I299"/>
    <mergeCell ref="J298:J299"/>
    <mergeCell ref="A298:A299"/>
    <mergeCell ref="B298:B299"/>
    <mergeCell ref="C298:C299"/>
    <mergeCell ref="D298:D299"/>
    <mergeCell ref="E298:E299"/>
    <mergeCell ref="F298:H298"/>
    <mergeCell ref="I307:I308"/>
    <mergeCell ref="J307:J308"/>
    <mergeCell ref="A307:A308"/>
    <mergeCell ref="B307:B308"/>
    <mergeCell ref="C307:C308"/>
    <mergeCell ref="D307:D308"/>
    <mergeCell ref="E307:E308"/>
    <mergeCell ref="F307:H307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I381:I382"/>
    <mergeCell ref="J381:J382"/>
    <mergeCell ref="A381:A382"/>
    <mergeCell ref="B381:B382"/>
    <mergeCell ref="C381:C382"/>
    <mergeCell ref="D381:D382"/>
    <mergeCell ref="E381:E382"/>
    <mergeCell ref="F381:H381"/>
    <mergeCell ref="I390:I391"/>
    <mergeCell ref="J390:J391"/>
    <mergeCell ref="A390:A391"/>
    <mergeCell ref="B390:B391"/>
    <mergeCell ref="C390:C391"/>
    <mergeCell ref="D390:D391"/>
    <mergeCell ref="E390:E391"/>
    <mergeCell ref="F390:H390"/>
    <mergeCell ref="I399:I400"/>
    <mergeCell ref="J399:J400"/>
    <mergeCell ref="A399:A400"/>
    <mergeCell ref="B399:B400"/>
    <mergeCell ref="C399:C400"/>
    <mergeCell ref="D399:D400"/>
    <mergeCell ref="E399:E400"/>
    <mergeCell ref="F399:H399"/>
    <mergeCell ref="I408:I409"/>
    <mergeCell ref="J408:J409"/>
    <mergeCell ref="A408:A409"/>
    <mergeCell ref="B408:B409"/>
    <mergeCell ref="C408:C409"/>
    <mergeCell ref="D408:D409"/>
    <mergeCell ref="E408:E409"/>
    <mergeCell ref="F408:H408"/>
    <mergeCell ref="I462:I463"/>
    <mergeCell ref="J462:J463"/>
    <mergeCell ref="A462:A463"/>
    <mergeCell ref="B462:B463"/>
    <mergeCell ref="C462:C463"/>
    <mergeCell ref="D462:D463"/>
    <mergeCell ref="E462:E463"/>
    <mergeCell ref="F462:H462"/>
    <mergeCell ref="I417:I418"/>
    <mergeCell ref="J417:J418"/>
    <mergeCell ref="A417:A418"/>
    <mergeCell ref="B417:B418"/>
    <mergeCell ref="C417:C418"/>
    <mergeCell ref="D417:D418"/>
    <mergeCell ref="E417:E418"/>
    <mergeCell ref="F417:H417"/>
    <mergeCell ref="A426:A427"/>
    <mergeCell ref="B426:B427"/>
    <mergeCell ref="C426:C427"/>
    <mergeCell ref="D426:D427"/>
    <mergeCell ref="E426:E427"/>
    <mergeCell ref="F426:H426"/>
    <mergeCell ref="I426:I427"/>
    <mergeCell ref="J426:J427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8"/>
  </sheetPr>
  <dimension ref="A1:J725"/>
  <sheetViews>
    <sheetView topLeftCell="A709" workbookViewId="0">
      <selection activeCell="D725" sqref="D725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12.7109375" bestFit="1" customWidth="1"/>
    <col min="6" max="6" width="10.710937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1618</v>
      </c>
      <c r="B5" s="6">
        <v>44866.731907499998</v>
      </c>
      <c r="C5" s="5" t="s">
        <v>1619</v>
      </c>
      <c r="D5" s="7">
        <v>527572</v>
      </c>
      <c r="E5" s="10" t="s">
        <v>1620</v>
      </c>
      <c r="H5" s="8">
        <v>68125.899999999994</v>
      </c>
      <c r="I5" s="5" t="s">
        <v>15</v>
      </c>
      <c r="J5" s="5" t="s">
        <v>1621</v>
      </c>
    </row>
    <row r="6" spans="1:10">
      <c r="A6" s="5" t="s">
        <v>1618</v>
      </c>
      <c r="B6" s="6">
        <v>44866.731907499998</v>
      </c>
      <c r="C6" s="5" t="s">
        <v>1619</v>
      </c>
      <c r="D6" s="7">
        <v>569471</v>
      </c>
      <c r="E6" s="10" t="s">
        <v>1620</v>
      </c>
      <c r="H6" s="8">
        <v>41101.699999999997</v>
      </c>
      <c r="I6" s="5" t="s">
        <v>15</v>
      </c>
      <c r="J6" s="5" t="s">
        <v>1622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>
      <c r="A8" s="13" t="s">
        <v>22</v>
      </c>
      <c r="B8" s="13" t="s">
        <v>23</v>
      </c>
      <c r="C8" s="13" t="s">
        <v>24</v>
      </c>
      <c r="D8" s="7"/>
      <c r="E8" s="10"/>
      <c r="H8" s="8"/>
      <c r="I8" s="11"/>
      <c r="J8" s="5"/>
    </row>
    <row r="9" spans="1:10">
      <c r="A9" s="22" t="s">
        <v>432</v>
      </c>
      <c r="B9" s="23"/>
      <c r="C9" s="23"/>
    </row>
    <row r="10" spans="1:10">
      <c r="A10" s="24" t="s">
        <v>1623</v>
      </c>
      <c r="B10" s="23"/>
      <c r="C10" s="23"/>
    </row>
    <row r="12" spans="1:10">
      <c r="A12" s="1" t="s">
        <v>0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3" t="s">
        <v>25</v>
      </c>
      <c r="B13" s="2"/>
      <c r="C13" s="2"/>
      <c r="D13" s="2"/>
      <c r="E13" s="2"/>
      <c r="F13" s="2"/>
      <c r="G13" s="2"/>
      <c r="H13" s="2"/>
      <c r="I13" s="2"/>
      <c r="J13" s="2"/>
    </row>
    <row r="14" spans="1:10">
      <c r="A14" s="88" t="s">
        <v>0</v>
      </c>
      <c r="B14" s="88" t="s">
        <v>2</v>
      </c>
      <c r="C14" s="88" t="s">
        <v>3</v>
      </c>
      <c r="D14" s="88" t="s">
        <v>4</v>
      </c>
      <c r="E14" s="88" t="s">
        <v>5</v>
      </c>
      <c r="F14" s="88" t="s">
        <v>6</v>
      </c>
      <c r="G14" s="90"/>
      <c r="H14" s="91"/>
      <c r="I14" s="88" t="s">
        <v>7</v>
      </c>
      <c r="J14" s="88" t="s">
        <v>8</v>
      </c>
    </row>
    <row r="15" spans="1:10">
      <c r="A15" s="89"/>
      <c r="B15" s="89"/>
      <c r="C15" s="89"/>
      <c r="D15" s="89"/>
      <c r="E15" s="89"/>
      <c r="F15" s="4" t="s">
        <v>9</v>
      </c>
      <c r="G15" s="4" t="s">
        <v>10</v>
      </c>
      <c r="H15" s="4" t="s">
        <v>11</v>
      </c>
      <c r="I15" s="89"/>
      <c r="J15" s="89"/>
    </row>
    <row r="16" spans="1:10">
      <c r="A16" s="15" t="s">
        <v>26</v>
      </c>
      <c r="B16" s="16"/>
      <c r="C16" s="17"/>
      <c r="D16" s="7"/>
      <c r="E16" s="10"/>
      <c r="F16" s="8"/>
      <c r="I16" s="11"/>
      <c r="J16" s="10"/>
    </row>
    <row r="17" spans="1:10">
      <c r="A17" s="12" t="s">
        <v>21</v>
      </c>
      <c r="B17" s="3"/>
      <c r="C17" s="3"/>
      <c r="D17" s="7"/>
      <c r="E17" s="10"/>
      <c r="F17" s="18"/>
      <c r="H17" s="8"/>
      <c r="I17" s="11"/>
      <c r="J17" s="10"/>
    </row>
    <row r="18" spans="1:10" ht="15.75" customHeight="1">
      <c r="A18" s="13" t="s">
        <v>22</v>
      </c>
      <c r="B18" s="13" t="s">
        <v>23</v>
      </c>
      <c r="C18" s="13" t="s">
        <v>24</v>
      </c>
      <c r="D18" s="14"/>
      <c r="E18" s="10"/>
      <c r="H18" s="8"/>
      <c r="I18" s="11"/>
      <c r="J18" s="10"/>
    </row>
    <row r="19" spans="1:10">
      <c r="A19" s="5"/>
      <c r="B19" s="6"/>
      <c r="C19" s="5"/>
      <c r="D19" s="7"/>
      <c r="E19" s="10"/>
      <c r="H19" s="8"/>
      <c r="I19" s="11"/>
      <c r="J19" s="10"/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27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88" t="s">
        <v>0</v>
      </c>
      <c r="B23" s="88" t="s">
        <v>2</v>
      </c>
      <c r="C23" s="88" t="s">
        <v>3</v>
      </c>
      <c r="D23" s="88" t="s">
        <v>4</v>
      </c>
      <c r="E23" s="88" t="s">
        <v>5</v>
      </c>
      <c r="F23" s="88" t="s">
        <v>6</v>
      </c>
      <c r="G23" s="90"/>
      <c r="H23" s="91"/>
      <c r="I23" s="88" t="s">
        <v>7</v>
      </c>
      <c r="J23" s="88" t="s">
        <v>8</v>
      </c>
    </row>
    <row r="24" spans="1:10">
      <c r="A24" s="89"/>
      <c r="B24" s="89"/>
      <c r="C24" s="89"/>
      <c r="D24" s="89"/>
      <c r="E24" s="89"/>
      <c r="F24" s="4" t="s">
        <v>9</v>
      </c>
      <c r="G24" s="4" t="s">
        <v>10</v>
      </c>
      <c r="H24" s="4" t="s">
        <v>11</v>
      </c>
      <c r="I24" s="89"/>
      <c r="J24" s="89"/>
    </row>
    <row r="25" spans="1:10">
      <c r="A25" s="5" t="s">
        <v>1624</v>
      </c>
      <c r="B25" s="6">
        <v>44868.708854074073</v>
      </c>
      <c r="C25" s="5" t="s">
        <v>1619</v>
      </c>
      <c r="D25" s="9">
        <v>45163016292</v>
      </c>
      <c r="E25" s="10" t="s">
        <v>1620</v>
      </c>
      <c r="H25" s="8">
        <v>635.24</v>
      </c>
      <c r="I25" s="5" t="s">
        <v>15</v>
      </c>
      <c r="J25" s="10" t="s">
        <v>1625</v>
      </c>
    </row>
    <row r="26" spans="1:10">
      <c r="A26" s="5" t="s">
        <v>1624</v>
      </c>
      <c r="B26" s="6">
        <v>44868.708854074073</v>
      </c>
      <c r="C26" s="5" t="s">
        <v>1619</v>
      </c>
      <c r="D26" s="7"/>
      <c r="E26" s="10"/>
      <c r="F26" s="8">
        <v>5623</v>
      </c>
      <c r="I26" s="11" t="s">
        <v>9</v>
      </c>
      <c r="J26" s="5" t="s">
        <v>1626</v>
      </c>
    </row>
    <row r="27" spans="1:10">
      <c r="A27" s="5" t="s">
        <v>1624</v>
      </c>
      <c r="B27" s="6">
        <v>44868.708854074073</v>
      </c>
      <c r="C27" s="5" t="s">
        <v>1619</v>
      </c>
      <c r="D27" s="7"/>
      <c r="E27" s="10"/>
      <c r="F27" s="8">
        <v>1328.6</v>
      </c>
      <c r="I27" s="11" t="s">
        <v>9</v>
      </c>
      <c r="J27" s="10" t="s">
        <v>1625</v>
      </c>
    </row>
    <row r="28" spans="1:10">
      <c r="A28" s="12" t="s">
        <v>21</v>
      </c>
      <c r="B28" s="3"/>
      <c r="C28" s="3"/>
      <c r="D28" s="7"/>
      <c r="E28" s="10"/>
      <c r="F28" s="20">
        <f>SUM(F25:G27)</f>
        <v>6951.6</v>
      </c>
      <c r="H28" s="8"/>
      <c r="I28" s="11"/>
      <c r="J28" s="10"/>
    </row>
    <row r="29" spans="1:10" ht="15.75" customHeight="1">
      <c r="A29" s="13" t="s">
        <v>22</v>
      </c>
      <c r="B29" s="13" t="s">
        <v>23</v>
      </c>
      <c r="C29" s="13" t="s">
        <v>24</v>
      </c>
      <c r="D29" s="14">
        <v>112128886</v>
      </c>
      <c r="E29" s="10"/>
      <c r="H29" s="8"/>
      <c r="I29" s="11"/>
      <c r="J29" s="10"/>
    </row>
    <row r="32" spans="1:10">
      <c r="A32" s="1" t="s">
        <v>0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3" t="s">
        <v>47</v>
      </c>
      <c r="B33" s="2"/>
      <c r="C33" s="2"/>
      <c r="D33" s="2"/>
      <c r="E33" s="2"/>
      <c r="F33" s="2"/>
      <c r="G33" s="2"/>
      <c r="H33" s="2"/>
      <c r="I33" s="2"/>
      <c r="J33" s="2"/>
    </row>
    <row r="34" spans="1:10">
      <c r="A34" s="88" t="s">
        <v>0</v>
      </c>
      <c r="B34" s="88" t="s">
        <v>2</v>
      </c>
      <c r="C34" s="88" t="s">
        <v>3</v>
      </c>
      <c r="D34" s="88" t="s">
        <v>4</v>
      </c>
      <c r="E34" s="88" t="s">
        <v>5</v>
      </c>
      <c r="F34" s="88" t="s">
        <v>6</v>
      </c>
      <c r="G34" s="90"/>
      <c r="H34" s="91"/>
      <c r="I34" s="88" t="s">
        <v>7</v>
      </c>
      <c r="J34" s="88" t="s">
        <v>8</v>
      </c>
    </row>
    <row r="35" spans="1:10">
      <c r="A35" s="89"/>
      <c r="B35" s="89"/>
      <c r="C35" s="89"/>
      <c r="D35" s="89"/>
      <c r="E35" s="89"/>
      <c r="F35" s="4" t="s">
        <v>9</v>
      </c>
      <c r="G35" s="4" t="s">
        <v>10</v>
      </c>
      <c r="H35" s="4" t="s">
        <v>11</v>
      </c>
      <c r="I35" s="89"/>
      <c r="J35" s="89"/>
    </row>
    <row r="36" spans="1:10">
      <c r="A36" s="5" t="s">
        <v>1627</v>
      </c>
      <c r="B36" s="6">
        <v>44869.709380497683</v>
      </c>
      <c r="C36" s="5" t="s">
        <v>1619</v>
      </c>
      <c r="D36" s="9">
        <v>51117042869</v>
      </c>
      <c r="E36" s="10" t="s">
        <v>1620</v>
      </c>
      <c r="H36" s="8">
        <v>397.44</v>
      </c>
      <c r="I36" s="5" t="s">
        <v>15</v>
      </c>
      <c r="J36" s="5" t="s">
        <v>1621</v>
      </c>
    </row>
    <row r="37" spans="1:10">
      <c r="A37" s="5" t="s">
        <v>1627</v>
      </c>
      <c r="B37" s="6">
        <v>44869.709380497683</v>
      </c>
      <c r="C37" s="5" t="s">
        <v>1619</v>
      </c>
      <c r="D37" s="7">
        <v>440382</v>
      </c>
      <c r="E37" s="10" t="s">
        <v>1620</v>
      </c>
      <c r="H37" s="8">
        <v>12969.7</v>
      </c>
      <c r="I37" s="5" t="s">
        <v>15</v>
      </c>
      <c r="J37" s="5" t="s">
        <v>1621</v>
      </c>
    </row>
    <row r="38" spans="1:10">
      <c r="A38" s="5" t="s">
        <v>1627</v>
      </c>
      <c r="B38" s="6">
        <v>44869.709380497683</v>
      </c>
      <c r="C38" s="5" t="s">
        <v>1619</v>
      </c>
      <c r="D38" s="7">
        <v>528097</v>
      </c>
      <c r="E38" s="10" t="s">
        <v>1620</v>
      </c>
      <c r="H38" s="8">
        <v>40855.9</v>
      </c>
      <c r="I38" s="5" t="s">
        <v>15</v>
      </c>
      <c r="J38" s="5" t="s">
        <v>1622</v>
      </c>
    </row>
    <row r="39" spans="1:10">
      <c r="A39" s="5" t="s">
        <v>1627</v>
      </c>
      <c r="B39" s="6">
        <v>44869.709380497683</v>
      </c>
      <c r="C39" s="5" t="s">
        <v>1619</v>
      </c>
      <c r="D39" s="7"/>
      <c r="E39" s="10"/>
      <c r="F39" s="8">
        <v>20976.7</v>
      </c>
      <c r="I39" s="11" t="s">
        <v>9</v>
      </c>
      <c r="J39" s="5" t="s">
        <v>1628</v>
      </c>
    </row>
    <row r="40" spans="1:10">
      <c r="A40" s="5" t="s">
        <v>1627</v>
      </c>
      <c r="B40" s="6">
        <v>44869.709380497683</v>
      </c>
      <c r="C40" s="5" t="s">
        <v>1619</v>
      </c>
      <c r="D40" s="7"/>
      <c r="E40" s="10"/>
      <c r="F40" s="8">
        <v>3374.1</v>
      </c>
      <c r="I40" s="11" t="s">
        <v>9</v>
      </c>
      <c r="J40" s="5" t="s">
        <v>1626</v>
      </c>
    </row>
    <row r="41" spans="1:10">
      <c r="A41" s="12" t="s">
        <v>21</v>
      </c>
      <c r="B41" s="3"/>
      <c r="C41" s="3"/>
      <c r="D41" s="7"/>
      <c r="E41" s="10"/>
      <c r="F41" s="20">
        <f>SUM(F36:G40)</f>
        <v>24350.799999999999</v>
      </c>
      <c r="H41" s="8"/>
      <c r="I41" s="5"/>
      <c r="J41" s="5"/>
    </row>
    <row r="42" spans="1:10" ht="15.75" customHeight="1">
      <c r="A42" s="13" t="s">
        <v>22</v>
      </c>
      <c r="B42" s="13" t="s">
        <v>23</v>
      </c>
      <c r="C42" s="13" t="s">
        <v>24</v>
      </c>
      <c r="D42" s="14">
        <v>112163164</v>
      </c>
      <c r="E42" s="10"/>
      <c r="H42" s="8"/>
      <c r="I42" s="5"/>
      <c r="J42" s="5"/>
    </row>
    <row r="45" spans="1:10">
      <c r="A45" s="1" t="s">
        <v>0</v>
      </c>
      <c r="B45" s="2"/>
      <c r="C45" s="2"/>
      <c r="D45" s="2"/>
      <c r="E45" s="2"/>
      <c r="F45" s="2"/>
      <c r="G45" s="2"/>
      <c r="H45" s="2"/>
      <c r="I45" s="2"/>
      <c r="J45" s="2"/>
    </row>
    <row r="46" spans="1:10">
      <c r="A46" s="3" t="s">
        <v>52</v>
      </c>
      <c r="B46" s="2"/>
      <c r="C46" s="2"/>
      <c r="D46" s="2"/>
      <c r="E46" s="2"/>
      <c r="F46" s="2"/>
      <c r="G46" s="2"/>
      <c r="H46" s="2"/>
      <c r="I46" s="2"/>
      <c r="J46" s="2"/>
    </row>
    <row r="47" spans="1:10">
      <c r="A47" s="88" t="s">
        <v>0</v>
      </c>
      <c r="B47" s="88" t="s">
        <v>2</v>
      </c>
      <c r="C47" s="88" t="s">
        <v>3</v>
      </c>
      <c r="D47" s="88" t="s">
        <v>4</v>
      </c>
      <c r="E47" s="88" t="s">
        <v>5</v>
      </c>
      <c r="F47" s="88" t="s">
        <v>6</v>
      </c>
      <c r="G47" s="90"/>
      <c r="H47" s="91"/>
      <c r="I47" s="88" t="s">
        <v>7</v>
      </c>
      <c r="J47" s="88" t="s">
        <v>8</v>
      </c>
    </row>
    <row r="48" spans="1:10">
      <c r="A48" s="89"/>
      <c r="B48" s="89"/>
      <c r="C48" s="89"/>
      <c r="D48" s="89"/>
      <c r="E48" s="89"/>
      <c r="F48" s="4" t="s">
        <v>9</v>
      </c>
      <c r="G48" s="4" t="s">
        <v>10</v>
      </c>
      <c r="H48" s="4" t="s">
        <v>11</v>
      </c>
      <c r="I48" s="89"/>
      <c r="J48" s="89"/>
    </row>
    <row r="49" spans="1:10">
      <c r="A49" s="15" t="s">
        <v>1363</v>
      </c>
      <c r="B49" s="16"/>
      <c r="C49" s="17"/>
      <c r="D49" s="9"/>
      <c r="E49" s="10"/>
      <c r="H49" s="8"/>
      <c r="I49" s="5"/>
      <c r="J49" s="5"/>
    </row>
    <row r="50" spans="1:10">
      <c r="A50" s="12" t="s">
        <v>21</v>
      </c>
      <c r="B50" s="3"/>
      <c r="C50" s="3"/>
      <c r="D50" s="7"/>
      <c r="E50" s="10"/>
      <c r="H50" s="8"/>
      <c r="I50" s="11"/>
      <c r="J50" s="10"/>
    </row>
    <row r="51" spans="1:10">
      <c r="A51" s="13" t="s">
        <v>22</v>
      </c>
      <c r="B51" s="13" t="s">
        <v>23</v>
      </c>
      <c r="C51" s="13" t="s">
        <v>24</v>
      </c>
      <c r="D51" s="7"/>
      <c r="E51" s="10"/>
      <c r="H51" s="8"/>
      <c r="I51" s="11"/>
      <c r="J51" s="10"/>
    </row>
    <row r="54" spans="1:10">
      <c r="A54" s="1" t="s">
        <v>0</v>
      </c>
      <c r="B54" s="2"/>
      <c r="C54" s="2"/>
      <c r="D54" s="2"/>
      <c r="E54" s="2"/>
      <c r="F54" s="2"/>
      <c r="G54" s="2"/>
      <c r="H54" s="2"/>
      <c r="I54" s="2"/>
      <c r="J54" s="2"/>
    </row>
    <row r="55" spans="1:10">
      <c r="A55" s="3" t="s">
        <v>55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88" t="s">
        <v>0</v>
      </c>
      <c r="B56" s="88" t="s">
        <v>2</v>
      </c>
      <c r="C56" s="88" t="s">
        <v>3</v>
      </c>
      <c r="D56" s="88" t="s">
        <v>4</v>
      </c>
      <c r="E56" s="88" t="s">
        <v>5</v>
      </c>
      <c r="F56" s="88" t="s">
        <v>6</v>
      </c>
      <c r="G56" s="90"/>
      <c r="H56" s="91"/>
      <c r="I56" s="88" t="s">
        <v>7</v>
      </c>
      <c r="J56" s="88" t="s">
        <v>8</v>
      </c>
    </row>
    <row r="57" spans="1:10">
      <c r="A57" s="89"/>
      <c r="B57" s="89"/>
      <c r="C57" s="89"/>
      <c r="D57" s="89"/>
      <c r="E57" s="89"/>
      <c r="F57" s="4" t="s">
        <v>9</v>
      </c>
      <c r="G57" s="4" t="s">
        <v>10</v>
      </c>
      <c r="H57" s="4" t="s">
        <v>11</v>
      </c>
      <c r="I57" s="89"/>
      <c r="J57" s="89"/>
    </row>
    <row r="58" spans="1:10">
      <c r="A58" s="5" t="s">
        <v>1629</v>
      </c>
      <c r="B58" s="6">
        <v>44872.698059108799</v>
      </c>
      <c r="C58" s="5" t="s">
        <v>1619</v>
      </c>
      <c r="D58" s="7">
        <v>45123057589</v>
      </c>
      <c r="E58" s="10" t="s">
        <v>1620</v>
      </c>
      <c r="H58" s="8">
        <v>780.73</v>
      </c>
      <c r="I58" s="5" t="s">
        <v>15</v>
      </c>
      <c r="J58" s="5" t="s">
        <v>1621</v>
      </c>
    </row>
    <row r="59" spans="1:10">
      <c r="A59" s="5" t="s">
        <v>1629</v>
      </c>
      <c r="B59" s="6">
        <v>44872.698059108799</v>
      </c>
      <c r="C59" s="5" t="s">
        <v>1619</v>
      </c>
      <c r="D59" s="9">
        <v>45163021932</v>
      </c>
      <c r="E59" s="10" t="s">
        <v>1620</v>
      </c>
      <c r="H59" s="8">
        <v>1645.2</v>
      </c>
      <c r="I59" s="5" t="s">
        <v>15</v>
      </c>
      <c r="J59" s="10" t="s">
        <v>1625</v>
      </c>
    </row>
    <row r="60" spans="1:10">
      <c r="A60" s="5" t="s">
        <v>1629</v>
      </c>
      <c r="B60" s="6">
        <v>44872.698059108799</v>
      </c>
      <c r="C60" s="5" t="s">
        <v>1619</v>
      </c>
      <c r="D60" s="9">
        <v>45113071841</v>
      </c>
      <c r="E60" s="10" t="s">
        <v>1620</v>
      </c>
      <c r="H60" s="8">
        <v>314.82</v>
      </c>
      <c r="I60" s="5" t="s">
        <v>15</v>
      </c>
      <c r="J60" s="10" t="s">
        <v>1625</v>
      </c>
    </row>
    <row r="61" spans="1:10">
      <c r="A61" s="5" t="s">
        <v>1629</v>
      </c>
      <c r="B61" s="6">
        <v>44872.698059108799</v>
      </c>
      <c r="C61" s="5" t="s">
        <v>1619</v>
      </c>
      <c r="D61" s="9">
        <v>45172992704</v>
      </c>
      <c r="E61" s="10" t="s">
        <v>1620</v>
      </c>
      <c r="H61" s="8">
        <v>223.74</v>
      </c>
      <c r="I61" s="5" t="s">
        <v>15</v>
      </c>
      <c r="J61" s="10" t="s">
        <v>1625</v>
      </c>
    </row>
    <row r="62" spans="1:10">
      <c r="A62" s="5" t="s">
        <v>1629</v>
      </c>
      <c r="B62" s="6">
        <v>44872.698059108799</v>
      </c>
      <c r="C62" s="5" t="s">
        <v>1619</v>
      </c>
      <c r="D62" s="9">
        <v>45123057365</v>
      </c>
      <c r="E62" s="10" t="s">
        <v>1620</v>
      </c>
      <c r="H62" s="8">
        <v>7344</v>
      </c>
      <c r="I62" s="5" t="s">
        <v>15</v>
      </c>
      <c r="J62" s="5" t="s">
        <v>1621</v>
      </c>
    </row>
    <row r="63" spans="1:10">
      <c r="A63" s="5" t="s">
        <v>1629</v>
      </c>
      <c r="B63" s="6">
        <v>44872.698059108799</v>
      </c>
      <c r="C63" s="5" t="s">
        <v>1619</v>
      </c>
      <c r="D63" s="7">
        <v>528239</v>
      </c>
      <c r="E63" s="10" t="s">
        <v>130</v>
      </c>
      <c r="H63" s="8">
        <v>4872</v>
      </c>
      <c r="I63" s="5" t="s">
        <v>15</v>
      </c>
      <c r="J63" s="5" t="s">
        <v>1622</v>
      </c>
    </row>
    <row r="64" spans="1:10">
      <c r="A64" s="5" t="s">
        <v>1629</v>
      </c>
      <c r="B64" s="6">
        <v>44872.698059108799</v>
      </c>
      <c r="C64" s="5" t="s">
        <v>1619</v>
      </c>
      <c r="D64" s="7">
        <v>528235</v>
      </c>
      <c r="E64" s="10" t="s">
        <v>1620</v>
      </c>
      <c r="H64" s="8">
        <v>30920</v>
      </c>
      <c r="I64" s="5" t="s">
        <v>15</v>
      </c>
      <c r="J64" s="5" t="s">
        <v>1622</v>
      </c>
    </row>
    <row r="65" spans="1:10">
      <c r="A65" s="5" t="s">
        <v>1629</v>
      </c>
      <c r="B65" s="6">
        <v>44872.698059108799</v>
      </c>
      <c r="C65" s="5" t="s">
        <v>1619</v>
      </c>
      <c r="D65" s="7">
        <v>569923</v>
      </c>
      <c r="E65" s="10" t="s">
        <v>1620</v>
      </c>
      <c r="H65" s="8">
        <v>17700</v>
      </c>
      <c r="I65" s="5" t="s">
        <v>15</v>
      </c>
      <c r="J65" s="5" t="s">
        <v>1621</v>
      </c>
    </row>
    <row r="66" spans="1:10">
      <c r="A66" s="5" t="s">
        <v>1629</v>
      </c>
      <c r="B66" s="6">
        <v>44872.698059108799</v>
      </c>
      <c r="C66" s="5" t="s">
        <v>1619</v>
      </c>
      <c r="D66" s="9">
        <v>45113071112</v>
      </c>
      <c r="E66" s="10" t="s">
        <v>1620</v>
      </c>
      <c r="H66" s="8">
        <v>162</v>
      </c>
      <c r="I66" s="5" t="s">
        <v>15</v>
      </c>
      <c r="J66" s="5" t="s">
        <v>1630</v>
      </c>
    </row>
    <row r="67" spans="1:10">
      <c r="A67" s="5" t="s">
        <v>1629</v>
      </c>
      <c r="B67" s="6">
        <v>44872.698059108799</v>
      </c>
      <c r="C67" s="5" t="s">
        <v>1619</v>
      </c>
      <c r="D67" s="7">
        <v>882069</v>
      </c>
      <c r="E67" s="10" t="s">
        <v>1620</v>
      </c>
      <c r="H67" s="8">
        <v>28965.1</v>
      </c>
      <c r="I67" s="5" t="s">
        <v>15</v>
      </c>
      <c r="J67" s="5" t="s">
        <v>1621</v>
      </c>
    </row>
    <row r="68" spans="1:10">
      <c r="A68" s="5" t="s">
        <v>1629</v>
      </c>
      <c r="B68" s="6">
        <v>44872.698059108799</v>
      </c>
      <c r="C68" s="5" t="s">
        <v>1619</v>
      </c>
      <c r="D68" s="7">
        <v>489071</v>
      </c>
      <c r="E68" s="10" t="s">
        <v>1620</v>
      </c>
      <c r="H68" s="8">
        <v>45039.3</v>
      </c>
      <c r="I68" s="5" t="s">
        <v>15</v>
      </c>
      <c r="J68" s="5" t="s">
        <v>1622</v>
      </c>
    </row>
    <row r="69" spans="1:10">
      <c r="A69" s="5" t="s">
        <v>1629</v>
      </c>
      <c r="B69" s="6">
        <v>44872.698059108799</v>
      </c>
      <c r="C69" s="5" t="s">
        <v>1619</v>
      </c>
      <c r="D69" s="7"/>
      <c r="E69" s="10"/>
      <c r="F69" s="8">
        <v>5820.9</v>
      </c>
      <c r="I69" s="11" t="s">
        <v>9</v>
      </c>
      <c r="J69" s="5" t="s">
        <v>1622</v>
      </c>
    </row>
    <row r="70" spans="1:10">
      <c r="A70" s="5" t="s">
        <v>1629</v>
      </c>
      <c r="B70" s="6">
        <v>44872.698059108799</v>
      </c>
      <c r="C70" s="5" t="s">
        <v>1619</v>
      </c>
      <c r="D70" s="7"/>
      <c r="E70" s="10"/>
      <c r="F70" s="8">
        <v>12449.1</v>
      </c>
      <c r="I70" s="11" t="s">
        <v>9</v>
      </c>
      <c r="J70" s="5" t="s">
        <v>1621</v>
      </c>
    </row>
    <row r="71" spans="1:10">
      <c r="A71" s="5" t="s">
        <v>1629</v>
      </c>
      <c r="B71" s="6">
        <v>44872.698059108799</v>
      </c>
      <c r="C71" s="5" t="s">
        <v>1619</v>
      </c>
      <c r="D71" s="7"/>
      <c r="E71" s="10"/>
      <c r="F71" s="8">
        <v>25080.7</v>
      </c>
      <c r="I71" s="11" t="s">
        <v>9</v>
      </c>
      <c r="J71" s="5" t="s">
        <v>1631</v>
      </c>
    </row>
    <row r="72" spans="1:10">
      <c r="A72" s="5" t="s">
        <v>1629</v>
      </c>
      <c r="B72" s="6">
        <v>44872.698059108799</v>
      </c>
      <c r="C72" s="5" t="s">
        <v>1619</v>
      </c>
      <c r="D72" s="7"/>
      <c r="E72" s="10"/>
      <c r="F72" s="8">
        <v>36505.199999999997</v>
      </c>
      <c r="I72" s="11" t="s">
        <v>9</v>
      </c>
      <c r="J72" s="5" t="s">
        <v>1626</v>
      </c>
    </row>
    <row r="73" spans="1:10">
      <c r="A73" s="5" t="s">
        <v>1629</v>
      </c>
      <c r="B73" s="6">
        <v>44872.698059108799</v>
      </c>
      <c r="C73" s="5" t="s">
        <v>1619</v>
      </c>
      <c r="D73" s="7"/>
      <c r="E73" s="10"/>
      <c r="F73" s="8">
        <v>26557.1</v>
      </c>
      <c r="I73" s="11" t="s">
        <v>9</v>
      </c>
      <c r="J73" s="10" t="s">
        <v>1625</v>
      </c>
    </row>
    <row r="74" spans="1:10">
      <c r="A74" s="12" t="s">
        <v>21</v>
      </c>
      <c r="B74" s="3"/>
      <c r="C74" s="3"/>
      <c r="D74" s="7"/>
      <c r="E74" s="10"/>
      <c r="F74" s="19">
        <f>SUM(F58:G73)</f>
        <v>106413</v>
      </c>
      <c r="H74" s="8"/>
      <c r="I74" s="11"/>
      <c r="J74" s="10"/>
    </row>
    <row r="75" spans="1:10" ht="15.75" customHeight="1">
      <c r="A75" s="13" t="s">
        <v>22</v>
      </c>
      <c r="B75" s="13" t="s">
        <v>23</v>
      </c>
      <c r="C75" s="13" t="s">
        <v>24</v>
      </c>
      <c r="D75" s="14">
        <v>112163166</v>
      </c>
      <c r="E75" s="10"/>
      <c r="H75" s="8"/>
      <c r="I75" s="11"/>
      <c r="J75" s="10"/>
    </row>
    <row r="78" spans="1:10">
      <c r="A78" s="1" t="s">
        <v>0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3" t="s">
        <v>62</v>
      </c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88" t="s">
        <v>0</v>
      </c>
      <c r="B80" s="88" t="s">
        <v>2</v>
      </c>
      <c r="C80" s="88" t="s">
        <v>3</v>
      </c>
      <c r="D80" s="88" t="s">
        <v>4</v>
      </c>
      <c r="E80" s="88" t="s">
        <v>5</v>
      </c>
      <c r="F80" s="88" t="s">
        <v>6</v>
      </c>
      <c r="G80" s="90"/>
      <c r="H80" s="91"/>
      <c r="I80" s="88" t="s">
        <v>7</v>
      </c>
      <c r="J80" s="88" t="s">
        <v>8</v>
      </c>
    </row>
    <row r="81" spans="1:10">
      <c r="A81" s="89"/>
      <c r="B81" s="89"/>
      <c r="C81" s="89"/>
      <c r="D81" s="89"/>
      <c r="E81" s="89"/>
      <c r="F81" s="4" t="s">
        <v>9</v>
      </c>
      <c r="G81" s="4" t="s">
        <v>10</v>
      </c>
      <c r="H81" s="4" t="s">
        <v>11</v>
      </c>
      <c r="I81" s="89"/>
      <c r="J81" s="89"/>
    </row>
    <row r="82" spans="1:10">
      <c r="A82" s="5" t="s">
        <v>1632</v>
      </c>
      <c r="B82" s="6">
        <v>44873.697512094906</v>
      </c>
      <c r="C82" s="5" t="s">
        <v>1619</v>
      </c>
      <c r="D82" s="7">
        <v>441007</v>
      </c>
      <c r="E82" s="10" t="s">
        <v>1620</v>
      </c>
      <c r="H82" s="8">
        <v>70772.600000000006</v>
      </c>
      <c r="I82" s="5" t="s">
        <v>15</v>
      </c>
      <c r="J82" s="5" t="s">
        <v>1621</v>
      </c>
    </row>
    <row r="83" spans="1:10">
      <c r="A83" s="5" t="s">
        <v>1632</v>
      </c>
      <c r="B83" s="6">
        <v>44873.697512094906</v>
      </c>
      <c r="C83" s="5" t="s">
        <v>1619</v>
      </c>
      <c r="D83" s="7">
        <v>441008</v>
      </c>
      <c r="E83" s="10" t="s">
        <v>130</v>
      </c>
      <c r="H83" s="8">
        <v>696</v>
      </c>
      <c r="I83" s="5" t="s">
        <v>15</v>
      </c>
      <c r="J83" s="5" t="s">
        <v>1621</v>
      </c>
    </row>
    <row r="84" spans="1:10">
      <c r="A84" s="5" t="s">
        <v>1632</v>
      </c>
      <c r="B84" s="6">
        <v>44873.697512094906</v>
      </c>
      <c r="C84" s="5" t="s">
        <v>1619</v>
      </c>
      <c r="D84" s="7">
        <v>528789</v>
      </c>
      <c r="E84" s="10" t="s">
        <v>130</v>
      </c>
      <c r="H84" s="8">
        <v>5568</v>
      </c>
      <c r="I84" s="5" t="s">
        <v>15</v>
      </c>
      <c r="J84" s="5" t="s">
        <v>1622</v>
      </c>
    </row>
    <row r="85" spans="1:10">
      <c r="A85" s="5" t="s">
        <v>1632</v>
      </c>
      <c r="B85" s="6">
        <v>44873.697512094906</v>
      </c>
      <c r="C85" s="5" t="s">
        <v>1619</v>
      </c>
      <c r="D85" s="7">
        <v>528788</v>
      </c>
      <c r="E85" s="10" t="s">
        <v>1620</v>
      </c>
      <c r="H85" s="8">
        <v>62200</v>
      </c>
      <c r="I85" s="5" t="s">
        <v>15</v>
      </c>
      <c r="J85" s="5" t="s">
        <v>1622</v>
      </c>
    </row>
    <row r="86" spans="1:10">
      <c r="A86" s="5" t="s">
        <v>1632</v>
      </c>
      <c r="B86" s="6">
        <v>44873.697512094906</v>
      </c>
      <c r="C86" s="5" t="s">
        <v>1619</v>
      </c>
      <c r="D86" s="7"/>
      <c r="E86" s="10"/>
      <c r="F86" s="8">
        <v>1645.8</v>
      </c>
      <c r="I86" s="11" t="s">
        <v>9</v>
      </c>
      <c r="J86" s="5" t="s">
        <v>1622</v>
      </c>
    </row>
    <row r="87" spans="1:10">
      <c r="A87" s="5" t="s">
        <v>1632</v>
      </c>
      <c r="B87" s="6">
        <v>44873.697512094906</v>
      </c>
      <c r="C87" s="5" t="s">
        <v>1619</v>
      </c>
      <c r="D87" s="7"/>
      <c r="E87" s="10"/>
      <c r="F87" s="8">
        <v>19556.099999999999</v>
      </c>
      <c r="I87" s="11" t="s">
        <v>9</v>
      </c>
      <c r="J87" s="5" t="s">
        <v>1626</v>
      </c>
    </row>
    <row r="88" spans="1:10">
      <c r="A88" s="12" t="s">
        <v>21</v>
      </c>
      <c r="B88" s="3"/>
      <c r="C88" s="3"/>
      <c r="D88" s="7"/>
      <c r="E88" s="10"/>
      <c r="F88" s="19">
        <f>SUM(F82:G87)</f>
        <v>21201.899999999998</v>
      </c>
      <c r="H88" s="8"/>
      <c r="I88" s="11"/>
      <c r="J88" s="5"/>
    </row>
    <row r="89" spans="1:10" ht="15.75" customHeight="1">
      <c r="A89" s="13" t="s">
        <v>22</v>
      </c>
      <c r="B89" s="13" t="s">
        <v>23</v>
      </c>
      <c r="C89" s="13" t="s">
        <v>24</v>
      </c>
      <c r="D89" s="14">
        <v>112163167</v>
      </c>
      <c r="E89" s="10"/>
      <c r="H89" s="8"/>
      <c r="I89" s="11"/>
      <c r="J89" s="5"/>
    </row>
    <row r="92" spans="1:10">
      <c r="A92" s="1" t="s">
        <v>0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3" t="s">
        <v>65</v>
      </c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88" t="s">
        <v>0</v>
      </c>
      <c r="B94" s="88" t="s">
        <v>2</v>
      </c>
      <c r="C94" s="88" t="s">
        <v>3</v>
      </c>
      <c r="D94" s="88" t="s">
        <v>4</v>
      </c>
      <c r="E94" s="88" t="s">
        <v>5</v>
      </c>
      <c r="F94" s="88" t="s">
        <v>6</v>
      </c>
      <c r="G94" s="90"/>
      <c r="H94" s="91"/>
      <c r="I94" s="88" t="s">
        <v>7</v>
      </c>
      <c r="J94" s="88" t="s">
        <v>8</v>
      </c>
    </row>
    <row r="95" spans="1:10">
      <c r="A95" s="89"/>
      <c r="B95" s="89"/>
      <c r="C95" s="89"/>
      <c r="D95" s="89"/>
      <c r="E95" s="89"/>
      <c r="F95" s="4" t="s">
        <v>9</v>
      </c>
      <c r="G95" s="4" t="s">
        <v>10</v>
      </c>
      <c r="H95" s="4" t="s">
        <v>11</v>
      </c>
      <c r="I95" s="89"/>
      <c r="J95" s="89"/>
    </row>
    <row r="96" spans="1:10">
      <c r="A96" s="5" t="s">
        <v>1633</v>
      </c>
      <c r="B96" s="6">
        <v>44874.706635682873</v>
      </c>
      <c r="C96" s="5" t="s">
        <v>1619</v>
      </c>
      <c r="D96" s="7">
        <v>489464</v>
      </c>
      <c r="E96" s="10" t="s">
        <v>1620</v>
      </c>
      <c r="H96" s="8">
        <v>28923.200000000001</v>
      </c>
      <c r="I96" s="5" t="s">
        <v>15</v>
      </c>
      <c r="J96" s="5" t="s">
        <v>1621</v>
      </c>
    </row>
    <row r="97" spans="1:10">
      <c r="A97" s="5" t="s">
        <v>1633</v>
      </c>
      <c r="B97" s="6">
        <v>44874.706635682873</v>
      </c>
      <c r="C97" s="5" t="s">
        <v>1619</v>
      </c>
      <c r="D97" s="7">
        <v>489508</v>
      </c>
      <c r="E97" s="10" t="s">
        <v>1620</v>
      </c>
      <c r="H97" s="8">
        <v>51596.800000000003</v>
      </c>
      <c r="I97" s="5" t="s">
        <v>15</v>
      </c>
      <c r="J97" s="5" t="s">
        <v>1622</v>
      </c>
    </row>
    <row r="98" spans="1:10">
      <c r="A98" s="5" t="s">
        <v>1633</v>
      </c>
      <c r="B98" s="6">
        <v>44874.706635682873</v>
      </c>
      <c r="C98" s="5" t="s">
        <v>1619</v>
      </c>
      <c r="D98" s="7">
        <v>489509</v>
      </c>
      <c r="E98" s="10" t="s">
        <v>130</v>
      </c>
      <c r="H98" s="8">
        <v>2088</v>
      </c>
      <c r="I98" s="5" t="s">
        <v>15</v>
      </c>
      <c r="J98" s="5" t="s">
        <v>1622</v>
      </c>
    </row>
    <row r="99" spans="1:10">
      <c r="A99" s="5" t="s">
        <v>1633</v>
      </c>
      <c r="B99" s="6">
        <v>44874.706635682873</v>
      </c>
      <c r="C99" s="5" t="s">
        <v>1619</v>
      </c>
      <c r="D99" s="7"/>
      <c r="E99" s="10"/>
      <c r="F99" s="8">
        <v>21533.1</v>
      </c>
      <c r="I99" s="11" t="s">
        <v>9</v>
      </c>
      <c r="J99" s="5" t="s">
        <v>1631</v>
      </c>
    </row>
    <row r="100" spans="1:10">
      <c r="A100" s="5" t="s">
        <v>1633</v>
      </c>
      <c r="B100" s="6">
        <v>44874.706635682873</v>
      </c>
      <c r="C100" s="5" t="s">
        <v>1619</v>
      </c>
      <c r="D100" s="7"/>
      <c r="E100" s="10"/>
      <c r="F100" s="8">
        <v>23015</v>
      </c>
      <c r="I100" s="11" t="s">
        <v>9</v>
      </c>
      <c r="J100" s="5" t="s">
        <v>1626</v>
      </c>
    </row>
    <row r="101" spans="1:10">
      <c r="A101" s="5" t="s">
        <v>1633</v>
      </c>
      <c r="B101" s="6">
        <v>44874.706635682873</v>
      </c>
      <c r="C101" s="5" t="s">
        <v>1619</v>
      </c>
      <c r="D101" s="7"/>
      <c r="E101" s="10"/>
      <c r="F101" s="8">
        <v>8123.2</v>
      </c>
      <c r="I101" s="11" t="s">
        <v>9</v>
      </c>
      <c r="J101" s="10" t="s">
        <v>1625</v>
      </c>
    </row>
    <row r="102" spans="1:10">
      <c r="A102" s="12" t="s">
        <v>21</v>
      </c>
      <c r="B102" s="3"/>
      <c r="C102" s="3"/>
      <c r="D102" s="7"/>
      <c r="E102" s="10"/>
      <c r="F102" s="19">
        <f>SUM(F96:G101)</f>
        <v>52671.299999999996</v>
      </c>
      <c r="H102" s="8"/>
      <c r="I102" s="11"/>
      <c r="J102" s="5"/>
    </row>
    <row r="103" spans="1:10">
      <c r="A103" s="13" t="s">
        <v>22</v>
      </c>
      <c r="B103" s="13" t="s">
        <v>23</v>
      </c>
      <c r="C103" s="13" t="s">
        <v>24</v>
      </c>
      <c r="D103" s="7"/>
      <c r="E103" s="10"/>
      <c r="H103" s="8"/>
      <c r="I103" s="11"/>
      <c r="J103" s="5"/>
    </row>
    <row r="104" spans="1:10" ht="15.75" customHeight="1">
      <c r="D104" s="14">
        <v>112210231</v>
      </c>
    </row>
    <row r="105" spans="1:10" ht="15.75" customHeight="1">
      <c r="D105" s="14">
        <v>112210228</v>
      </c>
      <c r="E105" s="45" t="s">
        <v>1634</v>
      </c>
    </row>
    <row r="106" spans="1:10">
      <c r="A106" s="46">
        <v>112156419</v>
      </c>
      <c r="B106" s="45" t="s">
        <v>1635</v>
      </c>
    </row>
    <row r="107" spans="1:10">
      <c r="A107" s="46">
        <v>112197917</v>
      </c>
      <c r="B107" s="45" t="s">
        <v>205</v>
      </c>
    </row>
    <row r="108" spans="1:10">
      <c r="A108" s="46">
        <v>112210118</v>
      </c>
      <c r="B108" s="45" t="s">
        <v>1634</v>
      </c>
    </row>
    <row r="109" spans="1:10">
      <c r="A109" s="46">
        <v>112210121</v>
      </c>
      <c r="B109" s="45" t="s">
        <v>201</v>
      </c>
    </row>
    <row r="110" spans="1:10">
      <c r="A110" s="23" t="s">
        <v>1636</v>
      </c>
      <c r="B110" s="44"/>
      <c r="C110" s="44"/>
      <c r="D110" s="44"/>
      <c r="E110" s="44"/>
      <c r="F110" s="44"/>
    </row>
    <row r="112" spans="1:10">
      <c r="A112" s="1" t="s">
        <v>0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10">
      <c r="A113" s="3" t="s">
        <v>68</v>
      </c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88" t="s">
        <v>0</v>
      </c>
      <c r="B114" s="88" t="s">
        <v>2</v>
      </c>
      <c r="C114" s="88" t="s">
        <v>3</v>
      </c>
      <c r="D114" s="88" t="s">
        <v>4</v>
      </c>
      <c r="E114" s="88" t="s">
        <v>5</v>
      </c>
      <c r="F114" s="88" t="s">
        <v>6</v>
      </c>
      <c r="G114" s="90"/>
      <c r="H114" s="91"/>
      <c r="I114" s="88" t="s">
        <v>7</v>
      </c>
      <c r="J114" s="88" t="s">
        <v>8</v>
      </c>
    </row>
    <row r="115" spans="1:10">
      <c r="A115" s="89"/>
      <c r="B115" s="89"/>
      <c r="C115" s="89"/>
      <c r="D115" s="89"/>
      <c r="E115" s="89"/>
      <c r="F115" s="4" t="s">
        <v>9</v>
      </c>
      <c r="G115" s="4" t="s">
        <v>10</v>
      </c>
      <c r="H115" s="4" t="s">
        <v>11</v>
      </c>
      <c r="I115" s="89"/>
      <c r="J115" s="89"/>
    </row>
    <row r="116" spans="1:10">
      <c r="A116" s="5" t="s">
        <v>1637</v>
      </c>
      <c r="B116" s="6">
        <v>44875.688848356484</v>
      </c>
      <c r="C116" s="5" t="s">
        <v>1619</v>
      </c>
      <c r="D116" s="7">
        <v>414109</v>
      </c>
      <c r="E116" s="10" t="s">
        <v>1620</v>
      </c>
      <c r="H116" s="8">
        <v>26639.5</v>
      </c>
      <c r="I116" s="5" t="s">
        <v>15</v>
      </c>
      <c r="J116" s="5" t="s">
        <v>1621</v>
      </c>
    </row>
    <row r="117" spans="1:10">
      <c r="A117" s="5" t="s">
        <v>1637</v>
      </c>
      <c r="B117" s="6">
        <v>44875.688848356484</v>
      </c>
      <c r="C117" s="5" t="s">
        <v>1619</v>
      </c>
      <c r="D117" s="7">
        <v>489664</v>
      </c>
      <c r="E117" s="10" t="s">
        <v>1620</v>
      </c>
      <c r="H117" s="8">
        <v>35873.1</v>
      </c>
      <c r="I117" s="5" t="s">
        <v>15</v>
      </c>
      <c r="J117" s="5" t="s">
        <v>1622</v>
      </c>
    </row>
    <row r="118" spans="1:10">
      <c r="A118" s="5" t="s">
        <v>1637</v>
      </c>
      <c r="B118" s="6">
        <v>44875.688848356484</v>
      </c>
      <c r="C118" s="5" t="s">
        <v>1619</v>
      </c>
      <c r="D118" s="7"/>
      <c r="E118" s="10"/>
      <c r="F118" s="8">
        <v>26418.6</v>
      </c>
      <c r="I118" s="11" t="s">
        <v>9</v>
      </c>
      <c r="J118" s="5" t="s">
        <v>1631</v>
      </c>
    </row>
    <row r="119" spans="1:10">
      <c r="A119" s="5" t="s">
        <v>1637</v>
      </c>
      <c r="B119" s="6">
        <v>44875.688848356484</v>
      </c>
      <c r="C119" s="5" t="s">
        <v>1619</v>
      </c>
      <c r="D119" s="7"/>
      <c r="E119" s="10"/>
      <c r="F119" s="8">
        <v>10201.200000000001</v>
      </c>
      <c r="I119" s="11" t="s">
        <v>9</v>
      </c>
      <c r="J119" s="5" t="s">
        <v>1626</v>
      </c>
    </row>
    <row r="120" spans="1:10">
      <c r="A120" s="5" t="s">
        <v>1637</v>
      </c>
      <c r="B120" s="6">
        <v>44875.688848356484</v>
      </c>
      <c r="C120" s="5" t="s">
        <v>1619</v>
      </c>
      <c r="D120" s="7"/>
      <c r="E120" s="10"/>
      <c r="F120" s="8">
        <v>1970.6</v>
      </c>
      <c r="I120" s="11" t="s">
        <v>9</v>
      </c>
      <c r="J120" s="10" t="s">
        <v>1625</v>
      </c>
    </row>
    <row r="121" spans="1:10">
      <c r="A121" s="12" t="s">
        <v>21</v>
      </c>
      <c r="B121" s="3"/>
      <c r="C121" s="3"/>
      <c r="D121" s="7"/>
      <c r="E121" s="10"/>
      <c r="F121" s="19">
        <f>SUM(F116:G120)</f>
        <v>38590.400000000001</v>
      </c>
      <c r="H121" s="8"/>
      <c r="I121" s="11"/>
      <c r="J121" s="5"/>
    </row>
    <row r="122" spans="1:10">
      <c r="A122" s="13" t="s">
        <v>22</v>
      </c>
      <c r="B122" s="13" t="s">
        <v>23</v>
      </c>
      <c r="C122" s="13" t="s">
        <v>24</v>
      </c>
      <c r="D122" s="7"/>
      <c r="E122" s="10"/>
      <c r="H122" s="8"/>
      <c r="I122" s="11"/>
      <c r="J122" s="5"/>
    </row>
    <row r="123" spans="1:10" ht="15.75" customHeight="1">
      <c r="D123" s="14">
        <v>112210232</v>
      </c>
    </row>
    <row r="124" spans="1:10" ht="15.75" customHeight="1">
      <c r="D124" s="14">
        <v>112210230</v>
      </c>
      <c r="E124" s="45" t="s">
        <v>1634</v>
      </c>
    </row>
    <row r="125" spans="1:10">
      <c r="A125" s="46">
        <v>112176981</v>
      </c>
      <c r="B125" s="45" t="s">
        <v>1635</v>
      </c>
    </row>
    <row r="126" spans="1:10">
      <c r="A126" s="46">
        <v>112197917</v>
      </c>
      <c r="B126" s="45" t="s">
        <v>205</v>
      </c>
    </row>
    <row r="127" spans="1:10">
      <c r="A127" s="46">
        <v>112210118</v>
      </c>
      <c r="B127" s="45" t="s">
        <v>1634</v>
      </c>
    </row>
    <row r="128" spans="1:10">
      <c r="A128" s="46">
        <v>112210121</v>
      </c>
      <c r="B128" s="45" t="s">
        <v>201</v>
      </c>
    </row>
    <row r="129" spans="1:10">
      <c r="A129" s="23" t="s">
        <v>1636</v>
      </c>
      <c r="B129" s="44"/>
      <c r="C129" s="44"/>
      <c r="D129" s="44"/>
      <c r="E129" s="44"/>
      <c r="F129" s="44"/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72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88" t="s">
        <v>0</v>
      </c>
      <c r="B133" s="88" t="s">
        <v>2</v>
      </c>
      <c r="C133" s="88" t="s">
        <v>3</v>
      </c>
      <c r="D133" s="88" t="s">
        <v>4</v>
      </c>
      <c r="E133" s="88" t="s">
        <v>5</v>
      </c>
      <c r="F133" s="88" t="s">
        <v>6</v>
      </c>
      <c r="G133" s="90"/>
      <c r="H133" s="91"/>
      <c r="I133" s="88" t="s">
        <v>7</v>
      </c>
      <c r="J133" s="88" t="s">
        <v>8</v>
      </c>
    </row>
    <row r="134" spans="1:10">
      <c r="A134" s="89"/>
      <c r="B134" s="89"/>
      <c r="C134" s="89"/>
      <c r="D134" s="89"/>
      <c r="E134" s="89"/>
      <c r="F134" s="4" t="s">
        <v>9</v>
      </c>
      <c r="G134" s="4" t="s">
        <v>10</v>
      </c>
      <c r="H134" s="4" t="s">
        <v>11</v>
      </c>
      <c r="I134" s="89"/>
      <c r="J134" s="89"/>
    </row>
    <row r="135" spans="1:10">
      <c r="A135" s="5" t="s">
        <v>1638</v>
      </c>
      <c r="B135" s="6">
        <v>44876.70162482639</v>
      </c>
      <c r="C135" s="5" t="s">
        <v>1619</v>
      </c>
      <c r="D135" s="9">
        <v>45113085357</v>
      </c>
      <c r="E135" s="10" t="s">
        <v>1620</v>
      </c>
      <c r="H135" s="8">
        <v>1104.1099999999999</v>
      </c>
      <c r="I135" s="5" t="s">
        <v>15</v>
      </c>
      <c r="J135" s="5" t="s">
        <v>1621</v>
      </c>
    </row>
    <row r="136" spans="1:10">
      <c r="A136" s="5" t="s">
        <v>1638</v>
      </c>
      <c r="B136" s="6">
        <v>44876.70162482639</v>
      </c>
      <c r="C136" s="5" t="s">
        <v>1619</v>
      </c>
      <c r="D136" s="7">
        <v>570304</v>
      </c>
      <c r="E136" s="10" t="s">
        <v>1620</v>
      </c>
      <c r="H136" s="8">
        <v>68940.399999999994</v>
      </c>
      <c r="I136" s="5" t="s">
        <v>15</v>
      </c>
      <c r="J136" s="5" t="s">
        <v>1621</v>
      </c>
    </row>
    <row r="137" spans="1:10">
      <c r="A137" s="5" t="s">
        <v>1638</v>
      </c>
      <c r="B137" s="6">
        <v>44876.70162482639</v>
      </c>
      <c r="C137" s="5" t="s">
        <v>1619</v>
      </c>
      <c r="D137" s="7">
        <v>414230</v>
      </c>
      <c r="E137" s="10" t="s">
        <v>1620</v>
      </c>
      <c r="H137" s="8">
        <v>18534.8</v>
      </c>
      <c r="I137" s="5" t="s">
        <v>15</v>
      </c>
      <c r="J137" s="5" t="s">
        <v>1622</v>
      </c>
    </row>
    <row r="138" spans="1:10">
      <c r="A138" s="5" t="s">
        <v>1638</v>
      </c>
      <c r="B138" s="6">
        <v>44876.70162482639</v>
      </c>
      <c r="C138" s="5" t="s">
        <v>1619</v>
      </c>
      <c r="D138" s="7"/>
      <c r="E138" s="10"/>
      <c r="F138" s="8">
        <v>39643.800000000003</v>
      </c>
      <c r="I138" s="11" t="s">
        <v>9</v>
      </c>
      <c r="J138" s="5" t="s">
        <v>1631</v>
      </c>
    </row>
    <row r="139" spans="1:10">
      <c r="A139" s="5" t="s">
        <v>1638</v>
      </c>
      <c r="B139" s="6">
        <v>44876.70162482639</v>
      </c>
      <c r="C139" s="5" t="s">
        <v>1619</v>
      </c>
      <c r="D139" s="7"/>
      <c r="E139" s="10"/>
      <c r="F139" s="8">
        <v>12914</v>
      </c>
      <c r="I139" s="11" t="s">
        <v>9</v>
      </c>
      <c r="J139" s="5" t="s">
        <v>1626</v>
      </c>
    </row>
    <row r="140" spans="1:10">
      <c r="A140" s="5" t="s">
        <v>1638</v>
      </c>
      <c r="B140" s="6">
        <v>44876.70162482639</v>
      </c>
      <c r="C140" s="5" t="s">
        <v>1619</v>
      </c>
      <c r="D140" s="7"/>
      <c r="E140" s="10"/>
      <c r="F140" s="8">
        <v>4940.5</v>
      </c>
      <c r="I140" s="11" t="s">
        <v>9</v>
      </c>
      <c r="J140" s="10" t="s">
        <v>1625</v>
      </c>
    </row>
    <row r="141" spans="1:10">
      <c r="A141" s="12" t="s">
        <v>21</v>
      </c>
      <c r="B141" s="3"/>
      <c r="C141" s="3"/>
      <c r="D141" s="7"/>
      <c r="E141" s="10"/>
      <c r="F141" s="20">
        <f>SUM(F135:G140)</f>
        <v>57498.3</v>
      </c>
      <c r="H141" s="8"/>
      <c r="I141" s="11"/>
      <c r="J141" s="5"/>
    </row>
    <row r="142" spans="1:10" ht="15.75" customHeight="1">
      <c r="A142" s="13" t="s">
        <v>22</v>
      </c>
      <c r="B142" s="13" t="s">
        <v>23</v>
      </c>
      <c r="C142" s="13" t="s">
        <v>24</v>
      </c>
      <c r="D142" s="14">
        <v>112217631</v>
      </c>
      <c r="E142" s="10"/>
      <c r="H142" s="8"/>
      <c r="I142" s="11"/>
      <c r="J142" s="5"/>
    </row>
    <row r="145" spans="1:10">
      <c r="A145" s="1" t="s">
        <v>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3" t="s">
        <v>77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88" t="s">
        <v>0</v>
      </c>
      <c r="B147" s="88" t="s">
        <v>2</v>
      </c>
      <c r="C147" s="88" t="s">
        <v>3</v>
      </c>
      <c r="D147" s="88" t="s">
        <v>4</v>
      </c>
      <c r="E147" s="88" t="s">
        <v>5</v>
      </c>
      <c r="F147" s="88" t="s">
        <v>6</v>
      </c>
      <c r="G147" s="90"/>
      <c r="H147" s="91"/>
      <c r="I147" s="88" t="s">
        <v>7</v>
      </c>
      <c r="J147" s="88" t="s">
        <v>8</v>
      </c>
    </row>
    <row r="148" spans="1:10">
      <c r="A148" s="89"/>
      <c r="B148" s="89"/>
      <c r="C148" s="89"/>
      <c r="D148" s="89"/>
      <c r="E148" s="89"/>
      <c r="F148" s="4" t="s">
        <v>9</v>
      </c>
      <c r="G148" s="4" t="s">
        <v>10</v>
      </c>
      <c r="H148" s="4" t="s">
        <v>11</v>
      </c>
      <c r="I148" s="89"/>
      <c r="J148" s="89"/>
    </row>
    <row r="149" spans="1:10">
      <c r="A149" s="15" t="s">
        <v>1363</v>
      </c>
      <c r="B149" s="16"/>
      <c r="C149" s="17"/>
      <c r="D149" s="7"/>
      <c r="E149" s="10"/>
      <c r="F149" s="8"/>
      <c r="I149" s="11"/>
      <c r="J149" s="5"/>
    </row>
    <row r="150" spans="1:10">
      <c r="A150" s="12" t="s">
        <v>21</v>
      </c>
      <c r="B150" s="3"/>
      <c r="C150" s="3"/>
      <c r="D150" s="7"/>
      <c r="E150" s="10"/>
      <c r="F150" s="43"/>
      <c r="H150" s="8"/>
      <c r="I150" s="11"/>
      <c r="J150" s="5"/>
    </row>
    <row r="151" spans="1:10">
      <c r="A151" s="13" t="s">
        <v>22</v>
      </c>
      <c r="B151" s="13" t="s">
        <v>23</v>
      </c>
      <c r="C151" s="13" t="s">
        <v>24</v>
      </c>
      <c r="D151" s="7"/>
      <c r="E151" s="10"/>
      <c r="H151" s="8"/>
      <c r="I151" s="11"/>
      <c r="J151" s="5"/>
    </row>
    <row r="154" spans="1:10">
      <c r="A154" s="1" t="s">
        <v>0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3" t="s">
        <v>80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88" t="s">
        <v>0</v>
      </c>
      <c r="B156" s="88" t="s">
        <v>2</v>
      </c>
      <c r="C156" s="88" t="s">
        <v>3</v>
      </c>
      <c r="D156" s="88" t="s">
        <v>4</v>
      </c>
      <c r="E156" s="88" t="s">
        <v>5</v>
      </c>
      <c r="F156" s="88" t="s">
        <v>6</v>
      </c>
      <c r="G156" s="90"/>
      <c r="H156" s="91"/>
      <c r="I156" s="88" t="s">
        <v>7</v>
      </c>
      <c r="J156" s="88" t="s">
        <v>8</v>
      </c>
    </row>
    <row r="157" spans="1:10">
      <c r="A157" s="89"/>
      <c r="B157" s="89"/>
      <c r="C157" s="89"/>
      <c r="D157" s="89"/>
      <c r="E157" s="89"/>
      <c r="F157" s="4" t="s">
        <v>9</v>
      </c>
      <c r="G157" s="4" t="s">
        <v>10</v>
      </c>
      <c r="H157" s="4" t="s">
        <v>11</v>
      </c>
      <c r="I157" s="89"/>
      <c r="J157" s="89"/>
    </row>
    <row r="158" spans="1:10">
      <c r="A158" s="5" t="s">
        <v>1639</v>
      </c>
      <c r="B158" s="6">
        <v>44879.729827824071</v>
      </c>
      <c r="C158" s="5" t="s">
        <v>1619</v>
      </c>
      <c r="D158" s="9">
        <v>45132946471</v>
      </c>
      <c r="E158" s="10" t="s">
        <v>1620</v>
      </c>
      <c r="H158" s="8">
        <v>475.2</v>
      </c>
      <c r="I158" s="5" t="s">
        <v>15</v>
      </c>
      <c r="J158" s="10" t="s">
        <v>1625</v>
      </c>
    </row>
    <row r="159" spans="1:10">
      <c r="A159" s="5" t="s">
        <v>1639</v>
      </c>
      <c r="B159" s="6">
        <v>44879.729827824071</v>
      </c>
      <c r="C159" s="5" t="s">
        <v>1619</v>
      </c>
      <c r="D159" s="9">
        <v>45132946772</v>
      </c>
      <c r="E159" s="10" t="s">
        <v>1620</v>
      </c>
      <c r="H159" s="8">
        <v>285.12</v>
      </c>
      <c r="I159" s="5" t="s">
        <v>15</v>
      </c>
      <c r="J159" s="5" t="s">
        <v>1626</v>
      </c>
    </row>
    <row r="160" spans="1:10">
      <c r="A160" s="5" t="s">
        <v>1639</v>
      </c>
      <c r="B160" s="6">
        <v>44879.729827824071</v>
      </c>
      <c r="C160" s="5" t="s">
        <v>1619</v>
      </c>
      <c r="D160" s="9">
        <v>45163040059</v>
      </c>
      <c r="E160" s="10" t="s">
        <v>1620</v>
      </c>
      <c r="H160" s="8">
        <v>164.82</v>
      </c>
      <c r="I160" s="5" t="s">
        <v>15</v>
      </c>
      <c r="J160" s="10" t="s">
        <v>1625</v>
      </c>
    </row>
    <row r="161" spans="1:10">
      <c r="A161" s="5" t="s">
        <v>1639</v>
      </c>
      <c r="B161" s="6">
        <v>44879.729827824071</v>
      </c>
      <c r="C161" s="5" t="s">
        <v>1619</v>
      </c>
      <c r="D161" s="7">
        <v>465101</v>
      </c>
      <c r="E161" s="10" t="s">
        <v>1620</v>
      </c>
      <c r="H161" s="8">
        <v>30700</v>
      </c>
      <c r="I161" s="5" t="s">
        <v>15</v>
      </c>
      <c r="J161" s="5" t="s">
        <v>1621</v>
      </c>
    </row>
    <row r="162" spans="1:10">
      <c r="A162" s="5" t="s">
        <v>1639</v>
      </c>
      <c r="B162" s="6">
        <v>44879.729827824071</v>
      </c>
      <c r="C162" s="5" t="s">
        <v>1619</v>
      </c>
      <c r="D162" s="7">
        <v>883258</v>
      </c>
      <c r="E162" s="10" t="s">
        <v>1620</v>
      </c>
      <c r="H162" s="8">
        <v>28170</v>
      </c>
      <c r="I162" s="5" t="s">
        <v>15</v>
      </c>
      <c r="J162" s="5" t="s">
        <v>1622</v>
      </c>
    </row>
    <row r="163" spans="1:10">
      <c r="A163" s="5" t="s">
        <v>1639</v>
      </c>
      <c r="B163" s="6">
        <v>44879.729827824071</v>
      </c>
      <c r="C163" s="5" t="s">
        <v>1619</v>
      </c>
      <c r="D163" s="9">
        <v>45143320680</v>
      </c>
      <c r="E163" s="10" t="s">
        <v>1620</v>
      </c>
      <c r="H163" s="8">
        <v>2880</v>
      </c>
      <c r="I163" s="5" t="s">
        <v>15</v>
      </c>
      <c r="J163" s="5" t="s">
        <v>1621</v>
      </c>
    </row>
    <row r="164" spans="1:10">
      <c r="A164" s="5" t="s">
        <v>1639</v>
      </c>
      <c r="B164" s="6">
        <v>44879.729827824071</v>
      </c>
      <c r="C164" s="5" t="s">
        <v>1619</v>
      </c>
      <c r="D164" s="7">
        <v>570549</v>
      </c>
      <c r="E164" s="10" t="s">
        <v>1620</v>
      </c>
      <c r="H164" s="8">
        <v>14340.9</v>
      </c>
      <c r="I164" s="5" t="s">
        <v>15</v>
      </c>
      <c r="J164" s="5" t="s">
        <v>1621</v>
      </c>
    </row>
    <row r="165" spans="1:10">
      <c r="A165" s="5" t="s">
        <v>1639</v>
      </c>
      <c r="B165" s="6">
        <v>44879.729827824071</v>
      </c>
      <c r="C165" s="5" t="s">
        <v>1619</v>
      </c>
      <c r="D165" s="7">
        <v>490108</v>
      </c>
      <c r="E165" s="10" t="s">
        <v>130</v>
      </c>
      <c r="H165" s="8">
        <v>696</v>
      </c>
      <c r="I165" s="5" t="s">
        <v>15</v>
      </c>
      <c r="J165" s="5" t="s">
        <v>1622</v>
      </c>
    </row>
    <row r="166" spans="1:10">
      <c r="A166" s="5" t="s">
        <v>1639</v>
      </c>
      <c r="B166" s="6">
        <v>44879.729827824071</v>
      </c>
      <c r="C166" s="5" t="s">
        <v>1619</v>
      </c>
      <c r="D166" s="7">
        <v>490106</v>
      </c>
      <c r="E166" s="10" t="s">
        <v>1620</v>
      </c>
      <c r="H166" s="8">
        <v>35233.199999999997</v>
      </c>
      <c r="I166" s="5" t="s">
        <v>15</v>
      </c>
      <c r="J166" s="5" t="s">
        <v>1622</v>
      </c>
    </row>
    <row r="167" spans="1:10">
      <c r="A167" s="5" t="s">
        <v>1640</v>
      </c>
      <c r="B167" s="6">
        <v>44879.729827824071</v>
      </c>
      <c r="C167" s="5" t="s">
        <v>1641</v>
      </c>
      <c r="D167" s="7"/>
      <c r="E167" s="10"/>
      <c r="F167" s="8">
        <v>6841.4</v>
      </c>
      <c r="I167" s="11" t="s">
        <v>9</v>
      </c>
      <c r="J167" s="5" t="s">
        <v>1631</v>
      </c>
    </row>
    <row r="168" spans="1:10">
      <c r="A168" s="5" t="s">
        <v>1639</v>
      </c>
      <c r="B168" s="6">
        <v>44879.729827824071</v>
      </c>
      <c r="C168" s="5" t="s">
        <v>1619</v>
      </c>
      <c r="D168" s="7"/>
      <c r="E168" s="10"/>
      <c r="F168" s="8">
        <v>10990.5</v>
      </c>
      <c r="I168" s="11" t="s">
        <v>9</v>
      </c>
      <c r="J168" s="5" t="s">
        <v>1622</v>
      </c>
    </row>
    <row r="169" spans="1:10">
      <c r="A169" s="5" t="s">
        <v>1639</v>
      </c>
      <c r="B169" s="6">
        <v>44879.729827824071</v>
      </c>
      <c r="C169" s="5" t="s">
        <v>1619</v>
      </c>
      <c r="D169" s="7"/>
      <c r="E169" s="10"/>
      <c r="F169" s="8">
        <v>6091.7</v>
      </c>
      <c r="I169" s="11" t="s">
        <v>9</v>
      </c>
      <c r="J169" s="5" t="s">
        <v>1621</v>
      </c>
    </row>
    <row r="170" spans="1:10">
      <c r="A170" s="5" t="s">
        <v>1639</v>
      </c>
      <c r="B170" s="6">
        <v>44879.729827824071</v>
      </c>
      <c r="C170" s="5" t="s">
        <v>1619</v>
      </c>
      <c r="D170" s="7"/>
      <c r="E170" s="10"/>
      <c r="F170" s="8">
        <v>29649.8</v>
      </c>
      <c r="I170" s="11" t="s">
        <v>9</v>
      </c>
      <c r="J170" s="5" t="s">
        <v>1626</v>
      </c>
    </row>
    <row r="171" spans="1:10">
      <c r="A171" s="5" t="s">
        <v>1639</v>
      </c>
      <c r="B171" s="6">
        <v>44879.729827824071</v>
      </c>
      <c r="C171" s="5" t="s">
        <v>1619</v>
      </c>
      <c r="D171" s="7"/>
      <c r="E171" s="10"/>
      <c r="F171" s="8">
        <v>6273.3</v>
      </c>
      <c r="I171" s="11" t="s">
        <v>9</v>
      </c>
      <c r="J171" s="10" t="s">
        <v>1625</v>
      </c>
    </row>
    <row r="172" spans="1:10">
      <c r="A172" s="12" t="s">
        <v>21</v>
      </c>
      <c r="B172" s="3"/>
      <c r="C172" s="3"/>
      <c r="D172" s="7"/>
      <c r="E172" s="10"/>
      <c r="F172" s="20">
        <f>SUM(F158:G171)</f>
        <v>59846.700000000004</v>
      </c>
      <c r="H172" s="8"/>
      <c r="I172" s="11"/>
      <c r="J172" s="5"/>
    </row>
    <row r="173" spans="1:10" ht="15.75" customHeight="1">
      <c r="A173" s="13" t="s">
        <v>22</v>
      </c>
      <c r="B173" s="13" t="s">
        <v>23</v>
      </c>
      <c r="C173" s="13" t="s">
        <v>24</v>
      </c>
      <c r="D173" s="14">
        <v>112232906</v>
      </c>
      <c r="E173" s="10"/>
      <c r="H173" s="8"/>
      <c r="I173" s="11"/>
      <c r="J173" s="5"/>
    </row>
    <row r="174" spans="1:10">
      <c r="A174" s="5"/>
      <c r="B174" s="6"/>
      <c r="C174" s="5"/>
      <c r="D174" s="7"/>
      <c r="E174" s="10"/>
      <c r="H174" s="8"/>
      <c r="I174" s="11"/>
      <c r="J174" s="5"/>
    </row>
    <row r="176" spans="1:10">
      <c r="A176" s="1" t="s">
        <v>0</v>
      </c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3" t="s">
        <v>83</v>
      </c>
      <c r="B177" s="2"/>
      <c r="C177" s="2"/>
      <c r="D177" s="2"/>
      <c r="E177" s="2"/>
      <c r="F177" s="2"/>
      <c r="G177" s="2"/>
      <c r="H177" s="2"/>
      <c r="I177" s="2"/>
      <c r="J177" s="2"/>
    </row>
    <row r="178" spans="1:10">
      <c r="A178" s="88" t="s">
        <v>0</v>
      </c>
      <c r="B178" s="88" t="s">
        <v>2</v>
      </c>
      <c r="C178" s="88" t="s">
        <v>3</v>
      </c>
      <c r="D178" s="88" t="s">
        <v>4</v>
      </c>
      <c r="E178" s="88" t="s">
        <v>5</v>
      </c>
      <c r="F178" s="88" t="s">
        <v>6</v>
      </c>
      <c r="G178" s="90"/>
      <c r="H178" s="91"/>
      <c r="I178" s="88" t="s">
        <v>7</v>
      </c>
      <c r="J178" s="88" t="s">
        <v>8</v>
      </c>
    </row>
    <row r="179" spans="1:10">
      <c r="A179" s="89"/>
      <c r="B179" s="89"/>
      <c r="C179" s="89"/>
      <c r="D179" s="89"/>
      <c r="E179" s="89"/>
      <c r="F179" s="4" t="s">
        <v>9</v>
      </c>
      <c r="G179" s="4" t="s">
        <v>10</v>
      </c>
      <c r="H179" s="4" t="s">
        <v>11</v>
      </c>
      <c r="I179" s="89"/>
      <c r="J179" s="89"/>
    </row>
    <row r="180" spans="1:10">
      <c r="A180" s="5" t="s">
        <v>1642</v>
      </c>
      <c r="B180" s="6">
        <v>44880.720360648149</v>
      </c>
      <c r="C180" s="5" t="s">
        <v>1619</v>
      </c>
      <c r="D180" s="7"/>
      <c r="E180" s="10"/>
      <c r="G180" s="8">
        <v>3055.28</v>
      </c>
      <c r="I180" s="11" t="s">
        <v>10</v>
      </c>
      <c r="J180" s="5" t="s">
        <v>1626</v>
      </c>
    </row>
    <row r="181" spans="1:10">
      <c r="A181" s="5" t="s">
        <v>1642</v>
      </c>
      <c r="B181" s="6">
        <v>44880.720360648149</v>
      </c>
      <c r="C181" s="5" t="s">
        <v>1619</v>
      </c>
      <c r="D181" s="7">
        <v>442219</v>
      </c>
      <c r="E181" s="10" t="s">
        <v>1620</v>
      </c>
      <c r="H181" s="8">
        <v>36062.699999999997</v>
      </c>
      <c r="I181" s="5" t="s">
        <v>15</v>
      </c>
      <c r="J181" s="5" t="s">
        <v>1621</v>
      </c>
    </row>
    <row r="182" spans="1:10">
      <c r="A182" s="5" t="s">
        <v>1642</v>
      </c>
      <c r="B182" s="6">
        <v>44880.720360648149</v>
      </c>
      <c r="C182" s="5" t="s">
        <v>1619</v>
      </c>
      <c r="D182" s="7">
        <v>883756</v>
      </c>
      <c r="E182" s="10" t="s">
        <v>1620</v>
      </c>
      <c r="H182" s="8">
        <v>72000</v>
      </c>
      <c r="I182" s="5" t="s">
        <v>15</v>
      </c>
      <c r="J182" s="5" t="s">
        <v>1622</v>
      </c>
    </row>
    <row r="183" spans="1:10">
      <c r="A183" s="5" t="s">
        <v>1642</v>
      </c>
      <c r="B183" s="6">
        <v>44880.720360648149</v>
      </c>
      <c r="C183" s="5" t="s">
        <v>1619</v>
      </c>
      <c r="D183" s="7"/>
      <c r="E183" s="10"/>
      <c r="F183" s="8">
        <v>10123.9</v>
      </c>
      <c r="I183" s="11" t="s">
        <v>9</v>
      </c>
      <c r="J183" s="5" t="s">
        <v>1622</v>
      </c>
    </row>
    <row r="184" spans="1:10">
      <c r="A184" s="5" t="s">
        <v>1642</v>
      </c>
      <c r="B184" s="6">
        <v>44880.720360648149</v>
      </c>
      <c r="C184" s="5" t="s">
        <v>1619</v>
      </c>
      <c r="D184" s="7"/>
      <c r="E184" s="10"/>
      <c r="F184" s="8">
        <v>15006.7</v>
      </c>
      <c r="I184" s="11" t="s">
        <v>9</v>
      </c>
      <c r="J184" s="5" t="s">
        <v>1626</v>
      </c>
    </row>
    <row r="185" spans="1:10">
      <c r="A185" s="12" t="s">
        <v>21</v>
      </c>
      <c r="B185" s="3"/>
      <c r="C185" s="3"/>
      <c r="D185" s="7"/>
      <c r="E185" s="10"/>
      <c r="F185" s="20">
        <f>SUM(F180:G184)</f>
        <v>28185.88</v>
      </c>
      <c r="H185" s="8"/>
      <c r="I185" s="11"/>
      <c r="J185" s="10"/>
    </row>
    <row r="186" spans="1:10" ht="15.75" customHeight="1">
      <c r="A186" s="13" t="s">
        <v>22</v>
      </c>
      <c r="B186" s="13" t="s">
        <v>23</v>
      </c>
      <c r="C186" s="13" t="s">
        <v>24</v>
      </c>
      <c r="D186" s="14">
        <v>112232910</v>
      </c>
      <c r="E186" s="10"/>
      <c r="H186" s="8"/>
      <c r="I186" s="11"/>
      <c r="J186" s="10"/>
    </row>
    <row r="189" spans="1:10">
      <c r="A189" s="1" t="s">
        <v>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3" t="s">
        <v>86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88" t="s">
        <v>0</v>
      </c>
      <c r="B191" s="88" t="s">
        <v>2</v>
      </c>
      <c r="C191" s="88" t="s">
        <v>3</v>
      </c>
      <c r="D191" s="88" t="s">
        <v>4</v>
      </c>
      <c r="E191" s="88" t="s">
        <v>5</v>
      </c>
      <c r="F191" s="88" t="s">
        <v>6</v>
      </c>
      <c r="G191" s="90"/>
      <c r="H191" s="91"/>
      <c r="I191" s="88" t="s">
        <v>7</v>
      </c>
      <c r="J191" s="88" t="s">
        <v>8</v>
      </c>
    </row>
    <row r="192" spans="1:10">
      <c r="A192" s="89"/>
      <c r="B192" s="89"/>
      <c r="C192" s="89"/>
      <c r="D192" s="89"/>
      <c r="E192" s="89"/>
      <c r="F192" s="4" t="s">
        <v>9</v>
      </c>
      <c r="G192" s="4" t="s">
        <v>10</v>
      </c>
      <c r="H192" s="4" t="s">
        <v>11</v>
      </c>
      <c r="I192" s="89"/>
      <c r="J192" s="89"/>
    </row>
    <row r="193" spans="1:10">
      <c r="A193" s="5" t="s">
        <v>1643</v>
      </c>
      <c r="B193" s="6">
        <v>44881.714174351851</v>
      </c>
      <c r="C193" s="5" t="s">
        <v>1619</v>
      </c>
      <c r="D193" s="7">
        <v>883996</v>
      </c>
      <c r="E193" s="10" t="s">
        <v>1620</v>
      </c>
      <c r="H193" s="8">
        <v>47949.2</v>
      </c>
      <c r="I193" s="5" t="s">
        <v>15</v>
      </c>
      <c r="J193" s="5" t="s">
        <v>1621</v>
      </c>
    </row>
    <row r="194" spans="1:10">
      <c r="A194" s="5" t="s">
        <v>1643</v>
      </c>
      <c r="B194" s="6">
        <v>44881.714174351851</v>
      </c>
      <c r="C194" s="5" t="s">
        <v>1619</v>
      </c>
      <c r="D194" s="7">
        <v>414808</v>
      </c>
      <c r="E194" s="10" t="s">
        <v>1620</v>
      </c>
      <c r="H194" s="8">
        <v>47240.9</v>
      </c>
      <c r="I194" s="5" t="s">
        <v>15</v>
      </c>
      <c r="J194" s="5" t="s">
        <v>1622</v>
      </c>
    </row>
    <row r="195" spans="1:10">
      <c r="A195" s="5" t="s">
        <v>1643</v>
      </c>
      <c r="B195" s="6">
        <v>44881.714174351851</v>
      </c>
      <c r="C195" s="5" t="s">
        <v>1619</v>
      </c>
      <c r="D195" s="7">
        <v>414809</v>
      </c>
      <c r="E195" s="10" t="s">
        <v>130</v>
      </c>
      <c r="H195" s="8">
        <v>3480</v>
      </c>
      <c r="I195" s="5" t="s">
        <v>15</v>
      </c>
      <c r="J195" s="5" t="s">
        <v>1622</v>
      </c>
    </row>
    <row r="196" spans="1:10">
      <c r="A196" s="5" t="s">
        <v>1643</v>
      </c>
      <c r="B196" s="6">
        <v>44881.714174351851</v>
      </c>
      <c r="C196" s="5" t="s">
        <v>1619</v>
      </c>
      <c r="D196" s="7"/>
      <c r="E196" s="10"/>
      <c r="F196" s="8">
        <v>747.9</v>
      </c>
      <c r="I196" s="11" t="s">
        <v>9</v>
      </c>
      <c r="J196" s="5" t="s">
        <v>1622</v>
      </c>
    </row>
    <row r="197" spans="1:10">
      <c r="A197" s="5" t="s">
        <v>1643</v>
      </c>
      <c r="B197" s="6">
        <v>44881.714174351851</v>
      </c>
      <c r="C197" s="5" t="s">
        <v>1619</v>
      </c>
      <c r="D197" s="7"/>
      <c r="E197" s="10"/>
      <c r="F197" s="8">
        <v>20454.5</v>
      </c>
      <c r="I197" s="11" t="s">
        <v>9</v>
      </c>
      <c r="J197" s="5" t="s">
        <v>1631</v>
      </c>
    </row>
    <row r="198" spans="1:10">
      <c r="A198" s="5" t="s">
        <v>1643</v>
      </c>
      <c r="B198" s="6">
        <v>44881.714174351851</v>
      </c>
      <c r="C198" s="5" t="s">
        <v>1619</v>
      </c>
      <c r="D198" s="7"/>
      <c r="E198" s="10"/>
      <c r="F198" s="8">
        <v>9443.7000000000007</v>
      </c>
      <c r="I198" s="11" t="s">
        <v>9</v>
      </c>
      <c r="J198" s="5" t="s">
        <v>1626</v>
      </c>
    </row>
    <row r="199" spans="1:10">
      <c r="A199" s="5" t="s">
        <v>1643</v>
      </c>
      <c r="B199" s="6">
        <v>44881.714174351851</v>
      </c>
      <c r="C199" s="5" t="s">
        <v>1619</v>
      </c>
      <c r="D199" s="7"/>
      <c r="E199" s="10"/>
      <c r="F199" s="8">
        <v>3208.6</v>
      </c>
      <c r="I199" s="11" t="s">
        <v>9</v>
      </c>
      <c r="J199" s="10" t="s">
        <v>1625</v>
      </c>
    </row>
    <row r="200" spans="1:10">
      <c r="A200" s="12" t="s">
        <v>21</v>
      </c>
      <c r="B200" s="3"/>
      <c r="C200" s="3"/>
      <c r="D200" s="7"/>
      <c r="E200" s="10"/>
      <c r="F200" s="19">
        <f>SUM(F193:G199)</f>
        <v>33854.700000000004</v>
      </c>
      <c r="H200" s="8"/>
      <c r="I200" s="11"/>
      <c r="J200" s="5"/>
    </row>
    <row r="201" spans="1:10" ht="15.75" customHeight="1">
      <c r="A201" s="13" t="s">
        <v>22</v>
      </c>
      <c r="B201" s="13" t="s">
        <v>23</v>
      </c>
      <c r="C201" s="13" t="s">
        <v>24</v>
      </c>
      <c r="D201" s="14">
        <v>112252844</v>
      </c>
      <c r="E201" s="10"/>
      <c r="H201" s="8"/>
      <c r="I201" s="11"/>
      <c r="J201" s="5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90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88" t="s">
        <v>0</v>
      </c>
      <c r="B206" s="88" t="s">
        <v>2</v>
      </c>
      <c r="C206" s="88" t="s">
        <v>3</v>
      </c>
      <c r="D206" s="88" t="s">
        <v>4</v>
      </c>
      <c r="E206" s="88" t="s">
        <v>5</v>
      </c>
      <c r="F206" s="88" t="s">
        <v>6</v>
      </c>
      <c r="G206" s="90"/>
      <c r="H206" s="91"/>
      <c r="I206" s="88" t="s">
        <v>7</v>
      </c>
      <c r="J206" s="88" t="s">
        <v>8</v>
      </c>
    </row>
    <row r="207" spans="1:10">
      <c r="A207" s="89"/>
      <c r="B207" s="89"/>
      <c r="C207" s="89"/>
      <c r="D207" s="89"/>
      <c r="E207" s="89"/>
      <c r="F207" s="4" t="s">
        <v>9</v>
      </c>
      <c r="G207" s="4" t="s">
        <v>10</v>
      </c>
      <c r="H207" s="4" t="s">
        <v>11</v>
      </c>
      <c r="I207" s="89"/>
      <c r="J207" s="89"/>
    </row>
    <row r="208" spans="1:10">
      <c r="A208" s="5" t="s">
        <v>1644</v>
      </c>
      <c r="B208" s="6">
        <v>44882.732089155092</v>
      </c>
      <c r="C208" s="5" t="s">
        <v>1619</v>
      </c>
      <c r="D208" s="7"/>
      <c r="E208" s="10"/>
      <c r="G208" s="8">
        <v>3001.5</v>
      </c>
      <c r="I208" s="11" t="s">
        <v>10</v>
      </c>
      <c r="J208" s="10" t="s">
        <v>1625</v>
      </c>
    </row>
    <row r="209" spans="1:10">
      <c r="A209" s="5" t="s">
        <v>1644</v>
      </c>
      <c r="B209" s="6">
        <v>44882.732089155092</v>
      </c>
      <c r="C209" s="5" t="s">
        <v>1619</v>
      </c>
      <c r="D209" s="7">
        <v>465828</v>
      </c>
      <c r="E209" s="10" t="s">
        <v>1620</v>
      </c>
      <c r="H209" s="8">
        <v>83924.7</v>
      </c>
      <c r="I209" s="5" t="s">
        <v>15</v>
      </c>
      <c r="J209" s="5" t="s">
        <v>1621</v>
      </c>
    </row>
    <row r="210" spans="1:10">
      <c r="A210" s="5" t="s">
        <v>1644</v>
      </c>
      <c r="B210" s="6">
        <v>44882.732089155092</v>
      </c>
      <c r="C210" s="5" t="s">
        <v>1619</v>
      </c>
      <c r="D210" s="7">
        <v>442684</v>
      </c>
      <c r="E210" s="10" t="s">
        <v>130</v>
      </c>
      <c r="H210" s="8">
        <v>1392</v>
      </c>
      <c r="I210" s="5" t="s">
        <v>15</v>
      </c>
      <c r="J210" s="5" t="s">
        <v>1622</v>
      </c>
    </row>
    <row r="211" spans="1:10">
      <c r="A211" s="5" t="s">
        <v>1644</v>
      </c>
      <c r="B211" s="6">
        <v>44882.732089155092</v>
      </c>
      <c r="C211" s="5" t="s">
        <v>1619</v>
      </c>
      <c r="D211" s="7">
        <v>422683</v>
      </c>
      <c r="E211" s="10" t="s">
        <v>1620</v>
      </c>
      <c r="H211" s="8">
        <v>50812.1</v>
      </c>
      <c r="I211" s="5" t="s">
        <v>15</v>
      </c>
      <c r="J211" s="5" t="s">
        <v>1622</v>
      </c>
    </row>
    <row r="212" spans="1:10">
      <c r="A212" s="5" t="s">
        <v>1644</v>
      </c>
      <c r="B212" s="6">
        <v>44882.732089155092</v>
      </c>
      <c r="C212" s="5" t="s">
        <v>1619</v>
      </c>
      <c r="D212" s="7"/>
      <c r="E212" s="10"/>
      <c r="F212" s="8">
        <v>11811</v>
      </c>
      <c r="I212" s="11" t="s">
        <v>9</v>
      </c>
      <c r="J212" s="5" t="s">
        <v>1622</v>
      </c>
    </row>
    <row r="213" spans="1:10">
      <c r="A213" s="5" t="s">
        <v>1644</v>
      </c>
      <c r="B213" s="6">
        <v>44882.732089155092</v>
      </c>
      <c r="C213" s="5" t="s">
        <v>1619</v>
      </c>
      <c r="D213" s="7"/>
      <c r="E213" s="10"/>
      <c r="F213" s="8">
        <v>54272.5</v>
      </c>
      <c r="I213" s="11" t="s">
        <v>9</v>
      </c>
      <c r="J213" s="5" t="s">
        <v>1631</v>
      </c>
    </row>
    <row r="214" spans="1:10">
      <c r="A214" s="5" t="s">
        <v>1644</v>
      </c>
      <c r="B214" s="6">
        <v>44882.732089155092</v>
      </c>
      <c r="C214" s="5" t="s">
        <v>1619</v>
      </c>
      <c r="D214" s="7"/>
      <c r="E214" s="10"/>
      <c r="F214" s="8">
        <v>3169.3</v>
      </c>
      <c r="I214" s="11" t="s">
        <v>9</v>
      </c>
      <c r="J214" s="5" t="s">
        <v>1626</v>
      </c>
    </row>
    <row r="215" spans="1:10">
      <c r="A215" s="5" t="s">
        <v>1644</v>
      </c>
      <c r="B215" s="6">
        <v>44882.732089155092</v>
      </c>
      <c r="C215" s="5" t="s">
        <v>1619</v>
      </c>
      <c r="D215" s="7"/>
      <c r="E215" s="10"/>
      <c r="F215" s="8">
        <v>4673.5</v>
      </c>
      <c r="I215" s="11" t="s">
        <v>9</v>
      </c>
      <c r="J215" s="10" t="s">
        <v>1625</v>
      </c>
    </row>
    <row r="216" spans="1:10">
      <c r="A216" s="12" t="s">
        <v>21</v>
      </c>
      <c r="B216" s="3"/>
      <c r="C216" s="3"/>
      <c r="D216" s="7"/>
      <c r="E216" s="10"/>
      <c r="F216" s="19">
        <f>SUM(F208:G215)</f>
        <v>76927.8</v>
      </c>
      <c r="H216" s="8"/>
      <c r="I216" s="11"/>
      <c r="J216" s="5"/>
    </row>
    <row r="217" spans="1:10" ht="15.75" customHeight="1">
      <c r="A217" s="13" t="s">
        <v>22</v>
      </c>
      <c r="B217" s="13" t="s">
        <v>23</v>
      </c>
      <c r="C217" s="13" t="s">
        <v>24</v>
      </c>
      <c r="D217" s="14">
        <v>112252845</v>
      </c>
      <c r="E217" s="10"/>
      <c r="H217" s="8"/>
      <c r="I217" s="11"/>
      <c r="J217" s="5"/>
    </row>
    <row r="220" spans="1:10">
      <c r="A220" s="1" t="s">
        <v>0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3" t="s">
        <v>94</v>
      </c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88" t="s">
        <v>0</v>
      </c>
      <c r="B222" s="88" t="s">
        <v>2</v>
      </c>
      <c r="C222" s="88" t="s">
        <v>3</v>
      </c>
      <c r="D222" s="88" t="s">
        <v>4</v>
      </c>
      <c r="E222" s="88" t="s">
        <v>5</v>
      </c>
      <c r="F222" s="88" t="s">
        <v>6</v>
      </c>
      <c r="G222" s="90"/>
      <c r="H222" s="91"/>
      <c r="I222" s="88" t="s">
        <v>7</v>
      </c>
      <c r="J222" s="88" t="s">
        <v>8</v>
      </c>
    </row>
    <row r="223" spans="1:10">
      <c r="A223" s="89"/>
      <c r="B223" s="89"/>
      <c r="C223" s="89"/>
      <c r="D223" s="89"/>
      <c r="E223" s="89"/>
      <c r="F223" s="4" t="s">
        <v>9</v>
      </c>
      <c r="G223" s="4" t="s">
        <v>10</v>
      </c>
      <c r="H223" s="4" t="s">
        <v>11</v>
      </c>
      <c r="I223" s="89"/>
      <c r="J223" s="89"/>
    </row>
    <row r="224" spans="1:10">
      <c r="A224" s="5" t="s">
        <v>1645</v>
      </c>
      <c r="B224" s="6">
        <v>44883.684395868047</v>
      </c>
      <c r="C224" s="5" t="s">
        <v>1619</v>
      </c>
      <c r="D224" s="7">
        <v>884402</v>
      </c>
      <c r="E224" s="10" t="s">
        <v>1620</v>
      </c>
      <c r="H224" s="8">
        <v>56781.7</v>
      </c>
      <c r="I224" s="5" t="s">
        <v>15</v>
      </c>
      <c r="J224" s="5" t="s">
        <v>1621</v>
      </c>
    </row>
    <row r="225" spans="1:10">
      <c r="A225" s="5" t="s">
        <v>1645</v>
      </c>
      <c r="B225" s="6">
        <v>44883.684395868047</v>
      </c>
      <c r="C225" s="5" t="s">
        <v>1619</v>
      </c>
      <c r="D225" s="9">
        <v>45163051314</v>
      </c>
      <c r="E225" s="10" t="s">
        <v>1620</v>
      </c>
      <c r="H225" s="8">
        <v>32.479999999999997</v>
      </c>
      <c r="I225" s="5" t="s">
        <v>15</v>
      </c>
      <c r="J225" s="10" t="s">
        <v>1625</v>
      </c>
    </row>
    <row r="226" spans="1:10">
      <c r="A226" s="5" t="s">
        <v>1645</v>
      </c>
      <c r="B226" s="6">
        <v>44883.684395868047</v>
      </c>
      <c r="C226" s="5" t="s">
        <v>1619</v>
      </c>
      <c r="D226" s="9">
        <v>45163051314</v>
      </c>
      <c r="E226" s="10" t="s">
        <v>1620</v>
      </c>
      <c r="H226" s="8">
        <v>472.67</v>
      </c>
      <c r="I226" s="5" t="s">
        <v>15</v>
      </c>
      <c r="J226" s="10" t="s">
        <v>1625</v>
      </c>
    </row>
    <row r="227" spans="1:10">
      <c r="A227" s="5" t="s">
        <v>1645</v>
      </c>
      <c r="B227" s="6">
        <v>44883.684395868047</v>
      </c>
      <c r="C227" s="5" t="s">
        <v>1619</v>
      </c>
      <c r="D227" s="7">
        <v>4615074</v>
      </c>
      <c r="E227" s="5" t="s">
        <v>14</v>
      </c>
      <c r="H227" s="8">
        <v>2349.4699999999998</v>
      </c>
      <c r="I227" s="5" t="s">
        <v>15</v>
      </c>
      <c r="J227" s="5" t="s">
        <v>1621</v>
      </c>
    </row>
    <row r="228" spans="1:10">
      <c r="A228" s="5" t="s">
        <v>1645</v>
      </c>
      <c r="B228" s="6">
        <v>44883.684395868047</v>
      </c>
      <c r="C228" s="5" t="s">
        <v>1619</v>
      </c>
      <c r="D228" s="9">
        <v>45143328431</v>
      </c>
      <c r="E228" s="10" t="s">
        <v>1620</v>
      </c>
      <c r="H228" s="8">
        <v>2550</v>
      </c>
      <c r="I228" s="5" t="s">
        <v>15</v>
      </c>
      <c r="J228" s="5" t="s">
        <v>1621</v>
      </c>
    </row>
    <row r="229" spans="1:10">
      <c r="A229" s="5" t="s">
        <v>1645</v>
      </c>
      <c r="B229" s="6">
        <v>44883.684395868047</v>
      </c>
      <c r="C229" s="5" t="s">
        <v>1619</v>
      </c>
      <c r="D229" s="7">
        <v>490951</v>
      </c>
      <c r="E229" s="10" t="s">
        <v>1620</v>
      </c>
      <c r="H229" s="8">
        <v>37142.800000000003</v>
      </c>
      <c r="I229" s="5" t="s">
        <v>15</v>
      </c>
      <c r="J229" s="5" t="s">
        <v>1622</v>
      </c>
    </row>
    <row r="230" spans="1:10">
      <c r="A230" s="5" t="s">
        <v>1645</v>
      </c>
      <c r="B230" s="6">
        <v>44883.684395868047</v>
      </c>
      <c r="C230" s="5" t="s">
        <v>1619</v>
      </c>
      <c r="D230" s="7">
        <v>490952</v>
      </c>
      <c r="E230" s="10" t="s">
        <v>130</v>
      </c>
      <c r="H230" s="8">
        <v>3480</v>
      </c>
      <c r="I230" s="5" t="s">
        <v>15</v>
      </c>
      <c r="J230" s="5" t="s">
        <v>1622</v>
      </c>
    </row>
    <row r="231" spans="1:10">
      <c r="A231" s="5" t="s">
        <v>1645</v>
      </c>
      <c r="B231" s="6">
        <v>44883.684395868047</v>
      </c>
      <c r="C231" s="5" t="s">
        <v>1619</v>
      </c>
      <c r="D231" s="7"/>
      <c r="E231" s="10"/>
      <c r="F231" s="8">
        <v>43807</v>
      </c>
      <c r="I231" s="11" t="s">
        <v>9</v>
      </c>
      <c r="J231" s="5" t="s">
        <v>1631</v>
      </c>
    </row>
    <row r="232" spans="1:10">
      <c r="A232" s="5" t="s">
        <v>1645</v>
      </c>
      <c r="B232" s="6">
        <v>44883.684395868047</v>
      </c>
      <c r="C232" s="5" t="s">
        <v>1619</v>
      </c>
      <c r="D232" s="7"/>
      <c r="E232" s="10"/>
      <c r="F232" s="8">
        <v>12179.5</v>
      </c>
      <c r="I232" s="11" t="s">
        <v>9</v>
      </c>
      <c r="J232" s="5" t="s">
        <v>1626</v>
      </c>
    </row>
    <row r="233" spans="1:10">
      <c r="A233" s="5" t="s">
        <v>1645</v>
      </c>
      <c r="B233" s="6">
        <v>44883.684395868047</v>
      </c>
      <c r="C233" s="5" t="s">
        <v>1619</v>
      </c>
      <c r="D233" s="7"/>
      <c r="E233" s="10"/>
      <c r="F233" s="8">
        <v>4190.7</v>
      </c>
      <c r="I233" s="11" t="s">
        <v>9</v>
      </c>
      <c r="J233" s="10" t="s">
        <v>1625</v>
      </c>
    </row>
    <row r="234" spans="1:10">
      <c r="A234" s="12" t="s">
        <v>21</v>
      </c>
      <c r="B234" s="3"/>
      <c r="C234" s="3"/>
      <c r="D234" s="7"/>
      <c r="E234" s="10"/>
      <c r="F234" s="19">
        <f>SUM(F224:G233)</f>
        <v>60177.2</v>
      </c>
      <c r="G234" s="8"/>
      <c r="I234" s="11"/>
      <c r="J234" s="5"/>
    </row>
    <row r="235" spans="1:10" ht="15.75" customHeight="1">
      <c r="A235" s="13" t="s">
        <v>22</v>
      </c>
      <c r="B235" s="13" t="s">
        <v>23</v>
      </c>
      <c r="C235" s="13" t="s">
        <v>24</v>
      </c>
      <c r="D235" s="14">
        <v>112260468</v>
      </c>
      <c r="E235" s="10"/>
      <c r="G235" s="8"/>
      <c r="I235" s="11"/>
      <c r="J235" s="5"/>
    </row>
    <row r="238" spans="1:10">
      <c r="A238" s="1" t="s">
        <v>0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3" t="s">
        <v>98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88" t="s">
        <v>0</v>
      </c>
      <c r="B240" s="88" t="s">
        <v>2</v>
      </c>
      <c r="C240" s="88" t="s">
        <v>3</v>
      </c>
      <c r="D240" s="88" t="s">
        <v>4</v>
      </c>
      <c r="E240" s="88" t="s">
        <v>5</v>
      </c>
      <c r="F240" s="88" t="s">
        <v>6</v>
      </c>
      <c r="G240" s="90"/>
      <c r="H240" s="91"/>
      <c r="I240" s="88" t="s">
        <v>7</v>
      </c>
      <c r="J240" s="88" t="s">
        <v>8</v>
      </c>
    </row>
    <row r="241" spans="1:10">
      <c r="A241" s="89"/>
      <c r="B241" s="89"/>
      <c r="C241" s="89"/>
      <c r="D241" s="89"/>
      <c r="E241" s="89"/>
      <c r="F241" s="4" t="s">
        <v>9</v>
      </c>
      <c r="G241" s="4" t="s">
        <v>10</v>
      </c>
      <c r="H241" s="4" t="s">
        <v>11</v>
      </c>
      <c r="I241" s="89"/>
      <c r="J241" s="89"/>
    </row>
    <row r="242" spans="1:10">
      <c r="A242" s="15" t="s">
        <v>1363</v>
      </c>
      <c r="B242" s="28"/>
      <c r="C242" s="5"/>
      <c r="D242" s="9"/>
      <c r="E242" s="10"/>
      <c r="H242" s="8"/>
      <c r="I242" s="5"/>
      <c r="J242" s="5"/>
    </row>
    <row r="243" spans="1:10">
      <c r="A243" s="12" t="s">
        <v>21</v>
      </c>
      <c r="B243" s="3"/>
      <c r="C243" s="3"/>
      <c r="D243" s="7"/>
      <c r="E243" s="10"/>
      <c r="F243" s="18"/>
      <c r="H243" s="8"/>
      <c r="I243" s="11"/>
      <c r="J243" s="5"/>
    </row>
    <row r="244" spans="1:10">
      <c r="A244" s="13" t="s">
        <v>22</v>
      </c>
      <c r="B244" s="13" t="s">
        <v>23</v>
      </c>
      <c r="C244" s="13" t="s">
        <v>24</v>
      </c>
      <c r="D244" s="7"/>
      <c r="E244" s="10"/>
      <c r="H244" s="8"/>
      <c r="I244" s="11"/>
      <c r="J244" s="5"/>
    </row>
    <row r="247" spans="1:10">
      <c r="A247" s="1" t="s">
        <v>0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3" t="s">
        <v>100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88" t="s">
        <v>0</v>
      </c>
      <c r="B249" s="88" t="s">
        <v>2</v>
      </c>
      <c r="C249" s="88" t="s">
        <v>3</v>
      </c>
      <c r="D249" s="88" t="s">
        <v>4</v>
      </c>
      <c r="E249" s="88" t="s">
        <v>5</v>
      </c>
      <c r="F249" s="88" t="s">
        <v>6</v>
      </c>
      <c r="G249" s="90"/>
      <c r="H249" s="91"/>
      <c r="I249" s="88" t="s">
        <v>7</v>
      </c>
      <c r="J249" s="88" t="s">
        <v>8</v>
      </c>
    </row>
    <row r="250" spans="1:10">
      <c r="A250" s="89"/>
      <c r="B250" s="89"/>
      <c r="C250" s="89"/>
      <c r="D250" s="89"/>
      <c r="E250" s="89"/>
      <c r="F250" s="4" t="s">
        <v>9</v>
      </c>
      <c r="G250" s="4" t="s">
        <v>10</v>
      </c>
      <c r="H250" s="4" t="s">
        <v>11</v>
      </c>
      <c r="I250" s="89"/>
      <c r="J250" s="89"/>
    </row>
    <row r="251" spans="1:10">
      <c r="A251" s="5" t="s">
        <v>1646</v>
      </c>
      <c r="B251" s="6">
        <v>44886.908634571759</v>
      </c>
      <c r="C251" s="5" t="s">
        <v>1619</v>
      </c>
      <c r="D251" s="7"/>
      <c r="E251" s="10"/>
      <c r="G251" s="8">
        <v>471.59</v>
      </c>
      <c r="I251" s="11" t="s">
        <v>10</v>
      </c>
      <c r="J251" s="10" t="s">
        <v>1625</v>
      </c>
    </row>
    <row r="252" spans="1:10">
      <c r="A252" s="5" t="s">
        <v>1646</v>
      </c>
      <c r="B252" s="6">
        <v>44886.908634571759</v>
      </c>
      <c r="C252" s="5" t="s">
        <v>1619</v>
      </c>
      <c r="D252" s="9">
        <v>45132962001</v>
      </c>
      <c r="E252" s="10" t="s">
        <v>1620</v>
      </c>
      <c r="H252" s="8">
        <v>5005.8</v>
      </c>
      <c r="I252" s="5" t="s">
        <v>15</v>
      </c>
      <c r="J252" s="5" t="s">
        <v>1626</v>
      </c>
    </row>
    <row r="253" spans="1:10">
      <c r="A253" s="5" t="s">
        <v>1646</v>
      </c>
      <c r="B253" s="6">
        <v>44886.908634571759</v>
      </c>
      <c r="C253" s="5" t="s">
        <v>1619</v>
      </c>
      <c r="D253" s="7">
        <v>884530</v>
      </c>
      <c r="E253" s="10" t="s">
        <v>1620</v>
      </c>
      <c r="H253" s="8">
        <v>25000</v>
      </c>
      <c r="I253" s="5" t="s">
        <v>15</v>
      </c>
      <c r="J253" s="5" t="s">
        <v>1622</v>
      </c>
    </row>
    <row r="254" spans="1:10">
      <c r="A254" s="5" t="s">
        <v>1646</v>
      </c>
      <c r="B254" s="6">
        <v>44886.908634571759</v>
      </c>
      <c r="C254" s="5" t="s">
        <v>1619</v>
      </c>
      <c r="D254" s="7">
        <v>884531</v>
      </c>
      <c r="E254" s="10" t="s">
        <v>130</v>
      </c>
      <c r="H254" s="8">
        <v>696</v>
      </c>
      <c r="I254" s="5" t="s">
        <v>15</v>
      </c>
      <c r="J254" s="5" t="s">
        <v>1622</v>
      </c>
    </row>
    <row r="255" spans="1:10">
      <c r="A255" s="5" t="s">
        <v>1646</v>
      </c>
      <c r="B255" s="6">
        <v>44886.908634571759</v>
      </c>
      <c r="C255" s="5" t="s">
        <v>1619</v>
      </c>
      <c r="D255" s="7">
        <v>571309</v>
      </c>
      <c r="E255" s="10" t="s">
        <v>1620</v>
      </c>
      <c r="H255" s="8">
        <v>15078.1</v>
      </c>
      <c r="I255" s="5" t="s">
        <v>15</v>
      </c>
      <c r="J255" s="5" t="s">
        <v>1621</v>
      </c>
    </row>
    <row r="256" spans="1:10">
      <c r="A256" s="5" t="s">
        <v>1646</v>
      </c>
      <c r="B256" s="6">
        <v>44886.908634571759</v>
      </c>
      <c r="C256" s="5" t="s">
        <v>1619</v>
      </c>
      <c r="D256" s="9">
        <v>45113105894</v>
      </c>
      <c r="E256" s="10" t="s">
        <v>1620</v>
      </c>
      <c r="H256" s="8">
        <v>1936</v>
      </c>
      <c r="I256" s="5" t="s">
        <v>15</v>
      </c>
      <c r="J256" s="5" t="s">
        <v>1622</v>
      </c>
    </row>
    <row r="257" spans="1:10">
      <c r="A257" s="5" t="s">
        <v>1646</v>
      </c>
      <c r="B257" s="6">
        <v>44886.908634571759</v>
      </c>
      <c r="C257" s="5" t="s">
        <v>1619</v>
      </c>
      <c r="D257" s="7">
        <v>466170</v>
      </c>
      <c r="E257" s="10" t="s">
        <v>1620</v>
      </c>
      <c r="H257" s="8">
        <v>12645.6</v>
      </c>
      <c r="I257" s="5" t="s">
        <v>15</v>
      </c>
      <c r="J257" s="5" t="s">
        <v>1621</v>
      </c>
    </row>
    <row r="258" spans="1:10">
      <c r="A258" s="5" t="s">
        <v>1646</v>
      </c>
      <c r="B258" s="6">
        <v>44886.908634571759</v>
      </c>
      <c r="C258" s="5" t="s">
        <v>1619</v>
      </c>
      <c r="D258" s="7">
        <v>529668</v>
      </c>
      <c r="E258" s="10" t="s">
        <v>1620</v>
      </c>
      <c r="H258" s="8">
        <v>49022.9</v>
      </c>
      <c r="I258" s="5" t="s">
        <v>15</v>
      </c>
      <c r="J258" s="5" t="s">
        <v>1622</v>
      </c>
    </row>
    <row r="259" spans="1:10">
      <c r="A259" s="5" t="s">
        <v>1646</v>
      </c>
      <c r="B259" s="6">
        <v>44886.908634571759</v>
      </c>
      <c r="C259" s="5" t="s">
        <v>1619</v>
      </c>
      <c r="D259" s="7"/>
      <c r="E259" s="10"/>
      <c r="F259" s="8">
        <v>361</v>
      </c>
      <c r="I259" s="11" t="s">
        <v>9</v>
      </c>
      <c r="J259" s="5" t="s">
        <v>1622</v>
      </c>
    </row>
    <row r="260" spans="1:10">
      <c r="A260" s="5" t="s">
        <v>1646</v>
      </c>
      <c r="B260" s="6">
        <v>44886.908634571759</v>
      </c>
      <c r="C260" s="5" t="s">
        <v>1619</v>
      </c>
      <c r="D260" s="7"/>
      <c r="E260" s="10"/>
      <c r="F260" s="8">
        <v>13677.2</v>
      </c>
      <c r="I260" s="11" t="s">
        <v>9</v>
      </c>
      <c r="J260" s="5" t="s">
        <v>1631</v>
      </c>
    </row>
    <row r="261" spans="1:10">
      <c r="A261" s="5" t="s">
        <v>1646</v>
      </c>
      <c r="B261" s="6">
        <v>44886.908634571759</v>
      </c>
      <c r="C261" s="5" t="s">
        <v>1619</v>
      </c>
      <c r="D261" s="7"/>
      <c r="E261" s="10"/>
      <c r="F261" s="8">
        <v>25169.1</v>
      </c>
      <c r="I261" s="11" t="s">
        <v>9</v>
      </c>
      <c r="J261" s="5" t="s">
        <v>1626</v>
      </c>
    </row>
    <row r="262" spans="1:10">
      <c r="A262" s="5" t="s">
        <v>1646</v>
      </c>
      <c r="B262" s="6">
        <v>44886.908634571759</v>
      </c>
      <c r="C262" s="5" t="s">
        <v>1619</v>
      </c>
      <c r="D262" s="7"/>
      <c r="E262" s="10"/>
      <c r="F262" s="8">
        <v>10775.2</v>
      </c>
      <c r="I262" s="11" t="s">
        <v>9</v>
      </c>
      <c r="J262" s="10" t="s">
        <v>1625</v>
      </c>
    </row>
    <row r="263" spans="1:10">
      <c r="A263" s="12" t="s">
        <v>21</v>
      </c>
      <c r="B263" s="3"/>
      <c r="C263" s="3"/>
      <c r="D263" s="7"/>
      <c r="E263" s="10"/>
      <c r="F263" s="19">
        <f>SUM(F251:G262)</f>
        <v>50454.09</v>
      </c>
      <c r="H263" s="8"/>
      <c r="I263" s="11"/>
      <c r="J263" s="5"/>
    </row>
    <row r="264" spans="1:10" ht="15.75" customHeight="1">
      <c r="A264" s="13" t="s">
        <v>22</v>
      </c>
      <c r="B264" s="13" t="s">
        <v>23</v>
      </c>
      <c r="C264" s="13" t="s">
        <v>24</v>
      </c>
      <c r="D264" s="14">
        <v>112274007</v>
      </c>
      <c r="E264" s="10"/>
      <c r="H264" s="8"/>
      <c r="I264" s="11"/>
      <c r="J264" s="5"/>
    </row>
    <row r="267" spans="1:10">
      <c r="A267" s="1" t="s">
        <v>0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3" t="s">
        <v>104</v>
      </c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88" t="s">
        <v>0</v>
      </c>
      <c r="B269" s="88" t="s">
        <v>2</v>
      </c>
      <c r="C269" s="88" t="s">
        <v>3</v>
      </c>
      <c r="D269" s="88" t="s">
        <v>4</v>
      </c>
      <c r="E269" s="88" t="s">
        <v>5</v>
      </c>
      <c r="F269" s="88" t="s">
        <v>6</v>
      </c>
      <c r="G269" s="90"/>
      <c r="H269" s="91"/>
      <c r="I269" s="88" t="s">
        <v>7</v>
      </c>
      <c r="J269" s="88" t="s">
        <v>8</v>
      </c>
    </row>
    <row r="270" spans="1:10">
      <c r="A270" s="89"/>
      <c r="B270" s="89"/>
      <c r="C270" s="89"/>
      <c r="D270" s="89"/>
      <c r="E270" s="89"/>
      <c r="F270" s="4" t="s">
        <v>9</v>
      </c>
      <c r="G270" s="4" t="s">
        <v>10</v>
      </c>
      <c r="H270" s="4" t="s">
        <v>11</v>
      </c>
      <c r="I270" s="89"/>
      <c r="J270" s="89"/>
    </row>
    <row r="271" spans="1:10">
      <c r="A271" s="5" t="s">
        <v>1647</v>
      </c>
      <c r="B271" s="6">
        <v>44887.988245381937</v>
      </c>
      <c r="C271" s="5" t="s">
        <v>1619</v>
      </c>
      <c r="D271" s="7">
        <v>443111</v>
      </c>
      <c r="E271" s="10" t="s">
        <v>1620</v>
      </c>
      <c r="H271" s="8">
        <v>8445.6</v>
      </c>
      <c r="I271" s="5" t="s">
        <v>15</v>
      </c>
      <c r="J271" s="10" t="s">
        <v>1625</v>
      </c>
    </row>
    <row r="272" spans="1:10">
      <c r="A272" s="5" t="s">
        <v>1647</v>
      </c>
      <c r="B272" s="6">
        <v>44887.988245381937</v>
      </c>
      <c r="C272" s="5" t="s">
        <v>1619</v>
      </c>
      <c r="D272" s="7">
        <v>443109</v>
      </c>
      <c r="E272" s="10" t="s">
        <v>1620</v>
      </c>
      <c r="H272" s="8">
        <v>14637</v>
      </c>
      <c r="I272" s="5" t="s">
        <v>15</v>
      </c>
      <c r="J272" s="5" t="s">
        <v>1621</v>
      </c>
    </row>
    <row r="273" spans="1:10">
      <c r="A273" s="5" t="s">
        <v>1647</v>
      </c>
      <c r="B273" s="6">
        <v>44887.988245381937</v>
      </c>
      <c r="C273" s="5" t="s">
        <v>1619</v>
      </c>
      <c r="D273" s="7">
        <v>884890</v>
      </c>
      <c r="E273" s="10" t="s">
        <v>1620</v>
      </c>
      <c r="H273" s="8">
        <v>54347.8</v>
      </c>
      <c r="I273" s="5" t="s">
        <v>15</v>
      </c>
      <c r="J273" s="5" t="s">
        <v>1622</v>
      </c>
    </row>
    <row r="274" spans="1:10">
      <c r="A274" s="12" t="s">
        <v>21</v>
      </c>
      <c r="B274" s="3"/>
      <c r="C274" s="3"/>
      <c r="D274" s="7"/>
      <c r="E274" s="10"/>
      <c r="H274" s="8"/>
      <c r="I274" s="11"/>
      <c r="J274" s="5"/>
    </row>
    <row r="275" spans="1:10">
      <c r="A275" s="13" t="s">
        <v>22</v>
      </c>
      <c r="B275" s="13" t="s">
        <v>23</v>
      </c>
      <c r="C275" s="13" t="s">
        <v>24</v>
      </c>
      <c r="D275" s="7"/>
      <c r="E275" s="10"/>
      <c r="H275" s="8"/>
      <c r="I275" s="11"/>
      <c r="J275" s="5"/>
    </row>
    <row r="276" spans="1:10">
      <c r="A276" s="22" t="s">
        <v>1016</v>
      </c>
      <c r="B276" s="23"/>
      <c r="C276" s="23"/>
    </row>
    <row r="277" spans="1:10">
      <c r="A277" s="24" t="s">
        <v>1648</v>
      </c>
      <c r="B277" s="23"/>
      <c r="C277" s="23"/>
    </row>
    <row r="278" spans="1:10">
      <c r="A278" s="69" t="s">
        <v>1649</v>
      </c>
      <c r="B278" s="69"/>
      <c r="C278" s="69"/>
      <c r="D278" s="69"/>
      <c r="E278" s="69"/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107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88" t="s">
        <v>0</v>
      </c>
      <c r="B282" s="88" t="s">
        <v>2</v>
      </c>
      <c r="C282" s="88" t="s">
        <v>3</v>
      </c>
      <c r="D282" s="88" t="s">
        <v>4</v>
      </c>
      <c r="E282" s="88" t="s">
        <v>5</v>
      </c>
      <c r="F282" s="88" t="s">
        <v>6</v>
      </c>
      <c r="G282" s="90"/>
      <c r="H282" s="91"/>
      <c r="I282" s="88" t="s">
        <v>7</v>
      </c>
      <c r="J282" s="88" t="s">
        <v>8</v>
      </c>
    </row>
    <row r="283" spans="1:10">
      <c r="A283" s="89"/>
      <c r="B283" s="89"/>
      <c r="C283" s="89"/>
      <c r="D283" s="89"/>
      <c r="E283" s="89"/>
      <c r="F283" s="4" t="s">
        <v>9</v>
      </c>
      <c r="G283" s="4" t="s">
        <v>10</v>
      </c>
      <c r="H283" s="4" t="s">
        <v>11</v>
      </c>
      <c r="I283" s="89"/>
      <c r="J283" s="89"/>
    </row>
    <row r="284" spans="1:10">
      <c r="A284" s="5" t="s">
        <v>1650</v>
      </c>
      <c r="B284" s="6">
        <v>44888.724144479173</v>
      </c>
      <c r="C284" s="5" t="s">
        <v>1619</v>
      </c>
      <c r="D284" s="7"/>
      <c r="E284" s="10"/>
      <c r="G284" s="8">
        <v>9583.27</v>
      </c>
      <c r="I284" s="11" t="s">
        <v>10</v>
      </c>
      <c r="J284" s="5" t="s">
        <v>1621</v>
      </c>
    </row>
    <row r="285" spans="1:10">
      <c r="A285" s="5" t="s">
        <v>1650</v>
      </c>
      <c r="B285" s="6">
        <v>44888.724144479173</v>
      </c>
      <c r="C285" s="5" t="s">
        <v>1619</v>
      </c>
      <c r="D285" s="7">
        <v>530010</v>
      </c>
      <c r="E285" s="10" t="s">
        <v>1620</v>
      </c>
      <c r="H285" s="8">
        <v>38884.699999999997</v>
      </c>
      <c r="I285" s="5" t="s">
        <v>15</v>
      </c>
      <c r="J285" s="5" t="s">
        <v>1622</v>
      </c>
    </row>
    <row r="286" spans="1:10">
      <c r="A286" s="5" t="s">
        <v>1650</v>
      </c>
      <c r="B286" s="6">
        <v>44888.724144479173</v>
      </c>
      <c r="C286" s="5" t="s">
        <v>1619</v>
      </c>
      <c r="D286" s="7">
        <v>466495</v>
      </c>
      <c r="E286" s="10" t="s">
        <v>1620</v>
      </c>
      <c r="H286" s="8">
        <v>66000</v>
      </c>
      <c r="I286" s="5" t="s">
        <v>15</v>
      </c>
      <c r="J286" s="5" t="s">
        <v>1621</v>
      </c>
    </row>
    <row r="287" spans="1:10">
      <c r="A287" s="5" t="s">
        <v>1650</v>
      </c>
      <c r="B287" s="6">
        <v>44888.724144479173</v>
      </c>
      <c r="C287" s="5" t="s">
        <v>1619</v>
      </c>
      <c r="D287" s="7"/>
      <c r="E287" s="10"/>
      <c r="F287" s="8">
        <v>29053.5</v>
      </c>
      <c r="I287" s="11" t="s">
        <v>9</v>
      </c>
      <c r="J287" s="5" t="s">
        <v>1628</v>
      </c>
    </row>
    <row r="288" spans="1:10">
      <c r="A288" s="5" t="s">
        <v>1650</v>
      </c>
      <c r="B288" s="6">
        <v>44888.724144479173</v>
      </c>
      <c r="C288" s="5" t="s">
        <v>1619</v>
      </c>
      <c r="D288" s="7"/>
      <c r="E288" s="10"/>
      <c r="F288" s="8">
        <v>169</v>
      </c>
      <c r="I288" s="11" t="s">
        <v>9</v>
      </c>
      <c r="J288" s="5" t="s">
        <v>1621</v>
      </c>
    </row>
    <row r="289" spans="1:10">
      <c r="A289" s="5" t="s">
        <v>1650</v>
      </c>
      <c r="B289" s="6">
        <v>44888.724144479173</v>
      </c>
      <c r="C289" s="5" t="s">
        <v>1619</v>
      </c>
      <c r="D289" s="7"/>
      <c r="E289" s="10"/>
      <c r="F289" s="8">
        <v>21091.599999999999</v>
      </c>
      <c r="I289" s="11" t="s">
        <v>9</v>
      </c>
      <c r="J289" s="5" t="s">
        <v>1626</v>
      </c>
    </row>
    <row r="290" spans="1:10">
      <c r="A290" s="5" t="s">
        <v>1650</v>
      </c>
      <c r="B290" s="6">
        <v>44888.724144479173</v>
      </c>
      <c r="C290" s="5" t="s">
        <v>1619</v>
      </c>
      <c r="D290" s="7"/>
      <c r="E290" s="10"/>
      <c r="F290" s="8">
        <v>1458.6</v>
      </c>
      <c r="I290" s="11" t="s">
        <v>9</v>
      </c>
      <c r="J290" s="10" t="s">
        <v>1625</v>
      </c>
    </row>
    <row r="291" spans="1:10">
      <c r="A291" s="12" t="s">
        <v>21</v>
      </c>
      <c r="B291" s="3"/>
      <c r="C291" s="3"/>
      <c r="D291" s="7"/>
      <c r="E291" s="10"/>
      <c r="F291" s="19">
        <f>SUM(F284:G290)</f>
        <v>61355.97</v>
      </c>
      <c r="H291" s="8"/>
      <c r="I291" s="11"/>
      <c r="J291" s="10"/>
    </row>
    <row r="292" spans="1:10" ht="15.75" customHeight="1">
      <c r="A292" s="13" t="s">
        <v>22</v>
      </c>
      <c r="B292" s="13" t="s">
        <v>23</v>
      </c>
      <c r="C292" s="13" t="s">
        <v>24</v>
      </c>
      <c r="D292" s="14">
        <v>112292128</v>
      </c>
      <c r="E292" s="10"/>
      <c r="H292" s="8"/>
      <c r="I292" s="11"/>
      <c r="J292" s="10"/>
    </row>
    <row r="295" spans="1:10">
      <c r="A295" s="1" t="s">
        <v>0</v>
      </c>
      <c r="B295" s="2"/>
      <c r="C295" s="2"/>
      <c r="D295" s="2"/>
      <c r="E295" s="2"/>
      <c r="F295" s="2"/>
      <c r="G295" s="2"/>
      <c r="H295" s="2"/>
      <c r="I295" s="2"/>
      <c r="J295" s="2"/>
    </row>
    <row r="296" spans="1:10">
      <c r="A296" s="3" t="s">
        <v>110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88" t="s">
        <v>0</v>
      </c>
      <c r="B297" s="88" t="s">
        <v>2</v>
      </c>
      <c r="C297" s="88" t="s">
        <v>3</v>
      </c>
      <c r="D297" s="88" t="s">
        <v>4</v>
      </c>
      <c r="E297" s="88" t="s">
        <v>5</v>
      </c>
      <c r="F297" s="88" t="s">
        <v>6</v>
      </c>
      <c r="G297" s="90"/>
      <c r="H297" s="91"/>
      <c r="I297" s="88" t="s">
        <v>7</v>
      </c>
      <c r="J297" s="88" t="s">
        <v>8</v>
      </c>
    </row>
    <row r="298" spans="1:10">
      <c r="A298" s="89"/>
      <c r="B298" s="89"/>
      <c r="C298" s="89"/>
      <c r="D298" s="89"/>
      <c r="E298" s="89"/>
      <c r="F298" s="4" t="s">
        <v>9</v>
      </c>
      <c r="G298" s="4" t="s">
        <v>10</v>
      </c>
      <c r="H298" s="4" t="s">
        <v>11</v>
      </c>
      <c r="I298" s="89"/>
      <c r="J298" s="89"/>
    </row>
    <row r="299" spans="1:10">
      <c r="A299" s="5" t="s">
        <v>1651</v>
      </c>
      <c r="B299" s="6">
        <v>44889.692919537039</v>
      </c>
      <c r="C299" s="5" t="s">
        <v>1619</v>
      </c>
      <c r="D299" s="9">
        <v>45152962613</v>
      </c>
      <c r="E299" s="10" t="s">
        <v>1620</v>
      </c>
      <c r="H299" s="8">
        <v>1212</v>
      </c>
      <c r="I299" s="5" t="s">
        <v>15</v>
      </c>
      <c r="J299" s="10" t="s">
        <v>1625</v>
      </c>
    </row>
    <row r="300" spans="1:10">
      <c r="A300" s="5" t="s">
        <v>1651</v>
      </c>
      <c r="B300" s="6">
        <v>44889.692919537039</v>
      </c>
      <c r="C300" s="5" t="s">
        <v>1619</v>
      </c>
      <c r="D300" s="9">
        <v>45152962613</v>
      </c>
      <c r="E300" s="10" t="s">
        <v>1620</v>
      </c>
      <c r="H300" s="8">
        <v>105</v>
      </c>
      <c r="I300" s="5" t="s">
        <v>15</v>
      </c>
      <c r="J300" s="10" t="s">
        <v>1625</v>
      </c>
    </row>
    <row r="301" spans="1:10">
      <c r="A301" s="5" t="s">
        <v>1651</v>
      </c>
      <c r="B301" s="6">
        <v>44889.692919537039</v>
      </c>
      <c r="C301" s="5" t="s">
        <v>1619</v>
      </c>
      <c r="D301" s="7">
        <v>443410</v>
      </c>
      <c r="E301" s="10" t="s">
        <v>1620</v>
      </c>
      <c r="H301" s="8">
        <v>32935.800000000003</v>
      </c>
      <c r="I301" s="5" t="s">
        <v>15</v>
      </c>
      <c r="J301" s="5" t="s">
        <v>1621</v>
      </c>
    </row>
    <row r="302" spans="1:10">
      <c r="A302" s="5" t="s">
        <v>1651</v>
      </c>
      <c r="B302" s="6">
        <v>44889.692919537039</v>
      </c>
      <c r="C302" s="5" t="s">
        <v>1619</v>
      </c>
      <c r="D302" s="7">
        <v>491710</v>
      </c>
      <c r="E302" s="10" t="s">
        <v>1620</v>
      </c>
      <c r="H302" s="8">
        <v>50678.7</v>
      </c>
      <c r="I302" s="5" t="s">
        <v>15</v>
      </c>
      <c r="J302" s="5" t="s">
        <v>1622</v>
      </c>
    </row>
    <row r="303" spans="1:10">
      <c r="A303" s="5" t="s">
        <v>1651</v>
      </c>
      <c r="B303" s="6">
        <v>44889.692919537039</v>
      </c>
      <c r="C303" s="5" t="s">
        <v>1619</v>
      </c>
      <c r="D303" s="7"/>
      <c r="E303" s="10"/>
      <c r="F303" s="8">
        <v>1909.3</v>
      </c>
      <c r="I303" s="11" t="s">
        <v>9</v>
      </c>
      <c r="J303" s="5" t="s">
        <v>1622</v>
      </c>
    </row>
    <row r="304" spans="1:10">
      <c r="A304" s="5" t="s">
        <v>1651</v>
      </c>
      <c r="B304" s="6">
        <v>44889.692919537039</v>
      </c>
      <c r="C304" s="5" t="s">
        <v>1619</v>
      </c>
      <c r="D304" s="7"/>
      <c r="E304" s="10"/>
      <c r="F304" s="8">
        <v>37738.1</v>
      </c>
      <c r="I304" s="11" t="s">
        <v>9</v>
      </c>
      <c r="J304" s="5" t="s">
        <v>1631</v>
      </c>
    </row>
    <row r="305" spans="1:10">
      <c r="A305" s="5" t="s">
        <v>1651</v>
      </c>
      <c r="B305" s="6">
        <v>44889.692919537039</v>
      </c>
      <c r="C305" s="5" t="s">
        <v>1619</v>
      </c>
      <c r="D305" s="7"/>
      <c r="E305" s="10"/>
      <c r="F305" s="8">
        <v>24166.1</v>
      </c>
      <c r="I305" s="11" t="s">
        <v>9</v>
      </c>
      <c r="J305" s="5" t="s">
        <v>1626</v>
      </c>
    </row>
    <row r="306" spans="1:10">
      <c r="A306" s="5" t="s">
        <v>1651</v>
      </c>
      <c r="B306" s="6">
        <v>44889.692919537039</v>
      </c>
      <c r="C306" s="5" t="s">
        <v>1619</v>
      </c>
      <c r="D306" s="7"/>
      <c r="E306" s="10"/>
      <c r="F306" s="8">
        <v>3727.9</v>
      </c>
      <c r="I306" s="11" t="s">
        <v>9</v>
      </c>
      <c r="J306" s="10" t="s">
        <v>1625</v>
      </c>
    </row>
    <row r="307" spans="1:10">
      <c r="A307" s="12" t="s">
        <v>21</v>
      </c>
      <c r="B307" s="3"/>
      <c r="C307" s="3"/>
      <c r="D307" s="7"/>
      <c r="E307" s="10"/>
      <c r="F307" s="19">
        <f>SUM(F299:G306)</f>
        <v>67541.399999999994</v>
      </c>
      <c r="H307" s="8"/>
      <c r="I307" s="11"/>
      <c r="J307" s="5"/>
    </row>
    <row r="308" spans="1:10" ht="15.75" customHeight="1">
      <c r="A308" s="13" t="s">
        <v>22</v>
      </c>
      <c r="B308" s="13" t="s">
        <v>23</v>
      </c>
      <c r="C308" s="13" t="s">
        <v>24</v>
      </c>
      <c r="D308" s="14">
        <v>112292129</v>
      </c>
      <c r="E308" s="10"/>
      <c r="H308" s="8"/>
      <c r="I308" s="11"/>
      <c r="J308" s="5"/>
    </row>
    <row r="311" spans="1:10">
      <c r="A311" s="1" t="s">
        <v>0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3" t="s">
        <v>115</v>
      </c>
      <c r="B312" s="2"/>
      <c r="C312" s="2"/>
      <c r="D312" s="2"/>
      <c r="E312" s="2"/>
      <c r="F312" s="2"/>
      <c r="G312" s="2"/>
      <c r="H312" s="2"/>
      <c r="I312" s="2"/>
      <c r="J312" s="2"/>
    </row>
    <row r="313" spans="1:10">
      <c r="A313" s="88" t="s">
        <v>0</v>
      </c>
      <c r="B313" s="88" t="s">
        <v>2</v>
      </c>
      <c r="C313" s="88" t="s">
        <v>3</v>
      </c>
      <c r="D313" s="88" t="s">
        <v>4</v>
      </c>
      <c r="E313" s="88" t="s">
        <v>5</v>
      </c>
      <c r="F313" s="88" t="s">
        <v>6</v>
      </c>
      <c r="G313" s="90"/>
      <c r="H313" s="91"/>
      <c r="I313" s="88" t="s">
        <v>7</v>
      </c>
      <c r="J313" s="88" t="s">
        <v>8</v>
      </c>
    </row>
    <row r="314" spans="1:10">
      <c r="A314" s="89"/>
      <c r="B314" s="89"/>
      <c r="C314" s="89"/>
      <c r="D314" s="89"/>
      <c r="E314" s="89"/>
      <c r="F314" s="4" t="s">
        <v>9</v>
      </c>
      <c r="G314" s="4" t="s">
        <v>10</v>
      </c>
      <c r="H314" s="4" t="s">
        <v>11</v>
      </c>
      <c r="I314" s="89"/>
      <c r="J314" s="89"/>
    </row>
    <row r="315" spans="1:10">
      <c r="A315" s="5" t="s">
        <v>1652</v>
      </c>
      <c r="B315" s="6">
        <v>44890.709756701392</v>
      </c>
      <c r="C315" s="5" t="s">
        <v>1641</v>
      </c>
      <c r="D315" s="9">
        <v>45132973624</v>
      </c>
      <c r="E315" s="10" t="s">
        <v>1620</v>
      </c>
      <c r="H315" s="8">
        <v>592.22</v>
      </c>
      <c r="I315" s="5" t="s">
        <v>15</v>
      </c>
      <c r="J315" s="5" t="s">
        <v>1621</v>
      </c>
    </row>
    <row r="316" spans="1:10">
      <c r="A316" s="5" t="s">
        <v>1653</v>
      </c>
      <c r="B316" s="6">
        <v>44890.709756701392</v>
      </c>
      <c r="C316" s="5" t="s">
        <v>1619</v>
      </c>
      <c r="D316" s="7">
        <v>491847</v>
      </c>
      <c r="E316" s="10" t="s">
        <v>1620</v>
      </c>
      <c r="H316" s="8">
        <v>13667.8</v>
      </c>
      <c r="I316" s="5" t="s">
        <v>15</v>
      </c>
      <c r="J316" s="5" t="s">
        <v>1621</v>
      </c>
    </row>
    <row r="317" spans="1:10">
      <c r="A317" s="5" t="s">
        <v>1653</v>
      </c>
      <c r="B317" s="6">
        <v>44890.709756701392</v>
      </c>
      <c r="C317" s="5" t="s">
        <v>1619</v>
      </c>
      <c r="D317" s="7">
        <v>466836</v>
      </c>
      <c r="E317" s="10" t="s">
        <v>1620</v>
      </c>
      <c r="H317" s="8">
        <v>33633.599999999999</v>
      </c>
      <c r="I317" s="5" t="s">
        <v>15</v>
      </c>
      <c r="J317" s="5" t="s">
        <v>1622</v>
      </c>
    </row>
    <row r="318" spans="1:10">
      <c r="A318" s="5" t="s">
        <v>1653</v>
      </c>
      <c r="B318" s="6">
        <v>44890.709756701392</v>
      </c>
      <c r="C318" s="5" t="s">
        <v>1619</v>
      </c>
      <c r="D318" s="7"/>
      <c r="E318" s="10"/>
      <c r="F318" s="8">
        <v>35241</v>
      </c>
      <c r="I318" s="11" t="s">
        <v>9</v>
      </c>
      <c r="J318" s="5" t="s">
        <v>1631</v>
      </c>
    </row>
    <row r="319" spans="1:10">
      <c r="A319" s="5" t="s">
        <v>1653</v>
      </c>
      <c r="B319" s="6">
        <v>44890.709756701392</v>
      </c>
      <c r="C319" s="5" t="s">
        <v>1619</v>
      </c>
      <c r="D319" s="7"/>
      <c r="E319" s="10"/>
      <c r="F319" s="8">
        <v>7948</v>
      </c>
      <c r="I319" s="11" t="s">
        <v>9</v>
      </c>
      <c r="J319" s="10" t="s">
        <v>1625</v>
      </c>
    </row>
    <row r="320" spans="1:10">
      <c r="A320" s="12" t="s">
        <v>21</v>
      </c>
      <c r="B320" s="3"/>
      <c r="C320" s="3"/>
      <c r="D320" s="7"/>
      <c r="E320" s="10"/>
      <c r="F320" s="19">
        <f>SUM(F315:G319)</f>
        <v>43189</v>
      </c>
      <c r="H320" s="8"/>
      <c r="I320" s="11"/>
      <c r="J320" s="5"/>
    </row>
    <row r="321" spans="1:10" ht="15.75" customHeight="1">
      <c r="A321" s="13" t="s">
        <v>22</v>
      </c>
      <c r="B321" s="13" t="s">
        <v>23</v>
      </c>
      <c r="C321" s="13" t="s">
        <v>24</v>
      </c>
      <c r="D321" s="14">
        <v>112300665</v>
      </c>
      <c r="E321" s="10"/>
      <c r="H321" s="8"/>
      <c r="I321" s="11"/>
      <c r="J321" s="5"/>
    </row>
    <row r="324" spans="1:10">
      <c r="A324" s="1" t="s">
        <v>0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3" t="s">
        <v>119</v>
      </c>
      <c r="B325" s="2"/>
      <c r="C325" s="2"/>
      <c r="D325" s="2"/>
      <c r="E325" s="2"/>
      <c r="F325" s="2"/>
      <c r="G325" s="2"/>
      <c r="H325" s="2"/>
      <c r="I325" s="2"/>
      <c r="J325" s="2"/>
    </row>
    <row r="326" spans="1:10">
      <c r="A326" s="88" t="s">
        <v>0</v>
      </c>
      <c r="B326" s="88" t="s">
        <v>2</v>
      </c>
      <c r="C326" s="88" t="s">
        <v>3</v>
      </c>
      <c r="D326" s="88" t="s">
        <v>4</v>
      </c>
      <c r="E326" s="88" t="s">
        <v>5</v>
      </c>
      <c r="F326" s="88" t="s">
        <v>6</v>
      </c>
      <c r="G326" s="90"/>
      <c r="H326" s="91"/>
      <c r="I326" s="88" t="s">
        <v>7</v>
      </c>
      <c r="J326" s="88" t="s">
        <v>8</v>
      </c>
    </row>
    <row r="327" spans="1:10" ht="15.75" customHeight="1">
      <c r="A327" s="89"/>
      <c r="B327" s="89"/>
      <c r="C327" s="89"/>
      <c r="D327" s="89"/>
      <c r="E327" s="89"/>
      <c r="F327" s="4" t="s">
        <v>9</v>
      </c>
      <c r="G327" s="4" t="s">
        <v>10</v>
      </c>
      <c r="H327" s="4" t="s">
        <v>11</v>
      </c>
      <c r="I327" s="89"/>
      <c r="J327" s="89"/>
    </row>
    <row r="328" spans="1:10">
      <c r="A328" s="15" t="s">
        <v>1383</v>
      </c>
      <c r="B328" s="28"/>
      <c r="C328" s="15"/>
      <c r="D328" s="7"/>
      <c r="E328" s="10"/>
      <c r="F328" s="8"/>
      <c r="I328" s="11"/>
      <c r="J328" s="10"/>
    </row>
    <row r="329" spans="1:10">
      <c r="A329" s="12" t="s">
        <v>21</v>
      </c>
      <c r="B329" s="3"/>
      <c r="C329" s="3"/>
      <c r="D329" s="7"/>
      <c r="E329" s="10"/>
      <c r="H329" s="8"/>
      <c r="I329" s="11"/>
      <c r="J329" s="5"/>
    </row>
    <row r="330" spans="1:10">
      <c r="A330" s="13" t="s">
        <v>22</v>
      </c>
      <c r="B330" s="13" t="s">
        <v>23</v>
      </c>
      <c r="C330" s="13" t="s">
        <v>24</v>
      </c>
      <c r="D330" s="7"/>
      <c r="E330" s="10"/>
      <c r="H330" s="8"/>
      <c r="I330" s="11"/>
      <c r="J330" s="5"/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122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88" t="s">
        <v>0</v>
      </c>
      <c r="B335" s="88" t="s">
        <v>2</v>
      </c>
      <c r="C335" s="88" t="s">
        <v>3</v>
      </c>
      <c r="D335" s="88" t="s">
        <v>4</v>
      </c>
      <c r="E335" s="88" t="s">
        <v>5</v>
      </c>
      <c r="F335" s="88" t="s">
        <v>6</v>
      </c>
      <c r="G335" s="90"/>
      <c r="H335" s="91"/>
      <c r="I335" s="88" t="s">
        <v>7</v>
      </c>
      <c r="J335" s="88" t="s">
        <v>8</v>
      </c>
    </row>
    <row r="336" spans="1:10">
      <c r="A336" s="89"/>
      <c r="B336" s="89"/>
      <c r="C336" s="89"/>
      <c r="D336" s="89"/>
      <c r="E336" s="89"/>
      <c r="F336" s="4" t="s">
        <v>9</v>
      </c>
      <c r="G336" s="4" t="s">
        <v>10</v>
      </c>
      <c r="H336" s="4" t="s">
        <v>11</v>
      </c>
      <c r="I336" s="89"/>
      <c r="J336" s="89"/>
    </row>
    <row r="337" spans="1:10">
      <c r="A337" s="5" t="s">
        <v>1654</v>
      </c>
      <c r="B337" s="6">
        <v>44893.779510370368</v>
      </c>
      <c r="C337" s="5" t="s">
        <v>1619</v>
      </c>
      <c r="D337" s="7"/>
      <c r="E337" s="10"/>
      <c r="G337" s="8">
        <v>539.9</v>
      </c>
      <c r="I337" s="11" t="s">
        <v>10</v>
      </c>
      <c r="J337" s="5" t="s">
        <v>1626</v>
      </c>
    </row>
    <row r="338" spans="1:10">
      <c r="A338" s="5" t="s">
        <v>1654</v>
      </c>
      <c r="B338" s="6">
        <v>44893.779510370368</v>
      </c>
      <c r="C338" s="5" t="s">
        <v>1619</v>
      </c>
      <c r="D338" s="7"/>
      <c r="E338" s="10"/>
      <c r="G338" s="8">
        <v>10432.799999999999</v>
      </c>
      <c r="I338" s="11" t="s">
        <v>10</v>
      </c>
      <c r="J338" s="10" t="s">
        <v>1625</v>
      </c>
    </row>
    <row r="339" spans="1:10">
      <c r="A339" s="5" t="s">
        <v>1655</v>
      </c>
      <c r="B339" s="6">
        <v>44893.779510370368</v>
      </c>
      <c r="C339" s="5" t="s">
        <v>1641</v>
      </c>
      <c r="D339" s="7">
        <v>467062</v>
      </c>
      <c r="E339" s="10" t="s">
        <v>1620</v>
      </c>
      <c r="H339" s="8">
        <v>15376.8</v>
      </c>
      <c r="I339" s="5" t="s">
        <v>15</v>
      </c>
      <c r="J339" s="5" t="s">
        <v>1621</v>
      </c>
    </row>
    <row r="340" spans="1:10">
      <c r="A340" s="5" t="s">
        <v>1654</v>
      </c>
      <c r="B340" s="6">
        <v>44893.779510370368</v>
      </c>
      <c r="C340" s="5" t="s">
        <v>1619</v>
      </c>
      <c r="D340" s="9">
        <v>45123100562</v>
      </c>
      <c r="E340" s="10" t="s">
        <v>1620</v>
      </c>
      <c r="H340" s="8">
        <v>11313.33</v>
      </c>
      <c r="I340" s="5" t="s">
        <v>15</v>
      </c>
      <c r="J340" s="5" t="s">
        <v>1621</v>
      </c>
    </row>
    <row r="341" spans="1:10">
      <c r="A341" s="5" t="s">
        <v>1654</v>
      </c>
      <c r="B341" s="6">
        <v>44893.779510370368</v>
      </c>
      <c r="C341" s="5" t="s">
        <v>1619</v>
      </c>
      <c r="D341" s="7">
        <v>466939</v>
      </c>
      <c r="E341" s="10" t="s">
        <v>1620</v>
      </c>
      <c r="H341" s="8">
        <v>31328.2</v>
      </c>
      <c r="I341" s="5" t="s">
        <v>15</v>
      </c>
      <c r="J341" s="5" t="s">
        <v>1621</v>
      </c>
    </row>
    <row r="342" spans="1:10">
      <c r="A342" s="5" t="s">
        <v>1654</v>
      </c>
      <c r="B342" s="6">
        <v>44893.779510370368</v>
      </c>
      <c r="C342" s="5" t="s">
        <v>1619</v>
      </c>
      <c r="D342" s="7">
        <v>443765</v>
      </c>
      <c r="E342" s="10" t="s">
        <v>1620</v>
      </c>
      <c r="H342" s="8">
        <v>27422.7</v>
      </c>
      <c r="I342" s="5" t="s">
        <v>15</v>
      </c>
      <c r="J342" s="5" t="s">
        <v>1622</v>
      </c>
    </row>
    <row r="343" spans="1:10">
      <c r="A343" s="5" t="s">
        <v>1654</v>
      </c>
      <c r="B343" s="6">
        <v>44893.779510370368</v>
      </c>
      <c r="C343" s="5" t="s">
        <v>1619</v>
      </c>
      <c r="D343" s="7">
        <v>492239</v>
      </c>
      <c r="E343" s="10" t="s">
        <v>1620</v>
      </c>
      <c r="H343" s="8">
        <v>44236.5</v>
      </c>
      <c r="I343" s="5" t="s">
        <v>15</v>
      </c>
      <c r="J343" s="5" t="s">
        <v>1622</v>
      </c>
    </row>
    <row r="344" spans="1:10">
      <c r="A344" s="5" t="s">
        <v>1654</v>
      </c>
      <c r="B344" s="6">
        <v>44893.779510370368</v>
      </c>
      <c r="C344" s="5" t="s">
        <v>1619</v>
      </c>
      <c r="D344" s="7"/>
      <c r="E344" s="10"/>
      <c r="F344" s="8">
        <v>924.6</v>
      </c>
      <c r="I344" s="11" t="s">
        <v>9</v>
      </c>
      <c r="J344" s="5" t="s">
        <v>1622</v>
      </c>
    </row>
    <row r="345" spans="1:10">
      <c r="A345" s="5" t="s">
        <v>1654</v>
      </c>
      <c r="B345" s="6">
        <v>44893.779510370368</v>
      </c>
      <c r="C345" s="5" t="s">
        <v>1619</v>
      </c>
      <c r="D345" s="7"/>
      <c r="E345" s="10"/>
      <c r="F345" s="8">
        <v>8548.9</v>
      </c>
      <c r="I345" s="11" t="s">
        <v>9</v>
      </c>
      <c r="J345" s="5" t="s">
        <v>1631</v>
      </c>
    </row>
    <row r="346" spans="1:10">
      <c r="A346" s="5" t="s">
        <v>1654</v>
      </c>
      <c r="B346" s="6">
        <v>44893.779510370368</v>
      </c>
      <c r="C346" s="5" t="s">
        <v>1619</v>
      </c>
      <c r="D346" s="7"/>
      <c r="E346" s="10"/>
      <c r="F346" s="8">
        <v>27416.1</v>
      </c>
      <c r="I346" s="11" t="s">
        <v>9</v>
      </c>
      <c r="J346" s="5" t="s">
        <v>1626</v>
      </c>
    </row>
    <row r="347" spans="1:10">
      <c r="A347" s="5" t="s">
        <v>1654</v>
      </c>
      <c r="B347" s="6">
        <v>44893.779510370368</v>
      </c>
      <c r="C347" s="5" t="s">
        <v>1619</v>
      </c>
      <c r="D347" s="7"/>
      <c r="E347" s="10"/>
      <c r="F347" s="8">
        <v>7775.5</v>
      </c>
      <c r="I347" s="11" t="s">
        <v>9</v>
      </c>
      <c r="J347" s="10" t="s">
        <v>1625</v>
      </c>
    </row>
    <row r="348" spans="1:10">
      <c r="A348" s="12" t="s">
        <v>21</v>
      </c>
      <c r="B348" s="3"/>
      <c r="C348" s="3"/>
      <c r="D348" s="7"/>
      <c r="E348" s="10"/>
      <c r="F348" s="70">
        <f>SUM(F337:G347)</f>
        <v>55637.799999999996</v>
      </c>
      <c r="I348" s="11"/>
      <c r="J348" s="5"/>
    </row>
    <row r="349" spans="1:10" ht="15.75" customHeight="1">
      <c r="A349" s="13" t="s">
        <v>22</v>
      </c>
      <c r="B349" s="13" t="s">
        <v>23</v>
      </c>
      <c r="C349" s="13" t="s">
        <v>24</v>
      </c>
      <c r="D349" s="14">
        <v>112320818</v>
      </c>
      <c r="E349" s="10"/>
      <c r="F349" s="8"/>
      <c r="I349" s="11"/>
      <c r="J349" s="5"/>
    </row>
    <row r="352" spans="1:10">
      <c r="A352" s="1" t="s">
        <v>0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3" t="s">
        <v>126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88" t="s">
        <v>0</v>
      </c>
      <c r="B354" s="88" t="s">
        <v>2</v>
      </c>
      <c r="C354" s="88" t="s">
        <v>3</v>
      </c>
      <c r="D354" s="88" t="s">
        <v>4</v>
      </c>
      <c r="E354" s="88" t="s">
        <v>5</v>
      </c>
      <c r="F354" s="88" t="s">
        <v>6</v>
      </c>
      <c r="G354" s="90"/>
      <c r="H354" s="91"/>
      <c r="I354" s="88" t="s">
        <v>7</v>
      </c>
      <c r="J354" s="88" t="s">
        <v>8</v>
      </c>
    </row>
    <row r="355" spans="1:10">
      <c r="A355" s="89"/>
      <c r="B355" s="89"/>
      <c r="C355" s="89"/>
      <c r="D355" s="89"/>
      <c r="E355" s="89"/>
      <c r="F355" s="4" t="s">
        <v>9</v>
      </c>
      <c r="G355" s="4" t="s">
        <v>10</v>
      </c>
      <c r="H355" s="4" t="s">
        <v>11</v>
      </c>
      <c r="I355" s="89"/>
      <c r="J355" s="89"/>
    </row>
    <row r="356" spans="1:10">
      <c r="A356" s="5" t="s">
        <v>1656</v>
      </c>
      <c r="B356" s="6">
        <v>44894.742722812502</v>
      </c>
      <c r="C356" s="5" t="s">
        <v>1619</v>
      </c>
      <c r="D356" s="7"/>
      <c r="E356" s="10"/>
      <c r="G356" s="8">
        <v>18253.919999999998</v>
      </c>
      <c r="I356" s="11" t="s">
        <v>10</v>
      </c>
      <c r="J356" s="5" t="s">
        <v>1630</v>
      </c>
    </row>
    <row r="357" spans="1:10">
      <c r="A357" s="5" t="s">
        <v>1656</v>
      </c>
      <c r="B357" s="6">
        <v>44894.742722812502</v>
      </c>
      <c r="C357" s="5" t="s">
        <v>1619</v>
      </c>
      <c r="D357" s="7"/>
      <c r="E357" s="10"/>
      <c r="G357" s="8">
        <v>8044.39</v>
      </c>
      <c r="I357" s="11" t="s">
        <v>10</v>
      </c>
      <c r="J357" s="5" t="s">
        <v>1628</v>
      </c>
    </row>
    <row r="358" spans="1:10">
      <c r="A358" s="5" t="s">
        <v>1656</v>
      </c>
      <c r="B358" s="6">
        <v>44894.742722812502</v>
      </c>
      <c r="C358" s="5" t="s">
        <v>1619</v>
      </c>
      <c r="D358" s="9">
        <v>45173038218</v>
      </c>
      <c r="E358" s="10" t="s">
        <v>1620</v>
      </c>
      <c r="H358" s="8">
        <v>457.78</v>
      </c>
      <c r="I358" s="5" t="s">
        <v>15</v>
      </c>
      <c r="J358" s="5" t="s">
        <v>1628</v>
      </c>
    </row>
    <row r="359" spans="1:10">
      <c r="A359" s="5" t="s">
        <v>1656</v>
      </c>
      <c r="B359" s="6">
        <v>44894.742722812502</v>
      </c>
      <c r="C359" s="5" t="s">
        <v>1619</v>
      </c>
      <c r="D359" s="9">
        <v>45123105864</v>
      </c>
      <c r="E359" s="10" t="s">
        <v>1620</v>
      </c>
      <c r="H359" s="8">
        <v>7168.05</v>
      </c>
      <c r="I359" s="5" t="s">
        <v>15</v>
      </c>
      <c r="J359" s="5" t="s">
        <v>1621</v>
      </c>
    </row>
    <row r="360" spans="1:10">
      <c r="A360" s="5" t="s">
        <v>1656</v>
      </c>
      <c r="B360" s="6">
        <v>44894.742722812502</v>
      </c>
      <c r="C360" s="5" t="s">
        <v>1619</v>
      </c>
      <c r="D360" s="7">
        <v>444141</v>
      </c>
      <c r="E360" s="10" t="s">
        <v>1620</v>
      </c>
      <c r="H360" s="8">
        <v>20521.7</v>
      </c>
      <c r="I360" s="5" t="s">
        <v>15</v>
      </c>
      <c r="J360" s="5" t="s">
        <v>1621</v>
      </c>
    </row>
    <row r="361" spans="1:10">
      <c r="A361" s="5" t="s">
        <v>1656</v>
      </c>
      <c r="B361" s="6">
        <v>44894.742722812502</v>
      </c>
      <c r="C361" s="5" t="s">
        <v>1619</v>
      </c>
      <c r="D361" s="7">
        <v>416360</v>
      </c>
      <c r="E361" s="10" t="s">
        <v>1620</v>
      </c>
      <c r="H361" s="8">
        <v>38568.5</v>
      </c>
      <c r="I361" s="5" t="s">
        <v>15</v>
      </c>
      <c r="J361" s="5" t="s">
        <v>1622</v>
      </c>
    </row>
    <row r="362" spans="1:10">
      <c r="A362" s="5" t="s">
        <v>1656</v>
      </c>
      <c r="B362" s="6">
        <v>44894.742722812502</v>
      </c>
      <c r="C362" s="5" t="s">
        <v>1619</v>
      </c>
      <c r="D362" s="7">
        <v>416362</v>
      </c>
      <c r="E362" s="10" t="s">
        <v>130</v>
      </c>
      <c r="H362" s="8">
        <v>2784</v>
      </c>
      <c r="I362" s="5" t="s">
        <v>15</v>
      </c>
      <c r="J362" s="5" t="s">
        <v>1622</v>
      </c>
    </row>
    <row r="363" spans="1:10">
      <c r="A363" s="5" t="s">
        <v>1657</v>
      </c>
      <c r="B363" s="6">
        <v>44894.742722812502</v>
      </c>
      <c r="C363" s="5" t="s">
        <v>1641</v>
      </c>
      <c r="D363" s="7"/>
      <c r="E363" s="10"/>
      <c r="F363" s="8">
        <v>4545.8</v>
      </c>
      <c r="I363" s="11" t="s">
        <v>9</v>
      </c>
      <c r="J363" s="5" t="s">
        <v>1626</v>
      </c>
    </row>
    <row r="364" spans="1:10">
      <c r="A364" s="5" t="s">
        <v>1656</v>
      </c>
      <c r="B364" s="6">
        <v>44894.742722812502</v>
      </c>
      <c r="C364" s="5" t="s">
        <v>1619</v>
      </c>
      <c r="D364" s="7"/>
      <c r="E364" s="10"/>
      <c r="F364" s="8">
        <v>1420.9</v>
      </c>
      <c r="I364" s="11" t="s">
        <v>9</v>
      </c>
      <c r="J364" s="5" t="s">
        <v>1628</v>
      </c>
    </row>
    <row r="365" spans="1:10">
      <c r="A365" s="5" t="s">
        <v>1656</v>
      </c>
      <c r="B365" s="6">
        <v>44894.742722812502</v>
      </c>
      <c r="C365" s="5" t="s">
        <v>1619</v>
      </c>
      <c r="D365" s="7"/>
      <c r="E365" s="10"/>
      <c r="F365" s="8">
        <v>31265.5</v>
      </c>
      <c r="I365" s="11" t="s">
        <v>9</v>
      </c>
      <c r="J365" s="5" t="s">
        <v>1631</v>
      </c>
    </row>
    <row r="366" spans="1:10">
      <c r="A366" s="5" t="s">
        <v>1656</v>
      </c>
      <c r="B366" s="6">
        <v>44894.742722812502</v>
      </c>
      <c r="C366" s="5" t="s">
        <v>1619</v>
      </c>
      <c r="D366" s="7"/>
      <c r="E366" s="10"/>
      <c r="F366" s="8">
        <v>5767.8</v>
      </c>
      <c r="I366" s="11" t="s">
        <v>9</v>
      </c>
      <c r="J366" s="10" t="s">
        <v>1658</v>
      </c>
    </row>
    <row r="367" spans="1:10">
      <c r="A367" s="12" t="s">
        <v>21</v>
      </c>
      <c r="B367" s="3"/>
      <c r="C367" s="3"/>
      <c r="D367" s="7"/>
      <c r="E367" s="10"/>
      <c r="F367" s="75">
        <f>SUM(F356:G366)</f>
        <v>69298.31</v>
      </c>
      <c r="H367" s="8"/>
      <c r="I367" s="11"/>
      <c r="J367" s="5"/>
    </row>
    <row r="368" spans="1:10" ht="15.75" customHeight="1">
      <c r="A368" s="13" t="s">
        <v>22</v>
      </c>
      <c r="B368" s="13" t="s">
        <v>23</v>
      </c>
      <c r="C368" s="13" t="s">
        <v>24</v>
      </c>
      <c r="D368" s="14">
        <v>112320820</v>
      </c>
      <c r="E368" s="10"/>
      <c r="H368" s="8"/>
      <c r="I368" s="11"/>
      <c r="J368" s="5"/>
    </row>
    <row r="371" spans="1:10">
      <c r="A371" s="1" t="s">
        <v>0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3" t="s">
        <v>131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88" t="s">
        <v>0</v>
      </c>
      <c r="B373" s="88" t="s">
        <v>2</v>
      </c>
      <c r="C373" s="88" t="s">
        <v>3</v>
      </c>
      <c r="D373" s="88" t="s">
        <v>4</v>
      </c>
      <c r="E373" s="88" t="s">
        <v>5</v>
      </c>
      <c r="F373" s="88" t="s">
        <v>6</v>
      </c>
      <c r="G373" s="90"/>
      <c r="H373" s="91"/>
      <c r="I373" s="88" t="s">
        <v>7</v>
      </c>
      <c r="J373" s="88" t="s">
        <v>8</v>
      </c>
    </row>
    <row r="374" spans="1:10">
      <c r="A374" s="89"/>
      <c r="B374" s="89"/>
      <c r="C374" s="89"/>
      <c r="D374" s="89"/>
      <c r="E374" s="89"/>
      <c r="F374" s="4" t="s">
        <v>9</v>
      </c>
      <c r="G374" s="4" t="s">
        <v>10</v>
      </c>
      <c r="H374" s="4" t="s">
        <v>11</v>
      </c>
      <c r="I374" s="89"/>
      <c r="J374" s="89"/>
    </row>
    <row r="375" spans="1:10">
      <c r="A375" s="5" t="s">
        <v>1659</v>
      </c>
      <c r="B375" s="6">
        <v>44895.763969004627</v>
      </c>
      <c r="C375" s="5" t="s">
        <v>1619</v>
      </c>
      <c r="D375" s="9">
        <v>45132981487</v>
      </c>
      <c r="E375" s="10" t="s">
        <v>1620</v>
      </c>
      <c r="H375" s="8">
        <v>247</v>
      </c>
      <c r="I375" s="5" t="s">
        <v>15</v>
      </c>
      <c r="J375" s="10" t="s">
        <v>1625</v>
      </c>
    </row>
    <row r="376" spans="1:10">
      <c r="A376" s="5" t="s">
        <v>1659</v>
      </c>
      <c r="B376" s="6">
        <v>44895.763969004627</v>
      </c>
      <c r="C376" s="5" t="s">
        <v>1619</v>
      </c>
      <c r="D376" s="9">
        <v>45123109172</v>
      </c>
      <c r="E376" s="10" t="s">
        <v>1620</v>
      </c>
      <c r="H376" s="8">
        <v>1906.4</v>
      </c>
      <c r="I376" s="5" t="s">
        <v>15</v>
      </c>
      <c r="J376" s="5" t="s">
        <v>1621</v>
      </c>
    </row>
    <row r="377" spans="1:10">
      <c r="A377" s="5" t="s">
        <v>1659</v>
      </c>
      <c r="B377" s="6">
        <v>44895.763969004627</v>
      </c>
      <c r="C377" s="5" t="s">
        <v>1619</v>
      </c>
      <c r="D377" s="9">
        <v>45132981367</v>
      </c>
      <c r="E377" s="10" t="s">
        <v>1620</v>
      </c>
      <c r="H377" s="8">
        <v>8319.77</v>
      </c>
      <c r="I377" s="5" t="s">
        <v>15</v>
      </c>
      <c r="J377" s="5" t="s">
        <v>1621</v>
      </c>
    </row>
    <row r="378" spans="1:10">
      <c r="A378" s="5" t="s">
        <v>1659</v>
      </c>
      <c r="B378" s="6">
        <v>44895.763969004627</v>
      </c>
      <c r="C378" s="5" t="s">
        <v>1619</v>
      </c>
      <c r="D378" s="9">
        <v>45163073050</v>
      </c>
      <c r="E378" s="10" t="s">
        <v>1620</v>
      </c>
      <c r="H378" s="8">
        <v>4770.6400000000003</v>
      </c>
      <c r="I378" s="5" t="s">
        <v>15</v>
      </c>
      <c r="J378" s="5" t="s">
        <v>1621</v>
      </c>
    </row>
    <row r="379" spans="1:10">
      <c r="A379" s="5" t="s">
        <v>1659</v>
      </c>
      <c r="B379" s="6">
        <v>44895.763969004627</v>
      </c>
      <c r="C379" s="5" t="s">
        <v>1619</v>
      </c>
      <c r="D379" s="9">
        <v>45123110055</v>
      </c>
      <c r="E379" s="10" t="s">
        <v>1620</v>
      </c>
      <c r="H379" s="8">
        <v>1645.2</v>
      </c>
      <c r="I379" s="5" t="s">
        <v>15</v>
      </c>
      <c r="J379" s="10" t="s">
        <v>1625</v>
      </c>
    </row>
    <row r="380" spans="1:10">
      <c r="A380" s="5" t="s">
        <v>1659</v>
      </c>
      <c r="B380" s="6">
        <v>44895.763969004627</v>
      </c>
      <c r="C380" s="5" t="s">
        <v>1619</v>
      </c>
      <c r="D380" s="7">
        <v>492656</v>
      </c>
      <c r="E380" s="10" t="s">
        <v>1620</v>
      </c>
      <c r="H380" s="8">
        <v>98882.5</v>
      </c>
      <c r="I380" s="5" t="s">
        <v>15</v>
      </c>
      <c r="J380" s="5" t="s">
        <v>1621</v>
      </c>
    </row>
    <row r="381" spans="1:10">
      <c r="A381" s="5" t="s">
        <v>1659</v>
      </c>
      <c r="B381" s="6">
        <v>44895.763969004627</v>
      </c>
      <c r="C381" s="5" t="s">
        <v>1619</v>
      </c>
      <c r="D381" s="7">
        <v>467426</v>
      </c>
      <c r="E381" s="10" t="s">
        <v>130</v>
      </c>
      <c r="H381" s="8">
        <v>4176</v>
      </c>
      <c r="I381" s="5" t="s">
        <v>15</v>
      </c>
      <c r="J381" s="5" t="s">
        <v>1622</v>
      </c>
    </row>
    <row r="382" spans="1:10">
      <c r="A382" s="5" t="s">
        <v>1659</v>
      </c>
      <c r="B382" s="6">
        <v>44895.763969004627</v>
      </c>
      <c r="C382" s="5" t="s">
        <v>1619</v>
      </c>
      <c r="D382" s="7">
        <v>467423</v>
      </c>
      <c r="E382" s="10" t="s">
        <v>1620</v>
      </c>
      <c r="H382" s="8">
        <v>35294.300000000003</v>
      </c>
      <c r="I382" s="5" t="s">
        <v>15</v>
      </c>
      <c r="J382" s="5" t="s">
        <v>1622</v>
      </c>
    </row>
    <row r="383" spans="1:10">
      <c r="A383" s="5" t="s">
        <v>1659</v>
      </c>
      <c r="B383" s="6">
        <v>44895.763969004627</v>
      </c>
      <c r="C383" s="5" t="s">
        <v>1619</v>
      </c>
      <c r="D383" s="7"/>
      <c r="E383" s="10"/>
      <c r="F383" s="8">
        <v>7637.3</v>
      </c>
      <c r="I383" s="11" t="s">
        <v>9</v>
      </c>
      <c r="J383" s="5" t="s">
        <v>1622</v>
      </c>
    </row>
    <row r="384" spans="1:10">
      <c r="A384" s="5" t="s">
        <v>1659</v>
      </c>
      <c r="B384" s="6">
        <v>44895.763969004627</v>
      </c>
      <c r="C384" s="5" t="s">
        <v>1619</v>
      </c>
      <c r="D384" s="7"/>
      <c r="E384" s="10"/>
      <c r="F384" s="8">
        <v>130980.9</v>
      </c>
      <c r="I384" s="11" t="s">
        <v>9</v>
      </c>
      <c r="J384" s="5" t="s">
        <v>1631</v>
      </c>
    </row>
    <row r="385" spans="1:10">
      <c r="A385" s="5" t="s">
        <v>1659</v>
      </c>
      <c r="B385" s="6">
        <v>44895.763969004627</v>
      </c>
      <c r="C385" s="5" t="s">
        <v>1619</v>
      </c>
      <c r="D385" s="7"/>
      <c r="E385" s="10"/>
      <c r="F385" s="8">
        <v>16925.900000000001</v>
      </c>
      <c r="I385" s="11" t="s">
        <v>9</v>
      </c>
      <c r="J385" s="5" t="s">
        <v>1626</v>
      </c>
    </row>
    <row r="386" spans="1:10">
      <c r="A386" s="5" t="s">
        <v>1659</v>
      </c>
      <c r="B386" s="6">
        <v>44895.763969004627</v>
      </c>
      <c r="C386" s="5" t="s">
        <v>1619</v>
      </c>
      <c r="D386" s="7"/>
      <c r="E386" s="10"/>
      <c r="F386" s="8">
        <v>10641.1</v>
      </c>
      <c r="I386" s="11" t="s">
        <v>9</v>
      </c>
      <c r="J386" s="10" t="s">
        <v>1625</v>
      </c>
    </row>
    <row r="387" spans="1:10">
      <c r="A387" s="12" t="s">
        <v>21</v>
      </c>
      <c r="B387" s="3"/>
      <c r="C387" s="3"/>
      <c r="D387" s="7"/>
      <c r="E387" s="10"/>
      <c r="F387" s="19">
        <f>SUM(F375:G386)</f>
        <v>166185.19999999998</v>
      </c>
      <c r="H387" s="8"/>
      <c r="I387" s="11"/>
      <c r="J387" s="5"/>
    </row>
    <row r="388" spans="1:10" ht="15.75" customHeight="1">
      <c r="A388" s="13" t="s">
        <v>22</v>
      </c>
      <c r="B388" s="13" t="s">
        <v>23</v>
      </c>
      <c r="C388" s="13" t="s">
        <v>24</v>
      </c>
      <c r="D388" s="14">
        <v>112325492</v>
      </c>
      <c r="E388" s="10"/>
      <c r="H388" s="8"/>
      <c r="I388" s="11"/>
      <c r="J388" s="5"/>
    </row>
    <row r="391" spans="1:10">
      <c r="A391" s="1" t="s">
        <v>0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3" t="s">
        <v>136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88" t="s">
        <v>0</v>
      </c>
      <c r="B393" s="88" t="s">
        <v>2</v>
      </c>
      <c r="C393" s="88" t="s">
        <v>3</v>
      </c>
      <c r="D393" s="88" t="s">
        <v>4</v>
      </c>
      <c r="E393" s="88" t="s">
        <v>5</v>
      </c>
      <c r="F393" s="88" t="s">
        <v>6</v>
      </c>
      <c r="G393" s="90"/>
      <c r="H393" s="91"/>
      <c r="I393" s="88" t="s">
        <v>7</v>
      </c>
      <c r="J393" s="88" t="s">
        <v>8</v>
      </c>
    </row>
    <row r="394" spans="1:10">
      <c r="A394" s="89"/>
      <c r="B394" s="89"/>
      <c r="C394" s="89"/>
      <c r="D394" s="89"/>
      <c r="E394" s="89"/>
      <c r="F394" s="4" t="s">
        <v>9</v>
      </c>
      <c r="G394" s="4" t="s">
        <v>10</v>
      </c>
      <c r="H394" s="4" t="s">
        <v>11</v>
      </c>
      <c r="I394" s="89"/>
      <c r="J394" s="89"/>
    </row>
    <row r="395" spans="1:10">
      <c r="A395" s="5" t="s">
        <v>1660</v>
      </c>
      <c r="B395" s="6">
        <v>44896.772750416669</v>
      </c>
      <c r="C395" s="5" t="s">
        <v>1619</v>
      </c>
      <c r="D395" s="7">
        <v>885633</v>
      </c>
      <c r="E395" s="10" t="s">
        <v>130</v>
      </c>
      <c r="H395" s="8">
        <v>696</v>
      </c>
      <c r="I395" s="5" t="s">
        <v>15</v>
      </c>
      <c r="J395" s="5" t="s">
        <v>1621</v>
      </c>
    </row>
    <row r="396" spans="1:10">
      <c r="A396" s="5" t="s">
        <v>1660</v>
      </c>
      <c r="B396" s="6">
        <v>44896.772750416669</v>
      </c>
      <c r="C396" s="5" t="s">
        <v>1619</v>
      </c>
      <c r="D396" s="7">
        <v>885632</v>
      </c>
      <c r="E396" s="10" t="s">
        <v>1620</v>
      </c>
      <c r="H396" s="8">
        <v>57048.9</v>
      </c>
      <c r="I396" s="5" t="s">
        <v>15</v>
      </c>
      <c r="J396" s="5" t="s">
        <v>1621</v>
      </c>
    </row>
    <row r="397" spans="1:10">
      <c r="A397" s="5" t="s">
        <v>1660</v>
      </c>
      <c r="B397" s="6">
        <v>44896.772750416669</v>
      </c>
      <c r="C397" s="5" t="s">
        <v>1619</v>
      </c>
      <c r="D397" s="7">
        <v>467562</v>
      </c>
      <c r="E397" s="10" t="s">
        <v>1620</v>
      </c>
      <c r="H397" s="8">
        <v>31740</v>
      </c>
      <c r="I397" s="5" t="s">
        <v>15</v>
      </c>
      <c r="J397" s="5" t="s">
        <v>1622</v>
      </c>
    </row>
    <row r="398" spans="1:10">
      <c r="A398" s="5" t="s">
        <v>1660</v>
      </c>
      <c r="B398" s="6">
        <v>44896.772750416669</v>
      </c>
      <c r="C398" s="5" t="s">
        <v>1619</v>
      </c>
      <c r="D398" s="7"/>
      <c r="E398" s="10"/>
      <c r="F398" s="8">
        <v>2365.1999999999998</v>
      </c>
      <c r="I398" s="11" t="s">
        <v>9</v>
      </c>
      <c r="J398" s="5" t="s">
        <v>1622</v>
      </c>
    </row>
    <row r="399" spans="1:10">
      <c r="A399" s="12" t="s">
        <v>21</v>
      </c>
      <c r="B399" s="3"/>
      <c r="C399" s="3"/>
      <c r="D399" s="7"/>
      <c r="E399" s="10"/>
      <c r="G399" s="8"/>
      <c r="I399" s="11"/>
      <c r="J399" s="5"/>
    </row>
    <row r="400" spans="1:10" ht="15.75" customHeight="1">
      <c r="A400" s="13" t="s">
        <v>22</v>
      </c>
      <c r="B400" s="13" t="s">
        <v>23</v>
      </c>
      <c r="C400" s="13" t="s">
        <v>24</v>
      </c>
      <c r="D400" s="14">
        <v>112325493</v>
      </c>
      <c r="E400" s="10"/>
      <c r="G400" s="8"/>
      <c r="I400" s="11"/>
      <c r="J400" s="5"/>
    </row>
    <row r="403" spans="1:10">
      <c r="A403" s="1" t="s">
        <v>0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3" t="s">
        <v>139</v>
      </c>
      <c r="B404" s="2"/>
      <c r="C404" s="2"/>
      <c r="D404" s="2"/>
      <c r="E404" s="2"/>
      <c r="F404" s="2"/>
      <c r="G404" s="2"/>
      <c r="H404" s="2"/>
      <c r="I404" s="2"/>
      <c r="J404" s="2"/>
    </row>
    <row r="405" spans="1:10">
      <c r="A405" s="88" t="s">
        <v>0</v>
      </c>
      <c r="B405" s="88" t="s">
        <v>2</v>
      </c>
      <c r="C405" s="88" t="s">
        <v>3</v>
      </c>
      <c r="D405" s="88" t="s">
        <v>4</v>
      </c>
      <c r="E405" s="88" t="s">
        <v>5</v>
      </c>
      <c r="F405" s="88" t="s">
        <v>6</v>
      </c>
      <c r="G405" s="90"/>
      <c r="H405" s="91"/>
      <c r="I405" s="88" t="s">
        <v>7</v>
      </c>
      <c r="J405" s="88" t="s">
        <v>8</v>
      </c>
    </row>
    <row r="406" spans="1:10">
      <c r="A406" s="89"/>
      <c r="B406" s="89"/>
      <c r="C406" s="89"/>
      <c r="D406" s="89"/>
      <c r="E406" s="89"/>
      <c r="F406" s="4" t="s">
        <v>9</v>
      </c>
      <c r="G406" s="4" t="s">
        <v>10</v>
      </c>
      <c r="H406" s="4" t="s">
        <v>11</v>
      </c>
      <c r="I406" s="89"/>
      <c r="J406" s="89"/>
    </row>
    <row r="407" spans="1:10">
      <c r="A407" s="5" t="s">
        <v>1661</v>
      </c>
      <c r="B407" s="6">
        <v>44897.747667407413</v>
      </c>
      <c r="C407" s="5" t="s">
        <v>1619</v>
      </c>
      <c r="D407" s="9">
        <v>45143351957</v>
      </c>
      <c r="E407" s="10" t="s">
        <v>1620</v>
      </c>
      <c r="H407" s="8">
        <v>31896.400000000001</v>
      </c>
      <c r="I407" s="5" t="s">
        <v>15</v>
      </c>
      <c r="J407" s="5" t="s">
        <v>1630</v>
      </c>
    </row>
    <row r="408" spans="1:10">
      <c r="A408" s="5" t="s">
        <v>1661</v>
      </c>
      <c r="B408" s="6">
        <v>44897.747667407413</v>
      </c>
      <c r="C408" s="5" t="s">
        <v>1619</v>
      </c>
      <c r="D408" s="7">
        <v>493106</v>
      </c>
      <c r="E408" s="10" t="s">
        <v>130</v>
      </c>
      <c r="H408" s="8">
        <v>2088</v>
      </c>
      <c r="I408" s="5" t="s">
        <v>15</v>
      </c>
      <c r="J408" s="5" t="s">
        <v>1621</v>
      </c>
    </row>
    <row r="409" spans="1:10">
      <c r="A409" s="5" t="s">
        <v>1661</v>
      </c>
      <c r="B409" s="6">
        <v>44897.747667407413</v>
      </c>
      <c r="C409" s="5" t="s">
        <v>1619</v>
      </c>
      <c r="D409" s="7">
        <v>493105</v>
      </c>
      <c r="E409" s="10" t="s">
        <v>1620</v>
      </c>
      <c r="H409" s="8">
        <v>33474.300000000003</v>
      </c>
      <c r="I409" s="5" t="s">
        <v>15</v>
      </c>
      <c r="J409" s="5" t="s">
        <v>1621</v>
      </c>
    </row>
    <row r="410" spans="1:10">
      <c r="A410" s="5" t="s">
        <v>1661</v>
      </c>
      <c r="B410" s="6">
        <v>44897.747667407413</v>
      </c>
      <c r="C410" s="5" t="s">
        <v>1619</v>
      </c>
      <c r="D410" s="7">
        <v>885864</v>
      </c>
      <c r="E410" s="10" t="s">
        <v>1620</v>
      </c>
      <c r="H410" s="8">
        <v>9066.4</v>
      </c>
      <c r="I410" s="5" t="s">
        <v>15</v>
      </c>
      <c r="J410" s="5" t="s">
        <v>1622</v>
      </c>
    </row>
    <row r="411" spans="1:10">
      <c r="A411" s="5" t="s">
        <v>1661</v>
      </c>
      <c r="B411" s="6">
        <v>44897.747667407413</v>
      </c>
      <c r="C411" s="5" t="s">
        <v>1619</v>
      </c>
      <c r="D411" s="9">
        <v>45143354668</v>
      </c>
      <c r="E411" s="10" t="s">
        <v>1620</v>
      </c>
      <c r="H411" s="8">
        <v>859.96</v>
      </c>
      <c r="I411" s="5" t="s">
        <v>15</v>
      </c>
      <c r="J411" s="5" t="s">
        <v>1630</v>
      </c>
    </row>
    <row r="412" spans="1:10">
      <c r="A412" s="5" t="s">
        <v>1661</v>
      </c>
      <c r="B412" s="6">
        <v>44897.747667407413</v>
      </c>
      <c r="C412" s="5" t="s">
        <v>1619</v>
      </c>
      <c r="D412" s="7"/>
      <c r="E412" s="10"/>
      <c r="F412" s="8">
        <v>5060.1000000000004</v>
      </c>
      <c r="I412" s="11" t="s">
        <v>9</v>
      </c>
      <c r="J412" s="5" t="s">
        <v>1626</v>
      </c>
    </row>
    <row r="413" spans="1:10">
      <c r="A413" s="5" t="s">
        <v>1661</v>
      </c>
      <c r="B413" s="6">
        <v>44897.747667407413</v>
      </c>
      <c r="C413" s="5" t="s">
        <v>1619</v>
      </c>
      <c r="D413" s="7"/>
      <c r="E413" s="10"/>
      <c r="F413" s="8">
        <v>10621.4</v>
      </c>
      <c r="I413" s="11" t="s">
        <v>9</v>
      </c>
      <c r="J413" s="10" t="s">
        <v>1625</v>
      </c>
    </row>
    <row r="414" spans="1:10">
      <c r="A414" s="12" t="s">
        <v>21</v>
      </c>
      <c r="B414" s="3"/>
      <c r="C414" s="3"/>
      <c r="D414" s="7"/>
      <c r="E414" s="10"/>
      <c r="F414" s="20">
        <f>SUM(F407:G413)</f>
        <v>15681.5</v>
      </c>
      <c r="H414" s="8"/>
      <c r="I414" s="11"/>
      <c r="J414" s="10"/>
    </row>
    <row r="415" spans="1:10" ht="15.75" customHeight="1">
      <c r="A415" s="13" t="s">
        <v>22</v>
      </c>
      <c r="B415" s="13" t="s">
        <v>23</v>
      </c>
      <c r="C415" s="13" t="s">
        <v>24</v>
      </c>
      <c r="D415" s="14">
        <v>112370480</v>
      </c>
      <c r="E415" s="10"/>
      <c r="H415" s="8"/>
      <c r="I415" s="11"/>
      <c r="J415" s="10"/>
    </row>
    <row r="417" spans="1:10">
      <c r="A417" s="37" t="s">
        <v>1662</v>
      </c>
      <c r="B417" s="44"/>
      <c r="C417" s="44"/>
      <c r="D417" s="44"/>
      <c r="E417" s="44"/>
      <c r="F417" s="44"/>
    </row>
    <row r="422" spans="1:10">
      <c r="A422" s="1" t="s">
        <v>0</v>
      </c>
      <c r="B422" s="2"/>
      <c r="C422" s="2"/>
      <c r="D422" s="2"/>
      <c r="E422" s="2"/>
      <c r="F422" s="2"/>
      <c r="G422" s="2"/>
      <c r="H422" s="2"/>
      <c r="I422" s="2"/>
      <c r="J422" s="2"/>
    </row>
    <row r="423" spans="1:10">
      <c r="A423" s="3" t="s">
        <v>143</v>
      </c>
      <c r="B423" s="2"/>
      <c r="C423" s="2"/>
      <c r="D423" s="2"/>
      <c r="E423" s="2"/>
      <c r="F423" s="2"/>
      <c r="G423" s="2"/>
      <c r="H423" s="2"/>
      <c r="I423" s="2"/>
      <c r="J423" s="2"/>
    </row>
    <row r="424" spans="1:10">
      <c r="A424" s="88" t="s">
        <v>0</v>
      </c>
      <c r="B424" s="88" t="s">
        <v>2</v>
      </c>
      <c r="C424" s="88" t="s">
        <v>3</v>
      </c>
      <c r="D424" s="88" t="s">
        <v>4</v>
      </c>
      <c r="E424" s="88" t="s">
        <v>5</v>
      </c>
      <c r="F424" s="88" t="s">
        <v>6</v>
      </c>
      <c r="G424" s="90"/>
      <c r="H424" s="91"/>
      <c r="I424" s="88" t="s">
        <v>7</v>
      </c>
      <c r="J424" s="88" t="s">
        <v>8</v>
      </c>
    </row>
    <row r="425" spans="1:10">
      <c r="A425" s="89"/>
      <c r="B425" s="89"/>
      <c r="C425" s="89"/>
      <c r="D425" s="89"/>
      <c r="E425" s="89"/>
      <c r="F425" s="4" t="s">
        <v>9</v>
      </c>
      <c r="G425" s="4" t="s">
        <v>10</v>
      </c>
      <c r="H425" s="4" t="s">
        <v>11</v>
      </c>
      <c r="I425" s="89"/>
      <c r="J425" s="89"/>
    </row>
    <row r="426" spans="1:10">
      <c r="A426" s="15" t="s">
        <v>1363</v>
      </c>
      <c r="B426" s="16"/>
      <c r="C426" s="17"/>
      <c r="D426" s="7"/>
      <c r="E426" s="10"/>
      <c r="F426" s="8"/>
      <c r="I426" s="11"/>
      <c r="J426" s="5"/>
    </row>
    <row r="427" spans="1:10">
      <c r="A427" s="12" t="s">
        <v>21</v>
      </c>
      <c r="B427" s="3"/>
      <c r="C427" s="3"/>
      <c r="D427" s="7"/>
      <c r="E427" s="10"/>
      <c r="F427" s="76"/>
      <c r="G427" s="8"/>
      <c r="I427" s="11"/>
      <c r="J427" s="5"/>
    </row>
    <row r="428" spans="1:10">
      <c r="A428" s="13" t="s">
        <v>22</v>
      </c>
      <c r="B428" s="13" t="s">
        <v>23</v>
      </c>
      <c r="C428" s="13" t="s">
        <v>24</v>
      </c>
      <c r="D428" s="7"/>
      <c r="E428" s="10"/>
      <c r="G428" s="8"/>
      <c r="I428" s="11"/>
      <c r="J428" s="5"/>
    </row>
    <row r="431" spans="1:10">
      <c r="A431" s="1" t="s">
        <v>0</v>
      </c>
      <c r="B431" s="2"/>
      <c r="C431" s="2"/>
      <c r="D431" s="2"/>
      <c r="E431" s="2"/>
      <c r="F431" s="2"/>
      <c r="G431" s="2"/>
      <c r="H431" s="2"/>
      <c r="I431" s="2"/>
      <c r="J431" s="2"/>
    </row>
    <row r="432" spans="1:10">
      <c r="A432" s="3" t="s">
        <v>146</v>
      </c>
      <c r="B432" s="2"/>
      <c r="C432" s="2"/>
      <c r="D432" s="2"/>
      <c r="E432" s="2"/>
      <c r="F432" s="2"/>
      <c r="G432" s="2"/>
      <c r="H432" s="2"/>
      <c r="I432" s="2"/>
      <c r="J432" s="2"/>
    </row>
    <row r="433" spans="1:10">
      <c r="A433" s="88" t="s">
        <v>0</v>
      </c>
      <c r="B433" s="88" t="s">
        <v>2</v>
      </c>
      <c r="C433" s="88" t="s">
        <v>3</v>
      </c>
      <c r="D433" s="88" t="s">
        <v>4</v>
      </c>
      <c r="E433" s="88" t="s">
        <v>5</v>
      </c>
      <c r="F433" s="88" t="s">
        <v>6</v>
      </c>
      <c r="G433" s="90"/>
      <c r="H433" s="91"/>
      <c r="I433" s="88" t="s">
        <v>7</v>
      </c>
      <c r="J433" s="88" t="s">
        <v>8</v>
      </c>
    </row>
    <row r="434" spans="1:10">
      <c r="A434" s="89"/>
      <c r="B434" s="89"/>
      <c r="C434" s="89"/>
      <c r="D434" s="89"/>
      <c r="E434" s="89"/>
      <c r="F434" s="4" t="s">
        <v>9</v>
      </c>
      <c r="G434" s="4" t="s">
        <v>10</v>
      </c>
      <c r="H434" s="4" t="s">
        <v>11</v>
      </c>
      <c r="I434" s="89"/>
      <c r="J434" s="89"/>
    </row>
    <row r="435" spans="1:10">
      <c r="A435" s="5" t="s">
        <v>1663</v>
      </c>
      <c r="B435" s="6">
        <v>44900.697617349528</v>
      </c>
      <c r="C435" s="5" t="s">
        <v>1619</v>
      </c>
      <c r="D435" s="9">
        <v>45163079097</v>
      </c>
      <c r="E435" s="10" t="s">
        <v>1620</v>
      </c>
      <c r="H435" s="8">
        <v>356.4</v>
      </c>
      <c r="I435" s="5" t="s">
        <v>15</v>
      </c>
      <c r="J435" s="5" t="s">
        <v>1626</v>
      </c>
    </row>
    <row r="436" spans="1:10">
      <c r="A436" s="5" t="s">
        <v>1663</v>
      </c>
      <c r="B436" s="6">
        <v>44900.697617349528</v>
      </c>
      <c r="C436" s="5" t="s">
        <v>1619</v>
      </c>
      <c r="D436" s="7">
        <v>493266</v>
      </c>
      <c r="E436" s="10" t="s">
        <v>1620</v>
      </c>
      <c r="H436" s="8">
        <v>17883.18</v>
      </c>
      <c r="I436" s="5" t="s">
        <v>15</v>
      </c>
      <c r="J436" s="5" t="s">
        <v>1622</v>
      </c>
    </row>
    <row r="437" spans="1:10">
      <c r="A437" s="5" t="s">
        <v>1663</v>
      </c>
      <c r="B437" s="6">
        <v>44900.697617349528</v>
      </c>
      <c r="C437" s="5" t="s">
        <v>1619</v>
      </c>
      <c r="D437" s="7">
        <v>493267</v>
      </c>
      <c r="E437" s="10" t="s">
        <v>1620</v>
      </c>
      <c r="H437" s="8">
        <v>3525.7</v>
      </c>
      <c r="I437" s="5" t="s">
        <v>15</v>
      </c>
      <c r="J437" s="5" t="s">
        <v>1622</v>
      </c>
    </row>
    <row r="438" spans="1:10">
      <c r="A438" s="5" t="s">
        <v>1663</v>
      </c>
      <c r="B438" s="6">
        <v>44900.697617349528</v>
      </c>
      <c r="C438" s="5" t="s">
        <v>1619</v>
      </c>
      <c r="D438" s="7">
        <v>445149</v>
      </c>
      <c r="E438" s="10" t="s">
        <v>1620</v>
      </c>
      <c r="H438" s="8">
        <v>17512.400000000001</v>
      </c>
      <c r="I438" s="5" t="s">
        <v>15</v>
      </c>
      <c r="J438" s="5" t="s">
        <v>1622</v>
      </c>
    </row>
    <row r="439" spans="1:10">
      <c r="A439" s="5" t="s">
        <v>1663</v>
      </c>
      <c r="B439" s="6">
        <v>44900.697617349528</v>
      </c>
      <c r="C439" s="5" t="s">
        <v>1619</v>
      </c>
      <c r="D439" s="7">
        <v>493492</v>
      </c>
      <c r="E439" s="10" t="s">
        <v>1620</v>
      </c>
      <c r="H439" s="8">
        <v>67582</v>
      </c>
      <c r="I439" s="5" t="s">
        <v>15</v>
      </c>
      <c r="J439" s="5" t="s">
        <v>1621</v>
      </c>
    </row>
    <row r="440" spans="1:10">
      <c r="A440" s="5" t="s">
        <v>1663</v>
      </c>
      <c r="B440" s="6">
        <v>44900.697617349528</v>
      </c>
      <c r="C440" s="5" t="s">
        <v>1619</v>
      </c>
      <c r="D440" s="7"/>
      <c r="E440" s="10"/>
      <c r="F440" s="8">
        <v>7986.6</v>
      </c>
      <c r="I440" s="11" t="s">
        <v>9</v>
      </c>
      <c r="J440" s="5" t="s">
        <v>1628</v>
      </c>
    </row>
    <row r="441" spans="1:10">
      <c r="A441" s="5" t="s">
        <v>1663</v>
      </c>
      <c r="B441" s="6">
        <v>44900.697617349528</v>
      </c>
      <c r="C441" s="5" t="s">
        <v>1619</v>
      </c>
      <c r="D441" s="7"/>
      <c r="E441" s="10"/>
      <c r="F441" s="8">
        <v>48539.199999999997</v>
      </c>
      <c r="I441" s="11" t="s">
        <v>9</v>
      </c>
      <c r="J441" s="5" t="s">
        <v>1621</v>
      </c>
    </row>
    <row r="442" spans="1:10">
      <c r="A442" s="5" t="s">
        <v>1663</v>
      </c>
      <c r="B442" s="6">
        <v>44900.697617349528</v>
      </c>
      <c r="C442" s="5" t="s">
        <v>1619</v>
      </c>
      <c r="D442" s="7"/>
      <c r="E442" s="10"/>
      <c r="F442" s="8">
        <v>28298</v>
      </c>
      <c r="I442" s="11" t="s">
        <v>9</v>
      </c>
      <c r="J442" s="5" t="s">
        <v>1626</v>
      </c>
    </row>
    <row r="443" spans="1:10">
      <c r="A443" s="5" t="s">
        <v>1663</v>
      </c>
      <c r="B443" s="6">
        <v>44900.697617349528</v>
      </c>
      <c r="C443" s="5" t="s">
        <v>1619</v>
      </c>
      <c r="D443" s="7"/>
      <c r="E443" s="10"/>
      <c r="F443" s="8">
        <v>13345.9</v>
      </c>
      <c r="I443" s="11" t="s">
        <v>9</v>
      </c>
      <c r="J443" s="10" t="s">
        <v>1625</v>
      </c>
    </row>
    <row r="444" spans="1:10">
      <c r="A444" s="12" t="s">
        <v>21</v>
      </c>
      <c r="B444" s="3"/>
      <c r="C444" s="3"/>
      <c r="D444" s="26">
        <f>92601.7+5568</f>
        <v>98169.7</v>
      </c>
      <c r="E444" s="10"/>
      <c r="F444" s="19">
        <f>SUM(F435:G443)</f>
        <v>98169.699999999983</v>
      </c>
      <c r="H444" s="8"/>
      <c r="I444" s="11"/>
      <c r="J444" s="5"/>
    </row>
    <row r="445" spans="1:10">
      <c r="A445" s="13" t="s">
        <v>22</v>
      </c>
      <c r="B445" s="13" t="s">
        <v>23</v>
      </c>
      <c r="C445" s="13" t="s">
        <v>24</v>
      </c>
      <c r="D445" s="7"/>
      <c r="E445" s="10"/>
      <c r="H445" s="8"/>
      <c r="I445" s="11"/>
      <c r="J445" s="5"/>
    </row>
    <row r="446" spans="1:10" ht="15.75" customHeight="1">
      <c r="D446" s="14">
        <v>112370481</v>
      </c>
    </row>
    <row r="447" spans="1:10" ht="15.75" customHeight="1">
      <c r="D447" s="14">
        <v>112370617</v>
      </c>
    </row>
    <row r="449" spans="1:10">
      <c r="A449" s="1" t="s">
        <v>0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3" t="s">
        <v>152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88" t="s">
        <v>0</v>
      </c>
      <c r="B451" s="88" t="s">
        <v>2</v>
      </c>
      <c r="C451" s="88" t="s">
        <v>3</v>
      </c>
      <c r="D451" s="88" t="s">
        <v>4</v>
      </c>
      <c r="E451" s="88" t="s">
        <v>5</v>
      </c>
      <c r="F451" s="88" t="s">
        <v>6</v>
      </c>
      <c r="G451" s="90"/>
      <c r="H451" s="91"/>
      <c r="I451" s="88" t="s">
        <v>7</v>
      </c>
      <c r="J451" s="88" t="s">
        <v>8</v>
      </c>
    </row>
    <row r="452" spans="1:10">
      <c r="A452" s="89"/>
      <c r="B452" s="89"/>
      <c r="C452" s="89"/>
      <c r="D452" s="89"/>
      <c r="E452" s="89"/>
      <c r="F452" s="4" t="s">
        <v>9</v>
      </c>
      <c r="G452" s="4" t="s">
        <v>10</v>
      </c>
      <c r="H452" s="4" t="s">
        <v>11</v>
      </c>
      <c r="I452" s="89"/>
      <c r="J452" s="89"/>
    </row>
    <row r="453" spans="1:10">
      <c r="A453" s="5" t="s">
        <v>1664</v>
      </c>
      <c r="B453" s="6">
        <v>44901.715882523153</v>
      </c>
      <c r="C453" s="5" t="s">
        <v>1619</v>
      </c>
      <c r="D453" s="7"/>
      <c r="E453" s="10"/>
      <c r="G453" s="8">
        <v>18563.89</v>
      </c>
      <c r="I453" s="11" t="s">
        <v>10</v>
      </c>
      <c r="J453" s="5" t="s">
        <v>1630</v>
      </c>
    </row>
    <row r="454" spans="1:10">
      <c r="A454" s="5" t="s">
        <v>1664</v>
      </c>
      <c r="B454" s="6">
        <v>44901.715882523153</v>
      </c>
      <c r="C454" s="5" t="s">
        <v>1619</v>
      </c>
      <c r="D454" s="7">
        <v>573331</v>
      </c>
      <c r="E454" s="10" t="s">
        <v>1620</v>
      </c>
      <c r="H454" s="8">
        <v>67063.600000000006</v>
      </c>
      <c r="I454" s="5" t="s">
        <v>15</v>
      </c>
      <c r="J454" s="5" t="s">
        <v>1622</v>
      </c>
    </row>
    <row r="455" spans="1:10">
      <c r="A455" s="5" t="s">
        <v>1664</v>
      </c>
      <c r="B455" s="6">
        <v>44901.715882523153</v>
      </c>
      <c r="C455" s="5" t="s">
        <v>1619</v>
      </c>
      <c r="D455" s="7">
        <v>493729</v>
      </c>
      <c r="E455" s="10" t="s">
        <v>1620</v>
      </c>
      <c r="H455" s="8">
        <v>51582.5</v>
      </c>
      <c r="I455" s="5" t="s">
        <v>15</v>
      </c>
      <c r="J455" s="5" t="s">
        <v>1621</v>
      </c>
    </row>
    <row r="456" spans="1:10">
      <c r="A456" s="5" t="s">
        <v>1664</v>
      </c>
      <c r="B456" s="6">
        <v>44901.715882523153</v>
      </c>
      <c r="C456" s="5" t="s">
        <v>1619</v>
      </c>
      <c r="D456" s="7"/>
      <c r="E456" s="10"/>
      <c r="F456" s="8">
        <v>7963.3</v>
      </c>
      <c r="I456" s="11" t="s">
        <v>9</v>
      </c>
      <c r="J456" s="5" t="s">
        <v>1626</v>
      </c>
    </row>
    <row r="457" spans="1:10">
      <c r="A457" s="5" t="s">
        <v>1664</v>
      </c>
      <c r="B457" s="6">
        <v>44901.715882523153</v>
      </c>
      <c r="C457" s="5" t="s">
        <v>1619</v>
      </c>
      <c r="D457" s="7"/>
      <c r="E457" s="10"/>
      <c r="F457" s="8">
        <v>3555</v>
      </c>
      <c r="I457" s="11" t="s">
        <v>9</v>
      </c>
      <c r="J457" s="10" t="s">
        <v>1625</v>
      </c>
    </row>
    <row r="458" spans="1:10">
      <c r="A458" s="12" t="s">
        <v>21</v>
      </c>
      <c r="B458" s="3"/>
      <c r="C458" s="3"/>
      <c r="D458" s="7"/>
      <c r="E458" s="10"/>
      <c r="F458" s="25">
        <f>SUM(F453:G457)</f>
        <v>30082.19</v>
      </c>
      <c r="H458" s="8"/>
      <c r="I458" s="11"/>
      <c r="J458" s="10"/>
    </row>
    <row r="459" spans="1:10" ht="15.75" customHeight="1">
      <c r="A459" s="13" t="s">
        <v>22</v>
      </c>
      <c r="B459" s="13" t="s">
        <v>23</v>
      </c>
      <c r="C459" s="13" t="s">
        <v>24</v>
      </c>
      <c r="D459" s="14">
        <v>112370487</v>
      </c>
      <c r="E459" s="10"/>
      <c r="H459" s="8"/>
      <c r="I459" s="11"/>
      <c r="J459" s="10"/>
    </row>
    <row r="462" spans="1:10">
      <c r="A462" s="1" t="s">
        <v>0</v>
      </c>
      <c r="B462" s="2"/>
      <c r="C462" s="2"/>
      <c r="D462" s="2"/>
      <c r="E462" s="2"/>
      <c r="F462" s="2"/>
      <c r="G462" s="2"/>
      <c r="H462" s="2"/>
      <c r="I462" s="2"/>
      <c r="J462" s="2"/>
    </row>
    <row r="463" spans="1:10">
      <c r="A463" s="3" t="s">
        <v>155</v>
      </c>
      <c r="B463" s="2"/>
      <c r="C463" s="2"/>
      <c r="D463" s="2"/>
      <c r="E463" s="2"/>
      <c r="F463" s="2"/>
      <c r="G463" s="2"/>
      <c r="H463" s="2"/>
      <c r="I463" s="2"/>
      <c r="J463" s="2"/>
    </row>
    <row r="464" spans="1:10">
      <c r="A464" s="88" t="s">
        <v>0</v>
      </c>
      <c r="B464" s="88" t="s">
        <v>2</v>
      </c>
      <c r="C464" s="88" t="s">
        <v>3</v>
      </c>
      <c r="D464" s="88" t="s">
        <v>4</v>
      </c>
      <c r="E464" s="88" t="s">
        <v>5</v>
      </c>
      <c r="F464" s="88" t="s">
        <v>6</v>
      </c>
      <c r="G464" s="90"/>
      <c r="H464" s="91"/>
      <c r="I464" s="88" t="s">
        <v>7</v>
      </c>
      <c r="J464" s="88" t="s">
        <v>8</v>
      </c>
    </row>
    <row r="465" spans="1:10">
      <c r="A465" s="89"/>
      <c r="B465" s="89"/>
      <c r="C465" s="89"/>
      <c r="D465" s="89"/>
      <c r="E465" s="89"/>
      <c r="F465" s="4" t="s">
        <v>9</v>
      </c>
      <c r="G465" s="4" t="s">
        <v>10</v>
      </c>
      <c r="H465" s="4" t="s">
        <v>11</v>
      </c>
      <c r="I465" s="89"/>
      <c r="J465" s="89"/>
    </row>
    <row r="466" spans="1:10">
      <c r="A466" s="5" t="s">
        <v>1665</v>
      </c>
      <c r="B466" s="6">
        <v>44902.708249976851</v>
      </c>
      <c r="C466" s="5" t="s">
        <v>1619</v>
      </c>
      <c r="D466" s="7"/>
      <c r="E466" s="10"/>
      <c r="G466" s="8">
        <v>6414.64</v>
      </c>
      <c r="I466" s="11" t="s">
        <v>10</v>
      </c>
      <c r="J466" s="10" t="s">
        <v>1625</v>
      </c>
    </row>
    <row r="467" spans="1:10">
      <c r="A467" s="5" t="s">
        <v>1665</v>
      </c>
      <c r="B467" s="6">
        <v>44902.708249976851</v>
      </c>
      <c r="C467" s="5" t="s">
        <v>1619</v>
      </c>
      <c r="D467" s="9">
        <v>45143241073</v>
      </c>
      <c r="E467" s="10" t="s">
        <v>1620</v>
      </c>
      <c r="H467" s="8">
        <v>237.6</v>
      </c>
      <c r="I467" s="5" t="s">
        <v>15</v>
      </c>
      <c r="J467" s="10" t="s">
        <v>1625</v>
      </c>
    </row>
    <row r="468" spans="1:10">
      <c r="A468" s="5" t="s">
        <v>1665</v>
      </c>
      <c r="B468" s="6">
        <v>44902.708249976851</v>
      </c>
      <c r="C468" s="5" t="s">
        <v>1619</v>
      </c>
      <c r="D468" s="7">
        <v>417693</v>
      </c>
      <c r="E468" s="10" t="s">
        <v>1620</v>
      </c>
      <c r="H468" s="8">
        <v>71581.100000000006</v>
      </c>
      <c r="I468" s="5" t="s">
        <v>15</v>
      </c>
      <c r="J468" s="5" t="s">
        <v>1621</v>
      </c>
    </row>
    <row r="469" spans="1:10">
      <c r="A469" s="5" t="s">
        <v>1665</v>
      </c>
      <c r="B469" s="6">
        <v>44902.708249976851</v>
      </c>
      <c r="C469" s="5" t="s">
        <v>1619</v>
      </c>
      <c r="D469" s="7">
        <v>468481</v>
      </c>
      <c r="E469" s="10" t="s">
        <v>1620</v>
      </c>
      <c r="H469" s="8">
        <v>31504.2</v>
      </c>
      <c r="I469" s="5" t="s">
        <v>15</v>
      </c>
      <c r="J469" s="5" t="s">
        <v>1622</v>
      </c>
    </row>
    <row r="470" spans="1:10">
      <c r="A470" s="5" t="s">
        <v>1665</v>
      </c>
      <c r="B470" s="6">
        <v>44902.708249976851</v>
      </c>
      <c r="C470" s="5" t="s">
        <v>1619</v>
      </c>
      <c r="D470" s="7"/>
      <c r="E470" s="10"/>
      <c r="F470" s="8">
        <v>19078.400000000001</v>
      </c>
      <c r="I470" s="11" t="s">
        <v>9</v>
      </c>
      <c r="J470" s="5" t="s">
        <v>1628</v>
      </c>
    </row>
    <row r="471" spans="1:10">
      <c r="A471" s="5" t="s">
        <v>1665</v>
      </c>
      <c r="B471" s="6">
        <v>44902.708249976851</v>
      </c>
      <c r="C471" s="5" t="s">
        <v>1619</v>
      </c>
      <c r="D471" s="7"/>
      <c r="E471" s="10"/>
      <c r="F471" s="8">
        <v>28165.9</v>
      </c>
      <c r="I471" s="11" t="s">
        <v>9</v>
      </c>
      <c r="J471" s="5" t="s">
        <v>1626</v>
      </c>
    </row>
    <row r="472" spans="1:10">
      <c r="A472" s="5" t="s">
        <v>1665</v>
      </c>
      <c r="B472" s="6">
        <v>44902.708249976851</v>
      </c>
      <c r="C472" s="5" t="s">
        <v>1619</v>
      </c>
      <c r="D472" s="7"/>
      <c r="E472" s="10"/>
      <c r="F472" s="8">
        <v>3869.1</v>
      </c>
      <c r="I472" s="11" t="s">
        <v>9</v>
      </c>
      <c r="J472" s="10" t="s">
        <v>1625</v>
      </c>
    </row>
    <row r="473" spans="1:10">
      <c r="A473" s="12" t="s">
        <v>21</v>
      </c>
      <c r="B473" s="3"/>
      <c r="C473" s="3"/>
      <c r="D473" s="7"/>
      <c r="E473" s="10"/>
      <c r="F473" s="19">
        <f>SUM(F466:G472)</f>
        <v>57528.04</v>
      </c>
      <c r="H473" s="8"/>
      <c r="I473" s="11"/>
      <c r="J473" s="5"/>
    </row>
    <row r="474" spans="1:10" ht="15.75" customHeight="1">
      <c r="A474" s="13" t="s">
        <v>22</v>
      </c>
      <c r="B474" s="13" t="s">
        <v>23</v>
      </c>
      <c r="C474" s="13" t="s">
        <v>24</v>
      </c>
      <c r="D474" s="14">
        <v>112387944</v>
      </c>
      <c r="E474" s="10"/>
      <c r="H474" s="8"/>
      <c r="I474" s="11"/>
      <c r="J474" s="5"/>
    </row>
    <row r="477" spans="1:10">
      <c r="A477" s="1" t="s">
        <v>0</v>
      </c>
      <c r="B477" s="2"/>
      <c r="C477" s="2"/>
      <c r="D477" s="2"/>
      <c r="E477" s="2"/>
      <c r="F477" s="2"/>
      <c r="G477" s="2"/>
      <c r="H477" s="2"/>
      <c r="I477" s="2"/>
      <c r="J477" s="2"/>
    </row>
    <row r="478" spans="1:10">
      <c r="A478" s="3" t="s">
        <v>159</v>
      </c>
      <c r="B478" s="2"/>
      <c r="C478" s="2"/>
      <c r="D478" s="2"/>
      <c r="E478" s="2"/>
      <c r="F478" s="2"/>
      <c r="G478" s="2"/>
      <c r="H478" s="2"/>
      <c r="I478" s="2"/>
      <c r="J478" s="2"/>
    </row>
    <row r="479" spans="1:10">
      <c r="A479" s="88" t="s">
        <v>0</v>
      </c>
      <c r="B479" s="88" t="s">
        <v>2</v>
      </c>
      <c r="C479" s="88" t="s">
        <v>3</v>
      </c>
      <c r="D479" s="88" t="s">
        <v>4</v>
      </c>
      <c r="E479" s="88" t="s">
        <v>5</v>
      </c>
      <c r="F479" s="88" t="s">
        <v>6</v>
      </c>
      <c r="G479" s="90"/>
      <c r="H479" s="91"/>
      <c r="I479" s="88" t="s">
        <v>7</v>
      </c>
      <c r="J479" s="88" t="s">
        <v>8</v>
      </c>
    </row>
    <row r="480" spans="1:10">
      <c r="A480" s="89"/>
      <c r="B480" s="89"/>
      <c r="C480" s="89"/>
      <c r="D480" s="89"/>
      <c r="E480" s="89"/>
      <c r="F480" s="4" t="s">
        <v>9</v>
      </c>
      <c r="G480" s="4" t="s">
        <v>10</v>
      </c>
      <c r="H480" s="4" t="s">
        <v>11</v>
      </c>
      <c r="I480" s="89"/>
      <c r="J480" s="89"/>
    </row>
    <row r="481" spans="1:10">
      <c r="A481" s="5" t="s">
        <v>1666</v>
      </c>
      <c r="B481" s="6">
        <v>44903.715310856482</v>
      </c>
      <c r="C481" s="5" t="s">
        <v>1619</v>
      </c>
      <c r="D481" s="9">
        <v>45113142985</v>
      </c>
      <c r="E481" s="10" t="s">
        <v>1620</v>
      </c>
      <c r="H481" s="8">
        <v>4622.26</v>
      </c>
      <c r="I481" s="5" t="s">
        <v>15</v>
      </c>
      <c r="J481" s="5" t="s">
        <v>1622</v>
      </c>
    </row>
    <row r="482" spans="1:10">
      <c r="A482" s="5" t="s">
        <v>1666</v>
      </c>
      <c r="B482" s="6">
        <v>44903.715310856482</v>
      </c>
      <c r="C482" s="5" t="s">
        <v>1619</v>
      </c>
      <c r="D482" s="7">
        <v>417867</v>
      </c>
      <c r="E482" s="10" t="s">
        <v>1620</v>
      </c>
      <c r="H482" s="8">
        <v>26427.9</v>
      </c>
      <c r="I482" s="5" t="s">
        <v>15</v>
      </c>
      <c r="J482" s="5" t="s">
        <v>1622</v>
      </c>
    </row>
    <row r="483" spans="1:10">
      <c r="A483" s="5" t="s">
        <v>1666</v>
      </c>
      <c r="B483" s="6">
        <v>44903.715310856482</v>
      </c>
      <c r="C483" s="5" t="s">
        <v>1619</v>
      </c>
      <c r="D483" s="7"/>
      <c r="E483" s="10"/>
      <c r="F483" s="8">
        <v>25920.9</v>
      </c>
      <c r="I483" s="11" t="s">
        <v>9</v>
      </c>
      <c r="J483" s="5" t="s">
        <v>1628</v>
      </c>
    </row>
    <row r="484" spans="1:10">
      <c r="A484" s="5" t="s">
        <v>1666</v>
      </c>
      <c r="B484" s="6">
        <v>44903.715310856482</v>
      </c>
      <c r="C484" s="5" t="s">
        <v>1619</v>
      </c>
      <c r="D484" s="7"/>
      <c r="E484" s="10"/>
      <c r="F484" s="8">
        <v>2961.4</v>
      </c>
      <c r="I484" s="11" t="s">
        <v>9</v>
      </c>
      <c r="J484" s="5" t="s">
        <v>1626</v>
      </c>
    </row>
    <row r="485" spans="1:10">
      <c r="A485" s="5" t="s">
        <v>1666</v>
      </c>
      <c r="B485" s="6">
        <v>44903.715310856482</v>
      </c>
      <c r="C485" s="5" t="s">
        <v>1619</v>
      </c>
      <c r="D485" s="7"/>
      <c r="E485" s="10"/>
      <c r="F485" s="8">
        <v>3418.6</v>
      </c>
      <c r="I485" s="11" t="s">
        <v>9</v>
      </c>
      <c r="J485" s="10" t="s">
        <v>1625</v>
      </c>
    </row>
    <row r="486" spans="1:10">
      <c r="A486" s="12" t="s">
        <v>21</v>
      </c>
      <c r="B486" s="3"/>
      <c r="C486" s="3"/>
      <c r="D486" s="7"/>
      <c r="E486" s="10"/>
      <c r="F486" s="19">
        <f>SUM(F481:G485)</f>
        <v>32300.9</v>
      </c>
      <c r="H486" s="8"/>
      <c r="I486" s="11"/>
      <c r="J486" s="10"/>
    </row>
    <row r="487" spans="1:10" ht="15.75" customHeight="1">
      <c r="A487" s="13" t="s">
        <v>22</v>
      </c>
      <c r="B487" s="13" t="s">
        <v>23</v>
      </c>
      <c r="C487" s="13" t="s">
        <v>24</v>
      </c>
      <c r="D487" s="14">
        <v>112387945</v>
      </c>
      <c r="E487" s="10"/>
      <c r="H487" s="8"/>
      <c r="I487" s="11"/>
      <c r="J487" s="10"/>
    </row>
    <row r="488" spans="1:10">
      <c r="A488" s="5"/>
      <c r="B488" s="6"/>
      <c r="C488" s="5"/>
      <c r="D488" s="7"/>
      <c r="E488" s="10"/>
      <c r="H488" s="8"/>
      <c r="I488" s="11"/>
      <c r="J488" s="10"/>
    </row>
    <row r="490" spans="1:10">
      <c r="A490" s="1" t="s">
        <v>0</v>
      </c>
      <c r="B490" s="2"/>
      <c r="C490" s="2"/>
      <c r="D490" s="2"/>
      <c r="E490" s="2"/>
      <c r="F490" s="2"/>
      <c r="G490" s="2"/>
      <c r="H490" s="2"/>
      <c r="I490" s="2"/>
      <c r="J490" s="2"/>
    </row>
    <row r="491" spans="1:10">
      <c r="A491" s="3" t="s">
        <v>162</v>
      </c>
      <c r="B491" s="2"/>
      <c r="C491" s="2"/>
      <c r="D491" s="2"/>
      <c r="E491" s="2"/>
      <c r="F491" s="2"/>
      <c r="G491" s="2"/>
      <c r="H491" s="2"/>
      <c r="I491" s="2"/>
      <c r="J491" s="2"/>
    </row>
    <row r="492" spans="1:10">
      <c r="A492" s="88" t="s">
        <v>0</v>
      </c>
      <c r="B492" s="88" t="s">
        <v>2</v>
      </c>
      <c r="C492" s="88" t="s">
        <v>3</v>
      </c>
      <c r="D492" s="88" t="s">
        <v>4</v>
      </c>
      <c r="E492" s="88" t="s">
        <v>5</v>
      </c>
      <c r="F492" s="88" t="s">
        <v>6</v>
      </c>
      <c r="G492" s="90"/>
      <c r="H492" s="91"/>
      <c r="I492" s="88" t="s">
        <v>7</v>
      </c>
      <c r="J492" s="88" t="s">
        <v>8</v>
      </c>
    </row>
    <row r="493" spans="1:10">
      <c r="A493" s="89"/>
      <c r="B493" s="89"/>
      <c r="C493" s="89"/>
      <c r="D493" s="89"/>
      <c r="E493" s="89"/>
      <c r="F493" s="4" t="s">
        <v>9</v>
      </c>
      <c r="G493" s="4" t="s">
        <v>10</v>
      </c>
      <c r="H493" s="4" t="s">
        <v>11</v>
      </c>
      <c r="I493" s="89"/>
      <c r="J493" s="89"/>
    </row>
    <row r="494" spans="1:10">
      <c r="A494" s="5" t="s">
        <v>1667</v>
      </c>
      <c r="B494" s="6">
        <v>44904.703747893524</v>
      </c>
      <c r="C494" s="5" t="s">
        <v>1619</v>
      </c>
      <c r="D494" s="9">
        <v>45123127965</v>
      </c>
      <c r="E494" s="10" t="s">
        <v>1620</v>
      </c>
      <c r="H494" s="8">
        <v>68.72</v>
      </c>
      <c r="I494" s="5" t="s">
        <v>15</v>
      </c>
      <c r="J494" s="10" t="s">
        <v>1625</v>
      </c>
    </row>
    <row r="495" spans="1:10">
      <c r="A495" s="5" t="s">
        <v>1667</v>
      </c>
      <c r="B495" s="6">
        <v>44904.703747893524</v>
      </c>
      <c r="C495" s="5" t="s">
        <v>1619</v>
      </c>
      <c r="D495" s="7">
        <v>494263</v>
      </c>
      <c r="E495" s="10" t="s">
        <v>1620</v>
      </c>
      <c r="H495" s="8">
        <v>35353.4</v>
      </c>
      <c r="I495" s="5" t="s">
        <v>15</v>
      </c>
      <c r="J495" s="5" t="s">
        <v>1622</v>
      </c>
    </row>
    <row r="496" spans="1:10">
      <c r="A496" s="5" t="s">
        <v>1667</v>
      </c>
      <c r="B496" s="6">
        <v>44904.703747893524</v>
      </c>
      <c r="C496" s="5" t="s">
        <v>1619</v>
      </c>
      <c r="D496" s="7"/>
      <c r="E496" s="10"/>
      <c r="F496" s="8">
        <v>27367.599999999999</v>
      </c>
      <c r="I496" s="11" t="s">
        <v>9</v>
      </c>
      <c r="J496" s="5" t="s">
        <v>1628</v>
      </c>
    </row>
    <row r="497" spans="1:10">
      <c r="A497" s="5" t="s">
        <v>1667</v>
      </c>
      <c r="B497" s="6">
        <v>44904.703747893524</v>
      </c>
      <c r="C497" s="5" t="s">
        <v>1619</v>
      </c>
      <c r="F497" s="8">
        <v>52219.9</v>
      </c>
      <c r="I497" s="11" t="s">
        <v>9</v>
      </c>
      <c r="J497" s="5" t="s">
        <v>1621</v>
      </c>
    </row>
    <row r="498" spans="1:10">
      <c r="A498" s="5" t="s">
        <v>1667</v>
      </c>
      <c r="B498" s="6">
        <v>44904.703747893524</v>
      </c>
      <c r="C498" s="5" t="s">
        <v>1619</v>
      </c>
      <c r="F498" s="8">
        <v>10054.1</v>
      </c>
      <c r="I498" s="11" t="s">
        <v>9</v>
      </c>
      <c r="J498" s="5" t="s">
        <v>1626</v>
      </c>
    </row>
    <row r="499" spans="1:10">
      <c r="A499" s="5" t="s">
        <v>1667</v>
      </c>
      <c r="B499" s="6">
        <v>44904.703747893524</v>
      </c>
      <c r="C499" s="5" t="s">
        <v>1619</v>
      </c>
      <c r="F499" s="8">
        <v>8040</v>
      </c>
      <c r="I499" s="11" t="s">
        <v>9</v>
      </c>
      <c r="J499" s="10" t="s">
        <v>1658</v>
      </c>
    </row>
    <row r="500" spans="1:10">
      <c r="A500" s="5" t="s">
        <v>1667</v>
      </c>
      <c r="B500" s="6">
        <v>44904.703747893524</v>
      </c>
      <c r="C500" s="5" t="s">
        <v>1619</v>
      </c>
      <c r="F500" s="8">
        <v>3726</v>
      </c>
      <c r="I500" s="11" t="s">
        <v>10</v>
      </c>
      <c r="J500" s="10" t="s">
        <v>1625</v>
      </c>
    </row>
    <row r="501" spans="1:10">
      <c r="A501" s="5" t="s">
        <v>1667</v>
      </c>
      <c r="B501" s="6">
        <v>44904.703747893524</v>
      </c>
      <c r="C501" s="5" t="s">
        <v>1619</v>
      </c>
      <c r="F501" s="8">
        <v>5174.5</v>
      </c>
      <c r="I501" s="11" t="s">
        <v>9</v>
      </c>
      <c r="J501" s="10" t="s">
        <v>1625</v>
      </c>
    </row>
    <row r="502" spans="1:10">
      <c r="A502" s="12" t="s">
        <v>21</v>
      </c>
      <c r="B502" s="3"/>
      <c r="C502" s="3"/>
      <c r="F502" s="42">
        <f>SUM(F496:F501)</f>
        <v>106582.1</v>
      </c>
    </row>
    <row r="503" spans="1:10" ht="15.75" customHeight="1">
      <c r="A503" s="13" t="s">
        <v>22</v>
      </c>
      <c r="B503" s="13" t="s">
        <v>23</v>
      </c>
      <c r="C503" s="13" t="s">
        <v>24</v>
      </c>
      <c r="D503" s="14">
        <v>112399607</v>
      </c>
    </row>
    <row r="506" spans="1:10">
      <c r="A506" s="1" t="s">
        <v>0</v>
      </c>
      <c r="B506" s="2"/>
      <c r="C506" s="2"/>
      <c r="D506" s="2"/>
      <c r="E506" s="2"/>
      <c r="F506" s="2"/>
      <c r="G506" s="2"/>
      <c r="H506" s="2"/>
      <c r="I506" s="2"/>
      <c r="J506" s="2"/>
    </row>
    <row r="507" spans="1:10">
      <c r="A507" s="3" t="s">
        <v>167</v>
      </c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88" t="s">
        <v>0</v>
      </c>
      <c r="B508" s="88" t="s">
        <v>2</v>
      </c>
      <c r="C508" s="88" t="s">
        <v>3</v>
      </c>
      <c r="D508" s="88" t="s">
        <v>4</v>
      </c>
      <c r="E508" s="88" t="s">
        <v>5</v>
      </c>
      <c r="F508" s="88" t="s">
        <v>6</v>
      </c>
      <c r="G508" s="90"/>
      <c r="H508" s="91"/>
      <c r="I508" s="88" t="s">
        <v>7</v>
      </c>
      <c r="J508" s="88" t="s">
        <v>8</v>
      </c>
    </row>
    <row r="509" spans="1:10">
      <c r="A509" s="89"/>
      <c r="B509" s="89"/>
      <c r="C509" s="89"/>
      <c r="D509" s="89"/>
      <c r="E509" s="89"/>
      <c r="F509" s="4" t="s">
        <v>9</v>
      </c>
      <c r="G509" s="4" t="s">
        <v>10</v>
      </c>
      <c r="H509" s="4" t="s">
        <v>11</v>
      </c>
      <c r="I509" s="89"/>
      <c r="J509" s="89"/>
    </row>
    <row r="510" spans="1:10">
      <c r="A510" s="5" t="s">
        <v>1668</v>
      </c>
      <c r="B510" s="6">
        <v>44907.709089884258</v>
      </c>
      <c r="C510" s="5" t="s">
        <v>1619</v>
      </c>
      <c r="D510" s="9">
        <v>45153003916</v>
      </c>
      <c r="E510" s="10" t="s">
        <v>1620</v>
      </c>
      <c r="H510" s="8">
        <v>1645.2</v>
      </c>
      <c r="I510" s="5" t="s">
        <v>15</v>
      </c>
      <c r="J510" s="10" t="s">
        <v>1625</v>
      </c>
    </row>
    <row r="511" spans="1:10">
      <c r="A511" s="5" t="s">
        <v>1668</v>
      </c>
      <c r="B511" s="6">
        <v>44907.709089884258</v>
      </c>
      <c r="C511" s="5" t="s">
        <v>1619</v>
      </c>
      <c r="D511" s="9">
        <v>45113148437</v>
      </c>
      <c r="E511" s="10" t="s">
        <v>1620</v>
      </c>
      <c r="H511" s="8">
        <v>1382.73</v>
      </c>
      <c r="I511" s="5" t="s">
        <v>15</v>
      </c>
      <c r="J511" s="5" t="s">
        <v>1622</v>
      </c>
    </row>
    <row r="512" spans="1:10">
      <c r="A512" s="5" t="s">
        <v>1668</v>
      </c>
      <c r="B512" s="6">
        <v>44907.709089884258</v>
      </c>
      <c r="C512" s="5" t="s">
        <v>1619</v>
      </c>
      <c r="D512" s="7">
        <v>887157</v>
      </c>
      <c r="E512" s="10" t="s">
        <v>1620</v>
      </c>
      <c r="H512" s="8">
        <v>33958.199999999997</v>
      </c>
      <c r="I512" s="5" t="s">
        <v>15</v>
      </c>
      <c r="J512" s="5" t="s">
        <v>1621</v>
      </c>
    </row>
    <row r="513" spans="1:10">
      <c r="A513" s="5" t="s">
        <v>1668</v>
      </c>
      <c r="B513" s="6">
        <v>44907.709089884258</v>
      </c>
      <c r="C513" s="5" t="s">
        <v>1619</v>
      </c>
      <c r="D513" s="7">
        <v>887181</v>
      </c>
      <c r="E513" s="10" t="s">
        <v>1620</v>
      </c>
      <c r="H513" s="8">
        <v>74305.7</v>
      </c>
      <c r="I513" s="5" t="s">
        <v>15</v>
      </c>
      <c r="J513" s="5" t="s">
        <v>1622</v>
      </c>
    </row>
    <row r="514" spans="1:10">
      <c r="A514" s="5" t="s">
        <v>1668</v>
      </c>
      <c r="B514" s="6">
        <v>44907.709089884258</v>
      </c>
      <c r="C514" s="5" t="s">
        <v>1619</v>
      </c>
      <c r="D514" s="7"/>
      <c r="E514" s="10"/>
      <c r="F514" s="8">
        <v>1291.0999999999999</v>
      </c>
      <c r="I514" s="11" t="s">
        <v>9</v>
      </c>
      <c r="J514" s="5" t="s">
        <v>1630</v>
      </c>
    </row>
    <row r="515" spans="1:10">
      <c r="A515" s="5" t="s">
        <v>1668</v>
      </c>
      <c r="B515" s="6">
        <v>44907.709089884258</v>
      </c>
      <c r="C515" s="5" t="s">
        <v>1619</v>
      </c>
      <c r="F515" s="8">
        <v>50376.6</v>
      </c>
      <c r="I515" s="11" t="s">
        <v>9</v>
      </c>
      <c r="J515" s="5" t="s">
        <v>1628</v>
      </c>
    </row>
    <row r="516" spans="1:10">
      <c r="A516" s="5" t="s">
        <v>1668</v>
      </c>
      <c r="B516" s="6">
        <v>44907.709089884258</v>
      </c>
      <c r="C516" s="5" t="s">
        <v>1619</v>
      </c>
      <c r="F516" s="8">
        <v>83271.5</v>
      </c>
      <c r="I516" s="11" t="s">
        <v>9</v>
      </c>
      <c r="J516" s="5" t="s">
        <v>1631</v>
      </c>
    </row>
    <row r="517" spans="1:10">
      <c r="A517" s="5" t="s">
        <v>1668</v>
      </c>
      <c r="B517" s="6">
        <v>44907.709089884258</v>
      </c>
      <c r="C517" s="5" t="s">
        <v>1619</v>
      </c>
      <c r="F517" s="8">
        <v>9437.6</v>
      </c>
      <c r="I517" s="11" t="s">
        <v>9</v>
      </c>
      <c r="J517" s="10" t="s">
        <v>1625</v>
      </c>
    </row>
    <row r="518" spans="1:10">
      <c r="A518" s="5" t="s">
        <v>1668</v>
      </c>
      <c r="B518" s="6">
        <v>44907.709089884258</v>
      </c>
      <c r="C518" s="5" t="s">
        <v>1619</v>
      </c>
      <c r="F518" s="8">
        <v>16155</v>
      </c>
      <c r="I518" s="11" t="s">
        <v>9</v>
      </c>
      <c r="J518" s="10" t="s">
        <v>1669</v>
      </c>
    </row>
    <row r="519" spans="1:10">
      <c r="A519" s="5" t="s">
        <v>1668</v>
      </c>
      <c r="B519" s="6">
        <v>44907.709089884258</v>
      </c>
      <c r="C519" s="5" t="s">
        <v>1619</v>
      </c>
      <c r="F519" s="8">
        <v>14779.3</v>
      </c>
      <c r="I519" s="11" t="s">
        <v>9</v>
      </c>
      <c r="J519" s="10" t="s">
        <v>1658</v>
      </c>
    </row>
    <row r="520" spans="1:10">
      <c r="A520" s="12" t="s">
        <v>21</v>
      </c>
      <c r="B520" s="3"/>
      <c r="C520" s="3"/>
      <c r="D520" s="82">
        <f>171831.1+3480</f>
        <v>175311.1</v>
      </c>
      <c r="F520" s="42">
        <f>SUM(F514:F519)</f>
        <v>175311.1</v>
      </c>
    </row>
    <row r="521" spans="1:10">
      <c r="A521" s="13" t="s">
        <v>22</v>
      </c>
      <c r="B521" s="13" t="s">
        <v>23</v>
      </c>
      <c r="C521" s="13" t="s">
        <v>24</v>
      </c>
    </row>
    <row r="522" spans="1:10" ht="15.75" customHeight="1">
      <c r="D522" s="14">
        <v>112413021</v>
      </c>
    </row>
    <row r="523" spans="1:10" ht="15.75" customHeight="1">
      <c r="D523" s="14">
        <v>112413285</v>
      </c>
    </row>
    <row r="525" spans="1:10">
      <c r="A525" s="1" t="s">
        <v>0</v>
      </c>
      <c r="B525" s="2"/>
      <c r="C525" s="2"/>
      <c r="D525" s="2"/>
      <c r="E525" s="2"/>
      <c r="F525" s="2"/>
      <c r="G525" s="2"/>
      <c r="H525" s="2"/>
      <c r="I525" s="2"/>
      <c r="J525" s="2"/>
    </row>
    <row r="526" spans="1:10">
      <c r="A526" s="3" t="s">
        <v>171</v>
      </c>
      <c r="B526" s="2"/>
      <c r="C526" s="2"/>
      <c r="D526" s="2"/>
      <c r="E526" s="2"/>
      <c r="F526" s="2"/>
      <c r="G526" s="2"/>
      <c r="H526" s="2"/>
      <c r="I526" s="2"/>
      <c r="J526" s="2"/>
    </row>
    <row r="527" spans="1:10">
      <c r="A527" s="88" t="s">
        <v>0</v>
      </c>
      <c r="B527" s="88" t="s">
        <v>2</v>
      </c>
      <c r="C527" s="88" t="s">
        <v>3</v>
      </c>
      <c r="D527" s="88" t="s">
        <v>4</v>
      </c>
      <c r="E527" s="88" t="s">
        <v>5</v>
      </c>
      <c r="F527" s="88" t="s">
        <v>6</v>
      </c>
      <c r="G527" s="90"/>
      <c r="H527" s="91"/>
      <c r="I527" s="88" t="s">
        <v>7</v>
      </c>
      <c r="J527" s="88" t="s">
        <v>8</v>
      </c>
    </row>
    <row r="528" spans="1:10">
      <c r="A528" s="89"/>
      <c r="B528" s="89"/>
      <c r="C528" s="89"/>
      <c r="D528" s="89"/>
      <c r="E528" s="89"/>
      <c r="F528" s="4" t="s">
        <v>9</v>
      </c>
      <c r="G528" s="4" t="s">
        <v>10</v>
      </c>
      <c r="H528" s="4" t="s">
        <v>11</v>
      </c>
      <c r="I528" s="89"/>
      <c r="J528" s="89"/>
    </row>
    <row r="529" spans="1:10">
      <c r="A529" s="5" t="s">
        <v>1670</v>
      </c>
      <c r="B529" s="6">
        <v>44908.716824108793</v>
      </c>
      <c r="C529" s="5" t="s">
        <v>1619</v>
      </c>
      <c r="D529" s="7">
        <v>887441</v>
      </c>
      <c r="E529" s="10" t="s">
        <v>130</v>
      </c>
      <c r="H529" s="8">
        <v>8352</v>
      </c>
      <c r="I529" s="5" t="s">
        <v>15</v>
      </c>
      <c r="J529" s="5" t="s">
        <v>1621</v>
      </c>
    </row>
    <row r="530" spans="1:10">
      <c r="A530" s="5" t="s">
        <v>1670</v>
      </c>
      <c r="B530" s="6">
        <v>44908.716824108793</v>
      </c>
      <c r="C530" s="5" t="s">
        <v>1619</v>
      </c>
      <c r="D530" s="7">
        <v>887440</v>
      </c>
      <c r="E530" s="10" t="s">
        <v>1620</v>
      </c>
      <c r="H530" s="8">
        <v>51476.800000000003</v>
      </c>
      <c r="I530" s="5" t="s">
        <v>15</v>
      </c>
      <c r="J530" s="5" t="s">
        <v>1621</v>
      </c>
    </row>
    <row r="531" spans="1:10">
      <c r="A531" s="5" t="s">
        <v>1670</v>
      </c>
      <c r="B531" s="6">
        <v>44908.716824108793</v>
      </c>
      <c r="C531" s="5" t="s">
        <v>1619</v>
      </c>
      <c r="D531" s="7">
        <v>574287</v>
      </c>
      <c r="E531" s="10" t="s">
        <v>1620</v>
      </c>
      <c r="H531" s="8">
        <v>34000</v>
      </c>
      <c r="I531" s="5" t="s">
        <v>15</v>
      </c>
      <c r="J531" s="5" t="s">
        <v>1622</v>
      </c>
    </row>
    <row r="532" spans="1:10">
      <c r="A532" s="5" t="s">
        <v>1670</v>
      </c>
      <c r="B532" s="6">
        <v>44908.716824108793</v>
      </c>
      <c r="C532" s="5" t="s">
        <v>1619</v>
      </c>
      <c r="D532" s="7"/>
      <c r="E532" s="10"/>
      <c r="F532" s="8">
        <v>2010.3</v>
      </c>
      <c r="I532" s="11" t="s">
        <v>9</v>
      </c>
      <c r="J532" s="5" t="s">
        <v>1622</v>
      </c>
    </row>
    <row r="533" spans="1:10">
      <c r="A533" s="5" t="s">
        <v>1670</v>
      </c>
      <c r="B533" s="6">
        <v>44908.716824108793</v>
      </c>
      <c r="C533" s="5" t="s">
        <v>1619</v>
      </c>
      <c r="F533" s="8">
        <v>31361.599999999999</v>
      </c>
      <c r="I533" s="11" t="s">
        <v>9</v>
      </c>
      <c r="J533" s="5" t="s">
        <v>1631</v>
      </c>
    </row>
    <row r="534" spans="1:10">
      <c r="A534" s="5" t="s">
        <v>1670</v>
      </c>
      <c r="B534" s="6">
        <v>44908.716824108793</v>
      </c>
      <c r="C534" s="5" t="s">
        <v>1619</v>
      </c>
      <c r="F534" s="8">
        <v>9860.7000000000007</v>
      </c>
      <c r="I534" s="11" t="s">
        <v>9</v>
      </c>
      <c r="J534" s="5" t="s">
        <v>1626</v>
      </c>
    </row>
    <row r="535" spans="1:10">
      <c r="A535" s="12" t="s">
        <v>21</v>
      </c>
      <c r="B535" s="3"/>
      <c r="C535" s="3"/>
      <c r="F535" s="42">
        <f>SUM(F532:F534)</f>
        <v>43232.600000000006</v>
      </c>
    </row>
    <row r="536" spans="1:10" ht="15.75" customHeight="1">
      <c r="A536" s="13" t="s">
        <v>22</v>
      </c>
      <c r="B536" s="13" t="s">
        <v>23</v>
      </c>
      <c r="C536" s="13" t="s">
        <v>24</v>
      </c>
      <c r="D536" s="14">
        <v>112413150</v>
      </c>
    </row>
    <row r="539" spans="1:10">
      <c r="A539" s="1" t="s">
        <v>0</v>
      </c>
      <c r="B539" s="2"/>
      <c r="C539" s="2"/>
      <c r="D539" s="2"/>
      <c r="E539" s="2"/>
      <c r="F539" s="2"/>
      <c r="G539" s="2"/>
      <c r="H539" s="2"/>
      <c r="I539" s="2"/>
      <c r="J539" s="2"/>
    </row>
    <row r="540" spans="1:10">
      <c r="A540" s="3" t="s">
        <v>174</v>
      </c>
      <c r="B540" s="2"/>
      <c r="C540" s="2"/>
      <c r="D540" s="2"/>
      <c r="E540" s="2"/>
      <c r="F540" s="2"/>
      <c r="G540" s="2"/>
      <c r="H540" s="2"/>
      <c r="I540" s="2"/>
      <c r="J540" s="2"/>
    </row>
    <row r="541" spans="1:10">
      <c r="A541" s="88" t="s">
        <v>0</v>
      </c>
      <c r="B541" s="88" t="s">
        <v>2</v>
      </c>
      <c r="C541" s="88" t="s">
        <v>3</v>
      </c>
      <c r="D541" s="88" t="s">
        <v>4</v>
      </c>
      <c r="E541" s="88" t="s">
        <v>5</v>
      </c>
      <c r="F541" s="88" t="s">
        <v>6</v>
      </c>
      <c r="G541" s="90"/>
      <c r="H541" s="91"/>
      <c r="I541" s="88" t="s">
        <v>7</v>
      </c>
      <c r="J541" s="88" t="s">
        <v>8</v>
      </c>
    </row>
    <row r="542" spans="1:10">
      <c r="A542" s="89"/>
      <c r="B542" s="89"/>
      <c r="C542" s="89"/>
      <c r="D542" s="89"/>
      <c r="E542" s="89"/>
      <c r="F542" s="4" t="s">
        <v>9</v>
      </c>
      <c r="G542" s="4" t="s">
        <v>10</v>
      </c>
      <c r="H542" s="4" t="s">
        <v>11</v>
      </c>
      <c r="I542" s="89"/>
      <c r="J542" s="89"/>
    </row>
    <row r="543" spans="1:10">
      <c r="A543" s="5" t="s">
        <v>1671</v>
      </c>
      <c r="B543" s="6">
        <v>44909.746618495366</v>
      </c>
      <c r="C543" s="5" t="s">
        <v>1619</v>
      </c>
      <c r="D543" s="7"/>
      <c r="E543" s="10"/>
      <c r="G543" s="8">
        <v>11906.63</v>
      </c>
      <c r="I543" s="11" t="s">
        <v>10</v>
      </c>
      <c r="J543" s="5" t="s">
        <v>1622</v>
      </c>
    </row>
    <row r="544" spans="1:10">
      <c r="A544" s="5" t="s">
        <v>1671</v>
      </c>
      <c r="B544" s="6">
        <v>44909.746618495366</v>
      </c>
      <c r="C544" s="5" t="s">
        <v>1619</v>
      </c>
      <c r="D544" s="7"/>
      <c r="E544" s="10"/>
      <c r="G544" s="8">
        <v>3411.09</v>
      </c>
      <c r="I544" s="11" t="s">
        <v>10</v>
      </c>
      <c r="J544" s="5" t="s">
        <v>1631</v>
      </c>
    </row>
    <row r="545" spans="1:10">
      <c r="A545" s="5" t="s">
        <v>1671</v>
      </c>
      <c r="B545" s="6">
        <v>44909.746618495366</v>
      </c>
      <c r="C545" s="5" t="s">
        <v>1619</v>
      </c>
      <c r="D545" s="7">
        <v>469533</v>
      </c>
      <c r="E545" s="10" t="s">
        <v>1620</v>
      </c>
      <c r="H545" s="8">
        <v>34565.9</v>
      </c>
      <c r="I545" s="5" t="s">
        <v>15</v>
      </c>
      <c r="J545" s="5" t="s">
        <v>1622</v>
      </c>
    </row>
    <row r="546" spans="1:10">
      <c r="A546" s="5" t="s">
        <v>1671</v>
      </c>
      <c r="B546" s="6">
        <v>44909.746618495366</v>
      </c>
      <c r="C546" s="5" t="s">
        <v>1619</v>
      </c>
      <c r="D546" s="7">
        <v>887690</v>
      </c>
      <c r="E546" s="10" t="s">
        <v>1620</v>
      </c>
      <c r="H546" s="8">
        <v>62254.1</v>
      </c>
      <c r="I546" s="5" t="s">
        <v>15</v>
      </c>
      <c r="J546" s="5" t="s">
        <v>1621</v>
      </c>
    </row>
    <row r="547" spans="1:10">
      <c r="A547" s="5" t="s">
        <v>1671</v>
      </c>
      <c r="B547" s="6">
        <v>44909.746618495366</v>
      </c>
      <c r="C547" s="5" t="s">
        <v>1619</v>
      </c>
      <c r="D547" s="7"/>
      <c r="E547" s="10"/>
      <c r="F547" s="8">
        <v>22326</v>
      </c>
      <c r="I547" s="11" t="s">
        <v>9</v>
      </c>
      <c r="J547" s="5" t="s">
        <v>1631</v>
      </c>
    </row>
    <row r="548" spans="1:10">
      <c r="A548" s="5" t="s">
        <v>1671</v>
      </c>
      <c r="B548" s="6">
        <v>44909.746618495366</v>
      </c>
      <c r="C548" s="5" t="s">
        <v>1619</v>
      </c>
      <c r="D548" s="7"/>
      <c r="E548" s="10"/>
      <c r="F548" s="8">
        <v>20387.599999999999</v>
      </c>
      <c r="I548" s="11" t="s">
        <v>9</v>
      </c>
      <c r="J548" s="5" t="s">
        <v>1626</v>
      </c>
    </row>
    <row r="549" spans="1:10">
      <c r="A549" s="5" t="s">
        <v>1671</v>
      </c>
      <c r="B549" s="6">
        <v>44909.746618495366</v>
      </c>
      <c r="C549" s="5" t="s">
        <v>1619</v>
      </c>
      <c r="D549" s="7"/>
      <c r="E549" s="10"/>
      <c r="F549" s="8">
        <v>14668.1</v>
      </c>
      <c r="I549" s="11" t="s">
        <v>9</v>
      </c>
      <c r="J549" s="10" t="s">
        <v>1625</v>
      </c>
    </row>
    <row r="550" spans="1:10">
      <c r="A550" s="12" t="s">
        <v>21</v>
      </c>
      <c r="B550" s="3"/>
      <c r="C550" s="3"/>
      <c r="D550" s="7"/>
      <c r="E550" s="10"/>
      <c r="F550" s="25">
        <f>SUM(F543:G549)</f>
        <v>72699.42</v>
      </c>
      <c r="H550" s="8"/>
      <c r="I550" s="11"/>
      <c r="J550" s="5"/>
    </row>
    <row r="551" spans="1:10" ht="15.75" customHeight="1">
      <c r="A551" s="13" t="s">
        <v>22</v>
      </c>
      <c r="B551" s="13" t="s">
        <v>23</v>
      </c>
      <c r="C551" s="13" t="s">
        <v>24</v>
      </c>
      <c r="D551" s="14">
        <v>112433281</v>
      </c>
      <c r="E551" s="10"/>
      <c r="H551" s="8"/>
      <c r="I551" s="11"/>
      <c r="J551" s="5"/>
    </row>
    <row r="554" spans="1:10">
      <c r="A554" s="1" t="s">
        <v>0</v>
      </c>
      <c r="B554" s="2"/>
      <c r="C554" s="2"/>
      <c r="D554" s="2"/>
      <c r="E554" s="2"/>
      <c r="F554" s="2"/>
      <c r="G554" s="2"/>
      <c r="H554" s="2"/>
      <c r="I554" s="2"/>
      <c r="J554" s="2"/>
    </row>
    <row r="555" spans="1:10">
      <c r="A555" s="3" t="s">
        <v>178</v>
      </c>
      <c r="B555" s="2"/>
      <c r="C555" s="2"/>
      <c r="D555" s="2"/>
      <c r="E555" s="2"/>
      <c r="F555" s="2"/>
      <c r="G555" s="2"/>
      <c r="H555" s="2"/>
      <c r="I555" s="2"/>
      <c r="J555" s="2"/>
    </row>
    <row r="556" spans="1:10">
      <c r="A556" s="88" t="s">
        <v>0</v>
      </c>
      <c r="B556" s="88" t="s">
        <v>2</v>
      </c>
      <c r="C556" s="88" t="s">
        <v>3</v>
      </c>
      <c r="D556" s="88" t="s">
        <v>4</v>
      </c>
      <c r="E556" s="88" t="s">
        <v>5</v>
      </c>
      <c r="F556" s="88" t="s">
        <v>6</v>
      </c>
      <c r="G556" s="90"/>
      <c r="H556" s="91"/>
      <c r="I556" s="88" t="s">
        <v>7</v>
      </c>
      <c r="J556" s="88" t="s">
        <v>8</v>
      </c>
    </row>
    <row r="557" spans="1:10">
      <c r="A557" s="89"/>
      <c r="B557" s="89"/>
      <c r="C557" s="89"/>
      <c r="D557" s="89"/>
      <c r="E557" s="89"/>
      <c r="F557" s="4" t="s">
        <v>9</v>
      </c>
      <c r="G557" s="4" t="s">
        <v>10</v>
      </c>
      <c r="H557" s="4" t="s">
        <v>11</v>
      </c>
      <c r="I557" s="89"/>
      <c r="J557" s="89"/>
    </row>
    <row r="558" spans="1:10">
      <c r="A558" s="5" t="s">
        <v>1672</v>
      </c>
      <c r="B558" s="6">
        <v>44910.726256620372</v>
      </c>
      <c r="C558" s="5" t="s">
        <v>1619</v>
      </c>
      <c r="D558" s="9">
        <v>45113173542</v>
      </c>
      <c r="E558" s="10" t="s">
        <v>1620</v>
      </c>
      <c r="H558" s="8">
        <v>366.79</v>
      </c>
      <c r="I558" s="5" t="s">
        <v>15</v>
      </c>
      <c r="J558" s="10" t="s">
        <v>1625</v>
      </c>
    </row>
    <row r="559" spans="1:10">
      <c r="A559" s="5" t="s">
        <v>1672</v>
      </c>
      <c r="B559" s="6">
        <v>44910.726256620372</v>
      </c>
      <c r="C559" s="5" t="s">
        <v>1619</v>
      </c>
      <c r="D559" s="9">
        <v>45173091087</v>
      </c>
      <c r="E559" s="10" t="s">
        <v>1620</v>
      </c>
      <c r="H559" s="8">
        <v>1247.19</v>
      </c>
      <c r="I559" s="5" t="s">
        <v>15</v>
      </c>
      <c r="J559" s="5" t="s">
        <v>1622</v>
      </c>
    </row>
    <row r="560" spans="1:10">
      <c r="A560" s="5" t="s">
        <v>1672</v>
      </c>
      <c r="B560" s="6">
        <v>44910.726256620372</v>
      </c>
      <c r="C560" s="5" t="s">
        <v>1619</v>
      </c>
      <c r="D560" s="7">
        <v>887916</v>
      </c>
      <c r="E560" s="10" t="s">
        <v>1620</v>
      </c>
      <c r="H560" s="8">
        <v>23022.6</v>
      </c>
      <c r="I560" s="5" t="s">
        <v>15</v>
      </c>
      <c r="J560" s="5" t="s">
        <v>1622</v>
      </c>
    </row>
    <row r="561" spans="1:10">
      <c r="A561" s="5" t="s">
        <v>1672</v>
      </c>
      <c r="B561" s="6">
        <v>44910.726256620372</v>
      </c>
      <c r="C561" s="5" t="s">
        <v>1619</v>
      </c>
      <c r="D561" s="7">
        <v>469734</v>
      </c>
      <c r="E561" s="10" t="s">
        <v>1620</v>
      </c>
      <c r="H561" s="8">
        <v>50800</v>
      </c>
      <c r="I561" s="5" t="s">
        <v>15</v>
      </c>
      <c r="J561" s="5" t="s">
        <v>1621</v>
      </c>
    </row>
    <row r="562" spans="1:10">
      <c r="A562" s="5" t="s">
        <v>1673</v>
      </c>
      <c r="B562" s="6">
        <v>44910.726256620372</v>
      </c>
      <c r="C562" s="5" t="s">
        <v>1641</v>
      </c>
      <c r="D562" s="7"/>
      <c r="E562" s="10"/>
      <c r="F562" s="8">
        <v>39574.300000000003</v>
      </c>
      <c r="I562" s="11" t="s">
        <v>9</v>
      </c>
      <c r="J562" s="5" t="s">
        <v>1631</v>
      </c>
    </row>
    <row r="563" spans="1:10">
      <c r="A563" s="5" t="s">
        <v>1672</v>
      </c>
      <c r="B563" s="6">
        <v>44910.726256620372</v>
      </c>
      <c r="C563" s="5" t="s">
        <v>1619</v>
      </c>
      <c r="D563" s="7"/>
      <c r="E563" s="10"/>
      <c r="F563" s="8">
        <v>7469.4</v>
      </c>
      <c r="I563" s="11" t="s">
        <v>9</v>
      </c>
      <c r="J563" s="5" t="s">
        <v>1621</v>
      </c>
    </row>
    <row r="564" spans="1:10">
      <c r="A564" s="5" t="s">
        <v>1672</v>
      </c>
      <c r="B564" s="6">
        <v>44910.726256620372</v>
      </c>
      <c r="C564" s="5" t="s">
        <v>1619</v>
      </c>
      <c r="D564" s="7"/>
      <c r="E564" s="10"/>
      <c r="F564" s="8">
        <v>28880.2</v>
      </c>
      <c r="I564" s="11" t="s">
        <v>9</v>
      </c>
      <c r="J564" s="5" t="s">
        <v>1626</v>
      </c>
    </row>
    <row r="565" spans="1:10">
      <c r="A565" s="5" t="s">
        <v>1672</v>
      </c>
      <c r="B565" s="6">
        <v>44910.726256620372</v>
      </c>
      <c r="C565" s="5" t="s">
        <v>1619</v>
      </c>
      <c r="D565" s="7"/>
      <c r="E565" s="10"/>
      <c r="F565" s="8">
        <v>42931</v>
      </c>
      <c r="I565" s="11" t="s">
        <v>9</v>
      </c>
      <c r="J565" s="10" t="s">
        <v>1625</v>
      </c>
    </row>
    <row r="566" spans="1:10">
      <c r="A566" s="12" t="s">
        <v>21</v>
      </c>
      <c r="B566" s="3"/>
      <c r="C566" s="3"/>
      <c r="D566" s="7"/>
      <c r="E566" s="10"/>
      <c r="F566" s="19">
        <f>SUM(F558:G565)</f>
        <v>118854.90000000001</v>
      </c>
      <c r="H566" s="8"/>
      <c r="I566" s="11"/>
      <c r="J566" s="10"/>
    </row>
    <row r="567" spans="1:10" ht="15.75" customHeight="1">
      <c r="A567" s="13" t="s">
        <v>22</v>
      </c>
      <c r="B567" s="13" t="s">
        <v>23</v>
      </c>
      <c r="C567" s="13" t="s">
        <v>24</v>
      </c>
      <c r="D567" s="14">
        <v>112433283</v>
      </c>
      <c r="E567" s="10"/>
      <c r="H567" s="8"/>
      <c r="I567" s="11"/>
      <c r="J567" s="10"/>
    </row>
    <row r="568" spans="1:10">
      <c r="A568" s="5"/>
      <c r="B568" s="6"/>
      <c r="C568" s="5"/>
      <c r="D568" s="7"/>
      <c r="E568" s="10"/>
      <c r="H568" s="8"/>
      <c r="I568" s="11"/>
      <c r="J568" s="10"/>
    </row>
    <row r="570" spans="1:10">
      <c r="A570" s="1" t="s">
        <v>0</v>
      </c>
      <c r="B570" s="2"/>
      <c r="C570" s="2"/>
      <c r="D570" s="2"/>
      <c r="E570" s="2"/>
      <c r="F570" s="2"/>
      <c r="G570" s="2"/>
      <c r="H570" s="2"/>
      <c r="I570" s="2"/>
      <c r="J570" s="2"/>
    </row>
    <row r="571" spans="1:10">
      <c r="A571" s="3" t="s">
        <v>181</v>
      </c>
      <c r="B571" s="2"/>
      <c r="C571" s="2"/>
      <c r="D571" s="2"/>
      <c r="E571" s="2"/>
      <c r="F571" s="2"/>
      <c r="G571" s="2"/>
      <c r="H571" s="2"/>
      <c r="I571" s="2"/>
      <c r="J571" s="2"/>
    </row>
    <row r="572" spans="1:10">
      <c r="A572" s="88" t="s">
        <v>0</v>
      </c>
      <c r="B572" s="88" t="s">
        <v>2</v>
      </c>
      <c r="C572" s="88" t="s">
        <v>3</v>
      </c>
      <c r="D572" s="88" t="s">
        <v>4</v>
      </c>
      <c r="E572" s="88" t="s">
        <v>5</v>
      </c>
      <c r="F572" s="88" t="s">
        <v>6</v>
      </c>
      <c r="G572" s="90"/>
      <c r="H572" s="91"/>
      <c r="I572" s="88" t="s">
        <v>7</v>
      </c>
      <c r="J572" s="88" t="s">
        <v>8</v>
      </c>
    </row>
    <row r="573" spans="1:10">
      <c r="A573" s="89"/>
      <c r="B573" s="89"/>
      <c r="C573" s="89"/>
      <c r="D573" s="89"/>
      <c r="E573" s="89"/>
      <c r="F573" s="4" t="s">
        <v>9</v>
      </c>
      <c r="G573" s="4" t="s">
        <v>10</v>
      </c>
      <c r="H573" s="4" t="s">
        <v>11</v>
      </c>
      <c r="I573" s="89"/>
      <c r="J573" s="89"/>
    </row>
    <row r="574" spans="1:10">
      <c r="A574" s="5" t="s">
        <v>1674</v>
      </c>
      <c r="B574" s="6">
        <v>44911.822915115743</v>
      </c>
      <c r="C574" s="5" t="s">
        <v>1619</v>
      </c>
      <c r="D574" s="9">
        <v>45153032913</v>
      </c>
      <c r="E574" s="10" t="s">
        <v>1620</v>
      </c>
      <c r="H574" s="8">
        <v>5760</v>
      </c>
      <c r="I574" s="5" t="s">
        <v>15</v>
      </c>
      <c r="J574" s="5" t="s">
        <v>1622</v>
      </c>
    </row>
    <row r="575" spans="1:10">
      <c r="A575" s="5" t="s">
        <v>1674</v>
      </c>
      <c r="B575" s="6">
        <v>44911.822915115743</v>
      </c>
      <c r="C575" s="5" t="s">
        <v>1619</v>
      </c>
      <c r="D575" s="7">
        <v>469917</v>
      </c>
      <c r="E575" s="10" t="s">
        <v>1620</v>
      </c>
      <c r="H575" s="8">
        <v>82653.100000000006</v>
      </c>
      <c r="I575" s="5" t="s">
        <v>15</v>
      </c>
      <c r="J575" s="5" t="s">
        <v>1622</v>
      </c>
    </row>
    <row r="576" spans="1:10">
      <c r="A576" s="5" t="s">
        <v>1674</v>
      </c>
      <c r="B576" s="6">
        <v>44911.822915115743</v>
      </c>
      <c r="C576" s="5" t="s">
        <v>1619</v>
      </c>
      <c r="D576" s="7">
        <v>888208</v>
      </c>
      <c r="E576" s="10" t="s">
        <v>130</v>
      </c>
      <c r="H576" s="8">
        <v>2088</v>
      </c>
      <c r="I576" s="5" t="s">
        <v>15</v>
      </c>
      <c r="J576" s="5" t="s">
        <v>1621</v>
      </c>
    </row>
    <row r="577" spans="1:10">
      <c r="A577" s="5" t="s">
        <v>1674</v>
      </c>
      <c r="B577" s="6">
        <v>44911.822915115743</v>
      </c>
      <c r="C577" s="5" t="s">
        <v>1619</v>
      </c>
      <c r="D577" s="7">
        <v>888205</v>
      </c>
      <c r="E577" s="10" t="s">
        <v>1620</v>
      </c>
      <c r="H577" s="8">
        <v>66802.7</v>
      </c>
      <c r="I577" s="5" t="s">
        <v>15</v>
      </c>
      <c r="J577" s="5" t="s">
        <v>1621</v>
      </c>
    </row>
    <row r="578" spans="1:10">
      <c r="A578" s="5" t="s">
        <v>1674</v>
      </c>
      <c r="B578" s="6">
        <v>44911.822915115743</v>
      </c>
      <c r="C578" s="5" t="s">
        <v>1619</v>
      </c>
      <c r="D578" s="7"/>
      <c r="E578" s="10"/>
      <c r="F578" s="8">
        <v>1172.4000000000001</v>
      </c>
      <c r="I578" s="11" t="s">
        <v>9</v>
      </c>
      <c r="J578" s="5" t="s">
        <v>1621</v>
      </c>
    </row>
    <row r="579" spans="1:10">
      <c r="A579" s="5" t="s">
        <v>1674</v>
      </c>
      <c r="B579" s="6">
        <v>44911.822915115743</v>
      </c>
      <c r="C579" s="5" t="s">
        <v>1619</v>
      </c>
      <c r="D579" s="7"/>
      <c r="E579" s="10"/>
      <c r="F579" s="8">
        <v>23782.2</v>
      </c>
      <c r="I579" s="11" t="s">
        <v>9</v>
      </c>
      <c r="J579" s="5" t="s">
        <v>1631</v>
      </c>
    </row>
    <row r="580" spans="1:10">
      <c r="A580" s="5" t="s">
        <v>1674</v>
      </c>
      <c r="B580" s="6">
        <v>44911.822915115743</v>
      </c>
      <c r="C580" s="5" t="s">
        <v>1619</v>
      </c>
      <c r="D580" s="7"/>
      <c r="E580" s="10"/>
      <c r="F580" s="8">
        <v>45627.9</v>
      </c>
      <c r="I580" s="11" t="s">
        <v>9</v>
      </c>
      <c r="J580" s="5" t="s">
        <v>1626</v>
      </c>
    </row>
    <row r="581" spans="1:10">
      <c r="A581" s="5" t="s">
        <v>1674</v>
      </c>
      <c r="B581" s="6">
        <v>44911.822915115743</v>
      </c>
      <c r="C581" s="5" t="s">
        <v>1619</v>
      </c>
      <c r="D581" s="7"/>
      <c r="E581" s="10"/>
      <c r="F581" s="8">
        <v>6171.5</v>
      </c>
      <c r="I581" s="11" t="s">
        <v>9</v>
      </c>
      <c r="J581" s="10" t="s">
        <v>1625</v>
      </c>
    </row>
    <row r="582" spans="1:10">
      <c r="A582" s="12" t="s">
        <v>21</v>
      </c>
      <c r="B582" s="3"/>
      <c r="C582" s="3"/>
      <c r="D582" s="7"/>
      <c r="E582" s="10"/>
      <c r="F582" s="20">
        <f>SUM(F574:G581)</f>
        <v>76754</v>
      </c>
      <c r="H582" s="8"/>
      <c r="I582" s="11"/>
      <c r="J582" s="5"/>
    </row>
    <row r="583" spans="1:10" ht="15.75" customHeight="1">
      <c r="A583" s="13" t="s">
        <v>22</v>
      </c>
      <c r="B583" s="13" t="s">
        <v>23</v>
      </c>
      <c r="C583" s="13" t="s">
        <v>24</v>
      </c>
      <c r="D583" s="14">
        <v>112441915</v>
      </c>
      <c r="E583" s="10"/>
      <c r="H583" s="8"/>
      <c r="I583" s="11"/>
      <c r="J583" s="5"/>
    </row>
    <row r="584" spans="1:10">
      <c r="A584" s="5"/>
      <c r="B584" s="6"/>
      <c r="C584" s="5"/>
      <c r="D584" s="7"/>
      <c r="E584" s="10"/>
      <c r="H584" s="8"/>
      <c r="I584" s="11"/>
      <c r="J584" s="5"/>
    </row>
    <row r="586" spans="1:10">
      <c r="A586" s="1" t="s">
        <v>0</v>
      </c>
      <c r="B586" s="2"/>
      <c r="C586" s="2"/>
      <c r="D586" s="2"/>
      <c r="E586" s="2"/>
      <c r="F586" s="2"/>
      <c r="G586" s="2"/>
      <c r="H586" s="2"/>
      <c r="I586" s="2"/>
      <c r="J586" s="2"/>
    </row>
    <row r="587" spans="1:10">
      <c r="A587" s="3" t="s">
        <v>185</v>
      </c>
      <c r="B587" s="2"/>
      <c r="C587" s="2"/>
      <c r="D587" s="2"/>
      <c r="E587" s="2"/>
      <c r="F587" s="2"/>
      <c r="G587" s="2"/>
      <c r="H587" s="2"/>
      <c r="I587" s="2"/>
      <c r="J587" s="2"/>
    </row>
    <row r="588" spans="1:10">
      <c r="A588" s="88" t="s">
        <v>0</v>
      </c>
      <c r="B588" s="88" t="s">
        <v>2</v>
      </c>
      <c r="C588" s="88" t="s">
        <v>3</v>
      </c>
      <c r="D588" s="88" t="s">
        <v>4</v>
      </c>
      <c r="E588" s="88" t="s">
        <v>5</v>
      </c>
      <c r="F588" s="88" t="s">
        <v>6</v>
      </c>
      <c r="G588" s="90"/>
      <c r="H588" s="91"/>
      <c r="I588" s="88" t="s">
        <v>7</v>
      </c>
      <c r="J588" s="88" t="s">
        <v>8</v>
      </c>
    </row>
    <row r="589" spans="1:10">
      <c r="A589" s="89"/>
      <c r="B589" s="89"/>
      <c r="C589" s="89"/>
      <c r="D589" s="89"/>
      <c r="E589" s="89"/>
      <c r="F589" s="4" t="s">
        <v>9</v>
      </c>
      <c r="G589" s="4" t="s">
        <v>10</v>
      </c>
      <c r="H589" s="4" t="s">
        <v>11</v>
      </c>
      <c r="I589" s="89"/>
      <c r="J589" s="89"/>
    </row>
    <row r="590" spans="1:10">
      <c r="A590" s="15" t="s">
        <v>1363</v>
      </c>
      <c r="B590" s="16"/>
      <c r="C590" s="17"/>
      <c r="D590" s="7"/>
      <c r="E590" s="10"/>
      <c r="F590" s="8"/>
      <c r="I590" s="11"/>
      <c r="J590" s="10"/>
    </row>
    <row r="591" spans="1:10">
      <c r="A591" s="12" t="s">
        <v>21</v>
      </c>
      <c r="B591" s="3"/>
      <c r="C591" s="3"/>
      <c r="D591" s="7"/>
      <c r="E591" s="10"/>
      <c r="H591" s="8"/>
      <c r="I591" s="11"/>
      <c r="J591" s="5"/>
    </row>
    <row r="592" spans="1:10">
      <c r="A592" s="13" t="s">
        <v>22</v>
      </c>
      <c r="B592" s="13" t="s">
        <v>23</v>
      </c>
      <c r="C592" s="13" t="s">
        <v>24</v>
      </c>
      <c r="D592" s="7"/>
      <c r="E592" s="10"/>
      <c r="H592" s="8"/>
      <c r="I592" s="11"/>
      <c r="J592" s="5"/>
    </row>
    <row r="595" spans="1:10">
      <c r="A595" s="1" t="s">
        <v>0</v>
      </c>
      <c r="B595" s="2"/>
      <c r="C595" s="2"/>
      <c r="D595" s="2"/>
      <c r="E595" s="2"/>
      <c r="F595" s="2"/>
      <c r="G595" s="2"/>
      <c r="H595" s="2"/>
      <c r="I595" s="2"/>
      <c r="J595" s="2"/>
    </row>
    <row r="596" spans="1:10">
      <c r="A596" s="3" t="s">
        <v>188</v>
      </c>
      <c r="B596" s="2"/>
      <c r="C596" s="2"/>
      <c r="D596" s="2"/>
      <c r="E596" s="2"/>
      <c r="F596" s="2"/>
      <c r="G596" s="2"/>
      <c r="H596" s="2"/>
      <c r="I596" s="2"/>
      <c r="J596" s="2"/>
    </row>
    <row r="597" spans="1:10">
      <c r="A597" s="88" t="s">
        <v>0</v>
      </c>
      <c r="B597" s="88" t="s">
        <v>2</v>
      </c>
      <c r="C597" s="88" t="s">
        <v>3</v>
      </c>
      <c r="D597" s="88" t="s">
        <v>4</v>
      </c>
      <c r="E597" s="88" t="s">
        <v>5</v>
      </c>
      <c r="F597" s="88" t="s">
        <v>6</v>
      </c>
      <c r="G597" s="90"/>
      <c r="H597" s="91"/>
      <c r="I597" s="88" t="s">
        <v>7</v>
      </c>
      <c r="J597" s="88" t="s">
        <v>8</v>
      </c>
    </row>
    <row r="598" spans="1:10">
      <c r="A598" s="89"/>
      <c r="B598" s="89"/>
      <c r="C598" s="89"/>
      <c r="D598" s="89"/>
      <c r="E598" s="89"/>
      <c r="F598" s="4" t="s">
        <v>9</v>
      </c>
      <c r="G598" s="4" t="s">
        <v>10</v>
      </c>
      <c r="H598" s="4" t="s">
        <v>11</v>
      </c>
      <c r="I598" s="89"/>
      <c r="J598" s="89"/>
    </row>
    <row r="599" spans="1:10">
      <c r="A599" s="5" t="s">
        <v>1675</v>
      </c>
      <c r="B599" s="6">
        <v>44914.903198865737</v>
      </c>
      <c r="C599" s="5" t="s">
        <v>1619</v>
      </c>
      <c r="D599" s="7"/>
      <c r="E599" s="10"/>
      <c r="G599" s="8">
        <v>7106.25</v>
      </c>
      <c r="I599" s="11" t="s">
        <v>10</v>
      </c>
      <c r="J599" s="5" t="s">
        <v>1622</v>
      </c>
    </row>
    <row r="600" spans="1:10">
      <c r="A600" s="5" t="s">
        <v>1675</v>
      </c>
      <c r="B600" s="6">
        <v>44914.903198865737</v>
      </c>
      <c r="C600" s="5" t="s">
        <v>1619</v>
      </c>
      <c r="D600" s="7"/>
      <c r="E600" s="10"/>
      <c r="G600" s="8">
        <v>18228.03</v>
      </c>
      <c r="I600" s="11" t="s">
        <v>10</v>
      </c>
      <c r="J600" s="10" t="s">
        <v>1625</v>
      </c>
    </row>
    <row r="601" spans="1:10">
      <c r="A601" s="5" t="s">
        <v>1676</v>
      </c>
      <c r="B601" s="6">
        <v>44914.903198865737</v>
      </c>
      <c r="C601" s="5" t="s">
        <v>1641</v>
      </c>
      <c r="D601" s="9">
        <v>45123166235</v>
      </c>
      <c r="E601" s="10" t="s">
        <v>1620</v>
      </c>
      <c r="H601" s="8">
        <v>356.4</v>
      </c>
      <c r="I601" s="5" t="s">
        <v>15</v>
      </c>
      <c r="J601" s="10" t="s">
        <v>1625</v>
      </c>
    </row>
    <row r="602" spans="1:10">
      <c r="A602" s="5" t="s">
        <v>1675</v>
      </c>
      <c r="B602" s="6">
        <v>44914.903198865737</v>
      </c>
      <c r="C602" s="5" t="s">
        <v>1619</v>
      </c>
      <c r="D602" s="7">
        <v>15297900</v>
      </c>
      <c r="E602" s="10" t="s">
        <v>1620</v>
      </c>
      <c r="H602" s="8">
        <v>1039.2</v>
      </c>
      <c r="I602" s="5" t="s">
        <v>15</v>
      </c>
      <c r="J602" s="10" t="s">
        <v>1625</v>
      </c>
    </row>
    <row r="603" spans="1:10">
      <c r="A603" s="5" t="s">
        <v>1675</v>
      </c>
      <c r="B603" s="6">
        <v>44914.903198865737</v>
      </c>
      <c r="C603" s="5" t="s">
        <v>1619</v>
      </c>
      <c r="D603" s="7">
        <v>574662</v>
      </c>
      <c r="E603" s="10" t="s">
        <v>1620</v>
      </c>
      <c r="H603" s="8">
        <v>37000</v>
      </c>
      <c r="I603" s="5" t="s">
        <v>15</v>
      </c>
      <c r="J603" s="5" t="s">
        <v>1622</v>
      </c>
    </row>
    <row r="604" spans="1:10">
      <c r="A604" s="5" t="s">
        <v>1675</v>
      </c>
      <c r="B604" s="6">
        <v>44914.903198865737</v>
      </c>
      <c r="C604" s="5" t="s">
        <v>1619</v>
      </c>
      <c r="D604" s="7">
        <v>470170</v>
      </c>
      <c r="E604" s="10" t="s">
        <v>1620</v>
      </c>
      <c r="H604" s="8">
        <v>25856.1</v>
      </c>
      <c r="I604" s="5" t="s">
        <v>15</v>
      </c>
      <c r="J604" s="5" t="s">
        <v>1622</v>
      </c>
    </row>
    <row r="605" spans="1:10">
      <c r="A605" s="5" t="s">
        <v>1675</v>
      </c>
      <c r="B605" s="6">
        <v>44914.903198865737</v>
      </c>
      <c r="C605" s="5" t="s">
        <v>1619</v>
      </c>
      <c r="D605" s="7"/>
      <c r="E605" s="10"/>
      <c r="F605" s="8">
        <v>1546.2</v>
      </c>
      <c r="I605" s="11" t="s">
        <v>9</v>
      </c>
      <c r="J605" s="5" t="s">
        <v>1622</v>
      </c>
    </row>
    <row r="606" spans="1:10">
      <c r="A606" s="5" t="s">
        <v>1675</v>
      </c>
      <c r="B606" s="6">
        <v>44914.903198865737</v>
      </c>
      <c r="C606" s="5" t="s">
        <v>1619</v>
      </c>
      <c r="D606" s="7"/>
      <c r="E606" s="10"/>
      <c r="F606" s="8">
        <v>75793.2</v>
      </c>
      <c r="I606" s="11" t="s">
        <v>9</v>
      </c>
      <c r="J606" s="5" t="s">
        <v>1621</v>
      </c>
    </row>
    <row r="607" spans="1:10">
      <c r="A607" s="5" t="s">
        <v>1675</v>
      </c>
      <c r="B607" s="6">
        <v>44914.903198865737</v>
      </c>
      <c r="C607" s="5" t="s">
        <v>1619</v>
      </c>
      <c r="D607" s="7"/>
      <c r="E607" s="10"/>
      <c r="F607" s="8">
        <v>38046.5</v>
      </c>
      <c r="I607" s="11" t="s">
        <v>9</v>
      </c>
      <c r="J607" s="5" t="s">
        <v>1631</v>
      </c>
    </row>
    <row r="608" spans="1:10">
      <c r="A608" s="5" t="s">
        <v>1675</v>
      </c>
      <c r="B608" s="6">
        <v>44914.903198865737</v>
      </c>
      <c r="C608" s="5" t="s">
        <v>1619</v>
      </c>
      <c r="D608" s="7"/>
      <c r="E608" s="10"/>
      <c r="F608" s="8">
        <v>33231</v>
      </c>
      <c r="I608" s="11" t="s">
        <v>9</v>
      </c>
      <c r="J608" s="5" t="s">
        <v>1626</v>
      </c>
    </row>
    <row r="609" spans="1:10">
      <c r="A609" s="5" t="s">
        <v>1675</v>
      </c>
      <c r="B609" s="6">
        <v>44914.903198865737</v>
      </c>
      <c r="C609" s="5" t="s">
        <v>1619</v>
      </c>
      <c r="D609" s="7"/>
      <c r="E609" s="10"/>
      <c r="F609" s="8">
        <v>3938.1</v>
      </c>
      <c r="I609" s="11" t="s">
        <v>9</v>
      </c>
      <c r="J609" s="10" t="s">
        <v>1625</v>
      </c>
    </row>
    <row r="610" spans="1:10">
      <c r="A610" s="5" t="s">
        <v>1675</v>
      </c>
      <c r="B610" s="6">
        <v>44914.903198865737</v>
      </c>
      <c r="C610" s="5" t="s">
        <v>1619</v>
      </c>
      <c r="D610" s="7"/>
      <c r="E610" s="10"/>
      <c r="F610" s="8">
        <v>29023.8</v>
      </c>
      <c r="I610" s="11" t="s">
        <v>9</v>
      </c>
      <c r="J610" s="10" t="s">
        <v>1669</v>
      </c>
    </row>
    <row r="611" spans="1:10">
      <c r="A611" s="12" t="s">
        <v>21</v>
      </c>
      <c r="B611" s="3"/>
      <c r="C611" s="3"/>
      <c r="D611" s="26">
        <f>206217.08+696</f>
        <v>206913.08</v>
      </c>
      <c r="E611" s="10"/>
      <c r="F611" s="19">
        <f>SUM(F599:G610)</f>
        <v>206913.08</v>
      </c>
      <c r="H611" s="8"/>
      <c r="I611" s="11"/>
      <c r="J611" s="10"/>
    </row>
    <row r="612" spans="1:10">
      <c r="A612" s="13" t="s">
        <v>22</v>
      </c>
      <c r="B612" s="13" t="s">
        <v>23</v>
      </c>
      <c r="C612" s="13" t="s">
        <v>24</v>
      </c>
      <c r="D612" s="7"/>
      <c r="E612" s="10"/>
      <c r="H612" s="8"/>
      <c r="I612" s="11"/>
      <c r="J612" s="10"/>
    </row>
    <row r="613" spans="1:10" ht="15.75" customHeight="1">
      <c r="D613" s="14">
        <v>112458304</v>
      </c>
    </row>
    <row r="614" spans="1:10" ht="15.75" customHeight="1">
      <c r="D614" s="14">
        <v>112458666</v>
      </c>
    </row>
    <row r="616" spans="1:10">
      <c r="A616" s="1" t="s">
        <v>0</v>
      </c>
      <c r="B616" s="2"/>
      <c r="C616" s="2"/>
      <c r="D616" s="2"/>
      <c r="E616" s="2"/>
      <c r="F616" s="2"/>
      <c r="G616" s="2"/>
      <c r="H616" s="2"/>
      <c r="I616" s="2"/>
      <c r="J616" s="2"/>
    </row>
    <row r="617" spans="1:10">
      <c r="A617" s="3" t="s">
        <v>191</v>
      </c>
      <c r="B617" s="2"/>
      <c r="C617" s="2"/>
      <c r="D617" s="2"/>
      <c r="E617" s="2"/>
      <c r="F617" s="2"/>
      <c r="G617" s="2"/>
      <c r="H617" s="2"/>
      <c r="I617" s="2"/>
      <c r="J617" s="2"/>
    </row>
    <row r="618" spans="1:10">
      <c r="A618" s="88" t="s">
        <v>0</v>
      </c>
      <c r="B618" s="88" t="s">
        <v>2</v>
      </c>
      <c r="C618" s="88" t="s">
        <v>3</v>
      </c>
      <c r="D618" s="88" t="s">
        <v>4</v>
      </c>
      <c r="E618" s="88" t="s">
        <v>5</v>
      </c>
      <c r="F618" s="88" t="s">
        <v>6</v>
      </c>
      <c r="G618" s="90"/>
      <c r="H618" s="91"/>
      <c r="I618" s="88" t="s">
        <v>7</v>
      </c>
      <c r="J618" s="88" t="s">
        <v>8</v>
      </c>
    </row>
    <row r="619" spans="1:10">
      <c r="A619" s="89"/>
      <c r="B619" s="89"/>
      <c r="C619" s="89"/>
      <c r="D619" s="89"/>
      <c r="E619" s="89"/>
      <c r="F619" s="4" t="s">
        <v>9</v>
      </c>
      <c r="G619" s="4" t="s">
        <v>10</v>
      </c>
      <c r="H619" s="4" t="s">
        <v>11</v>
      </c>
      <c r="I619" s="89"/>
      <c r="J619" s="89"/>
    </row>
    <row r="620" spans="1:10">
      <c r="A620" s="5" t="s">
        <v>1677</v>
      </c>
      <c r="B620" s="6">
        <v>44915.749596168978</v>
      </c>
      <c r="C620" s="5" t="s">
        <v>1619</v>
      </c>
      <c r="D620" s="7"/>
      <c r="E620" s="10"/>
      <c r="G620" s="8">
        <v>4769</v>
      </c>
      <c r="I620" s="11" t="s">
        <v>10</v>
      </c>
      <c r="J620" s="5" t="s">
        <v>1626</v>
      </c>
    </row>
    <row r="621" spans="1:10">
      <c r="A621" s="5" t="s">
        <v>1677</v>
      </c>
      <c r="B621" s="6">
        <v>44915.749596168978</v>
      </c>
      <c r="C621" s="5" t="s">
        <v>1619</v>
      </c>
      <c r="D621" s="7">
        <v>575029</v>
      </c>
      <c r="E621" s="10" t="s">
        <v>1620</v>
      </c>
      <c r="H621" s="8">
        <v>40142.699999999997</v>
      </c>
      <c r="I621" s="5" t="s">
        <v>15</v>
      </c>
      <c r="J621" s="5" t="s">
        <v>1622</v>
      </c>
    </row>
    <row r="622" spans="1:10">
      <c r="A622" s="5" t="s">
        <v>1677</v>
      </c>
      <c r="B622" s="6">
        <v>44915.749596168978</v>
      </c>
      <c r="C622" s="5" t="s">
        <v>1619</v>
      </c>
      <c r="D622" s="7">
        <v>447623</v>
      </c>
      <c r="E622" s="10" t="s">
        <v>1620</v>
      </c>
      <c r="H622" s="8">
        <v>75000</v>
      </c>
      <c r="I622" s="5" t="s">
        <v>15</v>
      </c>
      <c r="J622" s="5" t="s">
        <v>1621</v>
      </c>
    </row>
    <row r="623" spans="1:10">
      <c r="A623" s="5" t="s">
        <v>1677</v>
      </c>
      <c r="B623" s="6">
        <v>44915.749596168978</v>
      </c>
      <c r="C623" s="5" t="s">
        <v>1619</v>
      </c>
      <c r="D623" s="7"/>
      <c r="E623" s="10"/>
      <c r="F623" s="8">
        <v>26363</v>
      </c>
      <c r="I623" s="11" t="s">
        <v>9</v>
      </c>
      <c r="J623" s="5" t="s">
        <v>1621</v>
      </c>
    </row>
    <row r="624" spans="1:10">
      <c r="A624" s="5" t="s">
        <v>1677</v>
      </c>
      <c r="B624" s="6">
        <v>44915.749596168978</v>
      </c>
      <c r="C624" s="5" t="s">
        <v>1619</v>
      </c>
      <c r="D624" s="7"/>
      <c r="E624" s="10"/>
      <c r="F624" s="8">
        <v>16762.599999999999</v>
      </c>
      <c r="I624" s="11" t="s">
        <v>9</v>
      </c>
      <c r="J624" s="5" t="s">
        <v>1626</v>
      </c>
    </row>
    <row r="625" spans="1:10">
      <c r="A625" s="12" t="s">
        <v>21</v>
      </c>
      <c r="B625" s="3"/>
      <c r="C625" s="3"/>
      <c r="D625" s="7"/>
      <c r="E625" s="10"/>
      <c r="F625" s="19">
        <f>SUM(F620:G624)</f>
        <v>47894.6</v>
      </c>
      <c r="H625" s="8"/>
      <c r="I625" s="11"/>
      <c r="J625" s="10"/>
    </row>
    <row r="626" spans="1:10" ht="15.75" customHeight="1">
      <c r="A626" s="13" t="s">
        <v>22</v>
      </c>
      <c r="B626" s="13" t="s">
        <v>23</v>
      </c>
      <c r="C626" s="13" t="s">
        <v>24</v>
      </c>
      <c r="D626" s="14">
        <v>112458305</v>
      </c>
      <c r="E626" s="10"/>
      <c r="H626" s="8"/>
      <c r="I626" s="11"/>
      <c r="J626" s="10"/>
    </row>
    <row r="629" spans="1:10">
      <c r="A629" s="1" t="s">
        <v>0</v>
      </c>
      <c r="B629" s="2"/>
      <c r="C629" s="2"/>
      <c r="D629" s="2"/>
      <c r="E629" s="2"/>
      <c r="F629" s="2"/>
      <c r="G629" s="2"/>
      <c r="H629" s="2"/>
      <c r="I629" s="2"/>
      <c r="J629" s="2"/>
    </row>
    <row r="630" spans="1:10">
      <c r="A630" s="3" t="s">
        <v>194</v>
      </c>
      <c r="B630" s="2"/>
      <c r="C630" s="2"/>
      <c r="D630" s="2"/>
      <c r="E630" s="2"/>
      <c r="F630" s="2"/>
      <c r="G630" s="2"/>
      <c r="H630" s="2"/>
      <c r="I630" s="2"/>
      <c r="J630" s="2"/>
    </row>
    <row r="631" spans="1:10">
      <c r="A631" s="88" t="s">
        <v>0</v>
      </c>
      <c r="B631" s="88" t="s">
        <v>2</v>
      </c>
      <c r="C631" s="88" t="s">
        <v>3</v>
      </c>
      <c r="D631" s="88" t="s">
        <v>4</v>
      </c>
      <c r="E631" s="88" t="s">
        <v>5</v>
      </c>
      <c r="F631" s="88" t="s">
        <v>6</v>
      </c>
      <c r="G631" s="90"/>
      <c r="H631" s="91"/>
      <c r="I631" s="88" t="s">
        <v>7</v>
      </c>
      <c r="J631" s="88" t="s">
        <v>8</v>
      </c>
    </row>
    <row r="632" spans="1:10">
      <c r="A632" s="89"/>
      <c r="B632" s="89"/>
      <c r="C632" s="89"/>
      <c r="D632" s="89"/>
      <c r="E632" s="89"/>
      <c r="F632" s="4" t="s">
        <v>9</v>
      </c>
      <c r="G632" s="4" t="s">
        <v>10</v>
      </c>
      <c r="H632" s="4" t="s">
        <v>11</v>
      </c>
      <c r="I632" s="89"/>
      <c r="J632" s="89"/>
    </row>
    <row r="633" spans="1:10">
      <c r="A633" s="5" t="s">
        <v>1678</v>
      </c>
      <c r="B633" s="6">
        <v>44916.81362763889</v>
      </c>
      <c r="C633" s="5" t="s">
        <v>1619</v>
      </c>
      <c r="D633" s="7"/>
      <c r="E633" s="10"/>
      <c r="G633" s="8">
        <v>11682</v>
      </c>
      <c r="I633" s="11" t="s">
        <v>10</v>
      </c>
      <c r="J633" s="10" t="s">
        <v>1625</v>
      </c>
    </row>
    <row r="634" spans="1:10">
      <c r="A634" s="5" t="s">
        <v>1678</v>
      </c>
      <c r="B634" s="6">
        <v>44916.81362763889</v>
      </c>
      <c r="C634" s="5" t="s">
        <v>1619</v>
      </c>
      <c r="D634" s="9">
        <v>45163142192</v>
      </c>
      <c r="E634" s="10" t="s">
        <v>1620</v>
      </c>
      <c r="H634" s="8">
        <v>237.6</v>
      </c>
      <c r="I634" s="5" t="s">
        <v>15</v>
      </c>
      <c r="J634" s="10" t="s">
        <v>1625</v>
      </c>
    </row>
    <row r="635" spans="1:10">
      <c r="A635" s="5" t="s">
        <v>1678</v>
      </c>
      <c r="B635" s="6">
        <v>44916.81362763889</v>
      </c>
      <c r="C635" s="5" t="s">
        <v>1619</v>
      </c>
      <c r="D635" s="7">
        <v>470492</v>
      </c>
      <c r="E635" s="10" t="s">
        <v>1620</v>
      </c>
      <c r="H635" s="8">
        <v>43100</v>
      </c>
      <c r="I635" s="5" t="s">
        <v>15</v>
      </c>
      <c r="J635" s="5" t="s">
        <v>1622</v>
      </c>
    </row>
    <row r="636" spans="1:10">
      <c r="A636" s="5" t="s">
        <v>1678</v>
      </c>
      <c r="B636" s="6">
        <v>44916.81362763889</v>
      </c>
      <c r="C636" s="5" t="s">
        <v>1619</v>
      </c>
      <c r="D636" s="7">
        <v>888937</v>
      </c>
      <c r="E636" s="10" t="s">
        <v>1620</v>
      </c>
      <c r="H636" s="8">
        <v>67000</v>
      </c>
      <c r="I636" s="5" t="s">
        <v>15</v>
      </c>
      <c r="J636" s="5" t="s">
        <v>1621</v>
      </c>
    </row>
    <row r="637" spans="1:10">
      <c r="A637" s="5" t="s">
        <v>1678</v>
      </c>
      <c r="B637" s="6">
        <v>44916.81362763889</v>
      </c>
      <c r="C637" s="5" t="s">
        <v>1619</v>
      </c>
      <c r="D637" s="7">
        <v>888938</v>
      </c>
      <c r="E637" s="10" t="s">
        <v>130</v>
      </c>
      <c r="H637" s="8">
        <v>696</v>
      </c>
      <c r="I637" s="5" t="s">
        <v>15</v>
      </c>
      <c r="J637" s="5" t="s">
        <v>1621</v>
      </c>
    </row>
    <row r="638" spans="1:10">
      <c r="A638" s="5" t="s">
        <v>1678</v>
      </c>
      <c r="B638" s="6">
        <v>44916.81362763889</v>
      </c>
      <c r="C638" s="5" t="s">
        <v>1619</v>
      </c>
      <c r="D638" s="7"/>
      <c r="E638" s="10"/>
      <c r="F638" s="8">
        <v>324.2</v>
      </c>
      <c r="I638" s="11" t="s">
        <v>9</v>
      </c>
      <c r="J638" s="5" t="s">
        <v>1622</v>
      </c>
    </row>
    <row r="639" spans="1:10">
      <c r="A639" s="5" t="s">
        <v>1678</v>
      </c>
      <c r="B639" s="6">
        <v>44916.81362763889</v>
      </c>
      <c r="C639" s="5" t="s">
        <v>1619</v>
      </c>
      <c r="D639" s="7"/>
      <c r="E639" s="10"/>
      <c r="F639" s="8">
        <v>4611.6000000000004</v>
      </c>
      <c r="I639" s="11" t="s">
        <v>9</v>
      </c>
      <c r="J639" s="5" t="s">
        <v>1621</v>
      </c>
    </row>
    <row r="640" spans="1:10">
      <c r="A640" s="5" t="s">
        <v>1678</v>
      </c>
      <c r="B640" s="6">
        <v>44916.81362763889</v>
      </c>
      <c r="C640" s="5" t="s">
        <v>1619</v>
      </c>
      <c r="D640" s="7"/>
      <c r="E640" s="10"/>
      <c r="F640" s="8">
        <v>19658.7</v>
      </c>
      <c r="I640" s="11" t="s">
        <v>9</v>
      </c>
      <c r="J640" s="5" t="s">
        <v>1626</v>
      </c>
    </row>
    <row r="641" spans="1:10">
      <c r="A641" s="5" t="s">
        <v>1678</v>
      </c>
      <c r="B641" s="6">
        <v>44916.81362763889</v>
      </c>
      <c r="C641" s="5" t="s">
        <v>1619</v>
      </c>
      <c r="D641" s="7"/>
      <c r="E641" s="10"/>
      <c r="F641" s="8">
        <v>3399.2</v>
      </c>
      <c r="I641" s="11" t="s">
        <v>9</v>
      </c>
      <c r="J641" s="10" t="s">
        <v>1625</v>
      </c>
    </row>
    <row r="642" spans="1:10">
      <c r="A642" s="12" t="s">
        <v>21</v>
      </c>
      <c r="B642" s="3"/>
      <c r="C642" s="3"/>
      <c r="D642" s="7"/>
      <c r="E642" s="10"/>
      <c r="F642" s="19">
        <f>SUM(F633:G641)</f>
        <v>39675.699999999997</v>
      </c>
      <c r="H642" s="8"/>
      <c r="I642" s="11"/>
      <c r="J642" s="5"/>
    </row>
    <row r="643" spans="1:10" ht="15.75" customHeight="1">
      <c r="A643" s="13" t="s">
        <v>22</v>
      </c>
      <c r="B643" s="13" t="s">
        <v>23</v>
      </c>
      <c r="C643" s="13" t="s">
        <v>24</v>
      </c>
      <c r="D643" s="14">
        <v>112478154</v>
      </c>
      <c r="E643" s="10"/>
      <c r="H643" s="8"/>
      <c r="I643" s="11"/>
      <c r="J643" s="5"/>
    </row>
    <row r="644" spans="1:10">
      <c r="A644" s="5"/>
      <c r="B644" s="6"/>
      <c r="C644" s="5"/>
      <c r="D644" s="7"/>
      <c r="E644" s="10"/>
      <c r="H644" s="8"/>
      <c r="I644" s="11"/>
      <c r="J644" s="5"/>
    </row>
    <row r="646" spans="1:10">
      <c r="A646" s="1" t="s">
        <v>0</v>
      </c>
      <c r="B646" s="2"/>
      <c r="C646" s="2"/>
      <c r="D646" s="2"/>
      <c r="E646" s="2"/>
      <c r="F646" s="2"/>
      <c r="G646" s="2"/>
      <c r="H646" s="2"/>
      <c r="I646" s="2"/>
      <c r="J646" s="2"/>
    </row>
    <row r="647" spans="1:10">
      <c r="A647" s="3" t="s">
        <v>197</v>
      </c>
      <c r="B647" s="2"/>
      <c r="C647" s="2"/>
      <c r="D647" s="2"/>
      <c r="E647" s="2"/>
      <c r="F647" s="2"/>
      <c r="G647" s="2"/>
      <c r="H647" s="2"/>
      <c r="I647" s="2"/>
      <c r="J647" s="2"/>
    </row>
    <row r="648" spans="1:10">
      <c r="A648" s="88" t="s">
        <v>0</v>
      </c>
      <c r="B648" s="88" t="s">
        <v>2</v>
      </c>
      <c r="C648" s="88" t="s">
        <v>3</v>
      </c>
      <c r="D648" s="88" t="s">
        <v>4</v>
      </c>
      <c r="E648" s="88" t="s">
        <v>5</v>
      </c>
      <c r="F648" s="88" t="s">
        <v>6</v>
      </c>
      <c r="G648" s="90"/>
      <c r="H648" s="91"/>
      <c r="I648" s="88" t="s">
        <v>7</v>
      </c>
      <c r="J648" s="88" t="s">
        <v>8</v>
      </c>
    </row>
    <row r="649" spans="1:10">
      <c r="A649" s="89"/>
      <c r="B649" s="89"/>
      <c r="C649" s="89"/>
      <c r="D649" s="89"/>
      <c r="E649" s="89"/>
      <c r="F649" s="4" t="s">
        <v>9</v>
      </c>
      <c r="G649" s="4" t="s">
        <v>10</v>
      </c>
      <c r="H649" s="4" t="s">
        <v>11</v>
      </c>
      <c r="I649" s="89"/>
      <c r="J649" s="89"/>
    </row>
    <row r="650" spans="1:10">
      <c r="A650" s="5" t="s">
        <v>1679</v>
      </c>
      <c r="B650" s="6">
        <v>44917.769390081019</v>
      </c>
      <c r="C650" s="5" t="s">
        <v>1619</v>
      </c>
      <c r="D650" s="9">
        <v>45173115167</v>
      </c>
      <c r="E650" s="10" t="s">
        <v>1620</v>
      </c>
      <c r="H650" s="8">
        <v>589.5</v>
      </c>
      <c r="I650" s="5" t="s">
        <v>15</v>
      </c>
      <c r="J650" s="10" t="s">
        <v>1625</v>
      </c>
    </row>
    <row r="651" spans="1:10">
      <c r="A651" s="5" t="s">
        <v>1679</v>
      </c>
      <c r="B651" s="6">
        <v>44917.769390081019</v>
      </c>
      <c r="C651" s="5" t="s">
        <v>1619</v>
      </c>
      <c r="D651" s="9">
        <v>45133055000</v>
      </c>
      <c r="E651" s="10" t="s">
        <v>1620</v>
      </c>
      <c r="H651" s="8">
        <v>313.2</v>
      </c>
      <c r="I651" s="5" t="s">
        <v>15</v>
      </c>
      <c r="J651" s="5" t="s">
        <v>1630</v>
      </c>
    </row>
    <row r="652" spans="1:10">
      <c r="A652" s="5" t="s">
        <v>1679</v>
      </c>
      <c r="B652" s="6">
        <v>44917.769390081019</v>
      </c>
      <c r="C652" s="5" t="s">
        <v>1619</v>
      </c>
      <c r="D652" s="9">
        <v>45113202154</v>
      </c>
      <c r="E652" s="10" t="s">
        <v>1620</v>
      </c>
      <c r="H652" s="8">
        <v>12275.63</v>
      </c>
      <c r="I652" s="5" t="s">
        <v>15</v>
      </c>
      <c r="J652" s="5" t="s">
        <v>1622</v>
      </c>
    </row>
    <row r="653" spans="1:10">
      <c r="A653" s="5" t="s">
        <v>1679</v>
      </c>
      <c r="B653" s="6">
        <v>44917.769390081019</v>
      </c>
      <c r="C653" s="5" t="s">
        <v>1619</v>
      </c>
      <c r="D653" s="9">
        <v>45163149846</v>
      </c>
      <c r="E653" s="10" t="s">
        <v>1620</v>
      </c>
      <c r="H653" s="8">
        <v>5412.48</v>
      </c>
      <c r="I653" s="5" t="s">
        <v>15</v>
      </c>
      <c r="J653" s="5" t="s">
        <v>1622</v>
      </c>
    </row>
    <row r="654" spans="1:10">
      <c r="A654" s="5" t="s">
        <v>1679</v>
      </c>
      <c r="B654" s="6">
        <v>44917.769390081019</v>
      </c>
      <c r="C654" s="5" t="s">
        <v>1619</v>
      </c>
      <c r="D654" s="7">
        <v>447979</v>
      </c>
      <c r="E654" s="10" t="s">
        <v>1620</v>
      </c>
      <c r="H654" s="8">
        <v>24788.9</v>
      </c>
      <c r="I654" s="5" t="s">
        <v>15</v>
      </c>
      <c r="J654" s="5" t="s">
        <v>1622</v>
      </c>
    </row>
    <row r="655" spans="1:10">
      <c r="A655" s="5" t="s">
        <v>1679</v>
      </c>
      <c r="B655" s="6">
        <v>44917.769390081019</v>
      </c>
      <c r="C655" s="5" t="s">
        <v>1619</v>
      </c>
      <c r="D655" s="7">
        <v>496474</v>
      </c>
      <c r="E655" s="10" t="s">
        <v>1620</v>
      </c>
      <c r="H655" s="8">
        <v>66900</v>
      </c>
      <c r="I655" s="5" t="s">
        <v>15</v>
      </c>
      <c r="J655" s="5" t="s">
        <v>1621</v>
      </c>
    </row>
    <row r="656" spans="1:10">
      <c r="A656" s="5" t="s">
        <v>1679</v>
      </c>
      <c r="B656" s="6">
        <v>44917.769390081019</v>
      </c>
      <c r="C656" s="5" t="s">
        <v>1619</v>
      </c>
      <c r="D656" s="7"/>
      <c r="E656" s="10"/>
      <c r="F656" s="8">
        <v>4966.8</v>
      </c>
      <c r="I656" s="11" t="s">
        <v>9</v>
      </c>
      <c r="J656" s="5" t="s">
        <v>1622</v>
      </c>
    </row>
    <row r="657" spans="1:10">
      <c r="A657" s="5" t="s">
        <v>1679</v>
      </c>
      <c r="B657" s="6">
        <v>44917.769390081019</v>
      </c>
      <c r="C657" s="5" t="s">
        <v>1619</v>
      </c>
      <c r="D657" s="7"/>
      <c r="E657" s="10"/>
      <c r="F657" s="8">
        <v>10448.700000000001</v>
      </c>
      <c r="I657" s="11" t="s">
        <v>9</v>
      </c>
      <c r="J657" s="5" t="s">
        <v>1621</v>
      </c>
    </row>
    <row r="658" spans="1:10">
      <c r="A658" s="5" t="s">
        <v>1679</v>
      </c>
      <c r="B658" s="6">
        <v>44917.769390081019</v>
      </c>
      <c r="C658" s="5" t="s">
        <v>1619</v>
      </c>
      <c r="D658" s="7"/>
      <c r="E658" s="10"/>
      <c r="F658" s="8">
        <v>15994.6</v>
      </c>
      <c r="I658" s="11" t="s">
        <v>9</v>
      </c>
      <c r="J658" s="5" t="s">
        <v>1631</v>
      </c>
    </row>
    <row r="659" spans="1:10">
      <c r="A659" s="5" t="s">
        <v>1679</v>
      </c>
      <c r="B659" s="6">
        <v>44917.769390081019</v>
      </c>
      <c r="C659" s="5" t="s">
        <v>1619</v>
      </c>
      <c r="D659" s="7"/>
      <c r="E659" s="10"/>
      <c r="F659" s="8">
        <v>10232.299999999999</v>
      </c>
      <c r="I659" s="11" t="s">
        <v>9</v>
      </c>
      <c r="J659" s="5" t="s">
        <v>1626</v>
      </c>
    </row>
    <row r="660" spans="1:10">
      <c r="A660" s="5" t="s">
        <v>1679</v>
      </c>
      <c r="B660" s="6">
        <v>44917.769390081019</v>
      </c>
      <c r="C660" s="5" t="s">
        <v>1619</v>
      </c>
      <c r="D660" s="7"/>
      <c r="E660" s="10"/>
      <c r="F660" s="8">
        <v>8424.9</v>
      </c>
      <c r="I660" s="11" t="s">
        <v>9</v>
      </c>
      <c r="J660" s="10" t="s">
        <v>1625</v>
      </c>
    </row>
    <row r="661" spans="1:10">
      <c r="A661" s="12" t="s">
        <v>21</v>
      </c>
      <c r="B661" s="3"/>
      <c r="C661" s="3"/>
      <c r="D661" s="7"/>
      <c r="E661" s="10"/>
      <c r="F661" s="19">
        <f>SUM(F650:G660)</f>
        <v>50067.299999999996</v>
      </c>
      <c r="H661" s="8"/>
      <c r="I661" s="11"/>
      <c r="J661" s="5"/>
    </row>
    <row r="662" spans="1:10" ht="15.75" customHeight="1">
      <c r="A662" s="13" t="s">
        <v>22</v>
      </c>
      <c r="B662" s="13" t="s">
        <v>23</v>
      </c>
      <c r="C662" s="13" t="s">
        <v>24</v>
      </c>
      <c r="D662" s="14">
        <v>112478155</v>
      </c>
      <c r="E662" s="10"/>
      <c r="H662" s="8"/>
      <c r="I662" s="11"/>
      <c r="J662" s="5"/>
    </row>
    <row r="665" spans="1:10">
      <c r="A665" s="1" t="s">
        <v>0</v>
      </c>
      <c r="B665" s="2"/>
      <c r="C665" s="2"/>
      <c r="D665" s="2"/>
      <c r="E665" s="2"/>
      <c r="F665" s="2"/>
      <c r="G665" s="2"/>
      <c r="H665" s="2"/>
      <c r="I665" s="2"/>
      <c r="J665" s="2"/>
    </row>
    <row r="666" spans="1:10">
      <c r="A666" s="3" t="s">
        <v>208</v>
      </c>
      <c r="B666" s="2"/>
      <c r="C666" s="2"/>
      <c r="D666" s="2"/>
      <c r="E666" s="2"/>
      <c r="F666" s="2"/>
      <c r="G666" s="2"/>
      <c r="H666" s="2"/>
      <c r="I666" s="2"/>
      <c r="J666" s="2"/>
    </row>
    <row r="667" spans="1:10">
      <c r="A667" s="88" t="s">
        <v>0</v>
      </c>
      <c r="B667" s="88" t="s">
        <v>2</v>
      </c>
      <c r="C667" s="88" t="s">
        <v>3</v>
      </c>
      <c r="D667" s="88" t="s">
        <v>4</v>
      </c>
      <c r="E667" s="88" t="s">
        <v>5</v>
      </c>
      <c r="F667" s="88" t="s">
        <v>6</v>
      </c>
      <c r="G667" s="90"/>
      <c r="H667" s="91"/>
      <c r="I667" s="88" t="s">
        <v>7</v>
      </c>
      <c r="J667" s="88" t="s">
        <v>8</v>
      </c>
    </row>
    <row r="668" spans="1:10">
      <c r="A668" s="89"/>
      <c r="B668" s="89"/>
      <c r="C668" s="89"/>
      <c r="D668" s="89"/>
      <c r="E668" s="89"/>
      <c r="F668" s="4" t="s">
        <v>9</v>
      </c>
      <c r="G668" s="4" t="s">
        <v>10</v>
      </c>
      <c r="H668" s="4" t="s">
        <v>11</v>
      </c>
      <c r="I668" s="89"/>
      <c r="J668" s="89"/>
    </row>
    <row r="669" spans="1:10">
      <c r="A669" s="5" t="s">
        <v>1680</v>
      </c>
      <c r="B669" s="6">
        <v>44918.74377587963</v>
      </c>
      <c r="C669" s="5" t="s">
        <v>1619</v>
      </c>
      <c r="D669" s="7">
        <v>889325</v>
      </c>
      <c r="E669" s="10" t="s">
        <v>1620</v>
      </c>
      <c r="H669" s="8">
        <v>87992</v>
      </c>
      <c r="I669" s="5" t="s">
        <v>15</v>
      </c>
      <c r="J669" s="5" t="s">
        <v>1622</v>
      </c>
    </row>
    <row r="670" spans="1:10">
      <c r="A670" s="5" t="s">
        <v>1680</v>
      </c>
      <c r="B670" s="6">
        <v>44918.74377587963</v>
      </c>
      <c r="C670" s="5" t="s">
        <v>1619</v>
      </c>
      <c r="D670" s="7">
        <v>420096</v>
      </c>
      <c r="E670" s="10" t="s">
        <v>1620</v>
      </c>
      <c r="H670" s="8">
        <v>70077.399999999994</v>
      </c>
      <c r="I670" s="5" t="s">
        <v>15</v>
      </c>
      <c r="J670" s="5" t="s">
        <v>1621</v>
      </c>
    </row>
    <row r="671" spans="1:10">
      <c r="A671" s="5" t="s">
        <v>1680</v>
      </c>
      <c r="B671" s="6">
        <v>44918.74377587963</v>
      </c>
      <c r="C671" s="5" t="s">
        <v>1619</v>
      </c>
      <c r="D671" s="7"/>
      <c r="E671" s="10"/>
      <c r="F671" s="8">
        <v>17578.3</v>
      </c>
      <c r="I671" s="11" t="s">
        <v>9</v>
      </c>
      <c r="J671" s="5" t="s">
        <v>1631</v>
      </c>
    </row>
    <row r="672" spans="1:10">
      <c r="A672" s="5" t="s">
        <v>1680</v>
      </c>
      <c r="B672" s="6">
        <v>44918.74377587963</v>
      </c>
      <c r="C672" s="5" t="s">
        <v>1619</v>
      </c>
      <c r="D672" s="7"/>
      <c r="E672" s="10"/>
      <c r="F672" s="8">
        <v>13845</v>
      </c>
      <c r="I672" s="11" t="s">
        <v>9</v>
      </c>
      <c r="J672" s="5" t="s">
        <v>1626</v>
      </c>
    </row>
    <row r="673" spans="1:10">
      <c r="A673" s="5" t="s">
        <v>1680</v>
      </c>
      <c r="B673" s="6">
        <v>44918.74377587963</v>
      </c>
      <c r="C673" s="5" t="s">
        <v>1619</v>
      </c>
      <c r="D673" s="7"/>
      <c r="E673" s="10"/>
      <c r="F673" s="8">
        <v>6397.5</v>
      </c>
      <c r="I673" s="11" t="s">
        <v>9</v>
      </c>
      <c r="J673" s="10" t="s">
        <v>1625</v>
      </c>
    </row>
    <row r="674" spans="1:10">
      <c r="A674" s="12" t="s">
        <v>21</v>
      </c>
      <c r="B674" s="3"/>
      <c r="C674" s="3"/>
      <c r="D674" s="7"/>
      <c r="E674" s="10"/>
      <c r="F674" s="70">
        <f>SUM(F669:G673)</f>
        <v>37820.800000000003</v>
      </c>
      <c r="I674" s="11"/>
      <c r="J674" s="10"/>
    </row>
    <row r="675" spans="1:10" ht="15.75" customHeight="1">
      <c r="A675" s="13" t="s">
        <v>22</v>
      </c>
      <c r="B675" s="13" t="s">
        <v>23</v>
      </c>
      <c r="C675" s="13" t="s">
        <v>24</v>
      </c>
      <c r="D675" s="14">
        <v>112494007</v>
      </c>
      <c r="E675" s="10"/>
      <c r="F675" s="8"/>
      <c r="I675" s="11"/>
      <c r="J675" s="10"/>
    </row>
    <row r="678" spans="1:10">
      <c r="A678" s="1" t="s">
        <v>0</v>
      </c>
      <c r="B678" s="2"/>
      <c r="C678" s="2"/>
      <c r="D678" s="2"/>
      <c r="E678" s="2"/>
      <c r="F678" s="2"/>
      <c r="G678" s="2"/>
      <c r="H678" s="2"/>
      <c r="I678" s="2"/>
      <c r="J678" s="2"/>
    </row>
    <row r="679" spans="1:10">
      <c r="A679" s="3" t="s">
        <v>211</v>
      </c>
      <c r="B679" s="2"/>
      <c r="C679" s="2"/>
      <c r="D679" s="2"/>
      <c r="E679" s="2"/>
      <c r="F679" s="2"/>
      <c r="G679" s="2"/>
      <c r="H679" s="2"/>
      <c r="I679" s="2"/>
      <c r="J679" s="2"/>
    </row>
    <row r="680" spans="1:10">
      <c r="A680" s="88" t="s">
        <v>0</v>
      </c>
      <c r="B680" s="88" t="s">
        <v>2</v>
      </c>
      <c r="C680" s="88" t="s">
        <v>3</v>
      </c>
      <c r="D680" s="88" t="s">
        <v>4</v>
      </c>
      <c r="E680" s="88" t="s">
        <v>5</v>
      </c>
      <c r="F680" s="88" t="s">
        <v>6</v>
      </c>
      <c r="G680" s="90"/>
      <c r="H680" s="91"/>
      <c r="I680" s="88" t="s">
        <v>7</v>
      </c>
      <c r="J680" s="88" t="s">
        <v>8</v>
      </c>
    </row>
    <row r="681" spans="1:10">
      <c r="A681" s="89"/>
      <c r="B681" s="89"/>
      <c r="C681" s="89"/>
      <c r="D681" s="89"/>
      <c r="E681" s="89"/>
      <c r="F681" s="4" t="s">
        <v>9</v>
      </c>
      <c r="G681" s="4" t="s">
        <v>10</v>
      </c>
      <c r="H681" s="4" t="s">
        <v>11</v>
      </c>
      <c r="I681" s="89"/>
      <c r="J681" s="89"/>
    </row>
    <row r="682" spans="1:10">
      <c r="A682" s="15" t="s">
        <v>1363</v>
      </c>
      <c r="B682" s="16"/>
      <c r="C682" s="17"/>
      <c r="D682" s="7"/>
      <c r="E682" s="10"/>
      <c r="F682" s="8"/>
      <c r="I682" s="11"/>
      <c r="J682" s="10"/>
    </row>
    <row r="683" spans="1:10">
      <c r="A683" s="12" t="s">
        <v>21</v>
      </c>
      <c r="B683" s="3"/>
      <c r="C683" s="3"/>
      <c r="D683" s="7"/>
      <c r="E683" s="10"/>
      <c r="H683" s="8"/>
      <c r="I683" s="11"/>
      <c r="J683" s="5"/>
    </row>
    <row r="684" spans="1:10">
      <c r="A684" s="13" t="s">
        <v>22</v>
      </c>
      <c r="B684" s="13" t="s">
        <v>23</v>
      </c>
      <c r="C684" s="13" t="s">
        <v>24</v>
      </c>
      <c r="D684" s="7"/>
      <c r="E684" s="10"/>
      <c r="H684" s="8"/>
      <c r="I684" s="11"/>
      <c r="J684" s="5"/>
    </row>
    <row r="687" spans="1:10">
      <c r="A687" s="1" t="s">
        <v>0</v>
      </c>
      <c r="B687" s="2"/>
      <c r="C687" s="2"/>
      <c r="D687" s="2"/>
      <c r="E687" s="2"/>
      <c r="F687" s="2"/>
      <c r="G687" s="2"/>
      <c r="H687" s="2"/>
      <c r="I687" s="2"/>
      <c r="J687" s="2"/>
    </row>
    <row r="688" spans="1:10">
      <c r="A688" s="3" t="s">
        <v>213</v>
      </c>
      <c r="B688" s="2"/>
      <c r="C688" s="2"/>
      <c r="D688" s="2"/>
      <c r="E688" s="2"/>
      <c r="F688" s="2"/>
      <c r="G688" s="2"/>
      <c r="H688" s="2"/>
      <c r="I688" s="2"/>
      <c r="J688" s="2"/>
    </row>
    <row r="689" spans="1:10">
      <c r="A689" s="88" t="s">
        <v>0</v>
      </c>
      <c r="B689" s="88" t="s">
        <v>2</v>
      </c>
      <c r="C689" s="88" t="s">
        <v>3</v>
      </c>
      <c r="D689" s="88" t="s">
        <v>4</v>
      </c>
      <c r="E689" s="88" t="s">
        <v>5</v>
      </c>
      <c r="F689" s="88" t="s">
        <v>6</v>
      </c>
      <c r="G689" s="90"/>
      <c r="H689" s="91"/>
      <c r="I689" s="88" t="s">
        <v>7</v>
      </c>
      <c r="J689" s="88" t="s">
        <v>8</v>
      </c>
    </row>
    <row r="690" spans="1:10">
      <c r="A690" s="89"/>
      <c r="B690" s="89"/>
      <c r="C690" s="89"/>
      <c r="D690" s="89"/>
      <c r="E690" s="89"/>
      <c r="F690" s="4" t="s">
        <v>9</v>
      </c>
      <c r="G690" s="4" t="s">
        <v>10</v>
      </c>
      <c r="H690" s="4" t="s">
        <v>11</v>
      </c>
      <c r="I690" s="89"/>
      <c r="J690" s="89"/>
    </row>
    <row r="691" spans="1:10">
      <c r="A691" s="23" t="s">
        <v>214</v>
      </c>
      <c r="B691" s="23"/>
      <c r="C691" s="23"/>
    </row>
    <row r="692" spans="1:10">
      <c r="A692" s="12" t="s">
        <v>21</v>
      </c>
      <c r="B692" s="3"/>
      <c r="C692" s="3"/>
    </row>
    <row r="693" spans="1:10">
      <c r="A693" s="13" t="s">
        <v>22</v>
      </c>
      <c r="B693" s="13" t="s">
        <v>23</v>
      </c>
      <c r="C693" s="13" t="s">
        <v>24</v>
      </c>
    </row>
    <row r="696" spans="1:10">
      <c r="A696" s="1" t="s">
        <v>0</v>
      </c>
      <c r="B696" s="2"/>
      <c r="C696" s="2"/>
      <c r="D696" s="2"/>
      <c r="E696" s="2"/>
      <c r="F696" s="2"/>
      <c r="G696" s="2"/>
      <c r="H696" s="2"/>
      <c r="I696" s="2"/>
      <c r="J696" s="2"/>
    </row>
    <row r="697" spans="1:10">
      <c r="A697" s="3" t="s">
        <v>215</v>
      </c>
      <c r="B697" s="2"/>
      <c r="C697" s="2"/>
      <c r="D697" s="2"/>
      <c r="E697" s="2"/>
      <c r="F697" s="2"/>
      <c r="G697" s="2"/>
      <c r="H697" s="2"/>
      <c r="I697" s="2"/>
      <c r="J697" s="2"/>
    </row>
    <row r="698" spans="1:10">
      <c r="A698" s="88" t="s">
        <v>0</v>
      </c>
      <c r="B698" s="88" t="s">
        <v>2</v>
      </c>
      <c r="C698" s="88" t="s">
        <v>3</v>
      </c>
      <c r="D698" s="88" t="s">
        <v>4</v>
      </c>
      <c r="E698" s="88" t="s">
        <v>5</v>
      </c>
      <c r="F698" s="88" t="s">
        <v>6</v>
      </c>
      <c r="G698" s="90"/>
      <c r="H698" s="91"/>
      <c r="I698" s="88" t="s">
        <v>7</v>
      </c>
      <c r="J698" s="88" t="s">
        <v>8</v>
      </c>
    </row>
    <row r="699" spans="1:10">
      <c r="A699" s="89"/>
      <c r="B699" s="89"/>
      <c r="C699" s="89"/>
      <c r="D699" s="89"/>
      <c r="E699" s="89"/>
      <c r="F699" s="4" t="s">
        <v>9</v>
      </c>
      <c r="G699" s="4" t="s">
        <v>10</v>
      </c>
      <c r="H699" s="4" t="s">
        <v>11</v>
      </c>
      <c r="I699" s="89"/>
      <c r="J699" s="89"/>
    </row>
    <row r="700" spans="1:10">
      <c r="A700" s="5" t="s">
        <v>1681</v>
      </c>
      <c r="B700" s="6">
        <v>44922.74029966435</v>
      </c>
      <c r="C700" s="5" t="s">
        <v>1619</v>
      </c>
      <c r="D700" s="7"/>
      <c r="E700" s="10"/>
      <c r="G700" s="8">
        <v>280.18</v>
      </c>
      <c r="I700" s="11" t="s">
        <v>10</v>
      </c>
      <c r="J700" s="10" t="s">
        <v>1625</v>
      </c>
    </row>
    <row r="701" spans="1:10">
      <c r="A701" s="5" t="s">
        <v>1681</v>
      </c>
      <c r="B701" s="6">
        <v>44922.74029966435</v>
      </c>
      <c r="C701" s="5" t="s">
        <v>1619</v>
      </c>
      <c r="D701" s="9">
        <v>45133063767</v>
      </c>
      <c r="E701" s="10" t="s">
        <v>1620</v>
      </c>
      <c r="H701" s="8">
        <v>1645.2</v>
      </c>
      <c r="I701" s="5" t="s">
        <v>15</v>
      </c>
      <c r="J701" s="10" t="s">
        <v>1625</v>
      </c>
    </row>
    <row r="702" spans="1:10">
      <c r="A702" s="5" t="s">
        <v>1681</v>
      </c>
      <c r="B702" s="6">
        <v>44922.74029966435</v>
      </c>
      <c r="C702" s="5" t="s">
        <v>1619</v>
      </c>
      <c r="D702" s="9">
        <v>45173123864</v>
      </c>
      <c r="E702" s="10" t="s">
        <v>1620</v>
      </c>
      <c r="H702" s="8">
        <v>148.4</v>
      </c>
      <c r="I702" s="5" t="s">
        <v>15</v>
      </c>
      <c r="J702" s="10" t="s">
        <v>1625</v>
      </c>
    </row>
    <row r="703" spans="1:10">
      <c r="A703" s="5" t="s">
        <v>1681</v>
      </c>
      <c r="B703" s="6">
        <v>44922.74029966435</v>
      </c>
      <c r="C703" s="5" t="s">
        <v>1619</v>
      </c>
      <c r="D703" s="7">
        <v>534734</v>
      </c>
      <c r="E703" s="10" t="s">
        <v>1620</v>
      </c>
      <c r="H703" s="8">
        <v>48137</v>
      </c>
      <c r="I703" s="5" t="s">
        <v>15</v>
      </c>
      <c r="J703" s="5" t="s">
        <v>1622</v>
      </c>
    </row>
    <row r="704" spans="1:10">
      <c r="A704" s="5" t="s">
        <v>1681</v>
      </c>
      <c r="B704" s="6">
        <v>44922.74029966435</v>
      </c>
      <c r="C704" s="5" t="s">
        <v>1619</v>
      </c>
      <c r="D704" s="7">
        <v>470952</v>
      </c>
      <c r="E704" s="10" t="s">
        <v>1620</v>
      </c>
      <c r="H704" s="8">
        <v>34000</v>
      </c>
      <c r="I704" s="5" t="s">
        <v>15</v>
      </c>
      <c r="J704" s="5" t="s">
        <v>1621</v>
      </c>
    </row>
    <row r="705" spans="1:10">
      <c r="A705" s="5" t="s">
        <v>1681</v>
      </c>
      <c r="B705" s="6">
        <v>44922.74029966435</v>
      </c>
      <c r="C705" s="5" t="s">
        <v>1619</v>
      </c>
      <c r="D705" s="7">
        <v>420429</v>
      </c>
      <c r="E705" s="10" t="s">
        <v>1620</v>
      </c>
      <c r="H705" s="8">
        <v>55716.1</v>
      </c>
      <c r="I705" s="5" t="s">
        <v>15</v>
      </c>
      <c r="J705" s="5" t="s">
        <v>1621</v>
      </c>
    </row>
    <row r="706" spans="1:10">
      <c r="A706" s="5" t="s">
        <v>1681</v>
      </c>
      <c r="B706" s="6">
        <v>44922.74029966435</v>
      </c>
      <c r="C706" s="5" t="s">
        <v>1619</v>
      </c>
      <c r="D706" s="7"/>
      <c r="E706" s="10"/>
      <c r="F706" s="8">
        <v>3917.6</v>
      </c>
      <c r="I706" s="11" t="s">
        <v>9</v>
      </c>
      <c r="J706" s="5" t="s">
        <v>1622</v>
      </c>
    </row>
    <row r="707" spans="1:10">
      <c r="A707" s="5" t="s">
        <v>1681</v>
      </c>
      <c r="B707" s="6">
        <v>44922.74029966435</v>
      </c>
      <c r="C707" s="5" t="s">
        <v>1619</v>
      </c>
      <c r="D707" s="7"/>
      <c r="E707" s="10"/>
      <c r="F707" s="8">
        <v>11487.8</v>
      </c>
      <c r="I707" s="11" t="s">
        <v>9</v>
      </c>
      <c r="J707" s="5" t="s">
        <v>1621</v>
      </c>
    </row>
    <row r="708" spans="1:10">
      <c r="A708" s="5" t="s">
        <v>1681</v>
      </c>
      <c r="B708" s="6">
        <v>44922.74029966435</v>
      </c>
      <c r="C708" s="5" t="s">
        <v>1619</v>
      </c>
      <c r="D708" s="7"/>
      <c r="E708" s="10"/>
      <c r="F708" s="8">
        <v>131555.70000000001</v>
      </c>
      <c r="I708" s="11" t="s">
        <v>9</v>
      </c>
      <c r="J708" s="5" t="s">
        <v>1631</v>
      </c>
    </row>
    <row r="709" spans="1:10">
      <c r="A709" s="5" t="s">
        <v>1681</v>
      </c>
      <c r="B709" s="6">
        <v>44922.74029966435</v>
      </c>
      <c r="C709" s="5" t="s">
        <v>1619</v>
      </c>
      <c r="D709" s="7"/>
      <c r="E709" s="10"/>
      <c r="F709" s="8">
        <v>13208.7</v>
      </c>
      <c r="I709" s="11" t="s">
        <v>9</v>
      </c>
      <c r="J709" s="5" t="s">
        <v>1626</v>
      </c>
    </row>
    <row r="710" spans="1:10">
      <c r="A710" s="5" t="s">
        <v>1681</v>
      </c>
      <c r="B710" s="6">
        <v>44922.74029966435</v>
      </c>
      <c r="C710" s="5" t="s">
        <v>1619</v>
      </c>
      <c r="D710" s="7"/>
      <c r="E710" s="10"/>
      <c r="F710" s="8">
        <v>17815.7</v>
      </c>
      <c r="I710" s="11" t="s">
        <v>9</v>
      </c>
      <c r="J710" s="10" t="s">
        <v>1625</v>
      </c>
    </row>
    <row r="711" spans="1:10">
      <c r="A711" s="12" t="s">
        <v>21</v>
      </c>
      <c r="B711" s="3"/>
      <c r="C711" s="3"/>
      <c r="D711" s="7"/>
      <c r="E711" s="10"/>
      <c r="F711" s="19">
        <f>SUM(F700:G710)</f>
        <v>178265.68000000002</v>
      </c>
      <c r="H711" s="8"/>
      <c r="I711" s="11"/>
      <c r="J711" s="10"/>
    </row>
    <row r="712" spans="1:10" ht="15.75" customHeight="1">
      <c r="A712" s="13" t="s">
        <v>22</v>
      </c>
      <c r="B712" s="13" t="s">
        <v>23</v>
      </c>
      <c r="C712" s="13" t="s">
        <v>24</v>
      </c>
      <c r="D712" s="14">
        <v>112494008</v>
      </c>
      <c r="E712" s="10"/>
      <c r="H712" s="8"/>
      <c r="I712" s="11"/>
      <c r="J712" s="10"/>
    </row>
    <row r="715" spans="1:10">
      <c r="A715" s="1" t="s">
        <v>0</v>
      </c>
      <c r="B715" s="2"/>
      <c r="C715" s="2"/>
      <c r="D715" s="2"/>
      <c r="E715" s="2"/>
      <c r="F715" s="2"/>
      <c r="G715" s="2"/>
      <c r="H715" s="2"/>
      <c r="I715" s="2"/>
      <c r="J715" s="2"/>
    </row>
    <row r="716" spans="1:10">
      <c r="A716" s="3" t="s">
        <v>219</v>
      </c>
      <c r="B716" s="2"/>
      <c r="C716" s="2"/>
      <c r="D716" s="2"/>
      <c r="E716" s="2"/>
      <c r="F716" s="2"/>
      <c r="G716" s="2"/>
      <c r="H716" s="2"/>
      <c r="I716" s="2"/>
      <c r="J716" s="2"/>
    </row>
    <row r="717" spans="1:10">
      <c r="A717" s="88" t="s">
        <v>0</v>
      </c>
      <c r="B717" s="88" t="s">
        <v>2</v>
      </c>
      <c r="C717" s="88" t="s">
        <v>3</v>
      </c>
      <c r="D717" s="88" t="s">
        <v>4</v>
      </c>
      <c r="E717" s="88" t="s">
        <v>5</v>
      </c>
      <c r="F717" s="88" t="s">
        <v>6</v>
      </c>
      <c r="G717" s="90"/>
      <c r="H717" s="91"/>
      <c r="I717" s="88" t="s">
        <v>7</v>
      </c>
      <c r="J717" s="88" t="s">
        <v>8</v>
      </c>
    </row>
    <row r="718" spans="1:10">
      <c r="A718" s="89"/>
      <c r="B718" s="89"/>
      <c r="C718" s="89"/>
      <c r="D718" s="89"/>
      <c r="E718" s="89"/>
      <c r="F718" s="4" t="s">
        <v>9</v>
      </c>
      <c r="G718" s="4" t="s">
        <v>10</v>
      </c>
      <c r="H718" s="4" t="s">
        <v>11</v>
      </c>
      <c r="I718" s="89"/>
      <c r="J718" s="89"/>
    </row>
    <row r="719" spans="1:10">
      <c r="A719" s="5" t="s">
        <v>1682</v>
      </c>
      <c r="B719" s="6">
        <v>44923.777002604169</v>
      </c>
      <c r="C719" s="5" t="s">
        <v>1619</v>
      </c>
      <c r="D719" s="9">
        <v>45163157283</v>
      </c>
      <c r="E719" s="10" t="s">
        <v>1620</v>
      </c>
      <c r="H719" s="8">
        <v>33734.04</v>
      </c>
      <c r="I719" s="5" t="s">
        <v>15</v>
      </c>
      <c r="J719" s="5" t="s">
        <v>1621</v>
      </c>
    </row>
    <row r="720" spans="1:10">
      <c r="A720" s="5" t="s">
        <v>1682</v>
      </c>
      <c r="B720" s="6">
        <v>44923.777002604169</v>
      </c>
      <c r="C720" s="5" t="s">
        <v>1619</v>
      </c>
      <c r="D720" s="7">
        <v>889959</v>
      </c>
      <c r="E720" s="10" t="s">
        <v>1620</v>
      </c>
      <c r="H720" s="8">
        <v>49597.8</v>
      </c>
      <c r="I720" s="5" t="s">
        <v>15</v>
      </c>
      <c r="J720" s="5" t="s">
        <v>1621</v>
      </c>
    </row>
    <row r="721" spans="1:10">
      <c r="A721" s="5" t="s">
        <v>1682</v>
      </c>
      <c r="B721" s="6">
        <v>44923.777002604169</v>
      </c>
      <c r="C721" s="5" t="s">
        <v>1619</v>
      </c>
      <c r="D721" s="7">
        <v>4826725</v>
      </c>
      <c r="E721" s="5" t="s">
        <v>14</v>
      </c>
      <c r="H721" s="8">
        <v>1898.18</v>
      </c>
      <c r="I721" s="5" t="s">
        <v>15</v>
      </c>
      <c r="J721" s="5" t="s">
        <v>1630</v>
      </c>
    </row>
    <row r="722" spans="1:10">
      <c r="A722" s="5" t="s">
        <v>1682</v>
      </c>
      <c r="B722" s="6">
        <v>44923.777002604169</v>
      </c>
      <c r="C722" s="5" t="s">
        <v>1619</v>
      </c>
      <c r="D722" s="7"/>
      <c r="E722" s="10"/>
      <c r="F722" s="8">
        <v>10856.7</v>
      </c>
      <c r="I722" s="11" t="s">
        <v>9</v>
      </c>
      <c r="J722" s="5" t="s">
        <v>1628</v>
      </c>
    </row>
    <row r="723" spans="1:10">
      <c r="A723" s="5" t="s">
        <v>1682</v>
      </c>
      <c r="B723" s="6">
        <v>44923.777002604169</v>
      </c>
      <c r="C723" s="5" t="s">
        <v>1619</v>
      </c>
      <c r="D723" s="7"/>
      <c r="E723" s="10"/>
      <c r="F723" s="8">
        <v>12701.3</v>
      </c>
      <c r="I723" s="11" t="s">
        <v>9</v>
      </c>
      <c r="J723" s="5" t="s">
        <v>1626</v>
      </c>
    </row>
    <row r="724" spans="1:10">
      <c r="A724" s="12" t="s">
        <v>21</v>
      </c>
      <c r="B724" s="3"/>
      <c r="C724" s="3"/>
      <c r="D724" s="7"/>
      <c r="E724" s="10"/>
      <c r="F724" s="19">
        <f>SUM(F719:G723)</f>
        <v>23558</v>
      </c>
      <c r="H724" s="8"/>
      <c r="I724" s="11"/>
      <c r="J724" s="5"/>
    </row>
    <row r="725" spans="1:10">
      <c r="A725" s="13" t="s">
        <v>22</v>
      </c>
      <c r="B725" s="13" t="s">
        <v>23</v>
      </c>
      <c r="C725" s="13" t="s">
        <v>24</v>
      </c>
      <c r="D725" s="7"/>
      <c r="E725" s="10"/>
      <c r="H725" s="8"/>
      <c r="I725" s="11"/>
      <c r="J725" s="5"/>
    </row>
  </sheetData>
  <mergeCells count="392">
    <mergeCell ref="A667:A668"/>
    <mergeCell ref="B667:B668"/>
    <mergeCell ref="C667:C668"/>
    <mergeCell ref="D667:D668"/>
    <mergeCell ref="E667:E668"/>
    <mergeCell ref="F667:H667"/>
    <mergeCell ref="I667:I668"/>
    <mergeCell ref="J667:J668"/>
    <mergeCell ref="A680:A681"/>
    <mergeCell ref="B680:B681"/>
    <mergeCell ref="C680:C681"/>
    <mergeCell ref="D680:D681"/>
    <mergeCell ref="E680:E681"/>
    <mergeCell ref="F680:H680"/>
    <mergeCell ref="I680:I681"/>
    <mergeCell ref="J680:J681"/>
    <mergeCell ref="I631:I632"/>
    <mergeCell ref="J631:J632"/>
    <mergeCell ref="A631:A632"/>
    <mergeCell ref="B631:B632"/>
    <mergeCell ref="C631:C632"/>
    <mergeCell ref="D631:D632"/>
    <mergeCell ref="E631:E632"/>
    <mergeCell ref="F631:H631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I556:I557"/>
    <mergeCell ref="J556:J557"/>
    <mergeCell ref="A556:A557"/>
    <mergeCell ref="B556:B557"/>
    <mergeCell ref="C556:C557"/>
    <mergeCell ref="D556:D557"/>
    <mergeCell ref="E556:E557"/>
    <mergeCell ref="F556:H556"/>
    <mergeCell ref="A424:A425"/>
    <mergeCell ref="B424:B425"/>
    <mergeCell ref="C424:C425"/>
    <mergeCell ref="D424:D425"/>
    <mergeCell ref="E424:E425"/>
    <mergeCell ref="F424:H424"/>
    <mergeCell ref="I424:I425"/>
    <mergeCell ref="J424:J425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393:I394"/>
    <mergeCell ref="J393:J394"/>
    <mergeCell ref="A393:A394"/>
    <mergeCell ref="B393:B394"/>
    <mergeCell ref="C393:C394"/>
    <mergeCell ref="D393:D394"/>
    <mergeCell ref="E393:E394"/>
    <mergeCell ref="F393:H393"/>
    <mergeCell ref="A269:A270"/>
    <mergeCell ref="B269:B270"/>
    <mergeCell ref="C269:C270"/>
    <mergeCell ref="D269:D270"/>
    <mergeCell ref="E269:E270"/>
    <mergeCell ref="F269:H269"/>
    <mergeCell ref="I269:I270"/>
    <mergeCell ref="J269:J270"/>
    <mergeCell ref="I297:I298"/>
    <mergeCell ref="J297:J298"/>
    <mergeCell ref="A297:A298"/>
    <mergeCell ref="B297:B298"/>
    <mergeCell ref="C297:C298"/>
    <mergeCell ref="D297:D298"/>
    <mergeCell ref="E297:E298"/>
    <mergeCell ref="F297:H297"/>
    <mergeCell ref="I282:I283"/>
    <mergeCell ref="J282:J283"/>
    <mergeCell ref="A282:A283"/>
    <mergeCell ref="B282:B283"/>
    <mergeCell ref="C282:C283"/>
    <mergeCell ref="D282:D283"/>
    <mergeCell ref="E282:E283"/>
    <mergeCell ref="F282:H282"/>
    <mergeCell ref="I249:I250"/>
    <mergeCell ref="J249:J250"/>
    <mergeCell ref="A249:A250"/>
    <mergeCell ref="B249:B250"/>
    <mergeCell ref="C249:C250"/>
    <mergeCell ref="D249:D250"/>
    <mergeCell ref="E249:E250"/>
    <mergeCell ref="F249:H249"/>
    <mergeCell ref="A222:A223"/>
    <mergeCell ref="B222:B223"/>
    <mergeCell ref="C222:C223"/>
    <mergeCell ref="D222:D223"/>
    <mergeCell ref="E222:E223"/>
    <mergeCell ref="F222:H222"/>
    <mergeCell ref="I222:I223"/>
    <mergeCell ref="J222:J223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I114:I115"/>
    <mergeCell ref="J114:J115"/>
    <mergeCell ref="A114:A115"/>
    <mergeCell ref="B114:B115"/>
    <mergeCell ref="C114:C115"/>
    <mergeCell ref="D114:D115"/>
    <mergeCell ref="E114:E115"/>
    <mergeCell ref="F114:H114"/>
    <mergeCell ref="I133:I134"/>
    <mergeCell ref="J133:J134"/>
    <mergeCell ref="A133:A134"/>
    <mergeCell ref="B133:B134"/>
    <mergeCell ref="C133:C134"/>
    <mergeCell ref="D133:D134"/>
    <mergeCell ref="E133:E134"/>
    <mergeCell ref="F133:H133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I23:I24"/>
    <mergeCell ref="J23:J24"/>
    <mergeCell ref="A34:A35"/>
    <mergeCell ref="B34:B35"/>
    <mergeCell ref="C34:C35"/>
    <mergeCell ref="D34:D35"/>
    <mergeCell ref="E34:E35"/>
    <mergeCell ref="F34:H34"/>
    <mergeCell ref="I34:I35"/>
    <mergeCell ref="J34:J35"/>
    <mergeCell ref="A23:A24"/>
    <mergeCell ref="B23:B24"/>
    <mergeCell ref="C23:C24"/>
    <mergeCell ref="D23:D24"/>
    <mergeCell ref="E23:E24"/>
    <mergeCell ref="F23:H23"/>
    <mergeCell ref="I47:I48"/>
    <mergeCell ref="J47:J48"/>
    <mergeCell ref="A47:A48"/>
    <mergeCell ref="B47:B48"/>
    <mergeCell ref="C47:C48"/>
    <mergeCell ref="D47:D48"/>
    <mergeCell ref="E47:E48"/>
    <mergeCell ref="F47:H47"/>
    <mergeCell ref="F56:H56"/>
    <mergeCell ref="I56:I57"/>
    <mergeCell ref="J56:J57"/>
    <mergeCell ref="A56:A57"/>
    <mergeCell ref="B56:B57"/>
    <mergeCell ref="C56:C57"/>
    <mergeCell ref="D56:D57"/>
    <mergeCell ref="E56:E57"/>
    <mergeCell ref="I80:I81"/>
    <mergeCell ref="J80:J81"/>
    <mergeCell ref="A80:A81"/>
    <mergeCell ref="B80:B81"/>
    <mergeCell ref="C80:C81"/>
    <mergeCell ref="D80:D81"/>
    <mergeCell ref="E80:E81"/>
    <mergeCell ref="F80:H80"/>
    <mergeCell ref="I94:I95"/>
    <mergeCell ref="J94:J95"/>
    <mergeCell ref="A94:A95"/>
    <mergeCell ref="B94:B95"/>
    <mergeCell ref="C94:C95"/>
    <mergeCell ref="D94:D95"/>
    <mergeCell ref="E94:E95"/>
    <mergeCell ref="F94:H94"/>
    <mergeCell ref="F147:H147"/>
    <mergeCell ref="I147:I148"/>
    <mergeCell ref="J147:J148"/>
    <mergeCell ref="A147:A148"/>
    <mergeCell ref="B147:B148"/>
    <mergeCell ref="C147:C148"/>
    <mergeCell ref="D147:D148"/>
    <mergeCell ref="E147:E148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A313:A314"/>
    <mergeCell ref="B313:B314"/>
    <mergeCell ref="C313:C314"/>
    <mergeCell ref="D313:D314"/>
    <mergeCell ref="E313:E314"/>
    <mergeCell ref="F313:H313"/>
    <mergeCell ref="I313:I314"/>
    <mergeCell ref="J313:J314"/>
    <mergeCell ref="A326:A327"/>
    <mergeCell ref="B326:B327"/>
    <mergeCell ref="C326:C327"/>
    <mergeCell ref="D326:D327"/>
    <mergeCell ref="E326:E327"/>
    <mergeCell ref="F326:H326"/>
    <mergeCell ref="I326:I327"/>
    <mergeCell ref="J326:J327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I335:I336"/>
    <mergeCell ref="J335:J336"/>
    <mergeCell ref="A335:A336"/>
    <mergeCell ref="B335:B336"/>
    <mergeCell ref="C335:C336"/>
    <mergeCell ref="D335:D336"/>
    <mergeCell ref="E335:E336"/>
    <mergeCell ref="F335:H335"/>
    <mergeCell ref="I405:I406"/>
    <mergeCell ref="J405:J406"/>
    <mergeCell ref="A405:A406"/>
    <mergeCell ref="B405:B406"/>
    <mergeCell ref="C405:C406"/>
    <mergeCell ref="D405:D406"/>
    <mergeCell ref="E405:E406"/>
    <mergeCell ref="F405:H405"/>
    <mergeCell ref="I464:I465"/>
    <mergeCell ref="J464:J465"/>
    <mergeCell ref="A464:A465"/>
    <mergeCell ref="B464:B465"/>
    <mergeCell ref="C464:C465"/>
    <mergeCell ref="D464:D465"/>
    <mergeCell ref="E464:E465"/>
    <mergeCell ref="F464:H464"/>
    <mergeCell ref="I433:I434"/>
    <mergeCell ref="J433:J434"/>
    <mergeCell ref="A433:A434"/>
    <mergeCell ref="B433:B434"/>
    <mergeCell ref="C433:C434"/>
    <mergeCell ref="D433:D434"/>
    <mergeCell ref="E433:E434"/>
    <mergeCell ref="F433:H433"/>
    <mergeCell ref="A508:A509"/>
    <mergeCell ref="B508:B509"/>
    <mergeCell ref="C508:C509"/>
    <mergeCell ref="D508:D509"/>
    <mergeCell ref="E508:E509"/>
    <mergeCell ref="F508:H508"/>
    <mergeCell ref="I508:I509"/>
    <mergeCell ref="J508:J509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492:A493"/>
    <mergeCell ref="B492:B493"/>
    <mergeCell ref="C492:C493"/>
    <mergeCell ref="D492:D493"/>
    <mergeCell ref="E492:E493"/>
    <mergeCell ref="F492:H492"/>
    <mergeCell ref="I492:I493"/>
    <mergeCell ref="J492:J493"/>
    <mergeCell ref="I597:I598"/>
    <mergeCell ref="J597:J598"/>
    <mergeCell ref="A597:A598"/>
    <mergeCell ref="B597:B598"/>
    <mergeCell ref="C597:C598"/>
    <mergeCell ref="D597:D598"/>
    <mergeCell ref="E597:E598"/>
    <mergeCell ref="F597:H597"/>
    <mergeCell ref="I541:I542"/>
    <mergeCell ref="J541:J542"/>
    <mergeCell ref="A541:A542"/>
    <mergeCell ref="B541:B542"/>
    <mergeCell ref="C541:C542"/>
    <mergeCell ref="D541:D542"/>
    <mergeCell ref="E541:E542"/>
    <mergeCell ref="F541:H541"/>
    <mergeCell ref="A572:A573"/>
    <mergeCell ref="B572:B573"/>
    <mergeCell ref="C572:C573"/>
    <mergeCell ref="D572:D573"/>
    <mergeCell ref="E572:E573"/>
    <mergeCell ref="F572:H572"/>
    <mergeCell ref="I572:I573"/>
    <mergeCell ref="J572:J573"/>
    <mergeCell ref="I648:I649"/>
    <mergeCell ref="J648:J649"/>
    <mergeCell ref="A648:A649"/>
    <mergeCell ref="B648:B649"/>
    <mergeCell ref="C648:C649"/>
    <mergeCell ref="D648:D649"/>
    <mergeCell ref="E648:E649"/>
    <mergeCell ref="F648:H648"/>
    <mergeCell ref="A588:A589"/>
    <mergeCell ref="B588:B589"/>
    <mergeCell ref="C588:C589"/>
    <mergeCell ref="D588:D589"/>
    <mergeCell ref="E588:E589"/>
    <mergeCell ref="F588:H588"/>
    <mergeCell ref="I588:I589"/>
    <mergeCell ref="J588:J589"/>
    <mergeCell ref="I618:I619"/>
    <mergeCell ref="J618:J619"/>
    <mergeCell ref="A618:A619"/>
    <mergeCell ref="B618:B619"/>
    <mergeCell ref="C618:C619"/>
    <mergeCell ref="D618:D619"/>
    <mergeCell ref="E618:E619"/>
    <mergeCell ref="F618:H618"/>
    <mergeCell ref="I717:I718"/>
    <mergeCell ref="J717:J718"/>
    <mergeCell ref="A717:A718"/>
    <mergeCell ref="B717:B718"/>
    <mergeCell ref="C717:C718"/>
    <mergeCell ref="D717:D718"/>
    <mergeCell ref="E717:E718"/>
    <mergeCell ref="F717:H717"/>
    <mergeCell ref="A689:A690"/>
    <mergeCell ref="B689:B690"/>
    <mergeCell ref="C689:C690"/>
    <mergeCell ref="D689:D690"/>
    <mergeCell ref="E689:E690"/>
    <mergeCell ref="F689:H689"/>
    <mergeCell ref="I689:I690"/>
    <mergeCell ref="J689:J690"/>
    <mergeCell ref="I698:I699"/>
    <mergeCell ref="J698:J699"/>
    <mergeCell ref="A698:A699"/>
    <mergeCell ref="B698:B699"/>
    <mergeCell ref="C698:C699"/>
    <mergeCell ref="D698:D699"/>
    <mergeCell ref="E698:E699"/>
    <mergeCell ref="F698:H698"/>
  </mergeCells>
  <pageMargins left="0.7" right="0.7" top="0.75" bottom="0.75" header="0.3" footer="0.3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/>
  </sheetPr>
  <dimension ref="A1:J491"/>
  <sheetViews>
    <sheetView topLeftCell="A480" workbookViewId="0">
      <selection activeCell="D491" sqref="D491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855468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2" t="s">
        <v>1683</v>
      </c>
      <c r="B2" s="33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1684</v>
      </c>
      <c r="B5" s="6">
        <v>44867.921604085648</v>
      </c>
      <c r="C5" s="5" t="s">
        <v>1685</v>
      </c>
      <c r="D5" s="11"/>
      <c r="E5" s="10"/>
      <c r="H5" s="8">
        <v>2391.36</v>
      </c>
      <c r="I5" s="11" t="s">
        <v>9</v>
      </c>
      <c r="J5" s="5" t="s">
        <v>1685</v>
      </c>
    </row>
    <row r="6" spans="1:10">
      <c r="A6" s="12" t="s">
        <v>21</v>
      </c>
      <c r="B6" s="3"/>
      <c r="C6" s="3"/>
    </row>
    <row r="7" spans="1:10" ht="15.75" customHeight="1">
      <c r="A7" s="13" t="s">
        <v>22</v>
      </c>
      <c r="B7" s="13" t="s">
        <v>23</v>
      </c>
      <c r="C7" s="13" t="s">
        <v>24</v>
      </c>
      <c r="D7" s="21">
        <v>112113544</v>
      </c>
      <c r="E7" s="14">
        <v>112113597</v>
      </c>
    </row>
    <row r="10" spans="1:10">
      <c r="A10" s="23" t="s">
        <v>1686</v>
      </c>
      <c r="B10" s="23"/>
      <c r="C10" s="23"/>
    </row>
    <row r="12" spans="1:10">
      <c r="A12" s="1" t="s">
        <v>0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3" t="s">
        <v>25</v>
      </c>
      <c r="B13" s="2"/>
      <c r="C13" s="2"/>
      <c r="D13" s="2"/>
      <c r="E13" s="2"/>
      <c r="F13" s="2"/>
      <c r="G13" s="2"/>
      <c r="H13" s="2"/>
      <c r="I13" s="2"/>
      <c r="J13" s="2"/>
    </row>
    <row r="14" spans="1:10">
      <c r="A14" s="88" t="s">
        <v>0</v>
      </c>
      <c r="B14" s="88" t="s">
        <v>2</v>
      </c>
      <c r="C14" s="88" t="s">
        <v>3</v>
      </c>
      <c r="D14" s="88" t="s">
        <v>4</v>
      </c>
      <c r="E14" s="88" t="s">
        <v>5</v>
      </c>
      <c r="F14" s="88" t="s">
        <v>6</v>
      </c>
      <c r="G14" s="90"/>
      <c r="H14" s="91"/>
      <c r="I14" s="88" t="s">
        <v>7</v>
      </c>
      <c r="J14" s="88" t="s">
        <v>8</v>
      </c>
    </row>
    <row r="15" spans="1:10">
      <c r="A15" s="89"/>
      <c r="B15" s="89"/>
      <c r="C15" s="89"/>
      <c r="D15" s="89"/>
      <c r="E15" s="89"/>
      <c r="F15" s="4" t="s">
        <v>9</v>
      </c>
      <c r="G15" s="4" t="s">
        <v>10</v>
      </c>
      <c r="H15" s="4" t="s">
        <v>11</v>
      </c>
      <c r="I15" s="89"/>
      <c r="J15" s="89"/>
    </row>
    <row r="16" spans="1:10">
      <c r="A16" s="15" t="s">
        <v>26</v>
      </c>
      <c r="B16" s="16"/>
      <c r="C16" s="17"/>
      <c r="D16" s="7"/>
      <c r="E16" s="10"/>
      <c r="F16" s="8"/>
      <c r="I16" s="11"/>
      <c r="J16" s="10"/>
    </row>
    <row r="17" spans="1:10">
      <c r="A17" s="12" t="s">
        <v>21</v>
      </c>
      <c r="B17" s="3"/>
      <c r="C17" s="3"/>
      <c r="D17" s="7"/>
      <c r="E17" s="10"/>
      <c r="F17" s="18"/>
      <c r="H17" s="8"/>
      <c r="I17" s="11"/>
      <c r="J17" s="10"/>
    </row>
    <row r="18" spans="1:10" ht="15.75" customHeight="1">
      <c r="A18" s="13" t="s">
        <v>22</v>
      </c>
      <c r="B18" s="13" t="s">
        <v>23</v>
      </c>
      <c r="C18" s="13" t="s">
        <v>24</v>
      </c>
      <c r="D18" s="14"/>
      <c r="E18" s="10"/>
      <c r="H18" s="8"/>
      <c r="I18" s="11"/>
      <c r="J18" s="10"/>
    </row>
    <row r="19" spans="1:10">
      <c r="A19" s="5"/>
      <c r="B19" s="6"/>
      <c r="C19" s="5"/>
      <c r="D19" s="7"/>
      <c r="E19" s="10"/>
      <c r="H19" s="8"/>
      <c r="I19" s="11"/>
      <c r="J19" s="10"/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27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88" t="s">
        <v>0</v>
      </c>
      <c r="B23" s="88" t="s">
        <v>2</v>
      </c>
      <c r="C23" s="88" t="s">
        <v>3</v>
      </c>
      <c r="D23" s="88" t="s">
        <v>4</v>
      </c>
      <c r="E23" s="88" t="s">
        <v>5</v>
      </c>
      <c r="F23" s="88" t="s">
        <v>6</v>
      </c>
      <c r="G23" s="90"/>
      <c r="H23" s="91"/>
      <c r="I23" s="88" t="s">
        <v>7</v>
      </c>
      <c r="J23" s="88" t="s">
        <v>8</v>
      </c>
    </row>
    <row r="24" spans="1:10">
      <c r="A24" s="89"/>
      <c r="B24" s="89"/>
      <c r="C24" s="89"/>
      <c r="D24" s="89"/>
      <c r="E24" s="89"/>
      <c r="F24" s="4" t="s">
        <v>9</v>
      </c>
      <c r="G24" s="4" t="s">
        <v>10</v>
      </c>
      <c r="H24" s="4" t="s">
        <v>11</v>
      </c>
      <c r="I24" s="89"/>
      <c r="J24" s="89"/>
    </row>
    <row r="25" spans="1:10">
      <c r="A25" s="5" t="s">
        <v>1687</v>
      </c>
      <c r="B25" s="6">
        <v>44868.80749796296</v>
      </c>
      <c r="C25" s="5" t="s">
        <v>1688</v>
      </c>
      <c r="D25" s="7"/>
      <c r="E25" s="10"/>
      <c r="F25" s="8">
        <v>6008.1</v>
      </c>
      <c r="I25" s="11" t="s">
        <v>9</v>
      </c>
      <c r="J25" s="5" t="s">
        <v>1685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 customHeight="1">
      <c r="A27" s="13" t="s">
        <v>22</v>
      </c>
      <c r="B27" s="13" t="s">
        <v>23</v>
      </c>
      <c r="C27" s="13" t="s">
        <v>24</v>
      </c>
      <c r="D27" s="21">
        <v>112129008</v>
      </c>
      <c r="E27" s="14">
        <v>112129022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88" t="s">
        <v>0</v>
      </c>
      <c r="B32" s="88" t="s">
        <v>2</v>
      </c>
      <c r="C32" s="88" t="s">
        <v>3</v>
      </c>
      <c r="D32" s="88" t="s">
        <v>4</v>
      </c>
      <c r="E32" s="88" t="s">
        <v>5</v>
      </c>
      <c r="F32" s="88" t="s">
        <v>6</v>
      </c>
      <c r="G32" s="90"/>
      <c r="H32" s="91"/>
      <c r="I32" s="88" t="s">
        <v>7</v>
      </c>
      <c r="J32" s="88" t="s">
        <v>8</v>
      </c>
    </row>
    <row r="33" spans="1:10">
      <c r="A33" s="89"/>
      <c r="B33" s="89"/>
      <c r="C33" s="89"/>
      <c r="D33" s="89"/>
      <c r="E33" s="89"/>
      <c r="F33" s="4" t="s">
        <v>9</v>
      </c>
      <c r="G33" s="4" t="s">
        <v>10</v>
      </c>
      <c r="H33" s="4" t="s">
        <v>11</v>
      </c>
      <c r="I33" s="89"/>
      <c r="J33" s="89"/>
    </row>
    <row r="34" spans="1:10">
      <c r="A34" s="5" t="s">
        <v>1689</v>
      </c>
      <c r="B34" s="6">
        <v>44869.806479236111</v>
      </c>
      <c r="C34" s="5" t="s">
        <v>1685</v>
      </c>
      <c r="D34" s="7"/>
      <c r="E34" s="10"/>
      <c r="F34" s="8">
        <v>7422.7</v>
      </c>
      <c r="I34" s="11" t="s">
        <v>9</v>
      </c>
      <c r="J34" s="5" t="s">
        <v>1685</v>
      </c>
    </row>
    <row r="35" spans="1:10">
      <c r="A35" s="12" t="s">
        <v>21</v>
      </c>
      <c r="B35" s="3"/>
      <c r="C35" s="3"/>
      <c r="D35" s="7"/>
      <c r="E35" s="10"/>
      <c r="H35" s="8"/>
      <c r="I35" s="5"/>
      <c r="J35" s="5"/>
    </row>
    <row r="36" spans="1:10" ht="15.75" customHeight="1">
      <c r="A36" s="13" t="s">
        <v>22</v>
      </c>
      <c r="B36" s="13" t="s">
        <v>23</v>
      </c>
      <c r="C36" s="13" t="s">
        <v>24</v>
      </c>
      <c r="D36" s="21">
        <v>112129010</v>
      </c>
      <c r="E36" s="14">
        <v>112129024</v>
      </c>
      <c r="H36" s="8"/>
      <c r="I36" s="5"/>
      <c r="J36" s="5"/>
    </row>
    <row r="37" spans="1:10">
      <c r="A37" s="5"/>
      <c r="B37" s="6"/>
      <c r="C37" s="5"/>
      <c r="D37" s="7"/>
      <c r="E37" s="10"/>
      <c r="H37" s="8"/>
      <c r="I37" s="5"/>
      <c r="J37" s="5"/>
    </row>
    <row r="38" spans="1:10">
      <c r="A38" s="5"/>
      <c r="B38" s="6"/>
      <c r="C38" s="5"/>
      <c r="D38" s="7"/>
      <c r="E38" s="10"/>
      <c r="H38" s="8"/>
      <c r="I38" s="5"/>
      <c r="J38" s="5"/>
    </row>
    <row r="39" spans="1:10">
      <c r="A39" s="1" t="s">
        <v>0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3" t="s">
        <v>52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88" t="s">
        <v>0</v>
      </c>
      <c r="B41" s="88" t="s">
        <v>2</v>
      </c>
      <c r="C41" s="88" t="s">
        <v>3</v>
      </c>
      <c r="D41" s="88" t="s">
        <v>4</v>
      </c>
      <c r="E41" s="88" t="s">
        <v>5</v>
      </c>
      <c r="F41" s="88" t="s">
        <v>6</v>
      </c>
      <c r="G41" s="90"/>
      <c r="H41" s="91"/>
      <c r="I41" s="88" t="s">
        <v>7</v>
      </c>
      <c r="J41" s="88" t="s">
        <v>8</v>
      </c>
    </row>
    <row r="42" spans="1:10">
      <c r="A42" s="89"/>
      <c r="B42" s="89"/>
      <c r="C42" s="89"/>
      <c r="D42" s="89"/>
      <c r="E42" s="89"/>
      <c r="F42" s="4" t="s">
        <v>9</v>
      </c>
      <c r="G42" s="4" t="s">
        <v>10</v>
      </c>
      <c r="H42" s="4" t="s">
        <v>11</v>
      </c>
      <c r="I42" s="89"/>
      <c r="J42" s="89"/>
    </row>
    <row r="43" spans="1:10">
      <c r="A43" s="5" t="s">
        <v>1690</v>
      </c>
      <c r="B43" s="6">
        <v>44870.551116446761</v>
      </c>
      <c r="C43" s="5" t="s">
        <v>1685</v>
      </c>
      <c r="D43" s="7"/>
      <c r="E43" s="10"/>
      <c r="F43" s="8">
        <v>5788.51</v>
      </c>
      <c r="I43" s="11" t="s">
        <v>9</v>
      </c>
      <c r="J43" s="5" t="s">
        <v>1685</v>
      </c>
    </row>
    <row r="44" spans="1:10">
      <c r="A44" s="12" t="s">
        <v>21</v>
      </c>
      <c r="B44" s="3"/>
      <c r="C44" s="3"/>
      <c r="D44" s="7"/>
      <c r="E44" s="10"/>
      <c r="H44" s="8"/>
      <c r="I44" s="5"/>
      <c r="J44" s="5"/>
    </row>
    <row r="45" spans="1:10" ht="15.75" customHeight="1">
      <c r="A45" s="13" t="s">
        <v>22</v>
      </c>
      <c r="B45" s="13" t="s">
        <v>23</v>
      </c>
      <c r="C45" s="13" t="s">
        <v>24</v>
      </c>
      <c r="D45" s="21">
        <v>112129885</v>
      </c>
      <c r="E45" s="14">
        <v>112129940</v>
      </c>
      <c r="H45" s="8"/>
      <c r="I45" s="5"/>
      <c r="J45" s="5"/>
    </row>
    <row r="48" spans="1:10">
      <c r="A48" s="1" t="s">
        <v>0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3" t="s">
        <v>55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88" t="s">
        <v>0</v>
      </c>
      <c r="B50" s="88" t="s">
        <v>2</v>
      </c>
      <c r="C50" s="88" t="s">
        <v>3</v>
      </c>
      <c r="D50" s="88" t="s">
        <v>4</v>
      </c>
      <c r="E50" s="88" t="s">
        <v>5</v>
      </c>
      <c r="F50" s="88" t="s">
        <v>6</v>
      </c>
      <c r="G50" s="90"/>
      <c r="H50" s="91"/>
      <c r="I50" s="88" t="s">
        <v>7</v>
      </c>
      <c r="J50" s="88" t="s">
        <v>8</v>
      </c>
    </row>
    <row r="51" spans="1:10">
      <c r="A51" s="89"/>
      <c r="B51" s="89"/>
      <c r="C51" s="89"/>
      <c r="D51" s="89"/>
      <c r="E51" s="89"/>
      <c r="F51" s="4" t="s">
        <v>9</v>
      </c>
      <c r="G51" s="4" t="s">
        <v>10</v>
      </c>
      <c r="H51" s="4" t="s">
        <v>11</v>
      </c>
      <c r="I51" s="89"/>
      <c r="J51" s="89"/>
    </row>
    <row r="52" spans="1:10">
      <c r="A52" s="15" t="s">
        <v>1691</v>
      </c>
      <c r="B52" s="28"/>
      <c r="C52" s="15"/>
      <c r="D52" s="7"/>
      <c r="E52" s="10"/>
      <c r="F52" s="8"/>
      <c r="I52" s="11"/>
      <c r="J52" s="5"/>
    </row>
    <row r="53" spans="1:10">
      <c r="A53" s="12" t="s">
        <v>21</v>
      </c>
      <c r="B53" s="3"/>
      <c r="C53" s="3"/>
      <c r="D53" s="7"/>
      <c r="E53" s="10"/>
      <c r="H53" s="8"/>
      <c r="I53" s="5"/>
      <c r="J53" s="5"/>
    </row>
    <row r="54" spans="1:10">
      <c r="A54" s="13" t="s">
        <v>22</v>
      </c>
      <c r="B54" s="13" t="s">
        <v>23</v>
      </c>
      <c r="C54" s="13" t="s">
        <v>24</v>
      </c>
      <c r="E54" s="10"/>
      <c r="H54" s="8"/>
      <c r="I54" s="5"/>
      <c r="J54" s="5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62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88" t="s">
        <v>0</v>
      </c>
      <c r="B61" s="88" t="s">
        <v>2</v>
      </c>
      <c r="C61" s="88" t="s">
        <v>3</v>
      </c>
      <c r="D61" s="88" t="s">
        <v>4</v>
      </c>
      <c r="E61" s="88" t="s">
        <v>5</v>
      </c>
      <c r="F61" s="88" t="s">
        <v>6</v>
      </c>
      <c r="G61" s="90"/>
      <c r="H61" s="91"/>
      <c r="I61" s="88" t="s">
        <v>7</v>
      </c>
      <c r="J61" s="88" t="s">
        <v>8</v>
      </c>
    </row>
    <row r="62" spans="1:10">
      <c r="A62" s="89"/>
      <c r="B62" s="89"/>
      <c r="C62" s="89"/>
      <c r="D62" s="89"/>
      <c r="E62" s="89"/>
      <c r="F62" s="4" t="s">
        <v>9</v>
      </c>
      <c r="G62" s="4" t="s">
        <v>10</v>
      </c>
      <c r="H62" s="4" t="s">
        <v>11</v>
      </c>
      <c r="I62" s="89"/>
      <c r="J62" s="89"/>
    </row>
    <row r="63" spans="1:10">
      <c r="A63" s="5" t="s">
        <v>1692</v>
      </c>
      <c r="B63" s="6">
        <v>44873.297019837963</v>
      </c>
      <c r="C63" s="5" t="s">
        <v>1685</v>
      </c>
      <c r="D63" s="11"/>
      <c r="E63" s="10"/>
      <c r="F63" s="8">
        <v>6011.91</v>
      </c>
      <c r="I63" s="11" t="s">
        <v>9</v>
      </c>
      <c r="J63" s="5" t="s">
        <v>1685</v>
      </c>
    </row>
    <row r="64" spans="1:10">
      <c r="A64" s="12" t="s">
        <v>21</v>
      </c>
      <c r="B64" s="3"/>
      <c r="C64" s="3"/>
      <c r="D64" s="7"/>
      <c r="E64" s="10"/>
      <c r="H64" s="8"/>
      <c r="I64" s="11"/>
      <c r="J64" s="5"/>
    </row>
    <row r="65" spans="1:10" ht="15.75" customHeight="1">
      <c r="A65" s="13" t="s">
        <v>22</v>
      </c>
      <c r="B65" s="13" t="s">
        <v>23</v>
      </c>
      <c r="C65" s="13" t="s">
        <v>24</v>
      </c>
      <c r="D65" s="21">
        <v>112155843</v>
      </c>
      <c r="E65" s="14">
        <v>112156030</v>
      </c>
      <c r="H65" s="8"/>
      <c r="I65" s="11"/>
      <c r="J65" s="5"/>
    </row>
    <row r="69" spans="1:10">
      <c r="A69" s="1" t="s">
        <v>0</v>
      </c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3" t="s">
        <v>65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88" t="s">
        <v>0</v>
      </c>
      <c r="B71" s="88" t="s">
        <v>2</v>
      </c>
      <c r="C71" s="88" t="s">
        <v>3</v>
      </c>
      <c r="D71" s="88" t="s">
        <v>4</v>
      </c>
      <c r="E71" s="88" t="s">
        <v>5</v>
      </c>
      <c r="F71" s="88" t="s">
        <v>6</v>
      </c>
      <c r="G71" s="90"/>
      <c r="H71" s="91"/>
      <c r="I71" s="88" t="s">
        <v>7</v>
      </c>
      <c r="J71" s="88" t="s">
        <v>8</v>
      </c>
    </row>
    <row r="72" spans="1:10">
      <c r="A72" s="89"/>
      <c r="B72" s="89"/>
      <c r="C72" s="89"/>
      <c r="D72" s="89"/>
      <c r="E72" s="89"/>
      <c r="F72" s="4" t="s">
        <v>9</v>
      </c>
      <c r="G72" s="4" t="s">
        <v>10</v>
      </c>
      <c r="H72" s="4" t="s">
        <v>11</v>
      </c>
      <c r="I72" s="89"/>
      <c r="J72" s="89"/>
    </row>
    <row r="73" spans="1:10">
      <c r="A73" s="5" t="s">
        <v>1693</v>
      </c>
      <c r="B73" s="6">
        <v>44874.34639903935</v>
      </c>
      <c r="C73" s="5" t="s">
        <v>1685</v>
      </c>
      <c r="D73" s="11"/>
      <c r="E73" s="10"/>
      <c r="F73" s="8">
        <v>8790.77</v>
      </c>
      <c r="I73" s="11" t="s">
        <v>9</v>
      </c>
      <c r="J73" s="5" t="s">
        <v>1685</v>
      </c>
    </row>
    <row r="74" spans="1:10">
      <c r="A74" s="5" t="s">
        <v>1693</v>
      </c>
      <c r="B74" s="6">
        <v>44874.34639903935</v>
      </c>
      <c r="C74" s="5" t="s">
        <v>1685</v>
      </c>
      <c r="D74" s="11"/>
      <c r="E74" s="10"/>
      <c r="H74" s="8">
        <v>281.58</v>
      </c>
      <c r="I74" s="5" t="s">
        <v>224</v>
      </c>
      <c r="J74" s="5" t="s">
        <v>1685</v>
      </c>
    </row>
    <row r="75" spans="1:10">
      <c r="A75" s="12" t="s">
        <v>21</v>
      </c>
      <c r="B75" s="3"/>
      <c r="C75" s="3"/>
      <c r="D75" s="7"/>
      <c r="E75" s="10"/>
      <c r="H75" s="8"/>
      <c r="I75" s="11"/>
      <c r="J75" s="5"/>
    </row>
    <row r="76" spans="1:10" ht="15.75" customHeight="1">
      <c r="A76" s="13" t="s">
        <v>22</v>
      </c>
      <c r="B76" s="13" t="s">
        <v>23</v>
      </c>
      <c r="C76" s="13" t="s">
        <v>24</v>
      </c>
      <c r="D76" s="21">
        <v>112163154</v>
      </c>
      <c r="E76" s="14">
        <v>112163171</v>
      </c>
      <c r="H76" s="8"/>
      <c r="I76" s="11"/>
      <c r="J76" s="5"/>
    </row>
    <row r="77" spans="1:10">
      <c r="A77" s="5"/>
      <c r="B77" s="6"/>
      <c r="C77" s="5"/>
      <c r="D77" s="7"/>
      <c r="E77" s="10"/>
      <c r="H77" s="8"/>
      <c r="I77" s="11"/>
      <c r="J77" s="5"/>
    </row>
    <row r="78" spans="1:10">
      <c r="A78" s="5"/>
      <c r="B78" s="6"/>
      <c r="C78" s="5"/>
      <c r="D78" s="7"/>
      <c r="E78" s="10"/>
      <c r="H78" s="8"/>
      <c r="I78" s="11"/>
      <c r="J78" s="5"/>
    </row>
    <row r="79" spans="1:10">
      <c r="A79" s="5"/>
      <c r="B79" s="6"/>
      <c r="C79" s="5"/>
      <c r="D79" s="7"/>
      <c r="E79" s="10"/>
      <c r="H79" s="8"/>
      <c r="I79" s="11"/>
      <c r="J79" s="5"/>
    </row>
    <row r="80" spans="1:10">
      <c r="A80" s="15" t="s">
        <v>1694</v>
      </c>
      <c r="B80" s="28"/>
      <c r="C80" s="15"/>
      <c r="D80" s="7"/>
      <c r="E80" s="10"/>
      <c r="H80" s="8"/>
      <c r="I80" s="11"/>
      <c r="J80" s="5"/>
    </row>
    <row r="81" spans="1:10">
      <c r="A81" s="5"/>
      <c r="B81" s="6"/>
      <c r="C81" s="5"/>
      <c r="D81" s="7"/>
      <c r="E81" s="10"/>
      <c r="H81" s="8"/>
      <c r="I81" s="11"/>
      <c r="J81" s="5"/>
    </row>
    <row r="82" spans="1:10">
      <c r="A82" s="5" t="s">
        <v>1695</v>
      </c>
      <c r="B82" s="6">
        <v>44874.79826048611</v>
      </c>
      <c r="C82" s="5" t="s">
        <v>1685</v>
      </c>
      <c r="D82" s="7"/>
      <c r="E82" s="10"/>
      <c r="F82" s="8">
        <v>19369.189999999999</v>
      </c>
      <c r="I82" s="11" t="s">
        <v>9</v>
      </c>
      <c r="J82" s="5" t="s">
        <v>1685</v>
      </c>
    </row>
    <row r="83" spans="1:10">
      <c r="A83" s="5" t="s">
        <v>1695</v>
      </c>
      <c r="B83" s="6">
        <v>44874.79826048611</v>
      </c>
      <c r="C83" s="5" t="s">
        <v>1685</v>
      </c>
      <c r="D83" s="7"/>
      <c r="E83" s="10"/>
      <c r="H83" s="8">
        <v>819.2</v>
      </c>
      <c r="I83" s="5" t="s">
        <v>224</v>
      </c>
      <c r="J83" s="5" t="s">
        <v>1685</v>
      </c>
    </row>
    <row r="84" spans="1:10">
      <c r="A84" s="12" t="s">
        <v>21</v>
      </c>
      <c r="B84" s="3"/>
      <c r="C84" s="3"/>
      <c r="D84" s="7"/>
      <c r="E84" s="10"/>
      <c r="H84" s="8"/>
      <c r="I84" s="11"/>
      <c r="J84" s="5"/>
    </row>
    <row r="85" spans="1:10" ht="15.75" customHeight="1">
      <c r="A85" s="13" t="s">
        <v>22</v>
      </c>
      <c r="B85" s="13" t="s">
        <v>23</v>
      </c>
      <c r="C85" s="13" t="s">
        <v>24</v>
      </c>
      <c r="D85" s="21">
        <v>112197315</v>
      </c>
      <c r="E85" s="14">
        <v>112197363</v>
      </c>
      <c r="H85" s="8"/>
      <c r="I85" s="11"/>
      <c r="J85" s="5"/>
    </row>
    <row r="88" spans="1:10">
      <c r="A88" s="1" t="s">
        <v>0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3" t="s">
        <v>68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88" t="s">
        <v>0</v>
      </c>
      <c r="B90" s="88" t="s">
        <v>2</v>
      </c>
      <c r="C90" s="88" t="s">
        <v>3</v>
      </c>
      <c r="D90" s="88" t="s">
        <v>4</v>
      </c>
      <c r="E90" s="88" t="s">
        <v>5</v>
      </c>
      <c r="F90" s="88" t="s">
        <v>6</v>
      </c>
      <c r="G90" s="90"/>
      <c r="H90" s="91"/>
      <c r="I90" s="88" t="s">
        <v>7</v>
      </c>
      <c r="J90" s="88" t="s">
        <v>8</v>
      </c>
    </row>
    <row r="91" spans="1:10">
      <c r="A91" s="89"/>
      <c r="B91" s="89"/>
      <c r="C91" s="89"/>
      <c r="D91" s="89"/>
      <c r="E91" s="89"/>
      <c r="F91" s="4" t="s">
        <v>9</v>
      </c>
      <c r="G91" s="4" t="s">
        <v>10</v>
      </c>
      <c r="H91" s="4" t="s">
        <v>11</v>
      </c>
      <c r="I91" s="89"/>
      <c r="J91" s="89"/>
    </row>
    <row r="92" spans="1:10">
      <c r="A92" s="5" t="s">
        <v>1696</v>
      </c>
      <c r="B92" s="6">
        <v>44875.810050057873</v>
      </c>
      <c r="C92" s="5" t="s">
        <v>1685</v>
      </c>
      <c r="D92" s="7"/>
      <c r="E92" s="10"/>
      <c r="F92" s="8">
        <v>4725.3599999999997</v>
      </c>
      <c r="I92" s="11" t="s">
        <v>9</v>
      </c>
      <c r="J92" s="5" t="s">
        <v>1685</v>
      </c>
    </row>
    <row r="93" spans="1:10">
      <c r="A93" s="12" t="s">
        <v>21</v>
      </c>
      <c r="B93" s="3"/>
      <c r="C93" s="3"/>
      <c r="D93" s="7"/>
      <c r="E93" s="10"/>
      <c r="H93" s="8"/>
      <c r="I93" s="11"/>
      <c r="J93" s="5"/>
    </row>
    <row r="94" spans="1:10" ht="15.75" customHeight="1">
      <c r="A94" s="13" t="s">
        <v>22</v>
      </c>
      <c r="B94" s="13" t="s">
        <v>23</v>
      </c>
      <c r="C94" s="13" t="s">
        <v>24</v>
      </c>
      <c r="D94" s="21">
        <v>112210074</v>
      </c>
      <c r="E94" s="14">
        <v>112210179</v>
      </c>
      <c r="H94" s="8"/>
      <c r="I94" s="11"/>
      <c r="J94" s="5"/>
    </row>
    <row r="97" spans="1:10">
      <c r="A97" s="1" t="s">
        <v>0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3" t="s">
        <v>72</v>
      </c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88" t="s">
        <v>0</v>
      </c>
      <c r="B99" s="88" t="s">
        <v>2</v>
      </c>
      <c r="C99" s="88" t="s">
        <v>3</v>
      </c>
      <c r="D99" s="88" t="s">
        <v>4</v>
      </c>
      <c r="E99" s="88" t="s">
        <v>5</v>
      </c>
      <c r="F99" s="88" t="s">
        <v>6</v>
      </c>
      <c r="G99" s="90"/>
      <c r="H99" s="91"/>
      <c r="I99" s="88" t="s">
        <v>7</v>
      </c>
      <c r="J99" s="88" t="s">
        <v>8</v>
      </c>
    </row>
    <row r="100" spans="1:10">
      <c r="A100" s="89"/>
      <c r="B100" s="89"/>
      <c r="C100" s="89"/>
      <c r="D100" s="89"/>
      <c r="E100" s="89"/>
      <c r="F100" s="4" t="s">
        <v>9</v>
      </c>
      <c r="G100" s="4" t="s">
        <v>10</v>
      </c>
      <c r="H100" s="4" t="s">
        <v>11</v>
      </c>
      <c r="I100" s="89"/>
      <c r="J100" s="89"/>
    </row>
    <row r="101" spans="1:10">
      <c r="A101" s="5" t="s">
        <v>1697</v>
      </c>
      <c r="B101" s="6">
        <v>44876.828968668982</v>
      </c>
      <c r="C101" s="5" t="s">
        <v>1685</v>
      </c>
      <c r="D101" s="7"/>
      <c r="E101" s="10"/>
      <c r="F101" s="8">
        <v>6209.68</v>
      </c>
      <c r="I101" s="11" t="s">
        <v>9</v>
      </c>
      <c r="J101" s="5" t="s">
        <v>1685</v>
      </c>
    </row>
    <row r="102" spans="1:10">
      <c r="A102" s="12" t="s">
        <v>21</v>
      </c>
      <c r="B102" s="3"/>
      <c r="C102" s="3"/>
      <c r="D102" s="7"/>
      <c r="E102" s="10"/>
      <c r="H102" s="8"/>
      <c r="I102" s="11"/>
      <c r="J102" s="5"/>
    </row>
    <row r="103" spans="1:10" ht="15.75" customHeight="1">
      <c r="A103" s="13" t="s">
        <v>22</v>
      </c>
      <c r="B103" s="13" t="s">
        <v>23</v>
      </c>
      <c r="C103" s="13" t="s">
        <v>24</v>
      </c>
      <c r="D103" s="21">
        <v>112210075</v>
      </c>
      <c r="E103" s="14">
        <v>112210181</v>
      </c>
      <c r="H103" s="8"/>
      <c r="I103" s="11"/>
      <c r="J103" s="5"/>
    </row>
    <row r="104" spans="1:10">
      <c r="A104" s="5"/>
      <c r="B104" s="6"/>
      <c r="C104" s="5"/>
      <c r="D104" s="7"/>
      <c r="E104" s="10"/>
      <c r="H104" s="8"/>
      <c r="I104" s="11"/>
      <c r="J104" s="5"/>
    </row>
    <row r="105" spans="1:10">
      <c r="A105" s="5"/>
      <c r="B105" s="6"/>
      <c r="C105" s="5"/>
      <c r="D105" s="7"/>
      <c r="E105" s="10"/>
      <c r="H105" s="8"/>
      <c r="I105" s="11"/>
      <c r="J105" s="5"/>
    </row>
    <row r="106" spans="1:10">
      <c r="A106" s="1" t="s">
        <v>0</v>
      </c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A107" s="3" t="s">
        <v>77</v>
      </c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A108" s="88" t="s">
        <v>0</v>
      </c>
      <c r="B108" s="88" t="s">
        <v>2</v>
      </c>
      <c r="C108" s="88" t="s">
        <v>3</v>
      </c>
      <c r="D108" s="88" t="s">
        <v>4</v>
      </c>
      <c r="E108" s="88" t="s">
        <v>5</v>
      </c>
      <c r="F108" s="88" t="s">
        <v>6</v>
      </c>
      <c r="G108" s="90"/>
      <c r="H108" s="91"/>
      <c r="I108" s="88" t="s">
        <v>7</v>
      </c>
      <c r="J108" s="88" t="s">
        <v>8</v>
      </c>
    </row>
    <row r="109" spans="1:10">
      <c r="A109" s="89"/>
      <c r="B109" s="89"/>
      <c r="C109" s="89"/>
      <c r="D109" s="89"/>
      <c r="E109" s="89"/>
      <c r="F109" s="4" t="s">
        <v>9</v>
      </c>
      <c r="G109" s="4" t="s">
        <v>10</v>
      </c>
      <c r="H109" s="4" t="s">
        <v>11</v>
      </c>
      <c r="I109" s="89"/>
      <c r="J109" s="89"/>
    </row>
    <row r="110" spans="1:10">
      <c r="A110" s="5" t="s">
        <v>1698</v>
      </c>
      <c r="B110" s="6">
        <v>44877.543358298608</v>
      </c>
      <c r="C110" s="5" t="s">
        <v>1685</v>
      </c>
      <c r="D110" s="7"/>
      <c r="E110" s="10"/>
      <c r="F110" s="8">
        <v>6116.61</v>
      </c>
      <c r="I110" s="11" t="s">
        <v>9</v>
      </c>
      <c r="J110" s="5" t="s">
        <v>1685</v>
      </c>
    </row>
    <row r="111" spans="1:10">
      <c r="A111" s="5" t="s">
        <v>1698</v>
      </c>
      <c r="B111" s="6">
        <v>44877.543358298608</v>
      </c>
      <c r="C111" s="5" t="s">
        <v>1685</v>
      </c>
      <c r="D111" s="7"/>
      <c r="E111" s="10"/>
      <c r="H111" s="8">
        <v>71.7</v>
      </c>
      <c r="I111" s="5" t="s">
        <v>224</v>
      </c>
      <c r="J111" s="5" t="s">
        <v>1685</v>
      </c>
    </row>
    <row r="112" spans="1:10">
      <c r="A112" s="12" t="s">
        <v>21</v>
      </c>
      <c r="B112" s="3"/>
      <c r="C112" s="3"/>
      <c r="D112" s="7"/>
      <c r="E112" s="10"/>
      <c r="H112" s="8"/>
      <c r="I112" s="11"/>
      <c r="J112" s="5"/>
    </row>
    <row r="113" spans="1:10" ht="15.75" customHeight="1">
      <c r="A113" s="13" t="s">
        <v>22</v>
      </c>
      <c r="B113" s="13" t="s">
        <v>23</v>
      </c>
      <c r="C113" s="13" t="s">
        <v>24</v>
      </c>
      <c r="D113" s="48">
        <v>112217528</v>
      </c>
      <c r="E113" s="14">
        <v>112217635</v>
      </c>
      <c r="H113" s="8"/>
      <c r="I113" s="11"/>
      <c r="J113" s="5"/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80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88" t="s">
        <v>0</v>
      </c>
      <c r="B118" s="88" t="s">
        <v>2</v>
      </c>
      <c r="C118" s="88" t="s">
        <v>3</v>
      </c>
      <c r="D118" s="88" t="s">
        <v>4</v>
      </c>
      <c r="E118" s="88" t="s">
        <v>5</v>
      </c>
      <c r="F118" s="88" t="s">
        <v>6</v>
      </c>
      <c r="G118" s="90"/>
      <c r="H118" s="91"/>
      <c r="I118" s="88" t="s">
        <v>7</v>
      </c>
      <c r="J118" s="88" t="s">
        <v>8</v>
      </c>
    </row>
    <row r="119" spans="1:10">
      <c r="A119" s="89"/>
      <c r="B119" s="89"/>
      <c r="C119" s="89"/>
      <c r="D119" s="89"/>
      <c r="E119" s="89"/>
      <c r="F119" s="4" t="s">
        <v>9</v>
      </c>
      <c r="G119" s="4" t="s">
        <v>10</v>
      </c>
      <c r="H119" s="4" t="s">
        <v>11</v>
      </c>
      <c r="I119" s="89"/>
      <c r="J119" s="89"/>
    </row>
    <row r="120" spans="1:10">
      <c r="A120" s="5" t="s">
        <v>1699</v>
      </c>
      <c r="B120" s="6">
        <v>44879.794979212973</v>
      </c>
      <c r="C120" s="5" t="s">
        <v>1685</v>
      </c>
      <c r="D120" s="7"/>
      <c r="E120" s="10"/>
      <c r="F120" s="8">
        <v>6197.15</v>
      </c>
      <c r="I120" s="11" t="s">
        <v>9</v>
      </c>
      <c r="J120" s="5" t="s">
        <v>1685</v>
      </c>
    </row>
    <row r="121" spans="1:10">
      <c r="A121" s="12" t="s">
        <v>21</v>
      </c>
      <c r="B121" s="3"/>
      <c r="C121" s="3"/>
      <c r="D121" s="7"/>
      <c r="E121" s="10"/>
      <c r="H121" s="8"/>
      <c r="I121" s="11"/>
      <c r="J121" s="5"/>
    </row>
    <row r="122" spans="1:10" ht="15.75" customHeight="1">
      <c r="A122" s="13" t="s">
        <v>22</v>
      </c>
      <c r="B122" s="13" t="s">
        <v>23</v>
      </c>
      <c r="C122" s="13" t="s">
        <v>24</v>
      </c>
      <c r="D122" s="21">
        <v>112225112</v>
      </c>
      <c r="E122" s="14">
        <v>112225241</v>
      </c>
      <c r="H122" s="8"/>
      <c r="I122" s="11"/>
      <c r="J122" s="5"/>
    </row>
    <row r="125" spans="1:10">
      <c r="A125" s="1" t="s">
        <v>0</v>
      </c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3" t="s">
        <v>83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88" t="s">
        <v>0</v>
      </c>
      <c r="B127" s="88" t="s">
        <v>2</v>
      </c>
      <c r="C127" s="88" t="s">
        <v>3</v>
      </c>
      <c r="D127" s="88" t="s">
        <v>4</v>
      </c>
      <c r="E127" s="88" t="s">
        <v>5</v>
      </c>
      <c r="F127" s="88" t="s">
        <v>6</v>
      </c>
      <c r="G127" s="90"/>
      <c r="H127" s="91"/>
      <c r="I127" s="88" t="s">
        <v>7</v>
      </c>
      <c r="J127" s="88" t="s">
        <v>8</v>
      </c>
    </row>
    <row r="128" spans="1:10">
      <c r="A128" s="89"/>
      <c r="B128" s="89"/>
      <c r="C128" s="89"/>
      <c r="D128" s="89"/>
      <c r="E128" s="89"/>
      <c r="F128" s="4" t="s">
        <v>9</v>
      </c>
      <c r="G128" s="4" t="s">
        <v>10</v>
      </c>
      <c r="H128" s="4" t="s">
        <v>11</v>
      </c>
      <c r="I128" s="89"/>
      <c r="J128" s="89"/>
    </row>
    <row r="129" spans="1:10">
      <c r="A129" s="5" t="s">
        <v>1700</v>
      </c>
      <c r="B129" s="6">
        <v>44880.801131886583</v>
      </c>
      <c r="C129" s="5" t="s">
        <v>1685</v>
      </c>
      <c r="D129" s="7"/>
      <c r="E129" s="10"/>
      <c r="F129" s="8">
        <v>6579.52</v>
      </c>
      <c r="I129" s="11" t="s">
        <v>9</v>
      </c>
      <c r="J129" s="5" t="s">
        <v>1685</v>
      </c>
    </row>
    <row r="130" spans="1:10">
      <c r="A130" s="12" t="s">
        <v>21</v>
      </c>
      <c r="B130" s="3"/>
      <c r="C130" s="3"/>
      <c r="D130" s="7"/>
      <c r="E130" s="10"/>
      <c r="H130" s="8"/>
      <c r="I130" s="11"/>
      <c r="J130" s="10"/>
    </row>
    <row r="131" spans="1:10" ht="15.75" customHeight="1">
      <c r="A131" s="13" t="s">
        <v>22</v>
      </c>
      <c r="B131" s="13" t="s">
        <v>23</v>
      </c>
      <c r="C131" s="13" t="s">
        <v>24</v>
      </c>
      <c r="D131" s="21">
        <v>112232423</v>
      </c>
      <c r="E131" s="14">
        <v>112232915</v>
      </c>
      <c r="H131" s="8"/>
      <c r="I131" s="11"/>
      <c r="J131" s="10"/>
    </row>
    <row r="134" spans="1:10">
      <c r="A134" s="1" t="s">
        <v>0</v>
      </c>
      <c r="B134" s="2"/>
      <c r="C134" s="2"/>
      <c r="D134" s="2"/>
      <c r="E134" s="2"/>
      <c r="F134" s="2"/>
      <c r="G134" s="2"/>
      <c r="H134" s="2"/>
      <c r="I134" s="2"/>
      <c r="J134" s="2"/>
    </row>
    <row r="135" spans="1:10">
      <c r="A135" s="3" t="s">
        <v>86</v>
      </c>
      <c r="B135" s="2"/>
      <c r="C135" s="2"/>
      <c r="D135" s="2"/>
      <c r="E135" s="2"/>
      <c r="F135" s="2"/>
      <c r="G135" s="2"/>
      <c r="H135" s="2"/>
      <c r="I135" s="2"/>
      <c r="J135" s="2"/>
    </row>
    <row r="136" spans="1:10">
      <c r="A136" s="88" t="s">
        <v>0</v>
      </c>
      <c r="B136" s="88" t="s">
        <v>2</v>
      </c>
      <c r="C136" s="88" t="s">
        <v>3</v>
      </c>
      <c r="D136" s="88" t="s">
        <v>4</v>
      </c>
      <c r="E136" s="88" t="s">
        <v>5</v>
      </c>
      <c r="F136" s="88" t="s">
        <v>6</v>
      </c>
      <c r="G136" s="90"/>
      <c r="H136" s="91"/>
      <c r="I136" s="88" t="s">
        <v>7</v>
      </c>
      <c r="J136" s="88" t="s">
        <v>8</v>
      </c>
    </row>
    <row r="137" spans="1:10">
      <c r="A137" s="89"/>
      <c r="B137" s="89"/>
      <c r="C137" s="89"/>
      <c r="D137" s="89"/>
      <c r="E137" s="89"/>
      <c r="F137" s="4" t="s">
        <v>9</v>
      </c>
      <c r="G137" s="4" t="s">
        <v>10</v>
      </c>
      <c r="H137" s="4" t="s">
        <v>11</v>
      </c>
      <c r="I137" s="89"/>
      <c r="J137" s="89"/>
    </row>
    <row r="138" spans="1:10" ht="28.5" customHeight="1">
      <c r="A138" s="55"/>
      <c r="B138" s="55"/>
      <c r="C138" s="55"/>
      <c r="D138" s="55"/>
      <c r="E138" s="55"/>
      <c r="F138" s="56"/>
      <c r="G138" s="56"/>
      <c r="H138" s="56"/>
      <c r="I138" s="55"/>
      <c r="J138" s="55"/>
    </row>
    <row r="139" spans="1:10">
      <c r="A139" s="12" t="s">
        <v>21</v>
      </c>
      <c r="B139" s="3"/>
      <c r="C139" s="3"/>
      <c r="D139" s="7"/>
      <c r="E139" s="10"/>
      <c r="H139" s="8"/>
      <c r="I139" s="11"/>
      <c r="J139" s="5"/>
    </row>
    <row r="140" spans="1:10" ht="15.75" customHeight="1">
      <c r="A140" s="13" t="s">
        <v>22</v>
      </c>
      <c r="B140" s="13" t="s">
        <v>23</v>
      </c>
      <c r="C140" s="13" t="s">
        <v>24</v>
      </c>
      <c r="D140" s="21"/>
      <c r="E140" s="14"/>
      <c r="H140" s="8"/>
      <c r="I140" s="11"/>
      <c r="J140" s="5"/>
    </row>
    <row r="141" spans="1:10">
      <c r="A141" s="15" t="s">
        <v>1701</v>
      </c>
      <c r="B141" s="16"/>
      <c r="C141" s="17"/>
      <c r="D141" s="7"/>
      <c r="E141" s="10"/>
      <c r="F141" s="8"/>
      <c r="I141" s="11"/>
      <c r="J141" s="5"/>
    </row>
    <row r="143" spans="1:10">
      <c r="A143" s="1" t="s">
        <v>0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3" t="s">
        <v>90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88" t="s">
        <v>0</v>
      </c>
      <c r="B145" s="88" t="s">
        <v>2</v>
      </c>
      <c r="C145" s="88" t="s">
        <v>3</v>
      </c>
      <c r="D145" s="88" t="s">
        <v>4</v>
      </c>
      <c r="E145" s="88" t="s">
        <v>5</v>
      </c>
      <c r="F145" s="88" t="s">
        <v>6</v>
      </c>
      <c r="G145" s="90"/>
      <c r="H145" s="91"/>
      <c r="I145" s="88" t="s">
        <v>7</v>
      </c>
      <c r="J145" s="88" t="s">
        <v>8</v>
      </c>
    </row>
    <row r="146" spans="1:10">
      <c r="A146" s="89"/>
      <c r="B146" s="89"/>
      <c r="C146" s="89"/>
      <c r="D146" s="89"/>
      <c r="E146" s="89"/>
      <c r="F146" s="4" t="s">
        <v>9</v>
      </c>
      <c r="G146" s="4" t="s">
        <v>10</v>
      </c>
      <c r="H146" s="4" t="s">
        <v>11</v>
      </c>
      <c r="I146" s="89"/>
      <c r="J146" s="89"/>
    </row>
    <row r="147" spans="1:10">
      <c r="A147" s="5" t="s">
        <v>1702</v>
      </c>
      <c r="B147" s="6">
        <v>44882.355191145827</v>
      </c>
      <c r="C147" s="5" t="s">
        <v>1685</v>
      </c>
      <c r="D147" s="11"/>
      <c r="E147" s="10"/>
      <c r="F147" s="8">
        <v>7285.74</v>
      </c>
      <c r="I147" s="11" t="s">
        <v>9</v>
      </c>
      <c r="J147" s="5" t="s">
        <v>1685</v>
      </c>
    </row>
    <row r="148" spans="1:10">
      <c r="A148" s="5" t="s">
        <v>1702</v>
      </c>
      <c r="B148" s="6">
        <v>44882.355191145827</v>
      </c>
      <c r="C148" s="5" t="s">
        <v>1685</v>
      </c>
      <c r="D148" s="11"/>
      <c r="E148" s="10"/>
      <c r="H148" s="8">
        <v>98.16</v>
      </c>
      <c r="I148" s="5" t="s">
        <v>224</v>
      </c>
      <c r="J148" s="5" t="s">
        <v>1685</v>
      </c>
    </row>
    <row r="149" spans="1:10">
      <c r="A149" s="12" t="s">
        <v>21</v>
      </c>
      <c r="B149" s="3"/>
      <c r="C149" s="3"/>
      <c r="D149" s="7"/>
      <c r="E149" s="10"/>
      <c r="H149" s="8"/>
      <c r="I149" s="11"/>
      <c r="J149" s="5"/>
    </row>
    <row r="150" spans="1:10" ht="15.75" customHeight="1">
      <c r="A150" s="13" t="s">
        <v>22</v>
      </c>
      <c r="B150" s="13" t="s">
        <v>23</v>
      </c>
      <c r="C150" s="13" t="s">
        <v>24</v>
      </c>
      <c r="D150" s="21">
        <v>112240567</v>
      </c>
      <c r="E150" s="14">
        <v>112240620</v>
      </c>
      <c r="H150" s="8"/>
      <c r="I150" s="11"/>
      <c r="J150" s="5"/>
    </row>
    <row r="151" spans="1:10">
      <c r="A151" s="5"/>
      <c r="B151" s="6"/>
      <c r="C151" s="5"/>
      <c r="D151" s="7"/>
      <c r="E151" s="10"/>
      <c r="H151" s="8"/>
      <c r="I151" s="11"/>
      <c r="J151" s="5"/>
    </row>
    <row r="152" spans="1:10">
      <c r="A152" s="5"/>
      <c r="B152" s="6"/>
      <c r="C152" s="5"/>
      <c r="D152" s="7"/>
      <c r="E152" s="10"/>
      <c r="H152" s="8"/>
      <c r="I152" s="11"/>
      <c r="J152" s="5"/>
    </row>
    <row r="153" spans="1:10">
      <c r="A153" s="5" t="s">
        <v>1703</v>
      </c>
      <c r="B153" s="6">
        <v>44882.818214074083</v>
      </c>
      <c r="C153" s="5" t="s">
        <v>1685</v>
      </c>
      <c r="D153" s="7"/>
      <c r="E153" s="10"/>
      <c r="F153" s="8">
        <v>10046.59</v>
      </c>
      <c r="I153" s="11" t="s">
        <v>9</v>
      </c>
      <c r="J153" s="5" t="s">
        <v>1685</v>
      </c>
    </row>
    <row r="154" spans="1:10">
      <c r="A154" s="5" t="s">
        <v>1703</v>
      </c>
      <c r="B154" s="6">
        <v>44882.818214074083</v>
      </c>
      <c r="C154" s="5" t="s">
        <v>1685</v>
      </c>
      <c r="D154" s="7"/>
      <c r="E154" s="10"/>
      <c r="H154" s="8">
        <v>45</v>
      </c>
      <c r="I154" s="5" t="s">
        <v>224</v>
      </c>
      <c r="J154" s="5" t="s">
        <v>1685</v>
      </c>
    </row>
    <row r="155" spans="1:10">
      <c r="A155" s="12" t="s">
        <v>21</v>
      </c>
      <c r="B155" s="3"/>
      <c r="C155" s="3"/>
      <c r="D155" s="7"/>
      <c r="E155" s="10"/>
      <c r="H155" s="8"/>
      <c r="I155" s="11"/>
      <c r="J155" s="5"/>
    </row>
    <row r="156" spans="1:10" ht="15.75" customHeight="1">
      <c r="A156" s="13" t="s">
        <v>22</v>
      </c>
      <c r="B156" s="13" t="s">
        <v>23</v>
      </c>
      <c r="C156" s="13" t="s">
        <v>24</v>
      </c>
      <c r="D156" s="21">
        <v>112252751</v>
      </c>
      <c r="E156" s="14">
        <v>112252847</v>
      </c>
      <c r="H156" s="8"/>
      <c r="I156" s="11"/>
      <c r="J156" s="5"/>
    </row>
    <row r="159" spans="1:10">
      <c r="A159" s="1" t="s">
        <v>0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3" t="s">
        <v>94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88" t="s">
        <v>0</v>
      </c>
      <c r="B161" s="88" t="s">
        <v>2</v>
      </c>
      <c r="C161" s="88" t="s">
        <v>3</v>
      </c>
      <c r="D161" s="88" t="s">
        <v>4</v>
      </c>
      <c r="E161" s="88" t="s">
        <v>5</v>
      </c>
      <c r="F161" s="88" t="s">
        <v>6</v>
      </c>
      <c r="G161" s="90"/>
      <c r="H161" s="91"/>
      <c r="I161" s="88" t="s">
        <v>7</v>
      </c>
      <c r="J161" s="88" t="s">
        <v>8</v>
      </c>
    </row>
    <row r="162" spans="1:10">
      <c r="A162" s="89"/>
      <c r="B162" s="89"/>
      <c r="C162" s="89"/>
      <c r="D162" s="89"/>
      <c r="E162" s="89"/>
      <c r="F162" s="4" t="s">
        <v>9</v>
      </c>
      <c r="G162" s="4" t="s">
        <v>10</v>
      </c>
      <c r="H162" s="4" t="s">
        <v>11</v>
      </c>
      <c r="I162" s="89"/>
      <c r="J162" s="89"/>
    </row>
    <row r="163" spans="1:10">
      <c r="A163" s="5" t="s">
        <v>1704</v>
      </c>
      <c r="B163" s="6">
        <v>44883.791778553241</v>
      </c>
      <c r="C163" s="5" t="s">
        <v>1685</v>
      </c>
      <c r="D163" s="7"/>
      <c r="E163" s="10"/>
      <c r="F163" s="8">
        <v>5416.96</v>
      </c>
      <c r="I163" s="11" t="s">
        <v>9</v>
      </c>
      <c r="J163" s="5" t="s">
        <v>1685</v>
      </c>
    </row>
    <row r="164" spans="1:10">
      <c r="A164" s="12" t="s">
        <v>21</v>
      </c>
      <c r="B164" s="3"/>
      <c r="C164" s="3"/>
      <c r="D164" s="7"/>
      <c r="E164" s="10"/>
      <c r="F164" s="47"/>
      <c r="G164" s="8"/>
      <c r="I164" s="11"/>
      <c r="J164" s="5"/>
    </row>
    <row r="165" spans="1:10" ht="15.75" customHeight="1">
      <c r="A165" s="13" t="s">
        <v>22</v>
      </c>
      <c r="B165" s="13" t="s">
        <v>23</v>
      </c>
      <c r="C165" s="13" t="s">
        <v>24</v>
      </c>
      <c r="D165" s="21">
        <v>112252755</v>
      </c>
      <c r="E165" s="14">
        <v>112252848</v>
      </c>
      <c r="G165" s="8"/>
      <c r="I165" s="11"/>
      <c r="J165" s="5"/>
    </row>
    <row r="166" spans="1:10">
      <c r="A166" s="5"/>
      <c r="B166" s="6"/>
      <c r="C166" s="5"/>
      <c r="D166" s="7"/>
      <c r="E166" s="10"/>
      <c r="G166" s="8"/>
      <c r="I166" s="11"/>
      <c r="J166" s="5"/>
    </row>
    <row r="167" spans="1:10">
      <c r="A167" s="5"/>
      <c r="B167" s="6"/>
      <c r="C167" s="5"/>
      <c r="D167" s="7"/>
      <c r="E167" s="10"/>
      <c r="G167" s="8"/>
      <c r="I167" s="11"/>
      <c r="J167" s="5"/>
    </row>
    <row r="168" spans="1:10">
      <c r="A168" s="1" t="s">
        <v>0</v>
      </c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3" t="s">
        <v>98</v>
      </c>
      <c r="B169" s="2"/>
      <c r="C169" s="2"/>
      <c r="D169" s="2"/>
      <c r="E169" s="2"/>
      <c r="F169" s="2"/>
      <c r="G169" s="2"/>
      <c r="H169" s="2"/>
      <c r="I169" s="2"/>
      <c r="J169" s="2"/>
    </row>
    <row r="170" spans="1:10">
      <c r="A170" s="88" t="s">
        <v>0</v>
      </c>
      <c r="B170" s="88" t="s">
        <v>2</v>
      </c>
      <c r="C170" s="88" t="s">
        <v>3</v>
      </c>
      <c r="D170" s="88" t="s">
        <v>4</v>
      </c>
      <c r="E170" s="88" t="s">
        <v>5</v>
      </c>
      <c r="F170" s="88" t="s">
        <v>6</v>
      </c>
      <c r="G170" s="90"/>
      <c r="H170" s="91"/>
      <c r="I170" s="88" t="s">
        <v>7</v>
      </c>
      <c r="J170" s="88" t="s">
        <v>8</v>
      </c>
    </row>
    <row r="171" spans="1:10">
      <c r="A171" s="89"/>
      <c r="B171" s="89"/>
      <c r="C171" s="89"/>
      <c r="D171" s="89"/>
      <c r="E171" s="89"/>
      <c r="F171" s="4" t="s">
        <v>9</v>
      </c>
      <c r="G171" s="4" t="s">
        <v>10</v>
      </c>
      <c r="H171" s="4" t="s">
        <v>11</v>
      </c>
      <c r="I171" s="89"/>
      <c r="J171" s="89"/>
    </row>
    <row r="172" spans="1:10">
      <c r="A172" s="5" t="s">
        <v>1705</v>
      </c>
      <c r="B172" s="6">
        <v>44884.561611921286</v>
      </c>
      <c r="C172" s="5" t="s">
        <v>1685</v>
      </c>
      <c r="D172" s="7"/>
      <c r="E172" s="10"/>
      <c r="F172" s="8">
        <v>8426.36</v>
      </c>
      <c r="I172" s="11" t="s">
        <v>9</v>
      </c>
      <c r="J172" s="5" t="s">
        <v>1685</v>
      </c>
    </row>
    <row r="173" spans="1:10">
      <c r="A173" s="12" t="s">
        <v>21</v>
      </c>
      <c r="B173" s="3"/>
      <c r="C173" s="3"/>
      <c r="D173" s="7"/>
      <c r="E173" s="10"/>
      <c r="F173" s="47"/>
      <c r="G173" s="8"/>
      <c r="I173" s="11"/>
      <c r="J173" s="5"/>
    </row>
    <row r="174" spans="1:10" ht="15.75" customHeight="1">
      <c r="A174" s="13" t="s">
        <v>22</v>
      </c>
      <c r="B174" s="13" t="s">
        <v>23</v>
      </c>
      <c r="C174" s="13" t="s">
        <v>24</v>
      </c>
      <c r="D174" s="21">
        <v>112260405</v>
      </c>
      <c r="E174" s="14">
        <v>112260471</v>
      </c>
      <c r="G174" s="8"/>
      <c r="I174" s="11"/>
      <c r="J174" s="5"/>
    </row>
    <row r="177" spans="1:10">
      <c r="A177" s="1" t="s">
        <v>0</v>
      </c>
      <c r="B177" s="2"/>
      <c r="C177" s="2"/>
      <c r="D177" s="2"/>
      <c r="E177" s="2"/>
      <c r="F177" s="2"/>
      <c r="G177" s="2"/>
      <c r="H177" s="2"/>
      <c r="I177" s="2"/>
      <c r="J177" s="2"/>
    </row>
    <row r="178" spans="1:10">
      <c r="A178" s="3" t="s">
        <v>100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88" t="s">
        <v>0</v>
      </c>
      <c r="B179" s="88" t="s">
        <v>2</v>
      </c>
      <c r="C179" s="88" t="s">
        <v>3</v>
      </c>
      <c r="D179" s="88" t="s">
        <v>4</v>
      </c>
      <c r="E179" s="88" t="s">
        <v>5</v>
      </c>
      <c r="F179" s="88" t="s">
        <v>6</v>
      </c>
      <c r="G179" s="90"/>
      <c r="H179" s="91"/>
      <c r="I179" s="88" t="s">
        <v>7</v>
      </c>
      <c r="J179" s="88" t="s">
        <v>8</v>
      </c>
    </row>
    <row r="180" spans="1:10">
      <c r="A180" s="89"/>
      <c r="B180" s="89"/>
      <c r="C180" s="89"/>
      <c r="D180" s="89"/>
      <c r="E180" s="89"/>
      <c r="F180" s="4" t="s">
        <v>9</v>
      </c>
      <c r="G180" s="4" t="s">
        <v>10</v>
      </c>
      <c r="H180" s="4" t="s">
        <v>11</v>
      </c>
      <c r="I180" s="89"/>
      <c r="J180" s="89"/>
    </row>
    <row r="181" spans="1:10">
      <c r="A181" s="5" t="s">
        <v>1706</v>
      </c>
      <c r="B181" s="6">
        <v>44886.795591203707</v>
      </c>
      <c r="C181" s="5" t="s">
        <v>1685</v>
      </c>
      <c r="D181" s="7"/>
      <c r="E181" s="10"/>
      <c r="F181" s="8">
        <v>5683.81</v>
      </c>
      <c r="I181" s="11" t="s">
        <v>9</v>
      </c>
      <c r="J181" s="5" t="s">
        <v>1685</v>
      </c>
    </row>
    <row r="182" spans="1:10">
      <c r="A182" s="12" t="s">
        <v>21</v>
      </c>
      <c r="B182" s="3"/>
      <c r="C182" s="3"/>
      <c r="D182" s="7"/>
      <c r="E182" s="10"/>
      <c r="H182" s="8"/>
      <c r="I182" s="11"/>
      <c r="J182" s="5"/>
    </row>
    <row r="183" spans="1:10" ht="15.75" customHeight="1">
      <c r="A183" s="13" t="s">
        <v>22</v>
      </c>
      <c r="B183" s="13" t="s">
        <v>23</v>
      </c>
      <c r="C183" s="13" t="s">
        <v>24</v>
      </c>
      <c r="D183" s="21">
        <v>112266607</v>
      </c>
      <c r="E183" s="14">
        <v>112266672</v>
      </c>
      <c r="H183" s="8"/>
      <c r="I183" s="11"/>
      <c r="J183" s="5"/>
    </row>
    <row r="186" spans="1:10">
      <c r="A186" s="1" t="s">
        <v>0</v>
      </c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A187" s="3" t="s">
        <v>104</v>
      </c>
      <c r="B187" s="2"/>
      <c r="C187" s="2"/>
      <c r="D187" s="2"/>
      <c r="E187" s="2"/>
      <c r="F187" s="2"/>
      <c r="G187" s="2"/>
      <c r="H187" s="2"/>
      <c r="I187" s="2"/>
      <c r="J187" s="2"/>
    </row>
    <row r="188" spans="1:10">
      <c r="A188" s="88" t="s">
        <v>0</v>
      </c>
      <c r="B188" s="88" t="s">
        <v>2</v>
      </c>
      <c r="C188" s="88" t="s">
        <v>3</v>
      </c>
      <c r="D188" s="88" t="s">
        <v>4</v>
      </c>
      <c r="E188" s="88" t="s">
        <v>5</v>
      </c>
      <c r="F188" s="88" t="s">
        <v>6</v>
      </c>
      <c r="G188" s="90"/>
      <c r="H188" s="91"/>
      <c r="I188" s="88" t="s">
        <v>7</v>
      </c>
      <c r="J188" s="88" t="s">
        <v>8</v>
      </c>
    </row>
    <row r="189" spans="1:10">
      <c r="A189" s="89"/>
      <c r="B189" s="89"/>
      <c r="C189" s="89"/>
      <c r="D189" s="89"/>
      <c r="E189" s="89"/>
      <c r="F189" s="4" t="s">
        <v>9</v>
      </c>
      <c r="G189" s="4" t="s">
        <v>10</v>
      </c>
      <c r="H189" s="4" t="s">
        <v>11</v>
      </c>
      <c r="I189" s="89"/>
      <c r="J189" s="89"/>
    </row>
    <row r="190" spans="1:10">
      <c r="A190" s="5" t="s">
        <v>1707</v>
      </c>
      <c r="B190" s="6">
        <v>44887.797283680557</v>
      </c>
      <c r="C190" s="5" t="s">
        <v>1685</v>
      </c>
      <c r="D190" s="7"/>
      <c r="E190" s="10"/>
      <c r="F190" s="8">
        <v>5352.83</v>
      </c>
      <c r="I190" s="11" t="s">
        <v>9</v>
      </c>
      <c r="J190" s="5" t="s">
        <v>1685</v>
      </c>
    </row>
    <row r="191" spans="1:10">
      <c r="A191" s="12" t="s">
        <v>21</v>
      </c>
      <c r="B191" s="3"/>
      <c r="C191" s="3"/>
      <c r="D191" s="7"/>
      <c r="E191" s="10"/>
      <c r="H191" s="8"/>
      <c r="I191" s="11"/>
      <c r="J191" s="5"/>
    </row>
    <row r="192" spans="1:10" ht="15.75" customHeight="1">
      <c r="A192" s="13" t="s">
        <v>22</v>
      </c>
      <c r="B192" s="13" t="s">
        <v>23</v>
      </c>
      <c r="C192" s="13" t="s">
        <v>24</v>
      </c>
      <c r="D192" s="21">
        <v>112273962</v>
      </c>
      <c r="E192" s="14">
        <v>112274049</v>
      </c>
      <c r="H192" s="8"/>
      <c r="I192" s="11"/>
      <c r="J192" s="5"/>
    </row>
    <row r="195" spans="1:10">
      <c r="A195" s="1" t="s">
        <v>0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3" t="s">
        <v>107</v>
      </c>
      <c r="B196" s="2"/>
      <c r="C196" s="2"/>
      <c r="D196" s="2"/>
      <c r="E196" s="2"/>
      <c r="F196" s="2"/>
      <c r="G196" s="2"/>
      <c r="H196" s="2"/>
      <c r="I196" s="2"/>
      <c r="J196" s="2"/>
    </row>
    <row r="197" spans="1:10">
      <c r="A197" s="88" t="s">
        <v>0</v>
      </c>
      <c r="B197" s="88" t="s">
        <v>2</v>
      </c>
      <c r="C197" s="88" t="s">
        <v>3</v>
      </c>
      <c r="D197" s="88" t="s">
        <v>4</v>
      </c>
      <c r="E197" s="88" t="s">
        <v>5</v>
      </c>
      <c r="F197" s="88" t="s">
        <v>6</v>
      </c>
      <c r="G197" s="90"/>
      <c r="H197" s="91"/>
      <c r="I197" s="88" t="s">
        <v>7</v>
      </c>
      <c r="J197" s="88" t="s">
        <v>8</v>
      </c>
    </row>
    <row r="198" spans="1:10">
      <c r="A198" s="89"/>
      <c r="B198" s="89"/>
      <c r="C198" s="89"/>
      <c r="D198" s="89"/>
      <c r="E198" s="89"/>
      <c r="F198" s="4" t="s">
        <v>9</v>
      </c>
      <c r="G198" s="4" t="s">
        <v>10</v>
      </c>
      <c r="H198" s="4" t="s">
        <v>11</v>
      </c>
      <c r="I198" s="89"/>
      <c r="J198" s="89"/>
    </row>
    <row r="199" spans="1:10">
      <c r="A199" s="5" t="s">
        <v>1708</v>
      </c>
      <c r="B199" s="6">
        <v>44888.792546458331</v>
      </c>
      <c r="C199" s="5" t="s">
        <v>1685</v>
      </c>
      <c r="D199" s="7"/>
      <c r="E199" s="10"/>
      <c r="F199" s="8">
        <v>11079.81</v>
      </c>
      <c r="I199" s="11" t="s">
        <v>9</v>
      </c>
      <c r="J199" s="5" t="s">
        <v>1685</v>
      </c>
    </row>
    <row r="200" spans="1:10">
      <c r="A200" s="12" t="s">
        <v>21</v>
      </c>
      <c r="B200" s="3"/>
      <c r="C200" s="3"/>
      <c r="D200" s="7"/>
      <c r="E200" s="10"/>
      <c r="H200" s="8"/>
      <c r="I200" s="11"/>
      <c r="J200" s="10"/>
    </row>
    <row r="201" spans="1:10" ht="15.75" customHeight="1">
      <c r="A201" s="13" t="s">
        <v>22</v>
      </c>
      <c r="B201" s="13" t="s">
        <v>23</v>
      </c>
      <c r="C201" s="13" t="s">
        <v>24</v>
      </c>
      <c r="D201" s="21">
        <v>112281110</v>
      </c>
      <c r="E201" s="14">
        <v>112281168</v>
      </c>
      <c r="H201" s="8"/>
      <c r="I201" s="11"/>
      <c r="J201" s="10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110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88" t="s">
        <v>0</v>
      </c>
      <c r="B206" s="88" t="s">
        <v>2</v>
      </c>
      <c r="C206" s="88" t="s">
        <v>3</v>
      </c>
      <c r="D206" s="88" t="s">
        <v>4</v>
      </c>
      <c r="E206" s="88" t="s">
        <v>5</v>
      </c>
      <c r="F206" s="88" t="s">
        <v>6</v>
      </c>
      <c r="G206" s="90"/>
      <c r="H206" s="91"/>
      <c r="I206" s="88" t="s">
        <v>7</v>
      </c>
      <c r="J206" s="88" t="s">
        <v>8</v>
      </c>
    </row>
    <row r="207" spans="1:10">
      <c r="A207" s="89"/>
      <c r="B207" s="89"/>
      <c r="C207" s="89"/>
      <c r="D207" s="89"/>
      <c r="E207" s="89"/>
      <c r="F207" s="4" t="s">
        <v>9</v>
      </c>
      <c r="G207" s="4" t="s">
        <v>10</v>
      </c>
      <c r="H207" s="4" t="s">
        <v>11</v>
      </c>
      <c r="I207" s="89"/>
      <c r="J207" s="89"/>
    </row>
    <row r="208" spans="1:10">
      <c r="A208" s="5" t="s">
        <v>1709</v>
      </c>
      <c r="B208" s="6">
        <v>44889.794095787038</v>
      </c>
      <c r="C208" s="5" t="s">
        <v>1685</v>
      </c>
      <c r="D208" s="7"/>
      <c r="E208" s="10"/>
      <c r="F208" s="8">
        <v>7239.72</v>
      </c>
      <c r="I208" s="11" t="s">
        <v>9</v>
      </c>
      <c r="J208" s="5" t="s">
        <v>1685</v>
      </c>
    </row>
    <row r="209" spans="1:10">
      <c r="A209" s="12" t="s">
        <v>21</v>
      </c>
      <c r="B209" s="3"/>
      <c r="C209" s="3"/>
      <c r="D209" s="7"/>
      <c r="E209" s="10"/>
      <c r="H209" s="8"/>
      <c r="I209" s="11"/>
      <c r="J209" s="5"/>
    </row>
    <row r="210" spans="1:10" ht="15.75" customHeight="1">
      <c r="A210" s="13" t="s">
        <v>22</v>
      </c>
      <c r="B210" s="13" t="s">
        <v>23</v>
      </c>
      <c r="C210" s="13" t="s">
        <v>24</v>
      </c>
      <c r="D210" s="21">
        <v>112292053</v>
      </c>
      <c r="E210" s="14">
        <v>112292131</v>
      </c>
      <c r="H210" s="8"/>
      <c r="I210" s="11"/>
      <c r="J210" s="5"/>
    </row>
    <row r="213" spans="1:10">
      <c r="A213" s="1" t="s">
        <v>0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3" t="s">
        <v>115</v>
      </c>
      <c r="B214" s="2"/>
      <c r="C214" s="2"/>
      <c r="D214" s="2"/>
      <c r="E214" s="2"/>
      <c r="F214" s="2"/>
      <c r="G214" s="2"/>
      <c r="H214" s="2"/>
      <c r="I214" s="2"/>
      <c r="J214" s="2"/>
    </row>
    <row r="215" spans="1:10">
      <c r="A215" s="88" t="s">
        <v>0</v>
      </c>
      <c r="B215" s="88" t="s">
        <v>2</v>
      </c>
      <c r="C215" s="88" t="s">
        <v>3</v>
      </c>
      <c r="D215" s="88" t="s">
        <v>4</v>
      </c>
      <c r="E215" s="88" t="s">
        <v>5</v>
      </c>
      <c r="F215" s="88" t="s">
        <v>6</v>
      </c>
      <c r="G215" s="90"/>
      <c r="H215" s="91"/>
      <c r="I215" s="88" t="s">
        <v>7</v>
      </c>
      <c r="J215" s="88" t="s">
        <v>8</v>
      </c>
    </row>
    <row r="216" spans="1:10">
      <c r="A216" s="89"/>
      <c r="B216" s="89"/>
      <c r="C216" s="89"/>
      <c r="D216" s="89"/>
      <c r="E216" s="89"/>
      <c r="F216" s="4" t="s">
        <v>9</v>
      </c>
      <c r="G216" s="4" t="s">
        <v>10</v>
      </c>
      <c r="H216" s="4" t="s">
        <v>11</v>
      </c>
      <c r="I216" s="89"/>
      <c r="J216" s="89"/>
    </row>
    <row r="217" spans="1:10">
      <c r="A217" s="5" t="s">
        <v>1710</v>
      </c>
      <c r="B217" s="6">
        <v>44890.795717384259</v>
      </c>
      <c r="C217" s="5" t="s">
        <v>1685</v>
      </c>
      <c r="D217" s="7"/>
      <c r="E217" s="10"/>
      <c r="F217" s="8">
        <v>7010.29</v>
      </c>
      <c r="I217" s="11" t="s">
        <v>9</v>
      </c>
      <c r="J217" s="5" t="s">
        <v>1685</v>
      </c>
    </row>
    <row r="218" spans="1:10">
      <c r="A218" s="5" t="s">
        <v>1710</v>
      </c>
      <c r="B218" s="6">
        <v>44890.795717384259</v>
      </c>
      <c r="C218" s="5" t="s">
        <v>1685</v>
      </c>
      <c r="D218" s="7"/>
      <c r="E218" s="10"/>
      <c r="H218" s="8">
        <v>33</v>
      </c>
      <c r="I218" s="11" t="s">
        <v>226</v>
      </c>
      <c r="J218" s="5" t="s">
        <v>1685</v>
      </c>
    </row>
    <row r="219" spans="1:10">
      <c r="A219" s="12" t="s">
        <v>21</v>
      </c>
      <c r="B219" s="3"/>
      <c r="C219" s="3"/>
      <c r="D219" s="7"/>
      <c r="E219" s="10"/>
      <c r="H219" s="8"/>
      <c r="I219" s="11"/>
      <c r="J219" s="5"/>
    </row>
    <row r="220" spans="1:10" ht="15.75" customHeight="1">
      <c r="A220" s="13" t="s">
        <v>22</v>
      </c>
      <c r="B220" s="13" t="s">
        <v>23</v>
      </c>
      <c r="C220" s="13" t="s">
        <v>24</v>
      </c>
      <c r="D220" s="21">
        <v>112292054</v>
      </c>
      <c r="E220" s="14">
        <v>112292132</v>
      </c>
      <c r="H220" s="8"/>
      <c r="I220" s="11"/>
      <c r="J220" s="5"/>
    </row>
    <row r="221" spans="1:10">
      <c r="A221" s="5"/>
      <c r="B221" s="6"/>
      <c r="C221" s="5"/>
      <c r="D221" s="7"/>
      <c r="E221" s="10"/>
      <c r="H221" s="8"/>
      <c r="I221" s="11"/>
      <c r="J221" s="5"/>
    </row>
    <row r="222" spans="1:10">
      <c r="A222" s="5"/>
      <c r="B222" s="6"/>
      <c r="C222" s="5"/>
      <c r="D222" s="7"/>
      <c r="E222" s="10"/>
      <c r="H222" s="8"/>
      <c r="I222" s="11"/>
      <c r="J222" s="5"/>
    </row>
    <row r="223" spans="1:10">
      <c r="A223" s="1" t="s">
        <v>0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3" t="s">
        <v>119</v>
      </c>
      <c r="B224" s="2"/>
      <c r="C224" s="2"/>
      <c r="D224" s="2"/>
      <c r="E224" s="2"/>
      <c r="F224" s="2"/>
      <c r="G224" s="2"/>
      <c r="H224" s="2"/>
      <c r="I224" s="2"/>
      <c r="J224" s="2"/>
    </row>
    <row r="225" spans="1:10">
      <c r="A225" s="88" t="s">
        <v>0</v>
      </c>
      <c r="B225" s="88" t="s">
        <v>2</v>
      </c>
      <c r="C225" s="88" t="s">
        <v>3</v>
      </c>
      <c r="D225" s="88" t="s">
        <v>4</v>
      </c>
      <c r="E225" s="88" t="s">
        <v>5</v>
      </c>
      <c r="F225" s="88" t="s">
        <v>6</v>
      </c>
      <c r="G225" s="90"/>
      <c r="H225" s="91"/>
      <c r="I225" s="88" t="s">
        <v>7</v>
      </c>
      <c r="J225" s="88" t="s">
        <v>8</v>
      </c>
    </row>
    <row r="226" spans="1:10">
      <c r="A226" s="89"/>
      <c r="B226" s="89"/>
      <c r="C226" s="89"/>
      <c r="D226" s="89"/>
      <c r="E226" s="89"/>
      <c r="F226" s="4" t="s">
        <v>9</v>
      </c>
      <c r="G226" s="4" t="s">
        <v>10</v>
      </c>
      <c r="H226" s="4" t="s">
        <v>11</v>
      </c>
      <c r="I226" s="89"/>
      <c r="J226" s="89"/>
    </row>
    <row r="227" spans="1:10">
      <c r="A227" s="5" t="s">
        <v>1711</v>
      </c>
      <c r="B227" s="6">
        <v>44891.553155856483</v>
      </c>
      <c r="C227" s="5" t="s">
        <v>1685</v>
      </c>
      <c r="D227" s="7"/>
      <c r="E227" s="10"/>
      <c r="F227" s="8">
        <v>5309.63</v>
      </c>
      <c r="I227" s="11" t="s">
        <v>9</v>
      </c>
      <c r="J227" s="5" t="s">
        <v>1685</v>
      </c>
    </row>
    <row r="228" spans="1:10">
      <c r="A228" s="12" t="s">
        <v>21</v>
      </c>
      <c r="B228" s="3"/>
      <c r="C228" s="3"/>
      <c r="D228" s="7"/>
      <c r="E228" s="10"/>
      <c r="H228" s="8"/>
      <c r="I228" s="11"/>
      <c r="J228" s="5"/>
    </row>
    <row r="229" spans="1:10" ht="15.75" customHeight="1">
      <c r="A229" s="13" t="s">
        <v>22</v>
      </c>
      <c r="B229" s="13" t="s">
        <v>23</v>
      </c>
      <c r="C229" s="13" t="s">
        <v>24</v>
      </c>
      <c r="D229" s="21">
        <v>112300469</v>
      </c>
      <c r="E229" s="14">
        <v>112300669</v>
      </c>
      <c r="H229" s="8"/>
      <c r="I229" s="11"/>
      <c r="J229" s="5"/>
    </row>
    <row r="232" spans="1:10">
      <c r="A232" s="1" t="s">
        <v>0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3" t="s">
        <v>122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88" t="s">
        <v>0</v>
      </c>
      <c r="B234" s="88" t="s">
        <v>2</v>
      </c>
      <c r="C234" s="88" t="s">
        <v>3</v>
      </c>
      <c r="D234" s="88" t="s">
        <v>4</v>
      </c>
      <c r="E234" s="88" t="s">
        <v>5</v>
      </c>
      <c r="F234" s="88" t="s">
        <v>6</v>
      </c>
      <c r="G234" s="90"/>
      <c r="H234" s="91"/>
      <c r="I234" s="88" t="s">
        <v>7</v>
      </c>
      <c r="J234" s="88" t="s">
        <v>8</v>
      </c>
    </row>
    <row r="235" spans="1:10">
      <c r="A235" s="89"/>
      <c r="B235" s="89"/>
      <c r="C235" s="89"/>
      <c r="D235" s="89"/>
      <c r="E235" s="89"/>
      <c r="F235" s="4" t="s">
        <v>9</v>
      </c>
      <c r="G235" s="4" t="s">
        <v>10</v>
      </c>
      <c r="H235" s="4" t="s">
        <v>11</v>
      </c>
      <c r="I235" s="89"/>
      <c r="J235" s="89"/>
    </row>
    <row r="236" spans="1:10">
      <c r="A236" s="5" t="s">
        <v>1712</v>
      </c>
      <c r="B236" s="6">
        <v>44893.793199282409</v>
      </c>
      <c r="C236" s="5" t="s">
        <v>1685</v>
      </c>
      <c r="D236" s="7"/>
      <c r="E236" s="10"/>
      <c r="F236" s="8">
        <v>11025.58</v>
      </c>
      <c r="I236" s="11" t="s">
        <v>9</v>
      </c>
      <c r="J236" s="5" t="s">
        <v>1685</v>
      </c>
    </row>
    <row r="237" spans="1:10">
      <c r="A237" s="5" t="s">
        <v>1712</v>
      </c>
      <c r="B237" s="6">
        <v>44893.793199282409</v>
      </c>
      <c r="C237" s="5" t="s">
        <v>1685</v>
      </c>
      <c r="D237" s="7"/>
      <c r="E237" s="10"/>
      <c r="H237" s="8">
        <v>22.7</v>
      </c>
      <c r="I237" s="11" t="s">
        <v>226</v>
      </c>
      <c r="J237" s="5" t="s">
        <v>1685</v>
      </c>
    </row>
    <row r="238" spans="1:10">
      <c r="A238" s="12" t="s">
        <v>21</v>
      </c>
      <c r="B238" s="3"/>
      <c r="C238" s="3"/>
      <c r="D238" s="7"/>
      <c r="E238" s="10"/>
      <c r="F238" s="8"/>
      <c r="I238" s="11"/>
      <c r="J238" s="5"/>
    </row>
    <row r="239" spans="1:10" ht="15.75" customHeight="1">
      <c r="A239" s="13" t="s">
        <v>22</v>
      </c>
      <c r="B239" s="13" t="s">
        <v>23</v>
      </c>
      <c r="C239" s="13" t="s">
        <v>24</v>
      </c>
      <c r="D239" s="21">
        <v>112304778</v>
      </c>
      <c r="E239" s="14">
        <v>112308658</v>
      </c>
      <c r="F239" s="8"/>
      <c r="I239" s="11"/>
      <c r="J239" s="5"/>
    </row>
    <row r="242" spans="1:10">
      <c r="A242" s="1" t="s">
        <v>0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3" t="s">
        <v>126</v>
      </c>
      <c r="B243" s="2"/>
      <c r="C243" s="2"/>
      <c r="D243" s="2"/>
      <c r="E243" s="2"/>
      <c r="F243" s="2"/>
      <c r="G243" s="2"/>
      <c r="H243" s="2"/>
      <c r="I243" s="2"/>
      <c r="J243" s="2"/>
    </row>
    <row r="244" spans="1:10">
      <c r="A244" s="88" t="s">
        <v>0</v>
      </c>
      <c r="B244" s="88" t="s">
        <v>2</v>
      </c>
      <c r="C244" s="88" t="s">
        <v>3</v>
      </c>
      <c r="D244" s="88" t="s">
        <v>4</v>
      </c>
      <c r="E244" s="88" t="s">
        <v>5</v>
      </c>
      <c r="F244" s="88" t="s">
        <v>6</v>
      </c>
      <c r="G244" s="90"/>
      <c r="H244" s="91"/>
      <c r="I244" s="88" t="s">
        <v>7</v>
      </c>
      <c r="J244" s="88" t="s">
        <v>8</v>
      </c>
    </row>
    <row r="245" spans="1:10">
      <c r="A245" s="89"/>
      <c r="B245" s="89"/>
      <c r="C245" s="89"/>
      <c r="D245" s="89"/>
      <c r="E245" s="89"/>
      <c r="F245" s="4" t="s">
        <v>9</v>
      </c>
      <c r="G245" s="4" t="s">
        <v>10</v>
      </c>
      <c r="H245" s="4" t="s">
        <v>11</v>
      </c>
      <c r="I245" s="89"/>
      <c r="J245" s="89"/>
    </row>
    <row r="246" spans="1:10">
      <c r="A246" s="5" t="s">
        <v>1713</v>
      </c>
      <c r="B246" s="6">
        <v>44894.799387106483</v>
      </c>
      <c r="C246" s="5" t="s">
        <v>1685</v>
      </c>
      <c r="D246" s="7"/>
      <c r="E246" s="10"/>
      <c r="F246" s="8">
        <v>11286.69</v>
      </c>
      <c r="I246" s="11" t="s">
        <v>9</v>
      </c>
      <c r="J246" s="5" t="s">
        <v>1685</v>
      </c>
    </row>
    <row r="247" spans="1:10">
      <c r="A247" s="5" t="s">
        <v>1713</v>
      </c>
      <c r="B247" s="6">
        <v>44894.799387106483</v>
      </c>
      <c r="C247" s="5" t="s">
        <v>1685</v>
      </c>
      <c r="D247" s="7"/>
      <c r="E247" s="10"/>
      <c r="H247" s="8">
        <v>113.85</v>
      </c>
      <c r="I247" s="5" t="s">
        <v>224</v>
      </c>
      <c r="J247" s="5" t="s">
        <v>1685</v>
      </c>
    </row>
    <row r="248" spans="1:10">
      <c r="A248" s="5" t="s">
        <v>1713</v>
      </c>
      <c r="B248" s="6">
        <v>44894.799387106483</v>
      </c>
      <c r="C248" s="5" t="s">
        <v>1685</v>
      </c>
      <c r="D248" s="7"/>
      <c r="E248" s="10"/>
      <c r="H248" s="8">
        <v>193.92</v>
      </c>
      <c r="I248" s="11" t="s">
        <v>226</v>
      </c>
      <c r="J248" s="5" t="s">
        <v>1685</v>
      </c>
    </row>
    <row r="249" spans="1:10">
      <c r="A249" s="12" t="s">
        <v>21</v>
      </c>
      <c r="B249" s="3"/>
      <c r="C249" s="3"/>
      <c r="D249" s="7"/>
      <c r="E249" s="10"/>
      <c r="H249" s="8"/>
      <c r="I249" s="11"/>
      <c r="J249" s="5"/>
    </row>
    <row r="250" spans="1:10" ht="15.75" customHeight="1">
      <c r="A250" s="13" t="s">
        <v>22</v>
      </c>
      <c r="B250" s="13" t="s">
        <v>23</v>
      </c>
      <c r="C250" s="13" t="s">
        <v>24</v>
      </c>
      <c r="D250" s="21">
        <v>112320642</v>
      </c>
      <c r="E250" s="14">
        <v>112320823</v>
      </c>
      <c r="H250" s="8"/>
      <c r="I250" s="11"/>
      <c r="J250" s="5"/>
    </row>
    <row r="253" spans="1:10">
      <c r="A253" s="1" t="s">
        <v>0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3" t="s">
        <v>131</v>
      </c>
      <c r="B254" s="2"/>
      <c r="C254" s="2"/>
      <c r="D254" s="2"/>
      <c r="E254" s="2"/>
      <c r="F254" s="2"/>
      <c r="G254" s="2"/>
      <c r="H254" s="2"/>
      <c r="I254" s="2"/>
      <c r="J254" s="2"/>
    </row>
    <row r="255" spans="1:10">
      <c r="A255" s="88" t="s">
        <v>0</v>
      </c>
      <c r="B255" s="88" t="s">
        <v>2</v>
      </c>
      <c r="C255" s="88" t="s">
        <v>3</v>
      </c>
      <c r="D255" s="88" t="s">
        <v>4</v>
      </c>
      <c r="E255" s="88" t="s">
        <v>5</v>
      </c>
      <c r="F255" s="88" t="s">
        <v>6</v>
      </c>
      <c r="G255" s="90"/>
      <c r="H255" s="91"/>
      <c r="I255" s="88" t="s">
        <v>7</v>
      </c>
      <c r="J255" s="88" t="s">
        <v>8</v>
      </c>
    </row>
    <row r="256" spans="1:10">
      <c r="A256" s="89"/>
      <c r="B256" s="89"/>
      <c r="C256" s="89"/>
      <c r="D256" s="89"/>
      <c r="E256" s="89"/>
      <c r="F256" s="4" t="s">
        <v>9</v>
      </c>
      <c r="G256" s="4" t="s">
        <v>10</v>
      </c>
      <c r="H256" s="4" t="s">
        <v>11</v>
      </c>
      <c r="I256" s="89"/>
      <c r="J256" s="89"/>
    </row>
    <row r="257" spans="1:10">
      <c r="A257" s="5" t="s">
        <v>1714</v>
      </c>
      <c r="B257" s="6">
        <v>44895.847061250002</v>
      </c>
      <c r="C257" s="5" t="s">
        <v>1685</v>
      </c>
      <c r="D257" s="7"/>
      <c r="E257" s="10"/>
      <c r="F257" s="8">
        <v>14173.46</v>
      </c>
      <c r="I257" s="11" t="s">
        <v>9</v>
      </c>
      <c r="J257" s="5" t="s">
        <v>1685</v>
      </c>
    </row>
    <row r="258" spans="1:10">
      <c r="A258" s="12" t="s">
        <v>21</v>
      </c>
      <c r="B258" s="3"/>
      <c r="C258" s="3"/>
      <c r="D258" s="7"/>
      <c r="E258" s="10"/>
      <c r="H258" s="8"/>
      <c r="I258" s="11"/>
      <c r="J258" s="5"/>
    </row>
    <row r="259" spans="1:10" ht="15.75" customHeight="1">
      <c r="A259" s="13" t="s">
        <v>22</v>
      </c>
      <c r="B259" s="13" t="s">
        <v>23</v>
      </c>
      <c r="C259" s="13" t="s">
        <v>24</v>
      </c>
      <c r="D259" s="21">
        <v>112321315</v>
      </c>
      <c r="E259" s="14">
        <v>112321400</v>
      </c>
      <c r="H259" s="8"/>
      <c r="I259" s="11"/>
      <c r="J259" s="5"/>
    </row>
    <row r="262" spans="1:10">
      <c r="A262" s="1" t="s">
        <v>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3" t="s">
        <v>136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88" t="s">
        <v>0</v>
      </c>
      <c r="B264" s="88" t="s">
        <v>2</v>
      </c>
      <c r="C264" s="88" t="s">
        <v>3</v>
      </c>
      <c r="D264" s="88" t="s">
        <v>4</v>
      </c>
      <c r="E264" s="88" t="s">
        <v>5</v>
      </c>
      <c r="F264" s="88" t="s">
        <v>6</v>
      </c>
      <c r="G264" s="90"/>
      <c r="H264" s="91"/>
      <c r="I264" s="88" t="s">
        <v>7</v>
      </c>
      <c r="J264" s="88" t="s">
        <v>8</v>
      </c>
    </row>
    <row r="265" spans="1:10">
      <c r="A265" s="89"/>
      <c r="B265" s="89"/>
      <c r="C265" s="89"/>
      <c r="D265" s="89"/>
      <c r="E265" s="89"/>
      <c r="F265" s="4" t="s">
        <v>9</v>
      </c>
      <c r="G265" s="4" t="s">
        <v>10</v>
      </c>
      <c r="H265" s="4" t="s">
        <v>11</v>
      </c>
      <c r="I265" s="89"/>
      <c r="J265" s="89"/>
    </row>
    <row r="266" spans="1:10">
      <c r="A266" s="15" t="s">
        <v>1715</v>
      </c>
      <c r="B266" s="16"/>
      <c r="C266" s="17"/>
      <c r="D266" s="38"/>
      <c r="E266" s="60"/>
      <c r="F266" s="8"/>
      <c r="I266" s="11"/>
      <c r="J266" s="10"/>
    </row>
    <row r="267" spans="1:10">
      <c r="A267" s="12" t="s">
        <v>21</v>
      </c>
      <c r="B267" s="3"/>
      <c r="C267" s="3"/>
      <c r="D267" s="7"/>
      <c r="E267" s="10"/>
      <c r="G267" s="8"/>
      <c r="I267" s="11"/>
      <c r="J267" s="5"/>
    </row>
    <row r="268" spans="1:10">
      <c r="A268" s="13" t="s">
        <v>22</v>
      </c>
      <c r="B268" s="13" t="s">
        <v>23</v>
      </c>
      <c r="C268" s="13" t="s">
        <v>24</v>
      </c>
      <c r="D268" s="7"/>
      <c r="E268" s="10"/>
      <c r="G268" s="8"/>
      <c r="I268" s="11"/>
      <c r="J268" s="5"/>
    </row>
    <row r="271" spans="1:10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3" t="s">
        <v>139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88" t="s">
        <v>0</v>
      </c>
      <c r="B273" s="88" t="s">
        <v>2</v>
      </c>
      <c r="C273" s="88" t="s">
        <v>3</v>
      </c>
      <c r="D273" s="88" t="s">
        <v>4</v>
      </c>
      <c r="E273" s="88" t="s">
        <v>5</v>
      </c>
      <c r="F273" s="88" t="s">
        <v>6</v>
      </c>
      <c r="G273" s="90"/>
      <c r="H273" s="91"/>
      <c r="I273" s="88" t="s">
        <v>7</v>
      </c>
      <c r="J273" s="88" t="s">
        <v>8</v>
      </c>
    </row>
    <row r="274" spans="1:10">
      <c r="A274" s="89"/>
      <c r="B274" s="89"/>
      <c r="C274" s="89"/>
      <c r="D274" s="89"/>
      <c r="E274" s="89"/>
      <c r="F274" s="4" t="s">
        <v>9</v>
      </c>
      <c r="G274" s="4" t="s">
        <v>10</v>
      </c>
      <c r="H274" s="4" t="s">
        <v>11</v>
      </c>
      <c r="I274" s="89"/>
      <c r="J274" s="89"/>
    </row>
    <row r="275" spans="1:10">
      <c r="A275" s="5" t="s">
        <v>1716</v>
      </c>
      <c r="B275" s="6">
        <v>44897.374497048608</v>
      </c>
      <c r="C275" s="5" t="s">
        <v>1685</v>
      </c>
      <c r="D275" s="11"/>
      <c r="E275" s="10"/>
      <c r="F275" s="8">
        <v>14598.79</v>
      </c>
      <c r="I275" s="11" t="s">
        <v>9</v>
      </c>
      <c r="J275" s="5" t="s">
        <v>1685</v>
      </c>
    </row>
    <row r="276" spans="1:10">
      <c r="A276" s="5" t="s">
        <v>1716</v>
      </c>
      <c r="B276" s="6">
        <v>44897.374497048608</v>
      </c>
      <c r="C276" s="5" t="s">
        <v>1685</v>
      </c>
      <c r="D276" s="11"/>
      <c r="E276" s="10"/>
      <c r="H276" s="8">
        <v>484.45</v>
      </c>
      <c r="I276" s="5" t="s">
        <v>224</v>
      </c>
      <c r="J276" s="5" t="s">
        <v>1685</v>
      </c>
    </row>
    <row r="277" spans="1:10">
      <c r="A277" s="12" t="s">
        <v>21</v>
      </c>
      <c r="B277" s="3"/>
      <c r="C277" s="3"/>
      <c r="D277" s="7"/>
      <c r="E277" s="10"/>
      <c r="F277" s="18"/>
      <c r="H277" s="8"/>
      <c r="I277" s="11"/>
      <c r="J277" s="10"/>
    </row>
    <row r="278" spans="1:10" ht="15.75" customHeight="1">
      <c r="A278" s="13" t="s">
        <v>22</v>
      </c>
      <c r="B278" s="13" t="s">
        <v>23</v>
      </c>
      <c r="C278" s="13" t="s">
        <v>24</v>
      </c>
      <c r="D278" s="21">
        <v>112325611</v>
      </c>
      <c r="E278" s="14">
        <v>112325662</v>
      </c>
      <c r="H278" s="8"/>
      <c r="I278" s="11"/>
      <c r="J278" s="10"/>
    </row>
    <row r="279" spans="1:10">
      <c r="A279" s="5"/>
      <c r="B279" s="6"/>
      <c r="C279" s="5"/>
      <c r="D279" s="7"/>
      <c r="E279" s="10"/>
      <c r="H279" s="8"/>
      <c r="I279" s="11"/>
      <c r="J279" s="10"/>
    </row>
    <row r="280" spans="1:10">
      <c r="A280" s="5"/>
      <c r="B280" s="6"/>
      <c r="C280" s="5"/>
      <c r="D280" s="7"/>
      <c r="E280" s="10"/>
      <c r="H280" s="8"/>
      <c r="I280" s="11"/>
      <c r="J280" s="10"/>
    </row>
    <row r="281" spans="1:10">
      <c r="A281" s="5" t="s">
        <v>1717</v>
      </c>
      <c r="B281" s="6">
        <v>44897.81191621528</v>
      </c>
      <c r="C281" s="5" t="s">
        <v>1685</v>
      </c>
      <c r="D281" s="7"/>
      <c r="E281" s="10"/>
      <c r="F281" s="8">
        <v>13310.5</v>
      </c>
      <c r="I281" s="11" t="s">
        <v>9</v>
      </c>
      <c r="J281" s="5" t="s">
        <v>1685</v>
      </c>
    </row>
    <row r="282" spans="1:10">
      <c r="A282" s="12" t="s">
        <v>21</v>
      </c>
      <c r="B282" s="3"/>
      <c r="C282" s="3"/>
      <c r="D282" s="7"/>
      <c r="E282" s="10"/>
      <c r="F282" s="18"/>
      <c r="H282" s="8"/>
      <c r="I282" s="11"/>
      <c r="J282" s="10"/>
    </row>
    <row r="283" spans="1:10" ht="15.75" customHeight="1">
      <c r="A283" s="13" t="s">
        <v>22</v>
      </c>
      <c r="B283" s="13" t="s">
        <v>23</v>
      </c>
      <c r="C283" s="13" t="s">
        <v>24</v>
      </c>
      <c r="D283" s="21">
        <v>112325615</v>
      </c>
      <c r="E283" s="14">
        <v>112325663</v>
      </c>
      <c r="H283" s="8"/>
      <c r="I283" s="11"/>
      <c r="J283" s="10"/>
    </row>
    <row r="284" spans="1:10">
      <c r="A284" s="5"/>
      <c r="B284" s="6"/>
      <c r="C284" s="5"/>
      <c r="D284" s="7"/>
      <c r="E284" s="10"/>
      <c r="H284" s="8"/>
      <c r="I284" s="11"/>
      <c r="J284" s="10"/>
    </row>
    <row r="285" spans="1:10">
      <c r="A285" s="5"/>
      <c r="B285" s="6"/>
      <c r="C285" s="5"/>
      <c r="D285" s="7"/>
      <c r="E285" s="10"/>
      <c r="H285" s="8"/>
      <c r="I285" s="11"/>
      <c r="J285" s="10"/>
    </row>
    <row r="286" spans="1:10">
      <c r="A286" s="1" t="s">
        <v>0</v>
      </c>
      <c r="B286" s="2"/>
      <c r="C286" s="2"/>
      <c r="D286" s="2"/>
      <c r="E286" s="2"/>
      <c r="F286" s="2"/>
      <c r="G286" s="2"/>
      <c r="H286" s="2"/>
      <c r="I286" s="2"/>
      <c r="J286" s="2"/>
    </row>
    <row r="287" spans="1:10">
      <c r="A287" s="3" t="s">
        <v>143</v>
      </c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88" t="s">
        <v>0</v>
      </c>
      <c r="B288" s="88" t="s">
        <v>2</v>
      </c>
      <c r="C288" s="88" t="s">
        <v>3</v>
      </c>
      <c r="D288" s="88" t="s">
        <v>4</v>
      </c>
      <c r="E288" s="88" t="s">
        <v>5</v>
      </c>
      <c r="F288" s="88" t="s">
        <v>6</v>
      </c>
      <c r="G288" s="90"/>
      <c r="H288" s="91"/>
      <c r="I288" s="88" t="s">
        <v>7</v>
      </c>
      <c r="J288" s="88" t="s">
        <v>8</v>
      </c>
    </row>
    <row r="289" spans="1:10">
      <c r="A289" s="89"/>
      <c r="B289" s="89"/>
      <c r="C289" s="89"/>
      <c r="D289" s="89"/>
      <c r="E289" s="89"/>
      <c r="F289" s="4" t="s">
        <v>9</v>
      </c>
      <c r="G289" s="4" t="s">
        <v>10</v>
      </c>
      <c r="H289" s="4" t="s">
        <v>11</v>
      </c>
      <c r="I289" s="89"/>
      <c r="J289" s="89"/>
    </row>
    <row r="290" spans="1:10">
      <c r="A290" s="5" t="s">
        <v>1718</v>
      </c>
      <c r="B290" s="6">
        <v>44898.547190497688</v>
      </c>
      <c r="C290" s="5" t="s">
        <v>1685</v>
      </c>
      <c r="D290" s="7"/>
      <c r="E290" s="10"/>
      <c r="F290" s="8">
        <v>4386.53</v>
      </c>
      <c r="I290" s="11" t="s">
        <v>9</v>
      </c>
      <c r="J290" s="5" t="s">
        <v>1685</v>
      </c>
    </row>
    <row r="291" spans="1:10">
      <c r="A291" s="12" t="s">
        <v>21</v>
      </c>
      <c r="B291" s="3"/>
      <c r="C291" s="3"/>
      <c r="D291" s="7"/>
      <c r="E291" s="10"/>
      <c r="H291" s="8"/>
      <c r="I291" s="11"/>
      <c r="J291" s="10"/>
    </row>
    <row r="292" spans="1:10" ht="15.75" customHeight="1">
      <c r="A292" s="13" t="s">
        <v>22</v>
      </c>
      <c r="B292" s="13" t="s">
        <v>23</v>
      </c>
      <c r="C292" s="13" t="s">
        <v>24</v>
      </c>
      <c r="D292" s="21">
        <v>112356138</v>
      </c>
      <c r="E292" s="14">
        <v>112356217</v>
      </c>
      <c r="H292" s="8"/>
      <c r="I292" s="11"/>
      <c r="J292" s="10"/>
    </row>
    <row r="295" spans="1:10">
      <c r="A295" s="1" t="s">
        <v>0</v>
      </c>
      <c r="B295" s="2"/>
      <c r="C295" s="2"/>
      <c r="D295" s="2"/>
      <c r="E295" s="2"/>
      <c r="F295" s="2"/>
      <c r="G295" s="2"/>
      <c r="H295" s="2"/>
      <c r="I295" s="2"/>
      <c r="J295" s="2"/>
    </row>
    <row r="296" spans="1:10">
      <c r="A296" s="3" t="s">
        <v>146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88" t="s">
        <v>0</v>
      </c>
      <c r="B297" s="88" t="s">
        <v>2</v>
      </c>
      <c r="C297" s="88" t="s">
        <v>3</v>
      </c>
      <c r="D297" s="88" t="s">
        <v>4</v>
      </c>
      <c r="E297" s="88" t="s">
        <v>5</v>
      </c>
      <c r="F297" s="88" t="s">
        <v>6</v>
      </c>
      <c r="G297" s="90"/>
      <c r="H297" s="91"/>
      <c r="I297" s="88" t="s">
        <v>7</v>
      </c>
      <c r="J297" s="88" t="s">
        <v>8</v>
      </c>
    </row>
    <row r="298" spans="1:10">
      <c r="A298" s="89"/>
      <c r="B298" s="89"/>
      <c r="C298" s="89"/>
      <c r="D298" s="89"/>
      <c r="E298" s="89"/>
      <c r="F298" s="4" t="s">
        <v>9</v>
      </c>
      <c r="G298" s="4" t="s">
        <v>10</v>
      </c>
      <c r="H298" s="4" t="s">
        <v>11</v>
      </c>
      <c r="I298" s="89"/>
      <c r="J298" s="89"/>
    </row>
    <row r="299" spans="1:10">
      <c r="A299" s="5" t="s">
        <v>1719</v>
      </c>
      <c r="B299" s="6">
        <v>44900.799435763889</v>
      </c>
      <c r="C299" s="5" t="s">
        <v>1685</v>
      </c>
      <c r="D299" s="7"/>
      <c r="E299" s="10"/>
      <c r="F299" s="8">
        <v>12664.97</v>
      </c>
      <c r="I299" s="11" t="s">
        <v>9</v>
      </c>
      <c r="J299" s="5" t="s">
        <v>1685</v>
      </c>
    </row>
    <row r="300" spans="1:10">
      <c r="A300" s="12" t="s">
        <v>21</v>
      </c>
      <c r="B300" s="3"/>
      <c r="C300" s="3"/>
      <c r="D300" s="7"/>
      <c r="E300" s="10"/>
      <c r="H300" s="8"/>
      <c r="I300" s="11"/>
      <c r="J300" s="5"/>
    </row>
    <row r="301" spans="1:10" ht="15.75" customHeight="1">
      <c r="A301" s="13" t="s">
        <v>22</v>
      </c>
      <c r="B301" s="13" t="s">
        <v>23</v>
      </c>
      <c r="C301" s="13" t="s">
        <v>24</v>
      </c>
      <c r="D301" s="21">
        <v>112362604</v>
      </c>
      <c r="E301" s="14">
        <v>112362778</v>
      </c>
      <c r="H301" s="8"/>
      <c r="I301" s="11"/>
      <c r="J301" s="5"/>
    </row>
    <row r="304" spans="1:10">
      <c r="A304" s="1" t="s">
        <v>0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3" t="s">
        <v>152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88" t="s">
        <v>0</v>
      </c>
      <c r="B306" s="88" t="s">
        <v>2</v>
      </c>
      <c r="C306" s="88" t="s">
        <v>3</v>
      </c>
      <c r="D306" s="88" t="s">
        <v>4</v>
      </c>
      <c r="E306" s="88" t="s">
        <v>5</v>
      </c>
      <c r="F306" s="88" t="s">
        <v>6</v>
      </c>
      <c r="G306" s="90"/>
      <c r="H306" s="91"/>
      <c r="I306" s="88" t="s">
        <v>7</v>
      </c>
      <c r="J306" s="88" t="s">
        <v>8</v>
      </c>
    </row>
    <row r="307" spans="1:10">
      <c r="A307" s="89"/>
      <c r="B307" s="89"/>
      <c r="C307" s="89"/>
      <c r="D307" s="89"/>
      <c r="E307" s="89"/>
      <c r="F307" s="4" t="s">
        <v>9</v>
      </c>
      <c r="G307" s="4" t="s">
        <v>10</v>
      </c>
      <c r="H307" s="4" t="s">
        <v>11</v>
      </c>
      <c r="I307" s="89"/>
      <c r="J307" s="89"/>
    </row>
    <row r="308" spans="1:10">
      <c r="A308" s="5" t="s">
        <v>1720</v>
      </c>
      <c r="B308" s="6">
        <v>44901.791083113429</v>
      </c>
      <c r="C308" s="5" t="s">
        <v>1685</v>
      </c>
      <c r="D308" s="7"/>
      <c r="E308" s="10"/>
      <c r="F308" s="8">
        <v>13260.93</v>
      </c>
      <c r="I308" s="11" t="s">
        <v>9</v>
      </c>
      <c r="J308" s="5" t="s">
        <v>1685</v>
      </c>
    </row>
    <row r="309" spans="1:10">
      <c r="A309" s="12" t="s">
        <v>21</v>
      </c>
      <c r="B309" s="3"/>
      <c r="C309" s="3"/>
      <c r="D309" s="7"/>
      <c r="E309" s="10"/>
      <c r="H309" s="8"/>
      <c r="I309" s="11"/>
      <c r="J309" s="10"/>
    </row>
    <row r="310" spans="1:10" ht="15.75" customHeight="1">
      <c r="A310" s="13" t="s">
        <v>22</v>
      </c>
      <c r="B310" s="13" t="s">
        <v>23</v>
      </c>
      <c r="C310" s="13" t="s">
        <v>24</v>
      </c>
      <c r="D310" s="21">
        <v>112370452</v>
      </c>
      <c r="E310" s="14">
        <v>112370539</v>
      </c>
      <c r="H310" s="8"/>
      <c r="I310" s="11"/>
      <c r="J310" s="10"/>
    </row>
    <row r="313" spans="1:10">
      <c r="A313" s="1" t="s">
        <v>0</v>
      </c>
      <c r="B313" s="2"/>
      <c r="C313" s="2"/>
      <c r="D313" s="2"/>
      <c r="E313" s="2"/>
      <c r="F313" s="2"/>
      <c r="G313" s="2"/>
      <c r="H313" s="2"/>
      <c r="I313" s="2"/>
      <c r="J313" s="2"/>
    </row>
    <row r="314" spans="1:10">
      <c r="A314" s="3" t="s">
        <v>155</v>
      </c>
      <c r="B314" s="2"/>
      <c r="C314" s="2"/>
      <c r="D314" s="2"/>
      <c r="E314" s="2"/>
      <c r="F314" s="2"/>
      <c r="G314" s="2"/>
      <c r="H314" s="2"/>
      <c r="I314" s="2"/>
      <c r="J314" s="2"/>
    </row>
    <row r="315" spans="1:10">
      <c r="A315" s="88" t="s">
        <v>0</v>
      </c>
      <c r="B315" s="88" t="s">
        <v>2</v>
      </c>
      <c r="C315" s="88" t="s">
        <v>3</v>
      </c>
      <c r="D315" s="88" t="s">
        <v>4</v>
      </c>
      <c r="E315" s="88" t="s">
        <v>5</v>
      </c>
      <c r="F315" s="88" t="s">
        <v>6</v>
      </c>
      <c r="G315" s="90"/>
      <c r="H315" s="91"/>
      <c r="I315" s="88" t="s">
        <v>7</v>
      </c>
      <c r="J315" s="88" t="s">
        <v>8</v>
      </c>
    </row>
    <row r="316" spans="1:10">
      <c r="A316" s="89"/>
      <c r="B316" s="89"/>
      <c r="C316" s="89"/>
      <c r="D316" s="89"/>
      <c r="E316" s="89"/>
      <c r="F316" s="4" t="s">
        <v>9</v>
      </c>
      <c r="G316" s="4" t="s">
        <v>10</v>
      </c>
      <c r="H316" s="4" t="s">
        <v>11</v>
      </c>
      <c r="I316" s="89"/>
      <c r="J316" s="89"/>
    </row>
    <row r="317" spans="1:10">
      <c r="A317" s="5" t="s">
        <v>1721</v>
      </c>
      <c r="B317" s="6">
        <v>44902.796045694442</v>
      </c>
      <c r="C317" s="5" t="s">
        <v>1685</v>
      </c>
      <c r="D317" s="7"/>
      <c r="E317" s="10"/>
      <c r="F317" s="8">
        <v>10136.709999999999</v>
      </c>
      <c r="I317" s="11" t="s">
        <v>9</v>
      </c>
      <c r="J317" s="5" t="s">
        <v>1685</v>
      </c>
    </row>
    <row r="318" spans="1:10">
      <c r="A318" s="12" t="s">
        <v>21</v>
      </c>
      <c r="B318" s="3"/>
      <c r="C318" s="3"/>
      <c r="D318" s="7"/>
      <c r="E318" s="10"/>
      <c r="H318" s="8"/>
      <c r="I318" s="11"/>
      <c r="J318" s="5"/>
    </row>
    <row r="319" spans="1:10" ht="15.75" customHeight="1">
      <c r="A319" s="13" t="s">
        <v>22</v>
      </c>
      <c r="B319" s="13" t="s">
        <v>23</v>
      </c>
      <c r="C319" s="13" t="s">
        <v>24</v>
      </c>
      <c r="D319" s="21">
        <v>112374914</v>
      </c>
      <c r="E319" s="14">
        <v>112378657</v>
      </c>
      <c r="H319" s="8"/>
      <c r="I319" s="11"/>
      <c r="J319" s="5"/>
    </row>
    <row r="322" spans="1:10">
      <c r="A322" s="1" t="s">
        <v>0</v>
      </c>
      <c r="B322" s="2"/>
      <c r="C322" s="2"/>
      <c r="D322" s="2"/>
      <c r="E322" s="2"/>
      <c r="F322" s="2"/>
      <c r="G322" s="2"/>
      <c r="H322" s="2"/>
      <c r="I322" s="2"/>
      <c r="J322" s="2"/>
    </row>
    <row r="323" spans="1:10">
      <c r="A323" s="3" t="s">
        <v>159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88" t="s">
        <v>0</v>
      </c>
      <c r="B324" s="88" t="s">
        <v>2</v>
      </c>
      <c r="C324" s="88" t="s">
        <v>3</v>
      </c>
      <c r="D324" s="88" t="s">
        <v>4</v>
      </c>
      <c r="E324" s="88" t="s">
        <v>5</v>
      </c>
      <c r="F324" s="88" t="s">
        <v>6</v>
      </c>
      <c r="G324" s="90"/>
      <c r="H324" s="91"/>
      <c r="I324" s="88" t="s">
        <v>7</v>
      </c>
      <c r="J324" s="88" t="s">
        <v>8</v>
      </c>
    </row>
    <row r="325" spans="1:10">
      <c r="A325" s="89"/>
      <c r="B325" s="89"/>
      <c r="C325" s="89"/>
      <c r="D325" s="89"/>
      <c r="E325" s="89"/>
      <c r="F325" s="4" t="s">
        <v>9</v>
      </c>
      <c r="G325" s="4" t="s">
        <v>10</v>
      </c>
      <c r="H325" s="4" t="s">
        <v>11</v>
      </c>
      <c r="I325" s="89"/>
      <c r="J325" s="89"/>
    </row>
    <row r="326" spans="1:10">
      <c r="A326" s="5" t="s">
        <v>1722</v>
      </c>
      <c r="B326" s="6">
        <v>44903.807916620368</v>
      </c>
      <c r="C326" s="5" t="s">
        <v>1685</v>
      </c>
      <c r="D326" s="7"/>
      <c r="E326" s="10"/>
      <c r="F326" s="8">
        <v>13778.65</v>
      </c>
      <c r="I326" s="11" t="s">
        <v>9</v>
      </c>
      <c r="J326" s="5" t="s">
        <v>1685</v>
      </c>
    </row>
    <row r="327" spans="1:10">
      <c r="A327" s="5" t="s">
        <v>1722</v>
      </c>
      <c r="B327" s="6">
        <v>44903.807916620368</v>
      </c>
      <c r="C327" s="5" t="s">
        <v>1685</v>
      </c>
      <c r="D327" s="7"/>
      <c r="E327" s="10"/>
      <c r="H327" s="8">
        <v>1165.3399999999999</v>
      </c>
      <c r="I327" s="5" t="s">
        <v>224</v>
      </c>
      <c r="J327" s="5" t="s">
        <v>1685</v>
      </c>
    </row>
    <row r="328" spans="1:10">
      <c r="A328" s="12" t="s">
        <v>21</v>
      </c>
      <c r="B328" s="3"/>
      <c r="C328" s="3"/>
      <c r="D328" s="7"/>
      <c r="E328" s="10"/>
      <c r="H328" s="8"/>
      <c r="I328" s="11"/>
      <c r="J328" s="10"/>
    </row>
    <row r="329" spans="1:10" ht="15.75" customHeight="1">
      <c r="A329" s="13" t="s">
        <v>22</v>
      </c>
      <c r="B329" s="13" t="s">
        <v>23</v>
      </c>
      <c r="C329" s="13" t="s">
        <v>24</v>
      </c>
      <c r="D329" s="79">
        <v>112386994</v>
      </c>
      <c r="E329" s="14">
        <v>112387946</v>
      </c>
      <c r="H329" s="8"/>
      <c r="I329" s="11"/>
      <c r="J329" s="10"/>
    </row>
    <row r="332" spans="1:10">
      <c r="A332" s="1" t="s">
        <v>0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3" t="s">
        <v>162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88" t="s">
        <v>0</v>
      </c>
      <c r="B334" s="88" t="s">
        <v>2</v>
      </c>
      <c r="C334" s="88" t="s">
        <v>3</v>
      </c>
      <c r="D334" s="88" t="s">
        <v>4</v>
      </c>
      <c r="E334" s="88" t="s">
        <v>5</v>
      </c>
      <c r="F334" s="88" t="s">
        <v>6</v>
      </c>
      <c r="G334" s="90"/>
      <c r="H334" s="91"/>
      <c r="I334" s="88" t="s">
        <v>7</v>
      </c>
      <c r="J334" s="88" t="s">
        <v>8</v>
      </c>
    </row>
    <row r="335" spans="1:10">
      <c r="A335" s="89"/>
      <c r="B335" s="89"/>
      <c r="C335" s="89"/>
      <c r="D335" s="89"/>
      <c r="E335" s="89"/>
      <c r="F335" s="4" t="s">
        <v>9</v>
      </c>
      <c r="G335" s="4" t="s">
        <v>10</v>
      </c>
      <c r="H335" s="4" t="s">
        <v>11</v>
      </c>
      <c r="I335" s="89"/>
      <c r="J335" s="89"/>
    </row>
    <row r="336" spans="1:10">
      <c r="A336" s="5" t="s">
        <v>1723</v>
      </c>
      <c r="B336" s="6">
        <v>44904.79306822917</v>
      </c>
      <c r="C336" s="5" t="s">
        <v>1685</v>
      </c>
      <c r="F336" s="8">
        <v>9912.32</v>
      </c>
      <c r="I336" s="11" t="s">
        <v>9</v>
      </c>
      <c r="J336" s="5" t="s">
        <v>1685</v>
      </c>
    </row>
    <row r="337" spans="1:10">
      <c r="A337" s="12" t="s">
        <v>21</v>
      </c>
      <c r="B337" s="3"/>
      <c r="C337" s="3"/>
      <c r="F337" s="8"/>
      <c r="I337" s="11"/>
      <c r="J337" s="5"/>
    </row>
    <row r="338" spans="1:10" ht="15.75" customHeight="1">
      <c r="A338" s="13" t="s">
        <v>22</v>
      </c>
      <c r="B338" s="13" t="s">
        <v>23</v>
      </c>
      <c r="C338" s="13" t="s">
        <v>24</v>
      </c>
      <c r="D338" s="79">
        <v>112387030</v>
      </c>
      <c r="E338" s="14">
        <v>112387959</v>
      </c>
    </row>
    <row r="342" spans="1:10">
      <c r="A342" s="5" t="s">
        <v>1724</v>
      </c>
      <c r="B342" s="6">
        <v>44905.561251886567</v>
      </c>
      <c r="C342" s="5" t="s">
        <v>1685</v>
      </c>
      <c r="F342" s="8">
        <v>10285.36</v>
      </c>
      <c r="I342" s="11" t="s">
        <v>9</v>
      </c>
      <c r="J342" s="5" t="s">
        <v>1685</v>
      </c>
    </row>
    <row r="343" spans="1:10">
      <c r="A343" s="5" t="s">
        <v>1724</v>
      </c>
      <c r="B343" s="6">
        <v>44905.561251886567</v>
      </c>
      <c r="C343" s="5" t="s">
        <v>1685</v>
      </c>
      <c r="H343" s="8">
        <v>480.24</v>
      </c>
      <c r="I343" s="5" t="s">
        <v>224</v>
      </c>
      <c r="J343" s="5" t="s">
        <v>1685</v>
      </c>
    </row>
    <row r="344" spans="1:10">
      <c r="A344" s="12" t="s">
        <v>21</v>
      </c>
      <c r="B344" s="3"/>
      <c r="C344" s="3"/>
    </row>
    <row r="345" spans="1:10" ht="15.75" customHeight="1">
      <c r="A345" s="13" t="s">
        <v>22</v>
      </c>
      <c r="B345" s="13" t="s">
        <v>23</v>
      </c>
      <c r="C345" s="13" t="s">
        <v>24</v>
      </c>
      <c r="D345" s="79">
        <v>112398213</v>
      </c>
      <c r="E345" s="14">
        <v>112399608</v>
      </c>
    </row>
    <row r="348" spans="1:10">
      <c r="A348" s="1" t="s">
        <v>0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3" t="s">
        <v>167</v>
      </c>
      <c r="B349" s="2"/>
      <c r="C349" s="2"/>
      <c r="D349" s="2"/>
      <c r="E349" s="2"/>
      <c r="F349" s="2"/>
      <c r="G349" s="2"/>
      <c r="H349" s="2"/>
      <c r="I349" s="2"/>
      <c r="J349" s="2"/>
    </row>
    <row r="350" spans="1:10">
      <c r="A350" s="88" t="s">
        <v>0</v>
      </c>
      <c r="B350" s="88" t="s">
        <v>2</v>
      </c>
      <c r="C350" s="88" t="s">
        <v>3</v>
      </c>
      <c r="D350" s="88" t="s">
        <v>4</v>
      </c>
      <c r="E350" s="88" t="s">
        <v>5</v>
      </c>
      <c r="F350" s="88" t="s">
        <v>6</v>
      </c>
      <c r="G350" s="90"/>
      <c r="H350" s="91"/>
      <c r="I350" s="88" t="s">
        <v>7</v>
      </c>
      <c r="J350" s="88" t="s">
        <v>8</v>
      </c>
    </row>
    <row r="351" spans="1:10">
      <c r="A351" s="89"/>
      <c r="B351" s="89"/>
      <c r="C351" s="89"/>
      <c r="D351" s="89"/>
      <c r="E351" s="89"/>
      <c r="F351" s="4" t="s">
        <v>9</v>
      </c>
      <c r="G351" s="4" t="s">
        <v>10</v>
      </c>
      <c r="H351" s="4" t="s">
        <v>11</v>
      </c>
      <c r="I351" s="89"/>
      <c r="J351" s="89"/>
    </row>
    <row r="352" spans="1:10">
      <c r="A352" s="5" t="s">
        <v>1725</v>
      </c>
      <c r="B352" s="6">
        <v>44907.818737407397</v>
      </c>
      <c r="C352" s="5" t="s">
        <v>1685</v>
      </c>
      <c r="F352" s="8">
        <v>15979.71</v>
      </c>
      <c r="I352" s="11" t="s">
        <v>9</v>
      </c>
      <c r="J352" s="5" t="s">
        <v>1685</v>
      </c>
    </row>
    <row r="353" spans="1:10">
      <c r="A353" s="12" t="s">
        <v>21</v>
      </c>
      <c r="B353" s="3"/>
      <c r="C353" s="3"/>
    </row>
    <row r="354" spans="1:10" ht="15.75" customHeight="1">
      <c r="A354" s="13" t="s">
        <v>22</v>
      </c>
      <c r="B354" s="13" t="s">
        <v>23</v>
      </c>
      <c r="C354" s="13" t="s">
        <v>24</v>
      </c>
      <c r="D354" s="79">
        <v>112405456</v>
      </c>
      <c r="E354" s="14">
        <v>112413033</v>
      </c>
    </row>
    <row r="357" spans="1:10">
      <c r="A357" s="1" t="s">
        <v>0</v>
      </c>
      <c r="B357" s="2"/>
      <c r="C357" s="2"/>
      <c r="D357" s="2"/>
      <c r="E357" s="2"/>
      <c r="F357" s="2"/>
      <c r="G357" s="2"/>
      <c r="H357" s="2"/>
      <c r="I357" s="2"/>
      <c r="J357" s="2"/>
    </row>
    <row r="358" spans="1:10">
      <c r="A358" s="3" t="s">
        <v>171</v>
      </c>
      <c r="B358" s="2"/>
      <c r="C358" s="2"/>
      <c r="D358" s="2"/>
      <c r="E358" s="2"/>
      <c r="F358" s="2"/>
      <c r="G358" s="2"/>
      <c r="H358" s="2"/>
      <c r="I358" s="2"/>
      <c r="J358" s="2"/>
    </row>
    <row r="359" spans="1:10">
      <c r="A359" s="88" t="s">
        <v>0</v>
      </c>
      <c r="B359" s="88" t="s">
        <v>2</v>
      </c>
      <c r="C359" s="88" t="s">
        <v>3</v>
      </c>
      <c r="D359" s="88" t="s">
        <v>4</v>
      </c>
      <c r="E359" s="88" t="s">
        <v>5</v>
      </c>
      <c r="F359" s="88" t="s">
        <v>6</v>
      </c>
      <c r="G359" s="90"/>
      <c r="H359" s="91"/>
      <c r="I359" s="88" t="s">
        <v>7</v>
      </c>
      <c r="J359" s="88" t="s">
        <v>8</v>
      </c>
    </row>
    <row r="360" spans="1:10">
      <c r="A360" s="89"/>
      <c r="B360" s="89"/>
      <c r="C360" s="89"/>
      <c r="D360" s="89"/>
      <c r="E360" s="89"/>
      <c r="F360" s="4" t="s">
        <v>9</v>
      </c>
      <c r="G360" s="4" t="s">
        <v>10</v>
      </c>
      <c r="H360" s="4" t="s">
        <v>11</v>
      </c>
      <c r="I360" s="89"/>
      <c r="J360" s="89"/>
    </row>
    <row r="361" spans="1:10">
      <c r="A361" s="45" t="s">
        <v>413</v>
      </c>
    </row>
    <row r="368" spans="1:10">
      <c r="A368" s="1" t="s">
        <v>0</v>
      </c>
      <c r="B368" s="2"/>
      <c r="C368" s="2"/>
      <c r="D368" s="2"/>
      <c r="E368" s="2"/>
      <c r="F368" s="2"/>
      <c r="G368" s="2"/>
      <c r="H368" s="2"/>
      <c r="I368" s="2"/>
      <c r="J368" s="2"/>
    </row>
    <row r="369" spans="1:10">
      <c r="A369" s="3" t="s">
        <v>174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88" t="s">
        <v>0</v>
      </c>
      <c r="B370" s="88" t="s">
        <v>2</v>
      </c>
      <c r="C370" s="88" t="s">
        <v>3</v>
      </c>
      <c r="D370" s="88" t="s">
        <v>4</v>
      </c>
      <c r="E370" s="88" t="s">
        <v>5</v>
      </c>
      <c r="F370" s="88" t="s">
        <v>6</v>
      </c>
      <c r="G370" s="90"/>
      <c r="H370" s="91"/>
      <c r="I370" s="88" t="s">
        <v>7</v>
      </c>
      <c r="J370" s="88" t="s">
        <v>8</v>
      </c>
    </row>
    <row r="371" spans="1:10">
      <c r="A371" s="89"/>
      <c r="B371" s="89"/>
      <c r="C371" s="89"/>
      <c r="D371" s="89"/>
      <c r="E371" s="89"/>
      <c r="F371" s="4" t="s">
        <v>9</v>
      </c>
      <c r="G371" s="4" t="s">
        <v>10</v>
      </c>
      <c r="H371" s="4" t="s">
        <v>11</v>
      </c>
      <c r="I371" s="89"/>
      <c r="J371" s="89"/>
    </row>
    <row r="372" spans="1:10">
      <c r="A372" s="5" t="s">
        <v>1726</v>
      </c>
      <c r="B372" s="6">
        <v>44909.531890729173</v>
      </c>
      <c r="C372" s="5" t="s">
        <v>1685</v>
      </c>
      <c r="D372" s="11"/>
      <c r="E372" s="10"/>
      <c r="F372" s="8">
        <v>20803.830000000002</v>
      </c>
      <c r="I372" s="11" t="s">
        <v>9</v>
      </c>
      <c r="J372" s="5" t="s">
        <v>1685</v>
      </c>
    </row>
    <row r="373" spans="1:10">
      <c r="A373" s="5" t="s">
        <v>1726</v>
      </c>
      <c r="B373" s="6">
        <v>44909.531890729173</v>
      </c>
      <c r="C373" s="5" t="s">
        <v>1685</v>
      </c>
      <c r="D373" s="11"/>
      <c r="E373" s="10"/>
      <c r="H373" s="8">
        <v>119.7</v>
      </c>
      <c r="I373" s="11" t="s">
        <v>226</v>
      </c>
      <c r="J373" s="5" t="s">
        <v>1685</v>
      </c>
    </row>
    <row r="374" spans="1:10">
      <c r="A374" s="12" t="s">
        <v>21</v>
      </c>
      <c r="B374" s="3"/>
      <c r="C374" s="3"/>
      <c r="D374" s="7"/>
      <c r="E374" s="10"/>
      <c r="H374" s="8"/>
      <c r="I374" s="11"/>
      <c r="J374" s="5"/>
    </row>
    <row r="375" spans="1:10" ht="15.75" customHeight="1">
      <c r="A375" s="13" t="s">
        <v>22</v>
      </c>
      <c r="B375" s="13" t="s">
        <v>23</v>
      </c>
      <c r="C375" s="13" t="s">
        <v>24</v>
      </c>
      <c r="D375" s="21">
        <v>112413187</v>
      </c>
      <c r="E375" s="14">
        <v>112413267</v>
      </c>
      <c r="H375" s="8"/>
      <c r="I375" s="11"/>
      <c r="J375" s="5"/>
    </row>
    <row r="376" spans="1:10">
      <c r="A376" s="5"/>
      <c r="B376" s="6"/>
      <c r="C376" s="5"/>
      <c r="D376" s="7"/>
      <c r="E376" s="10"/>
      <c r="H376" s="8"/>
      <c r="I376" s="11"/>
      <c r="J376" s="5"/>
    </row>
    <row r="377" spans="1:10">
      <c r="A377" s="5"/>
      <c r="B377" s="6"/>
      <c r="C377" s="5"/>
      <c r="D377" s="7"/>
      <c r="E377" s="10"/>
      <c r="H377" s="8"/>
      <c r="I377" s="11"/>
      <c r="J377" s="5"/>
    </row>
    <row r="378" spans="1:10">
      <c r="A378" s="5" t="s">
        <v>1727</v>
      </c>
      <c r="B378" s="6">
        <v>44909.812828634262</v>
      </c>
      <c r="C378" s="5" t="s">
        <v>1685</v>
      </c>
      <c r="D378" s="7"/>
      <c r="E378" s="10"/>
      <c r="F378" s="8">
        <v>16492.96</v>
      </c>
      <c r="I378" s="11" t="s">
        <v>9</v>
      </c>
      <c r="J378" s="5" t="s">
        <v>1685</v>
      </c>
    </row>
    <row r="379" spans="1:10">
      <c r="A379" s="12" t="s">
        <v>21</v>
      </c>
      <c r="B379" s="3"/>
      <c r="C379" s="3"/>
      <c r="D379" s="7"/>
      <c r="E379" s="10"/>
      <c r="H379" s="8"/>
      <c r="I379" s="11"/>
      <c r="J379" s="5"/>
    </row>
    <row r="380" spans="1:10" ht="15.75" customHeight="1">
      <c r="A380" s="13" t="s">
        <v>22</v>
      </c>
      <c r="B380" s="13" t="s">
        <v>23</v>
      </c>
      <c r="C380" s="13" t="s">
        <v>24</v>
      </c>
      <c r="D380" s="21">
        <v>112414946</v>
      </c>
      <c r="E380" s="14">
        <v>112415002</v>
      </c>
      <c r="H380" s="8"/>
      <c r="I380" s="11"/>
      <c r="J380" s="5"/>
    </row>
    <row r="381" spans="1:10">
      <c r="A381" s="5"/>
      <c r="B381" s="6"/>
      <c r="C381" s="5"/>
      <c r="D381" s="7"/>
      <c r="E381" s="10"/>
      <c r="H381" s="8"/>
      <c r="I381" s="11"/>
      <c r="J381" s="5"/>
    </row>
    <row r="383" spans="1:10">
      <c r="A383" s="1" t="s">
        <v>0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3" t="s">
        <v>178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88" t="s">
        <v>0</v>
      </c>
      <c r="B385" s="88" t="s">
        <v>2</v>
      </c>
      <c r="C385" s="88" t="s">
        <v>3</v>
      </c>
      <c r="D385" s="88" t="s">
        <v>4</v>
      </c>
      <c r="E385" s="88" t="s">
        <v>5</v>
      </c>
      <c r="F385" s="88" t="s">
        <v>6</v>
      </c>
      <c r="G385" s="90"/>
      <c r="H385" s="91"/>
      <c r="I385" s="88" t="s">
        <v>7</v>
      </c>
      <c r="J385" s="88" t="s">
        <v>8</v>
      </c>
    </row>
    <row r="386" spans="1:10">
      <c r="A386" s="89"/>
      <c r="B386" s="89"/>
      <c r="C386" s="89"/>
      <c r="D386" s="89"/>
      <c r="E386" s="89"/>
      <c r="F386" s="4" t="s">
        <v>9</v>
      </c>
      <c r="G386" s="4" t="s">
        <v>10</v>
      </c>
      <c r="H386" s="4" t="s">
        <v>11</v>
      </c>
      <c r="I386" s="89"/>
      <c r="J386" s="89"/>
    </row>
    <row r="387" spans="1:10">
      <c r="A387" s="5" t="s">
        <v>1728</v>
      </c>
      <c r="B387" s="6">
        <v>44910.79403931713</v>
      </c>
      <c r="C387" s="5" t="s">
        <v>1685</v>
      </c>
      <c r="D387" s="7"/>
      <c r="E387" s="10"/>
      <c r="F387" s="8">
        <v>11104.12</v>
      </c>
      <c r="I387" s="11" t="s">
        <v>9</v>
      </c>
      <c r="J387" s="5" t="s">
        <v>1685</v>
      </c>
    </row>
    <row r="388" spans="1:10">
      <c r="A388" s="12" t="s">
        <v>21</v>
      </c>
      <c r="B388" s="3"/>
      <c r="C388" s="3"/>
      <c r="D388" s="7"/>
      <c r="E388" s="10"/>
      <c r="H388" s="8"/>
      <c r="I388" s="11"/>
      <c r="J388" s="10"/>
    </row>
    <row r="389" spans="1:10" ht="15.75" customHeight="1">
      <c r="A389" s="13" t="s">
        <v>22</v>
      </c>
      <c r="B389" s="13" t="s">
        <v>23</v>
      </c>
      <c r="C389" s="13" t="s">
        <v>24</v>
      </c>
      <c r="D389" s="21">
        <v>112433312</v>
      </c>
      <c r="E389" s="14">
        <v>112433382</v>
      </c>
      <c r="H389" s="8"/>
      <c r="I389" s="11"/>
      <c r="J389" s="10"/>
    </row>
    <row r="392" spans="1:10">
      <c r="A392" s="1" t="s">
        <v>0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3" t="s">
        <v>181</v>
      </c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88" t="s">
        <v>0</v>
      </c>
      <c r="B394" s="88" t="s">
        <v>2</v>
      </c>
      <c r="C394" s="88" t="s">
        <v>3</v>
      </c>
      <c r="D394" s="88" t="s">
        <v>4</v>
      </c>
      <c r="E394" s="88" t="s">
        <v>5</v>
      </c>
      <c r="F394" s="88" t="s">
        <v>6</v>
      </c>
      <c r="G394" s="90"/>
      <c r="H394" s="91"/>
      <c r="I394" s="88" t="s">
        <v>7</v>
      </c>
      <c r="J394" s="88" t="s">
        <v>8</v>
      </c>
    </row>
    <row r="395" spans="1:10">
      <c r="A395" s="89"/>
      <c r="B395" s="89"/>
      <c r="C395" s="89"/>
      <c r="D395" s="89"/>
      <c r="E395" s="89"/>
      <c r="F395" s="4" t="s">
        <v>9</v>
      </c>
      <c r="G395" s="4" t="s">
        <v>10</v>
      </c>
      <c r="H395" s="4" t="s">
        <v>11</v>
      </c>
      <c r="I395" s="89"/>
      <c r="J395" s="89"/>
    </row>
    <row r="396" spans="1:10">
      <c r="A396" s="5" t="s">
        <v>1729</v>
      </c>
      <c r="B396" s="6">
        <v>44911.792915543978</v>
      </c>
      <c r="C396" s="5" t="s">
        <v>1685</v>
      </c>
      <c r="D396" s="7"/>
      <c r="E396" s="10"/>
      <c r="F396" s="8">
        <v>19466.740000000002</v>
      </c>
      <c r="I396" s="11" t="s">
        <v>9</v>
      </c>
      <c r="J396" s="5" t="s">
        <v>1685</v>
      </c>
    </row>
    <row r="397" spans="1:10">
      <c r="A397" s="12" t="s">
        <v>21</v>
      </c>
      <c r="B397" s="3"/>
      <c r="C397" s="3"/>
      <c r="D397" s="7"/>
      <c r="E397" s="10"/>
      <c r="H397" s="8"/>
      <c r="I397" s="11"/>
      <c r="J397" s="5"/>
    </row>
    <row r="398" spans="1:10" ht="15.75" customHeight="1">
      <c r="A398" s="13" t="s">
        <v>22</v>
      </c>
      <c r="B398" s="13" t="s">
        <v>23</v>
      </c>
      <c r="C398" s="13" t="s">
        <v>24</v>
      </c>
      <c r="D398" s="21">
        <v>112433314</v>
      </c>
      <c r="E398" s="14">
        <v>112433383</v>
      </c>
      <c r="H398" s="8"/>
      <c r="I398" s="11"/>
      <c r="J398" s="5"/>
    </row>
    <row r="399" spans="1:10">
      <c r="A399" s="5"/>
      <c r="B399" s="6"/>
      <c r="C399" s="5"/>
      <c r="D399" s="7"/>
      <c r="E399" s="10"/>
      <c r="H399" s="8"/>
      <c r="I399" s="11"/>
      <c r="J399" s="5"/>
    </row>
    <row r="400" spans="1:10">
      <c r="A400" s="5"/>
      <c r="B400" s="6"/>
      <c r="C400" s="5"/>
      <c r="D400" s="7"/>
      <c r="E400" s="10"/>
      <c r="H400" s="8"/>
      <c r="I400" s="11"/>
      <c r="J400" s="5"/>
    </row>
    <row r="401" spans="1:10">
      <c r="A401" s="1" t="s">
        <v>0</v>
      </c>
      <c r="B401" s="2"/>
      <c r="C401" s="2"/>
      <c r="D401" s="2"/>
      <c r="E401" s="2"/>
      <c r="F401" s="2"/>
      <c r="G401" s="2"/>
      <c r="H401" s="2"/>
      <c r="I401" s="2"/>
      <c r="J401" s="2"/>
    </row>
    <row r="402" spans="1:10">
      <c r="A402" s="3" t="s">
        <v>185</v>
      </c>
      <c r="B402" s="2"/>
      <c r="C402" s="2"/>
      <c r="D402" s="2"/>
      <c r="E402" s="2"/>
      <c r="F402" s="2"/>
      <c r="G402" s="2"/>
      <c r="H402" s="2"/>
      <c r="I402" s="2"/>
      <c r="J402" s="2"/>
    </row>
    <row r="403" spans="1:10">
      <c r="A403" s="88" t="s">
        <v>0</v>
      </c>
      <c r="B403" s="88" t="s">
        <v>2</v>
      </c>
      <c r="C403" s="88" t="s">
        <v>3</v>
      </c>
      <c r="D403" s="88" t="s">
        <v>4</v>
      </c>
      <c r="E403" s="88" t="s">
        <v>5</v>
      </c>
      <c r="F403" s="88" t="s">
        <v>6</v>
      </c>
      <c r="G403" s="90"/>
      <c r="H403" s="91"/>
      <c r="I403" s="88" t="s">
        <v>7</v>
      </c>
      <c r="J403" s="88" t="s">
        <v>8</v>
      </c>
    </row>
    <row r="404" spans="1:10">
      <c r="A404" s="89"/>
      <c r="B404" s="89"/>
      <c r="C404" s="89"/>
      <c r="D404" s="89"/>
      <c r="E404" s="89"/>
      <c r="F404" s="4" t="s">
        <v>9</v>
      </c>
      <c r="G404" s="4" t="s">
        <v>10</v>
      </c>
      <c r="H404" s="4" t="s">
        <v>11</v>
      </c>
      <c r="I404" s="89"/>
      <c r="J404" s="89"/>
    </row>
    <row r="405" spans="1:10">
      <c r="A405" s="5" t="s">
        <v>1730</v>
      </c>
      <c r="B405" s="6">
        <v>44912.556454097219</v>
      </c>
      <c r="C405" s="5" t="s">
        <v>1688</v>
      </c>
      <c r="D405" s="7"/>
      <c r="E405" s="10"/>
      <c r="F405" s="8">
        <v>8072.55</v>
      </c>
      <c r="I405" s="11" t="s">
        <v>9</v>
      </c>
      <c r="J405" s="5" t="s">
        <v>1685</v>
      </c>
    </row>
    <row r="406" spans="1:10">
      <c r="A406" s="5" t="s">
        <v>1730</v>
      </c>
      <c r="B406" s="6">
        <v>44912.556454097219</v>
      </c>
      <c r="C406" s="5" t="s">
        <v>1685</v>
      </c>
      <c r="D406" s="7"/>
      <c r="E406" s="10"/>
      <c r="H406" s="8">
        <v>68.3</v>
      </c>
      <c r="I406" s="5" t="s">
        <v>224</v>
      </c>
      <c r="J406" s="5" t="s">
        <v>1685</v>
      </c>
    </row>
    <row r="407" spans="1:10">
      <c r="A407" s="12" t="s">
        <v>21</v>
      </c>
      <c r="B407" s="3"/>
      <c r="C407" s="3"/>
      <c r="D407" s="7"/>
      <c r="E407" s="10"/>
      <c r="H407" s="8"/>
      <c r="I407" s="11"/>
      <c r="J407" s="5"/>
    </row>
    <row r="408" spans="1:10" ht="15.75" customHeight="1">
      <c r="A408" s="13" t="s">
        <v>22</v>
      </c>
      <c r="B408" s="13" t="s">
        <v>23</v>
      </c>
      <c r="C408" s="13" t="s">
        <v>24</v>
      </c>
      <c r="D408" s="21">
        <v>112441823</v>
      </c>
      <c r="E408" s="14">
        <v>112441917</v>
      </c>
      <c r="H408" s="8"/>
      <c r="I408" s="11"/>
      <c r="J408" s="5"/>
    </row>
    <row r="411" spans="1:10">
      <c r="A411" s="1" t="s">
        <v>0</v>
      </c>
      <c r="B411" s="2"/>
      <c r="C411" s="2"/>
      <c r="D411" s="2"/>
      <c r="E411" s="2"/>
      <c r="F411" s="2"/>
      <c r="G411" s="2"/>
      <c r="H411" s="2"/>
      <c r="I411" s="2"/>
      <c r="J411" s="2"/>
    </row>
    <row r="412" spans="1:10">
      <c r="A412" s="3" t="s">
        <v>188</v>
      </c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88" t="s">
        <v>0</v>
      </c>
      <c r="B413" s="88" t="s">
        <v>2</v>
      </c>
      <c r="C413" s="88" t="s">
        <v>3</v>
      </c>
      <c r="D413" s="88" t="s">
        <v>4</v>
      </c>
      <c r="E413" s="88" t="s">
        <v>5</v>
      </c>
      <c r="F413" s="88" t="s">
        <v>6</v>
      </c>
      <c r="G413" s="90"/>
      <c r="H413" s="91"/>
      <c r="I413" s="88" t="s">
        <v>7</v>
      </c>
      <c r="J413" s="88" t="s">
        <v>8</v>
      </c>
    </row>
    <row r="414" spans="1:10">
      <c r="A414" s="89"/>
      <c r="B414" s="89"/>
      <c r="C414" s="89"/>
      <c r="D414" s="89"/>
      <c r="E414" s="89"/>
      <c r="F414" s="4" t="s">
        <v>9</v>
      </c>
      <c r="G414" s="4" t="s">
        <v>10</v>
      </c>
      <c r="H414" s="4" t="s">
        <v>11</v>
      </c>
      <c r="I414" s="89"/>
      <c r="J414" s="89"/>
    </row>
    <row r="415" spans="1:10">
      <c r="A415" s="5" t="s">
        <v>1731</v>
      </c>
      <c r="B415" s="6">
        <v>44914.824054317127</v>
      </c>
      <c r="C415" s="5" t="s">
        <v>1685</v>
      </c>
      <c r="D415" s="7"/>
      <c r="E415" s="10"/>
      <c r="F415" s="8">
        <v>15421.52</v>
      </c>
      <c r="I415" s="11" t="s">
        <v>9</v>
      </c>
      <c r="J415" s="5" t="s">
        <v>1685</v>
      </c>
    </row>
    <row r="416" spans="1:10">
      <c r="A416" s="12" t="s">
        <v>21</v>
      </c>
      <c r="B416" s="3"/>
      <c r="C416" s="3"/>
      <c r="D416" s="7"/>
      <c r="E416" s="10"/>
      <c r="H416" s="8"/>
      <c r="I416" s="11"/>
      <c r="J416" s="10"/>
    </row>
    <row r="417" spans="1:10" ht="15.75" customHeight="1">
      <c r="A417" s="13" t="s">
        <v>22</v>
      </c>
      <c r="B417" s="13" t="s">
        <v>23</v>
      </c>
      <c r="C417" s="13" t="s">
        <v>24</v>
      </c>
      <c r="D417" s="21">
        <v>112450107</v>
      </c>
      <c r="E417" s="14">
        <v>112450175</v>
      </c>
      <c r="H417" s="8"/>
      <c r="I417" s="11"/>
      <c r="J417" s="10"/>
    </row>
    <row r="420" spans="1:10">
      <c r="A420" s="1" t="s">
        <v>0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3" t="s">
        <v>191</v>
      </c>
      <c r="B421" s="2"/>
      <c r="C421" s="2"/>
      <c r="D421" s="2"/>
      <c r="E421" s="2"/>
      <c r="F421" s="2"/>
      <c r="G421" s="2"/>
      <c r="H421" s="2"/>
      <c r="I421" s="2"/>
      <c r="J421" s="2"/>
    </row>
    <row r="422" spans="1:10">
      <c r="A422" s="88" t="s">
        <v>0</v>
      </c>
      <c r="B422" s="88" t="s">
        <v>2</v>
      </c>
      <c r="C422" s="88" t="s">
        <v>3</v>
      </c>
      <c r="D422" s="88" t="s">
        <v>4</v>
      </c>
      <c r="E422" s="88" t="s">
        <v>5</v>
      </c>
      <c r="F422" s="88" t="s">
        <v>6</v>
      </c>
      <c r="G422" s="90"/>
      <c r="H422" s="91"/>
      <c r="I422" s="88" t="s">
        <v>7</v>
      </c>
      <c r="J422" s="88" t="s">
        <v>8</v>
      </c>
    </row>
    <row r="423" spans="1:10">
      <c r="A423" s="89"/>
      <c r="B423" s="89"/>
      <c r="C423" s="89"/>
      <c r="D423" s="89"/>
      <c r="E423" s="89"/>
      <c r="F423" s="4" t="s">
        <v>9</v>
      </c>
      <c r="G423" s="4" t="s">
        <v>10</v>
      </c>
      <c r="H423" s="4" t="s">
        <v>11</v>
      </c>
      <c r="I423" s="89"/>
      <c r="J423" s="89"/>
    </row>
    <row r="424" spans="1:10">
      <c r="A424" s="5" t="s">
        <v>1732</v>
      </c>
      <c r="B424" s="6">
        <v>44915.800243506943</v>
      </c>
      <c r="C424" s="5" t="s">
        <v>1685</v>
      </c>
      <c r="D424" s="7"/>
      <c r="E424" s="10"/>
      <c r="F424" s="8">
        <v>24661.5</v>
      </c>
      <c r="I424" s="11" t="s">
        <v>9</v>
      </c>
      <c r="J424" s="5" t="s">
        <v>1685</v>
      </c>
    </row>
    <row r="425" spans="1:10">
      <c r="A425" s="12" t="s">
        <v>21</v>
      </c>
      <c r="B425" s="3"/>
      <c r="C425" s="3"/>
      <c r="D425" s="7"/>
      <c r="E425" s="10"/>
      <c r="H425" s="8"/>
      <c r="I425" s="11"/>
      <c r="J425" s="10"/>
    </row>
    <row r="426" spans="1:10" ht="15.75" customHeight="1">
      <c r="A426" s="13" t="s">
        <v>22</v>
      </c>
      <c r="B426" s="13" t="s">
        <v>23</v>
      </c>
      <c r="C426" s="13" t="s">
        <v>24</v>
      </c>
      <c r="D426" s="21">
        <v>112458443</v>
      </c>
      <c r="E426" s="14">
        <v>112458648</v>
      </c>
      <c r="H426" s="8"/>
      <c r="I426" s="11"/>
      <c r="J426" s="10"/>
    </row>
    <row r="429" spans="1:10">
      <c r="A429" s="1" t="s">
        <v>0</v>
      </c>
      <c r="B429" s="2"/>
      <c r="C429" s="2"/>
      <c r="D429" s="2"/>
      <c r="E429" s="2"/>
      <c r="F429" s="2"/>
      <c r="G429" s="2"/>
      <c r="H429" s="2"/>
      <c r="I429" s="2"/>
      <c r="J429" s="2"/>
    </row>
    <row r="430" spans="1:10">
      <c r="A430" s="3" t="s">
        <v>194</v>
      </c>
      <c r="B430" s="2"/>
      <c r="C430" s="2"/>
      <c r="D430" s="2"/>
      <c r="E430" s="2"/>
      <c r="F430" s="2"/>
      <c r="G430" s="2"/>
      <c r="H430" s="2"/>
      <c r="I430" s="2"/>
      <c r="J430" s="2"/>
    </row>
    <row r="431" spans="1:10">
      <c r="A431" s="88" t="s">
        <v>0</v>
      </c>
      <c r="B431" s="88" t="s">
        <v>2</v>
      </c>
      <c r="C431" s="88" t="s">
        <v>3</v>
      </c>
      <c r="D431" s="88" t="s">
        <v>4</v>
      </c>
      <c r="E431" s="88" t="s">
        <v>5</v>
      </c>
      <c r="F431" s="88" t="s">
        <v>6</v>
      </c>
      <c r="G431" s="90"/>
      <c r="H431" s="91"/>
      <c r="I431" s="88" t="s">
        <v>7</v>
      </c>
      <c r="J431" s="88" t="s">
        <v>8</v>
      </c>
    </row>
    <row r="432" spans="1:10">
      <c r="A432" s="89"/>
      <c r="B432" s="89"/>
      <c r="C432" s="89"/>
      <c r="D432" s="89"/>
      <c r="E432" s="89"/>
      <c r="F432" s="4" t="s">
        <v>9</v>
      </c>
      <c r="G432" s="4" t="s">
        <v>10</v>
      </c>
      <c r="H432" s="4" t="s">
        <v>11</v>
      </c>
      <c r="I432" s="89"/>
      <c r="J432" s="89"/>
    </row>
    <row r="433" spans="1:10">
      <c r="A433" s="5" t="s">
        <v>1733</v>
      </c>
      <c r="B433" s="6">
        <v>44916.799001006948</v>
      </c>
      <c r="C433" s="5" t="s">
        <v>1685</v>
      </c>
      <c r="D433" s="7"/>
      <c r="E433" s="10"/>
      <c r="F433" s="8">
        <v>12221.83</v>
      </c>
      <c r="I433" s="11" t="s">
        <v>9</v>
      </c>
      <c r="J433" s="5" t="s">
        <v>1685</v>
      </c>
    </row>
    <row r="434" spans="1:10">
      <c r="A434" s="12" t="s">
        <v>21</v>
      </c>
      <c r="B434" s="3"/>
      <c r="C434" s="3"/>
      <c r="D434" s="7"/>
      <c r="E434" s="10"/>
      <c r="H434" s="8"/>
      <c r="I434" s="11"/>
      <c r="J434" s="5"/>
    </row>
    <row r="435" spans="1:10" ht="15.75" customHeight="1">
      <c r="A435" s="13" t="s">
        <v>22</v>
      </c>
      <c r="B435" s="13" t="s">
        <v>23</v>
      </c>
      <c r="C435" s="13" t="s">
        <v>24</v>
      </c>
      <c r="D435" s="21">
        <v>112459966</v>
      </c>
      <c r="E435" s="14">
        <v>112460080</v>
      </c>
      <c r="H435" s="8"/>
      <c r="I435" s="11"/>
      <c r="J435" s="5"/>
    </row>
    <row r="438" spans="1:10">
      <c r="A438" s="1" t="s">
        <v>0</v>
      </c>
      <c r="B438" s="2"/>
      <c r="C438" s="2"/>
      <c r="D438" s="2"/>
      <c r="E438" s="2"/>
      <c r="F438" s="2"/>
      <c r="G438" s="2"/>
      <c r="H438" s="2"/>
      <c r="I438" s="2"/>
      <c r="J438" s="2"/>
    </row>
    <row r="439" spans="1:10">
      <c r="A439" s="3" t="s">
        <v>197</v>
      </c>
      <c r="B439" s="2"/>
      <c r="C439" s="2"/>
      <c r="D439" s="2"/>
      <c r="E439" s="2"/>
      <c r="F439" s="2"/>
      <c r="G439" s="2"/>
      <c r="H439" s="2"/>
      <c r="I439" s="2"/>
      <c r="J439" s="2"/>
    </row>
    <row r="440" spans="1:10">
      <c r="A440" s="88" t="s">
        <v>0</v>
      </c>
      <c r="B440" s="88" t="s">
        <v>2</v>
      </c>
      <c r="C440" s="88" t="s">
        <v>3</v>
      </c>
      <c r="D440" s="88" t="s">
        <v>4</v>
      </c>
      <c r="E440" s="88" t="s">
        <v>5</v>
      </c>
      <c r="F440" s="88" t="s">
        <v>6</v>
      </c>
      <c r="G440" s="90"/>
      <c r="H440" s="91"/>
      <c r="I440" s="88" t="s">
        <v>7</v>
      </c>
      <c r="J440" s="88" t="s">
        <v>8</v>
      </c>
    </row>
    <row r="441" spans="1:10">
      <c r="A441" s="89"/>
      <c r="B441" s="89"/>
      <c r="C441" s="89"/>
      <c r="D441" s="89"/>
      <c r="E441" s="89"/>
      <c r="F441" s="4" t="s">
        <v>9</v>
      </c>
      <c r="G441" s="4" t="s">
        <v>10</v>
      </c>
      <c r="H441" s="4" t="s">
        <v>11</v>
      </c>
      <c r="I441" s="89"/>
      <c r="J441" s="89"/>
    </row>
    <row r="442" spans="1:10">
      <c r="A442" s="5" t="s">
        <v>1734</v>
      </c>
      <c r="B442" s="6">
        <v>44917.809974768519</v>
      </c>
      <c r="C442" s="5" t="s">
        <v>1685</v>
      </c>
      <c r="D442" s="7"/>
      <c r="E442" s="10"/>
      <c r="F442" s="8">
        <v>20525.72</v>
      </c>
      <c r="I442" s="11" t="s">
        <v>9</v>
      </c>
      <c r="J442" s="5" t="s">
        <v>1685</v>
      </c>
    </row>
    <row r="443" spans="1:10">
      <c r="A443" s="5" t="s">
        <v>1734</v>
      </c>
      <c r="B443" s="6">
        <v>44917.809974768519</v>
      </c>
      <c r="C443" s="5" t="s">
        <v>1685</v>
      </c>
      <c r="D443" s="7"/>
      <c r="E443" s="10"/>
      <c r="H443" s="8">
        <v>23</v>
      </c>
      <c r="I443" s="11" t="s">
        <v>226</v>
      </c>
      <c r="J443" s="5" t="s">
        <v>1685</v>
      </c>
    </row>
    <row r="444" spans="1:10">
      <c r="A444" s="12" t="s">
        <v>21</v>
      </c>
      <c r="B444" s="3"/>
      <c r="C444" s="3"/>
      <c r="D444" s="7"/>
      <c r="E444" s="10"/>
      <c r="H444" s="8"/>
      <c r="I444" s="11"/>
      <c r="J444" s="5"/>
    </row>
    <row r="445" spans="1:10" ht="15.75" customHeight="1">
      <c r="A445" s="13" t="s">
        <v>22</v>
      </c>
      <c r="B445" s="13" t="s">
        <v>23</v>
      </c>
      <c r="C445" s="13" t="s">
        <v>24</v>
      </c>
      <c r="D445" s="21">
        <v>112478012</v>
      </c>
      <c r="E445" s="14">
        <v>112478158</v>
      </c>
      <c r="H445" s="8"/>
      <c r="I445" s="11"/>
      <c r="J445" s="5"/>
    </row>
    <row r="448" spans="1:10">
      <c r="A448" s="1" t="s">
        <v>0</v>
      </c>
      <c r="B448" s="2"/>
      <c r="C448" s="2"/>
      <c r="D448" s="2"/>
      <c r="E448" s="2"/>
      <c r="F448" s="2"/>
      <c r="G448" s="2"/>
      <c r="H448" s="2"/>
      <c r="I448" s="2"/>
      <c r="J448" s="2"/>
    </row>
    <row r="449" spans="1:10">
      <c r="A449" s="3" t="s">
        <v>208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88" t="s">
        <v>0</v>
      </c>
      <c r="B450" s="88" t="s">
        <v>2</v>
      </c>
      <c r="C450" s="88" t="s">
        <v>3</v>
      </c>
      <c r="D450" s="88" t="s">
        <v>4</v>
      </c>
      <c r="E450" s="88" t="s">
        <v>5</v>
      </c>
      <c r="F450" s="88" t="s">
        <v>6</v>
      </c>
      <c r="G450" s="90"/>
      <c r="H450" s="91"/>
      <c r="I450" s="88" t="s">
        <v>7</v>
      </c>
      <c r="J450" s="88" t="s">
        <v>8</v>
      </c>
    </row>
    <row r="451" spans="1:10">
      <c r="A451" s="89"/>
      <c r="B451" s="89"/>
      <c r="C451" s="89"/>
      <c r="D451" s="89"/>
      <c r="E451" s="89"/>
      <c r="F451" s="4" t="s">
        <v>9</v>
      </c>
      <c r="G451" s="4" t="s">
        <v>10</v>
      </c>
      <c r="H451" s="4" t="s">
        <v>11</v>
      </c>
      <c r="I451" s="89"/>
      <c r="J451" s="89"/>
    </row>
    <row r="452" spans="1:10">
      <c r="A452" s="5" t="s">
        <v>1735</v>
      </c>
      <c r="B452" s="6">
        <v>44918.787410300924</v>
      </c>
      <c r="C452" s="5" t="s">
        <v>1685</v>
      </c>
      <c r="D452" s="7"/>
      <c r="E452" s="10"/>
      <c r="F452" s="8">
        <v>10281.459999999999</v>
      </c>
      <c r="I452" s="11" t="s">
        <v>9</v>
      </c>
      <c r="J452" s="5" t="s">
        <v>1685</v>
      </c>
    </row>
    <row r="453" spans="1:10">
      <c r="A453" s="12" t="s">
        <v>21</v>
      </c>
      <c r="B453" s="3"/>
      <c r="C453" s="3"/>
      <c r="D453" s="7"/>
      <c r="E453" s="10"/>
      <c r="H453" s="8"/>
      <c r="I453" s="11"/>
      <c r="J453" s="5"/>
    </row>
    <row r="454" spans="1:10" ht="15.75" customHeight="1">
      <c r="A454" s="13" t="s">
        <v>22</v>
      </c>
      <c r="B454" s="13" t="s">
        <v>23</v>
      </c>
      <c r="C454" s="13" t="s">
        <v>24</v>
      </c>
      <c r="D454" s="21">
        <v>112478016</v>
      </c>
      <c r="E454" s="14">
        <v>112478159</v>
      </c>
      <c r="H454" s="8"/>
      <c r="I454" s="11"/>
      <c r="J454" s="5"/>
    </row>
    <row r="455" spans="1:10">
      <c r="A455" s="5"/>
      <c r="B455" s="6"/>
      <c r="C455" s="5"/>
      <c r="D455" s="7"/>
      <c r="E455" s="10"/>
      <c r="H455" s="8"/>
      <c r="I455" s="11"/>
      <c r="J455" s="5"/>
    </row>
    <row r="456" spans="1:10">
      <c r="A456" s="5"/>
      <c r="B456" s="6"/>
      <c r="C456" s="5"/>
      <c r="D456" s="7"/>
      <c r="E456" s="10"/>
      <c r="H456" s="8"/>
      <c r="I456" s="11"/>
      <c r="J456" s="5"/>
    </row>
    <row r="457" spans="1:10">
      <c r="A457" s="1" t="s">
        <v>0</v>
      </c>
      <c r="B457" s="2"/>
      <c r="C457" s="2"/>
      <c r="D457" s="2"/>
      <c r="E457" s="2"/>
      <c r="F457" s="2"/>
      <c r="G457" s="2"/>
      <c r="H457" s="2"/>
      <c r="I457" s="2"/>
      <c r="J457" s="2"/>
    </row>
    <row r="458" spans="1:10">
      <c r="A458" s="3" t="s">
        <v>211</v>
      </c>
      <c r="B458" s="2"/>
      <c r="C458" s="2"/>
      <c r="D458" s="2"/>
      <c r="E458" s="2"/>
      <c r="F458" s="2"/>
      <c r="G458" s="2"/>
      <c r="H458" s="2"/>
      <c r="I458" s="2"/>
      <c r="J458" s="2"/>
    </row>
    <row r="459" spans="1:10">
      <c r="A459" s="88" t="s">
        <v>0</v>
      </c>
      <c r="B459" s="88" t="s">
        <v>2</v>
      </c>
      <c r="C459" s="88" t="s">
        <v>3</v>
      </c>
      <c r="D459" s="88" t="s">
        <v>4</v>
      </c>
      <c r="E459" s="88" t="s">
        <v>5</v>
      </c>
      <c r="F459" s="88" t="s">
        <v>6</v>
      </c>
      <c r="G459" s="90"/>
      <c r="H459" s="91"/>
      <c r="I459" s="88" t="s">
        <v>7</v>
      </c>
      <c r="J459" s="88" t="s">
        <v>8</v>
      </c>
    </row>
    <row r="460" spans="1:10">
      <c r="A460" s="89"/>
      <c r="B460" s="89"/>
      <c r="C460" s="89"/>
      <c r="D460" s="89"/>
      <c r="E460" s="89"/>
      <c r="F460" s="4" t="s">
        <v>9</v>
      </c>
      <c r="G460" s="4" t="s">
        <v>10</v>
      </c>
      <c r="H460" s="4" t="s">
        <v>11</v>
      </c>
      <c r="I460" s="89"/>
      <c r="J460" s="89"/>
    </row>
    <row r="461" spans="1:10">
      <c r="A461" s="5" t="s">
        <v>1736</v>
      </c>
      <c r="B461" s="6">
        <v>44919.567185405103</v>
      </c>
      <c r="C461" s="5" t="s">
        <v>1685</v>
      </c>
      <c r="D461" s="7"/>
      <c r="E461" s="10"/>
      <c r="F461" s="8">
        <v>1978.38</v>
      </c>
      <c r="I461" s="11" t="s">
        <v>9</v>
      </c>
      <c r="J461" s="5" t="s">
        <v>1685</v>
      </c>
    </row>
    <row r="462" spans="1:10">
      <c r="A462" s="12" t="s">
        <v>21</v>
      </c>
      <c r="B462" s="3"/>
      <c r="C462" s="3"/>
      <c r="D462" s="7"/>
      <c r="E462" s="10"/>
      <c r="F462" s="8"/>
      <c r="I462" s="11"/>
      <c r="J462" s="10"/>
    </row>
    <row r="463" spans="1:10" ht="15.75" customHeight="1">
      <c r="A463" s="13" t="s">
        <v>22</v>
      </c>
      <c r="B463" s="13" t="s">
        <v>23</v>
      </c>
      <c r="C463" s="13" t="s">
        <v>24</v>
      </c>
      <c r="D463" s="21">
        <v>112486795</v>
      </c>
      <c r="E463" s="14">
        <v>112486898</v>
      </c>
      <c r="F463" s="8"/>
      <c r="I463" s="11"/>
      <c r="J463" s="10"/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213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88" t="s">
        <v>0</v>
      </c>
      <c r="B468" s="88" t="s">
        <v>2</v>
      </c>
      <c r="C468" s="88" t="s">
        <v>3</v>
      </c>
      <c r="D468" s="88" t="s">
        <v>4</v>
      </c>
      <c r="E468" s="88" t="s">
        <v>5</v>
      </c>
      <c r="F468" s="88" t="s">
        <v>6</v>
      </c>
      <c r="G468" s="90"/>
      <c r="H468" s="91"/>
      <c r="I468" s="88" t="s">
        <v>7</v>
      </c>
      <c r="J468" s="88" t="s">
        <v>8</v>
      </c>
    </row>
    <row r="469" spans="1:10">
      <c r="A469" s="89"/>
      <c r="B469" s="89"/>
      <c r="C469" s="89"/>
      <c r="D469" s="89"/>
      <c r="E469" s="89"/>
      <c r="F469" s="4" t="s">
        <v>9</v>
      </c>
      <c r="G469" s="4" t="s">
        <v>10</v>
      </c>
      <c r="H469" s="4" t="s">
        <v>11</v>
      </c>
      <c r="I469" s="89"/>
      <c r="J469" s="89"/>
    </row>
    <row r="470" spans="1:10">
      <c r="A470" s="23" t="s">
        <v>214</v>
      </c>
      <c r="B470" s="23"/>
      <c r="C470" s="23"/>
    </row>
    <row r="471" spans="1:10">
      <c r="A471" s="12" t="s">
        <v>21</v>
      </c>
      <c r="B471" s="3"/>
      <c r="C471" s="3"/>
    </row>
    <row r="472" spans="1:10">
      <c r="A472" s="13" t="s">
        <v>22</v>
      </c>
      <c r="B472" s="13" t="s">
        <v>23</v>
      </c>
      <c r="C472" s="13" t="s">
        <v>24</v>
      </c>
    </row>
    <row r="475" spans="1:10">
      <c r="A475" s="1" t="s">
        <v>0</v>
      </c>
      <c r="B475" s="2"/>
      <c r="C475" s="2"/>
      <c r="D475" s="2"/>
      <c r="E475" s="2"/>
      <c r="F475" s="2"/>
      <c r="G475" s="2"/>
      <c r="H475" s="2"/>
      <c r="I475" s="2"/>
      <c r="J475" s="2"/>
    </row>
    <row r="476" spans="1:10">
      <c r="A476" s="3" t="s">
        <v>215</v>
      </c>
      <c r="B476" s="2"/>
      <c r="C476" s="2"/>
      <c r="D476" s="2"/>
      <c r="E476" s="2"/>
      <c r="F476" s="2"/>
      <c r="G476" s="2"/>
      <c r="H476" s="2"/>
      <c r="I476" s="2"/>
      <c r="J476" s="2"/>
    </row>
    <row r="477" spans="1:10">
      <c r="A477" s="88" t="s">
        <v>0</v>
      </c>
      <c r="B477" s="88" t="s">
        <v>2</v>
      </c>
      <c r="C477" s="88" t="s">
        <v>3</v>
      </c>
      <c r="D477" s="88" t="s">
        <v>4</v>
      </c>
      <c r="E477" s="88" t="s">
        <v>5</v>
      </c>
      <c r="F477" s="88" t="s">
        <v>6</v>
      </c>
      <c r="G477" s="90"/>
      <c r="H477" s="91"/>
      <c r="I477" s="88" t="s">
        <v>7</v>
      </c>
      <c r="J477" s="88" t="s">
        <v>8</v>
      </c>
    </row>
    <row r="478" spans="1:10">
      <c r="A478" s="89"/>
      <c r="B478" s="89"/>
      <c r="C478" s="89"/>
      <c r="D478" s="89"/>
      <c r="E478" s="89"/>
      <c r="F478" s="4" t="s">
        <v>9</v>
      </c>
      <c r="G478" s="4" t="s">
        <v>10</v>
      </c>
      <c r="H478" s="4" t="s">
        <v>11</v>
      </c>
      <c r="I478" s="89"/>
      <c r="J478" s="89"/>
    </row>
    <row r="479" spans="1:10">
      <c r="A479" s="5" t="s">
        <v>1737</v>
      </c>
      <c r="B479" s="6">
        <v>44922.791788935188</v>
      </c>
      <c r="C479" s="5" t="s">
        <v>1685</v>
      </c>
      <c r="D479" s="7"/>
      <c r="E479" s="10"/>
      <c r="F479" s="8">
        <v>7519.08</v>
      </c>
      <c r="I479" s="11" t="s">
        <v>9</v>
      </c>
      <c r="J479" s="5" t="s">
        <v>1685</v>
      </c>
    </row>
    <row r="480" spans="1:10">
      <c r="A480" s="12" t="s">
        <v>21</v>
      </c>
      <c r="B480" s="3"/>
      <c r="C480" s="3"/>
      <c r="D480" s="7"/>
      <c r="E480" s="10"/>
      <c r="H480" s="8"/>
      <c r="I480" s="11"/>
      <c r="J480" s="10"/>
    </row>
    <row r="481" spans="1:10" ht="15.75" customHeight="1">
      <c r="A481" s="13" t="s">
        <v>22</v>
      </c>
      <c r="B481" s="13" t="s">
        <v>23</v>
      </c>
      <c r="C481" s="13" t="s">
        <v>24</v>
      </c>
      <c r="D481" s="21">
        <v>112493262</v>
      </c>
      <c r="E481" s="14">
        <v>112494015</v>
      </c>
      <c r="H481" s="8"/>
      <c r="I481" s="11"/>
      <c r="J481" s="10"/>
    </row>
    <row r="484" spans="1:10">
      <c r="A484" s="1" t="s">
        <v>0</v>
      </c>
      <c r="B484" s="2"/>
      <c r="C484" s="2"/>
      <c r="D484" s="2"/>
      <c r="E484" s="2"/>
      <c r="F484" s="2"/>
      <c r="G484" s="2"/>
      <c r="H484" s="2"/>
      <c r="I484" s="2"/>
      <c r="J484" s="2"/>
    </row>
    <row r="485" spans="1:10">
      <c r="A485" s="3" t="s">
        <v>219</v>
      </c>
      <c r="B485" s="2"/>
      <c r="C485" s="2"/>
      <c r="D485" s="2"/>
      <c r="E485" s="2"/>
      <c r="F485" s="2"/>
      <c r="G485" s="2"/>
      <c r="H485" s="2"/>
      <c r="I485" s="2"/>
      <c r="J485" s="2"/>
    </row>
    <row r="486" spans="1:10">
      <c r="A486" s="88" t="s">
        <v>0</v>
      </c>
      <c r="B486" s="88" t="s">
        <v>2</v>
      </c>
      <c r="C486" s="88" t="s">
        <v>3</v>
      </c>
      <c r="D486" s="88" t="s">
        <v>4</v>
      </c>
      <c r="E486" s="88" t="s">
        <v>5</v>
      </c>
      <c r="F486" s="88" t="s">
        <v>6</v>
      </c>
      <c r="G486" s="90"/>
      <c r="H486" s="91"/>
      <c r="I486" s="88" t="s">
        <v>7</v>
      </c>
      <c r="J486" s="88" t="s">
        <v>8</v>
      </c>
    </row>
    <row r="487" spans="1:10">
      <c r="A487" s="89"/>
      <c r="B487" s="89"/>
      <c r="C487" s="89"/>
      <c r="D487" s="89"/>
      <c r="E487" s="89"/>
      <c r="F487" s="4" t="s">
        <v>9</v>
      </c>
      <c r="G487" s="4" t="s">
        <v>10</v>
      </c>
      <c r="H487" s="4" t="s">
        <v>11</v>
      </c>
      <c r="I487" s="89"/>
      <c r="J487" s="89"/>
    </row>
    <row r="488" spans="1:10">
      <c r="A488" s="5" t="s">
        <v>1738</v>
      </c>
      <c r="B488" s="6">
        <v>44923.79423133102</v>
      </c>
      <c r="C488" s="5" t="s">
        <v>1685</v>
      </c>
      <c r="D488" s="7"/>
      <c r="E488" s="10"/>
      <c r="F488" s="8">
        <v>9700.15</v>
      </c>
      <c r="I488" s="11" t="s">
        <v>9</v>
      </c>
      <c r="J488" s="5" t="s">
        <v>1685</v>
      </c>
    </row>
    <row r="489" spans="1:10">
      <c r="A489" s="5" t="s">
        <v>1738</v>
      </c>
      <c r="B489" s="6">
        <v>44923.79423133102</v>
      </c>
      <c r="C489" s="5" t="s">
        <v>1685</v>
      </c>
      <c r="D489" s="7"/>
      <c r="E489" s="10"/>
      <c r="H489" s="8">
        <v>202</v>
      </c>
      <c r="I489" s="5" t="s">
        <v>224</v>
      </c>
      <c r="J489" s="5" t="s">
        <v>1685</v>
      </c>
    </row>
    <row r="490" spans="1:10">
      <c r="A490" s="12" t="s">
        <v>21</v>
      </c>
      <c r="B490" s="3"/>
      <c r="C490" s="3"/>
      <c r="D490" s="7"/>
      <c r="E490" s="10"/>
      <c r="H490" s="8"/>
      <c r="I490" s="11"/>
      <c r="J490" s="5"/>
    </row>
    <row r="491" spans="1:10">
      <c r="A491" s="13" t="s">
        <v>22</v>
      </c>
      <c r="B491" s="13" t="s">
        <v>23</v>
      </c>
      <c r="C491" s="13" t="s">
        <v>24</v>
      </c>
      <c r="D491" s="7"/>
      <c r="E491" s="10"/>
      <c r="H491" s="8"/>
      <c r="I491" s="11"/>
      <c r="J491" s="5"/>
    </row>
  </sheetData>
  <mergeCells count="392">
    <mergeCell ref="A477:A478"/>
    <mergeCell ref="B477:B478"/>
    <mergeCell ref="C477:C478"/>
    <mergeCell ref="D477:D478"/>
    <mergeCell ref="E477:E478"/>
    <mergeCell ref="F477:H477"/>
    <mergeCell ref="I477:I478"/>
    <mergeCell ref="J477:J478"/>
    <mergeCell ref="A459:A460"/>
    <mergeCell ref="B459:B460"/>
    <mergeCell ref="C459:C460"/>
    <mergeCell ref="D459:D460"/>
    <mergeCell ref="E459:E460"/>
    <mergeCell ref="F459:H459"/>
    <mergeCell ref="I459:I460"/>
    <mergeCell ref="J459:J460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359:A360"/>
    <mergeCell ref="B359:B360"/>
    <mergeCell ref="C359:C360"/>
    <mergeCell ref="D359:D360"/>
    <mergeCell ref="E359:E360"/>
    <mergeCell ref="F359:H359"/>
    <mergeCell ref="I359:I360"/>
    <mergeCell ref="J359:J360"/>
    <mergeCell ref="A385:A386"/>
    <mergeCell ref="B385:B386"/>
    <mergeCell ref="C385:C386"/>
    <mergeCell ref="D385:D386"/>
    <mergeCell ref="E385:E386"/>
    <mergeCell ref="F385:H385"/>
    <mergeCell ref="I385:I386"/>
    <mergeCell ref="J385:J386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79:A180"/>
    <mergeCell ref="B179:B180"/>
    <mergeCell ref="C179:C180"/>
    <mergeCell ref="D179:D180"/>
    <mergeCell ref="E179:E180"/>
    <mergeCell ref="F179:H179"/>
    <mergeCell ref="I179:I180"/>
    <mergeCell ref="J179:J180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161:I162"/>
    <mergeCell ref="J161:J162"/>
    <mergeCell ref="A161:A162"/>
    <mergeCell ref="B161:B162"/>
    <mergeCell ref="C161:C162"/>
    <mergeCell ref="D161:D162"/>
    <mergeCell ref="E161:E162"/>
    <mergeCell ref="F161:H161"/>
    <mergeCell ref="A145:A146"/>
    <mergeCell ref="B145:B146"/>
    <mergeCell ref="C145:C146"/>
    <mergeCell ref="D145:D146"/>
    <mergeCell ref="E145:E146"/>
    <mergeCell ref="F145:H145"/>
    <mergeCell ref="I145:I146"/>
    <mergeCell ref="J145:J146"/>
    <mergeCell ref="A136:A137"/>
    <mergeCell ref="B136:B137"/>
    <mergeCell ref="C136:C137"/>
    <mergeCell ref="D136:D137"/>
    <mergeCell ref="E136:E137"/>
    <mergeCell ref="F136:H136"/>
    <mergeCell ref="I136:I137"/>
    <mergeCell ref="J136:J137"/>
    <mergeCell ref="F90:H90"/>
    <mergeCell ref="I90:I91"/>
    <mergeCell ref="J90:J91"/>
    <mergeCell ref="A90:A91"/>
    <mergeCell ref="B90:B91"/>
    <mergeCell ref="C90:C91"/>
    <mergeCell ref="D90:D91"/>
    <mergeCell ref="E90:E91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I23:I24"/>
    <mergeCell ref="J23:J24"/>
    <mergeCell ref="A32:A33"/>
    <mergeCell ref="B32:B33"/>
    <mergeCell ref="C32:C33"/>
    <mergeCell ref="D32:D33"/>
    <mergeCell ref="E32:E33"/>
    <mergeCell ref="F32:H32"/>
    <mergeCell ref="I32:I33"/>
    <mergeCell ref="J32:J33"/>
    <mergeCell ref="A23:A24"/>
    <mergeCell ref="B23:B24"/>
    <mergeCell ref="C23:C24"/>
    <mergeCell ref="D23:D24"/>
    <mergeCell ref="E23:E24"/>
    <mergeCell ref="F23:H23"/>
    <mergeCell ref="I41:I42"/>
    <mergeCell ref="J41:J42"/>
    <mergeCell ref="A41:A42"/>
    <mergeCell ref="B41:B42"/>
    <mergeCell ref="C41:C42"/>
    <mergeCell ref="D41:D42"/>
    <mergeCell ref="E41:E42"/>
    <mergeCell ref="F41:H41"/>
    <mergeCell ref="F50:H50"/>
    <mergeCell ref="I50:I51"/>
    <mergeCell ref="J50:J51"/>
    <mergeCell ref="A50:A51"/>
    <mergeCell ref="B50:B51"/>
    <mergeCell ref="C50:C51"/>
    <mergeCell ref="D50:D51"/>
    <mergeCell ref="E50:E51"/>
    <mergeCell ref="F118:H118"/>
    <mergeCell ref="I118:I119"/>
    <mergeCell ref="J118:J119"/>
    <mergeCell ref="A118:A119"/>
    <mergeCell ref="B118:B119"/>
    <mergeCell ref="C118:C119"/>
    <mergeCell ref="D118:D119"/>
    <mergeCell ref="E118:E119"/>
    <mergeCell ref="F61:H61"/>
    <mergeCell ref="I61:I62"/>
    <mergeCell ref="J61:J62"/>
    <mergeCell ref="A61:A62"/>
    <mergeCell ref="B61:B62"/>
    <mergeCell ref="C61:C62"/>
    <mergeCell ref="D61:D62"/>
    <mergeCell ref="E61:E62"/>
    <mergeCell ref="F71:H71"/>
    <mergeCell ref="I71:I72"/>
    <mergeCell ref="J71:J72"/>
    <mergeCell ref="A71:A72"/>
    <mergeCell ref="B71:B72"/>
    <mergeCell ref="C71:C72"/>
    <mergeCell ref="D71:D72"/>
    <mergeCell ref="E71:E72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108:I109"/>
    <mergeCell ref="J108:J109"/>
    <mergeCell ref="A108:A109"/>
    <mergeCell ref="B108:B109"/>
    <mergeCell ref="C108:C109"/>
    <mergeCell ref="D108:D109"/>
    <mergeCell ref="E108:E109"/>
    <mergeCell ref="F108:H108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I244:I245"/>
    <mergeCell ref="J244:J245"/>
    <mergeCell ref="A244:A245"/>
    <mergeCell ref="B244:B245"/>
    <mergeCell ref="C244:C245"/>
    <mergeCell ref="D244:D245"/>
    <mergeCell ref="E244:E245"/>
    <mergeCell ref="F244:H244"/>
    <mergeCell ref="A255:A256"/>
    <mergeCell ref="B255:B256"/>
    <mergeCell ref="C255:C256"/>
    <mergeCell ref="D255:D256"/>
    <mergeCell ref="E255:E256"/>
    <mergeCell ref="F255:H255"/>
    <mergeCell ref="I255:I256"/>
    <mergeCell ref="J255:J256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88:A289"/>
    <mergeCell ref="B288:B289"/>
    <mergeCell ref="C288:C289"/>
    <mergeCell ref="D288:D289"/>
    <mergeCell ref="E288:E289"/>
    <mergeCell ref="F288:H288"/>
    <mergeCell ref="I288:I289"/>
    <mergeCell ref="J288:J289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315:A316"/>
    <mergeCell ref="B315:B316"/>
    <mergeCell ref="C315:C316"/>
    <mergeCell ref="D315:D316"/>
    <mergeCell ref="E315:E316"/>
    <mergeCell ref="F315:H315"/>
    <mergeCell ref="I315:I316"/>
    <mergeCell ref="J315:J316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I394:I395"/>
    <mergeCell ref="J394:J395"/>
    <mergeCell ref="A394:A395"/>
    <mergeCell ref="B394:B395"/>
    <mergeCell ref="C394:C395"/>
    <mergeCell ref="D394:D395"/>
    <mergeCell ref="E394:E395"/>
    <mergeCell ref="F394:H394"/>
    <mergeCell ref="A350:A351"/>
    <mergeCell ref="B350:B351"/>
    <mergeCell ref="C350:C351"/>
    <mergeCell ref="D350:D351"/>
    <mergeCell ref="E350:E351"/>
    <mergeCell ref="F350:H350"/>
    <mergeCell ref="I350:I351"/>
    <mergeCell ref="J350:J351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403:A404"/>
    <mergeCell ref="B403:B404"/>
    <mergeCell ref="C403:C404"/>
    <mergeCell ref="D403:D404"/>
    <mergeCell ref="E403:E404"/>
    <mergeCell ref="F403:H403"/>
    <mergeCell ref="I403:I404"/>
    <mergeCell ref="J403:J404"/>
    <mergeCell ref="A413:A414"/>
    <mergeCell ref="B413:B414"/>
    <mergeCell ref="C413:C414"/>
    <mergeCell ref="D413:D414"/>
    <mergeCell ref="E413:E414"/>
    <mergeCell ref="F413:H413"/>
    <mergeCell ref="I413:I414"/>
    <mergeCell ref="J413:J414"/>
    <mergeCell ref="A422:A423"/>
    <mergeCell ref="B422:B423"/>
    <mergeCell ref="C422:C423"/>
    <mergeCell ref="D422:D423"/>
    <mergeCell ref="E422:E423"/>
    <mergeCell ref="F422:H422"/>
    <mergeCell ref="I422:I423"/>
    <mergeCell ref="J422:J423"/>
    <mergeCell ref="A431:A432"/>
    <mergeCell ref="B431:B432"/>
    <mergeCell ref="C431:C432"/>
    <mergeCell ref="D431:D432"/>
    <mergeCell ref="E431:E432"/>
    <mergeCell ref="F431:H431"/>
    <mergeCell ref="I431:I432"/>
    <mergeCell ref="J431:J432"/>
    <mergeCell ref="A486:A487"/>
    <mergeCell ref="B486:B487"/>
    <mergeCell ref="C486:C487"/>
    <mergeCell ref="D486:D487"/>
    <mergeCell ref="E486:E487"/>
    <mergeCell ref="F486:H486"/>
    <mergeCell ref="I486:I487"/>
    <mergeCell ref="J486:J487"/>
    <mergeCell ref="A440:A441"/>
    <mergeCell ref="B440:B441"/>
    <mergeCell ref="C440:C441"/>
    <mergeCell ref="D440:D441"/>
    <mergeCell ref="E440:E441"/>
    <mergeCell ref="F440:H440"/>
    <mergeCell ref="I440:I441"/>
    <mergeCell ref="J440:J441"/>
    <mergeCell ref="I450:I451"/>
    <mergeCell ref="J450:J451"/>
    <mergeCell ref="A450:A451"/>
    <mergeCell ref="B450:B451"/>
    <mergeCell ref="C450:C451"/>
    <mergeCell ref="D450:D451"/>
    <mergeCell ref="E450:E451"/>
    <mergeCell ref="F450:H450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8"/>
  </sheetPr>
  <dimension ref="A1:J609"/>
  <sheetViews>
    <sheetView topLeftCell="A595" workbookViewId="0">
      <selection activeCell="D609" sqref="D60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24" bestFit="1" customWidth="1"/>
    <col min="6" max="6" width="10.140625" bestFit="1" customWidth="1"/>
    <col min="7" max="7" width="7.85546875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1739</v>
      </c>
      <c r="B5" s="6">
        <v>44866.657850995369</v>
      </c>
      <c r="C5" s="5" t="s">
        <v>1740</v>
      </c>
      <c r="D5" s="7"/>
      <c r="E5" s="10"/>
      <c r="F5" s="8">
        <v>6801.2</v>
      </c>
      <c r="I5" s="11" t="s">
        <v>9</v>
      </c>
      <c r="J5" s="5" t="s">
        <v>1741</v>
      </c>
    </row>
    <row r="6" spans="1:10">
      <c r="A6" s="5" t="s">
        <v>1739</v>
      </c>
      <c r="B6" s="6">
        <v>44866.657850995369</v>
      </c>
      <c r="C6" s="5" t="s">
        <v>1740</v>
      </c>
      <c r="D6" s="7"/>
      <c r="E6" s="10"/>
      <c r="F6" s="8">
        <v>3036</v>
      </c>
      <c r="I6" s="11" t="s">
        <v>9</v>
      </c>
      <c r="J6" s="5" t="s">
        <v>1742</v>
      </c>
    </row>
    <row r="7" spans="1:10">
      <c r="A7" s="12" t="s">
        <v>21</v>
      </c>
      <c r="B7" s="3"/>
      <c r="C7" s="3"/>
      <c r="D7" s="7"/>
      <c r="E7" s="10"/>
      <c r="F7" s="19">
        <f>SUM(F5:G6)</f>
        <v>9837.2000000000007</v>
      </c>
      <c r="H7" s="8"/>
      <c r="I7" s="11"/>
      <c r="J7" s="5"/>
    </row>
    <row r="8" spans="1:10" ht="15.75" customHeight="1">
      <c r="A8" s="13" t="s">
        <v>22</v>
      </c>
      <c r="B8" s="13" t="s">
        <v>23</v>
      </c>
      <c r="C8" s="13" t="s">
        <v>24</v>
      </c>
      <c r="D8" s="14">
        <v>112128922</v>
      </c>
      <c r="E8" s="10"/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88" t="s">
        <v>0</v>
      </c>
      <c r="B13" s="88" t="s">
        <v>2</v>
      </c>
      <c r="C13" s="88" t="s">
        <v>3</v>
      </c>
      <c r="D13" s="88" t="s">
        <v>4</v>
      </c>
      <c r="E13" s="88" t="s">
        <v>5</v>
      </c>
      <c r="F13" s="88" t="s">
        <v>6</v>
      </c>
      <c r="G13" s="90"/>
      <c r="H13" s="91"/>
      <c r="I13" s="88" t="s">
        <v>7</v>
      </c>
      <c r="J13" s="88" t="s">
        <v>8</v>
      </c>
    </row>
    <row r="14" spans="1:10">
      <c r="A14" s="89"/>
      <c r="B14" s="89"/>
      <c r="C14" s="89"/>
      <c r="D14" s="89"/>
      <c r="E14" s="89"/>
      <c r="F14" s="4" t="s">
        <v>9</v>
      </c>
      <c r="G14" s="4" t="s">
        <v>10</v>
      </c>
      <c r="H14" s="4" t="s">
        <v>11</v>
      </c>
      <c r="I14" s="89"/>
      <c r="J14" s="89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 customHeight="1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88" t="s">
        <v>0</v>
      </c>
      <c r="B22" s="88" t="s">
        <v>2</v>
      </c>
      <c r="C22" s="88" t="s">
        <v>3</v>
      </c>
      <c r="D22" s="88" t="s">
        <v>4</v>
      </c>
      <c r="E22" s="88" t="s">
        <v>5</v>
      </c>
      <c r="F22" s="88" t="s">
        <v>6</v>
      </c>
      <c r="G22" s="90"/>
      <c r="H22" s="91"/>
      <c r="I22" s="88" t="s">
        <v>7</v>
      </c>
      <c r="J22" s="88" t="s">
        <v>8</v>
      </c>
    </row>
    <row r="23" spans="1:10">
      <c r="A23" s="89"/>
      <c r="B23" s="89"/>
      <c r="C23" s="89"/>
      <c r="D23" s="89"/>
      <c r="E23" s="89"/>
      <c r="F23" s="4" t="s">
        <v>9</v>
      </c>
      <c r="G23" s="4" t="s">
        <v>10</v>
      </c>
      <c r="H23" s="4" t="s">
        <v>11</v>
      </c>
      <c r="I23" s="89"/>
      <c r="J23" s="89"/>
    </row>
    <row r="24" spans="1:10">
      <c r="A24" s="5" t="s">
        <v>1743</v>
      </c>
      <c r="B24" s="6">
        <v>44868.705839733797</v>
      </c>
      <c r="C24" s="5" t="s">
        <v>1740</v>
      </c>
      <c r="D24" s="9">
        <v>29944841335</v>
      </c>
      <c r="E24" s="5" t="s">
        <v>1744</v>
      </c>
      <c r="H24" s="8">
        <v>14733.71</v>
      </c>
      <c r="I24" s="5" t="s">
        <v>15</v>
      </c>
      <c r="J24" s="5" t="s">
        <v>1745</v>
      </c>
    </row>
    <row r="25" spans="1:10">
      <c r="A25" s="5" t="s">
        <v>1743</v>
      </c>
      <c r="B25" s="6">
        <v>44868.705839733797</v>
      </c>
      <c r="C25" s="5" t="s">
        <v>1740</v>
      </c>
      <c r="D25" s="7"/>
      <c r="E25" s="10"/>
      <c r="F25" s="8">
        <v>9841.2000000000007</v>
      </c>
      <c r="I25" s="11" t="s">
        <v>9</v>
      </c>
      <c r="J25" s="5" t="s">
        <v>1742</v>
      </c>
    </row>
    <row r="26" spans="1:10">
      <c r="A26" s="5" t="s">
        <v>1743</v>
      </c>
      <c r="B26" s="6">
        <v>44868.705839733797</v>
      </c>
      <c r="C26" s="5" t="s">
        <v>1740</v>
      </c>
      <c r="D26" s="7"/>
      <c r="E26" s="10"/>
      <c r="F26" s="8">
        <v>8273</v>
      </c>
      <c r="I26" s="11" t="s">
        <v>9</v>
      </c>
      <c r="J26" s="5" t="s">
        <v>1745</v>
      </c>
    </row>
    <row r="27" spans="1:10">
      <c r="A27" s="12" t="s">
        <v>21</v>
      </c>
      <c r="B27" s="3"/>
      <c r="C27" s="3"/>
      <c r="D27" s="7"/>
      <c r="E27" s="10"/>
      <c r="F27" s="20">
        <f>SUM(F24:G26)</f>
        <v>18114.2</v>
      </c>
      <c r="H27" s="8"/>
      <c r="I27" s="11"/>
      <c r="J27" s="10"/>
    </row>
    <row r="28" spans="1:10" ht="15.75" customHeight="1">
      <c r="A28" s="13" t="s">
        <v>22</v>
      </c>
      <c r="B28" s="13" t="s">
        <v>23</v>
      </c>
      <c r="C28" s="13" t="s">
        <v>24</v>
      </c>
      <c r="D28" s="14">
        <v>112128923</v>
      </c>
      <c r="E28" s="10"/>
      <c r="H28" s="8"/>
      <c r="I28" s="11"/>
      <c r="J28" s="10"/>
    </row>
    <row r="31" spans="1:10">
      <c r="A31" s="1" t="s">
        <v>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3" t="s">
        <v>47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88" t="s">
        <v>0</v>
      </c>
      <c r="B33" s="88" t="s">
        <v>2</v>
      </c>
      <c r="C33" s="88" t="s">
        <v>3</v>
      </c>
      <c r="D33" s="88" t="s">
        <v>4</v>
      </c>
      <c r="E33" s="88" t="s">
        <v>5</v>
      </c>
      <c r="F33" s="88" t="s">
        <v>6</v>
      </c>
      <c r="G33" s="90"/>
      <c r="H33" s="91"/>
      <c r="I33" s="88" t="s">
        <v>7</v>
      </c>
      <c r="J33" s="88" t="s">
        <v>8</v>
      </c>
    </row>
    <row r="34" spans="1:10">
      <c r="A34" s="89"/>
      <c r="B34" s="89"/>
      <c r="C34" s="89"/>
      <c r="D34" s="89"/>
      <c r="E34" s="89"/>
      <c r="F34" s="4" t="s">
        <v>9</v>
      </c>
      <c r="G34" s="4" t="s">
        <v>10</v>
      </c>
      <c r="H34" s="4" t="s">
        <v>11</v>
      </c>
      <c r="I34" s="89"/>
      <c r="J34" s="89"/>
    </row>
    <row r="35" spans="1:10">
      <c r="A35" s="5" t="s">
        <v>1746</v>
      </c>
      <c r="B35" s="6">
        <v>44869.799973032408</v>
      </c>
      <c r="C35" s="5" t="s">
        <v>1740</v>
      </c>
      <c r="D35" s="7">
        <v>43403563</v>
      </c>
      <c r="E35" s="10" t="s">
        <v>1747</v>
      </c>
      <c r="H35" s="8">
        <v>4467.6000000000004</v>
      </c>
      <c r="I35" s="5" t="s">
        <v>15</v>
      </c>
      <c r="J35" s="5" t="s">
        <v>1745</v>
      </c>
    </row>
    <row r="36" spans="1:10">
      <c r="A36" s="5" t="s">
        <v>1746</v>
      </c>
      <c r="B36" s="6">
        <v>44869.799973032408</v>
      </c>
      <c r="C36" s="5" t="s">
        <v>1740</v>
      </c>
      <c r="D36" s="7"/>
      <c r="E36" s="10"/>
      <c r="F36" s="8">
        <v>17145</v>
      </c>
      <c r="I36" s="11" t="s">
        <v>9</v>
      </c>
      <c r="J36" s="5" t="s">
        <v>1742</v>
      </c>
    </row>
    <row r="37" spans="1:10">
      <c r="A37" s="5" t="s">
        <v>1746</v>
      </c>
      <c r="B37" s="6">
        <v>44869.799973032408</v>
      </c>
      <c r="C37" s="5" t="s">
        <v>1740</v>
      </c>
      <c r="D37" s="7"/>
      <c r="E37" s="10"/>
      <c r="F37" s="8">
        <v>19593.2</v>
      </c>
      <c r="I37" s="11" t="s">
        <v>9</v>
      </c>
      <c r="J37" s="5" t="s">
        <v>1745</v>
      </c>
    </row>
    <row r="38" spans="1:10">
      <c r="A38" s="5" t="s">
        <v>1746</v>
      </c>
      <c r="B38" s="6">
        <v>44869.799973032408</v>
      </c>
      <c r="C38" s="5" t="s">
        <v>1740</v>
      </c>
      <c r="D38" s="7"/>
      <c r="E38" s="10"/>
      <c r="F38" s="8">
        <v>1237.5</v>
      </c>
      <c r="I38" s="11" t="s">
        <v>9</v>
      </c>
      <c r="J38" s="10" t="s">
        <v>1748</v>
      </c>
    </row>
    <row r="39" spans="1:10">
      <c r="A39" s="12" t="s">
        <v>21</v>
      </c>
      <c r="B39" s="3"/>
      <c r="C39" s="3"/>
      <c r="D39" s="7"/>
      <c r="E39" s="10"/>
      <c r="F39" s="20">
        <f>SUM(F35:G38)</f>
        <v>37975.699999999997</v>
      </c>
      <c r="H39" s="8"/>
      <c r="I39" s="5"/>
      <c r="J39" s="5"/>
    </row>
    <row r="40" spans="1:10" ht="15.75" customHeight="1">
      <c r="A40" s="13" t="s">
        <v>22</v>
      </c>
      <c r="B40" s="13" t="s">
        <v>23</v>
      </c>
      <c r="C40" s="13" t="s">
        <v>24</v>
      </c>
      <c r="D40" s="14">
        <v>112129942</v>
      </c>
      <c r="E40" s="10"/>
      <c r="H40" s="8"/>
      <c r="I40" s="5"/>
      <c r="J40" s="5"/>
    </row>
    <row r="41" spans="1:10">
      <c r="A41" s="5"/>
      <c r="B41" s="6"/>
      <c r="C41" s="5"/>
      <c r="D41" s="7"/>
      <c r="E41" s="10"/>
      <c r="H41" s="8"/>
      <c r="I41" s="5"/>
      <c r="J41" s="5"/>
    </row>
    <row r="42" spans="1:10">
      <c r="A42" s="5"/>
      <c r="B42" s="6"/>
      <c r="C42" s="5"/>
      <c r="D42" s="7"/>
      <c r="E42" s="10"/>
      <c r="H42" s="8"/>
      <c r="I42" s="5"/>
      <c r="J42" s="5"/>
    </row>
    <row r="43" spans="1:10">
      <c r="A43" s="1" t="s">
        <v>0</v>
      </c>
      <c r="B43" s="2"/>
      <c r="C43" s="2"/>
      <c r="D43" s="2"/>
      <c r="E43" s="2"/>
      <c r="F43" s="2"/>
      <c r="G43" s="2"/>
      <c r="H43" s="2"/>
      <c r="I43" s="2"/>
      <c r="J43" s="2"/>
    </row>
    <row r="44" spans="1:10">
      <c r="A44" s="3" t="s">
        <v>52</v>
      </c>
      <c r="B44" s="2"/>
      <c r="C44" s="2"/>
      <c r="D44" s="2"/>
      <c r="E44" s="2"/>
      <c r="F44" s="2"/>
      <c r="G44" s="2"/>
      <c r="H44" s="2"/>
      <c r="I44" s="2"/>
      <c r="J44" s="2"/>
    </row>
    <row r="45" spans="1:10">
      <c r="A45" s="88" t="s">
        <v>0</v>
      </c>
      <c r="B45" s="88" t="s">
        <v>2</v>
      </c>
      <c r="C45" s="88" t="s">
        <v>3</v>
      </c>
      <c r="D45" s="88" t="s">
        <v>4</v>
      </c>
      <c r="E45" s="88" t="s">
        <v>5</v>
      </c>
      <c r="F45" s="88" t="s">
        <v>6</v>
      </c>
      <c r="G45" s="90"/>
      <c r="H45" s="91"/>
      <c r="I45" s="88" t="s">
        <v>7</v>
      </c>
      <c r="J45" s="88" t="s">
        <v>8</v>
      </c>
    </row>
    <row r="46" spans="1:10">
      <c r="A46" s="89"/>
      <c r="B46" s="89"/>
      <c r="C46" s="89"/>
      <c r="D46" s="89"/>
      <c r="E46" s="89"/>
      <c r="F46" s="4" t="s">
        <v>9</v>
      </c>
      <c r="G46" s="4" t="s">
        <v>10</v>
      </c>
      <c r="H46" s="4" t="s">
        <v>11</v>
      </c>
      <c r="I46" s="89"/>
      <c r="J46" s="89"/>
    </row>
    <row r="47" spans="1:10">
      <c r="A47" s="5" t="s">
        <v>1749</v>
      </c>
      <c r="B47" s="6">
        <v>44870.567339791669</v>
      </c>
      <c r="C47" s="5" t="s">
        <v>1740</v>
      </c>
      <c r="D47" s="7"/>
      <c r="E47" s="10"/>
      <c r="F47" s="8">
        <v>84049.5</v>
      </c>
      <c r="I47" s="11" t="s">
        <v>9</v>
      </c>
      <c r="J47" s="5" t="s">
        <v>1741</v>
      </c>
    </row>
    <row r="48" spans="1:10">
      <c r="A48" s="5" t="s">
        <v>1749</v>
      </c>
      <c r="B48" s="6">
        <v>44870.567339791669</v>
      </c>
      <c r="C48" s="5" t="s">
        <v>1740</v>
      </c>
      <c r="D48" s="7"/>
      <c r="E48" s="10"/>
      <c r="F48" s="8">
        <v>11468</v>
      </c>
      <c r="I48" s="11" t="s">
        <v>9</v>
      </c>
      <c r="J48" s="5" t="s">
        <v>1745</v>
      </c>
    </row>
    <row r="49" spans="1:10">
      <c r="A49" s="12" t="s">
        <v>21</v>
      </c>
      <c r="B49" s="3"/>
      <c r="C49" s="3"/>
      <c r="D49" s="7"/>
      <c r="E49" s="10"/>
      <c r="F49" s="20">
        <f>SUM(F47:G48)</f>
        <v>95517.5</v>
      </c>
      <c r="H49" s="8"/>
      <c r="I49" s="5"/>
      <c r="J49" s="5"/>
    </row>
    <row r="50" spans="1:10" ht="15.75" customHeight="1">
      <c r="A50" s="13" t="s">
        <v>22</v>
      </c>
      <c r="B50" s="13" t="s">
        <v>23</v>
      </c>
      <c r="C50" s="13" t="s">
        <v>24</v>
      </c>
      <c r="D50" s="14">
        <v>112129944</v>
      </c>
      <c r="E50" s="10"/>
      <c r="H50" s="8"/>
      <c r="I50" s="5"/>
      <c r="J50" s="5"/>
    </row>
    <row r="53" spans="1:10">
      <c r="A53" s="1" t="s">
        <v>0</v>
      </c>
      <c r="B53" s="2"/>
      <c r="C53" s="2"/>
      <c r="D53" s="2"/>
      <c r="E53" s="2"/>
      <c r="F53" s="2"/>
      <c r="G53" s="2"/>
      <c r="H53" s="2"/>
      <c r="I53" s="2"/>
      <c r="J53" s="2"/>
    </row>
    <row r="54" spans="1:10">
      <c r="A54" s="3" t="s">
        <v>55</v>
      </c>
      <c r="B54" s="2"/>
      <c r="C54" s="2"/>
      <c r="D54" s="2"/>
      <c r="E54" s="2"/>
      <c r="F54" s="2"/>
      <c r="G54" s="2"/>
      <c r="H54" s="2"/>
      <c r="I54" s="2"/>
      <c r="J54" s="2"/>
    </row>
    <row r="55" spans="1:10">
      <c r="A55" s="88" t="s">
        <v>0</v>
      </c>
      <c r="B55" s="88" t="s">
        <v>2</v>
      </c>
      <c r="C55" s="88" t="s">
        <v>3</v>
      </c>
      <c r="D55" s="88" t="s">
        <v>4</v>
      </c>
      <c r="E55" s="88" t="s">
        <v>5</v>
      </c>
      <c r="F55" s="88" t="s">
        <v>6</v>
      </c>
      <c r="G55" s="90"/>
      <c r="H55" s="91"/>
      <c r="I55" s="88" t="s">
        <v>7</v>
      </c>
      <c r="J55" s="88" t="s">
        <v>8</v>
      </c>
    </row>
    <row r="56" spans="1:10">
      <c r="A56" s="89"/>
      <c r="B56" s="89"/>
      <c r="C56" s="89"/>
      <c r="D56" s="89"/>
      <c r="E56" s="89"/>
      <c r="F56" s="4" t="s">
        <v>9</v>
      </c>
      <c r="G56" s="4" t="s">
        <v>10</v>
      </c>
      <c r="H56" s="4" t="s">
        <v>11</v>
      </c>
      <c r="I56" s="89"/>
      <c r="J56" s="89"/>
    </row>
    <row r="57" spans="1:10">
      <c r="A57" s="5" t="s">
        <v>1750</v>
      </c>
      <c r="B57" s="6">
        <v>44872.752794571759</v>
      </c>
      <c r="C57" s="5" t="s">
        <v>1740</v>
      </c>
      <c r="D57" s="9">
        <v>58670114756</v>
      </c>
      <c r="E57" s="10" t="s">
        <v>1747</v>
      </c>
      <c r="H57" s="8">
        <v>10092.9</v>
      </c>
      <c r="I57" s="5" t="s">
        <v>15</v>
      </c>
      <c r="J57" s="5" t="s">
        <v>1745</v>
      </c>
    </row>
    <row r="58" spans="1:10">
      <c r="A58" s="5" t="s">
        <v>1750</v>
      </c>
      <c r="B58" s="6">
        <v>44872.752794571759</v>
      </c>
      <c r="C58" s="5" t="s">
        <v>1740</v>
      </c>
      <c r="D58" s="7"/>
      <c r="E58" s="10"/>
      <c r="F58" s="8">
        <v>24429</v>
      </c>
      <c r="I58" s="11" t="s">
        <v>9</v>
      </c>
      <c r="J58" s="5" t="s">
        <v>1742</v>
      </c>
    </row>
    <row r="59" spans="1:10">
      <c r="A59" s="5" t="s">
        <v>1750</v>
      </c>
      <c r="B59" s="6">
        <v>44872.752794571759</v>
      </c>
      <c r="C59" s="5" t="s">
        <v>1740</v>
      </c>
      <c r="D59" s="7"/>
      <c r="E59" s="10"/>
      <c r="F59" s="8">
        <v>22312.5</v>
      </c>
      <c r="I59" s="11" t="s">
        <v>9</v>
      </c>
      <c r="J59" s="5" t="s">
        <v>1745</v>
      </c>
    </row>
    <row r="60" spans="1:10">
      <c r="A60" s="5" t="s">
        <v>1750</v>
      </c>
      <c r="B60" s="6">
        <v>44872.752794571759</v>
      </c>
      <c r="C60" s="5" t="s">
        <v>1740</v>
      </c>
      <c r="D60" s="7"/>
      <c r="E60" s="10"/>
      <c r="F60" s="8">
        <v>8526</v>
      </c>
      <c r="I60" s="11" t="s">
        <v>9</v>
      </c>
      <c r="J60" s="10" t="s">
        <v>1751</v>
      </c>
    </row>
    <row r="61" spans="1:10">
      <c r="A61" s="12" t="s">
        <v>21</v>
      </c>
      <c r="B61" s="3"/>
      <c r="C61" s="3"/>
      <c r="D61" s="7"/>
      <c r="E61" s="10"/>
      <c r="F61" s="19">
        <f>SUM(F57:G60)</f>
        <v>55267.5</v>
      </c>
      <c r="H61" s="8"/>
      <c r="I61" s="11"/>
      <c r="J61" s="10"/>
    </row>
    <row r="62" spans="1:10" ht="15.75" customHeight="1">
      <c r="A62" s="13" t="s">
        <v>22</v>
      </c>
      <c r="B62" s="13" t="s">
        <v>23</v>
      </c>
      <c r="C62" s="13" t="s">
        <v>24</v>
      </c>
      <c r="D62" s="14">
        <v>112163173</v>
      </c>
      <c r="E62" s="10"/>
      <c r="H62" s="8"/>
      <c r="I62" s="11"/>
      <c r="J62" s="10"/>
    </row>
    <row r="65" spans="1:10">
      <c r="A65" s="1" t="s">
        <v>0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3" t="s">
        <v>62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88" t="s">
        <v>0</v>
      </c>
      <c r="B67" s="88" t="s">
        <v>2</v>
      </c>
      <c r="C67" s="88" t="s">
        <v>3</v>
      </c>
      <c r="D67" s="88" t="s">
        <v>4</v>
      </c>
      <c r="E67" s="88" t="s">
        <v>5</v>
      </c>
      <c r="F67" s="88" t="s">
        <v>6</v>
      </c>
      <c r="G67" s="90"/>
      <c r="H67" s="91"/>
      <c r="I67" s="88" t="s">
        <v>7</v>
      </c>
      <c r="J67" s="88" t="s">
        <v>8</v>
      </c>
    </row>
    <row r="68" spans="1:10">
      <c r="A68" s="89"/>
      <c r="B68" s="89"/>
      <c r="C68" s="89"/>
      <c r="D68" s="89"/>
      <c r="E68" s="89"/>
      <c r="F68" s="4" t="s">
        <v>9</v>
      </c>
      <c r="G68" s="4" t="s">
        <v>10</v>
      </c>
      <c r="H68" s="4" t="s">
        <v>11</v>
      </c>
      <c r="I68" s="89"/>
      <c r="J68" s="89"/>
    </row>
    <row r="69" spans="1:10">
      <c r="A69" s="5" t="s">
        <v>1752</v>
      </c>
      <c r="B69" s="6">
        <v>44873.724495196759</v>
      </c>
      <c r="C69" s="5" t="s">
        <v>1740</v>
      </c>
      <c r="D69" s="9">
        <v>58610116635</v>
      </c>
      <c r="E69" s="10" t="s">
        <v>1747</v>
      </c>
      <c r="H69" s="8">
        <v>25731.49</v>
      </c>
      <c r="I69" s="5" t="s">
        <v>15</v>
      </c>
      <c r="J69" s="5" t="s">
        <v>1745</v>
      </c>
    </row>
    <row r="70" spans="1:10">
      <c r="A70" s="5" t="s">
        <v>1752</v>
      </c>
      <c r="B70" s="6">
        <v>44873.724495196759</v>
      </c>
      <c r="C70" s="5" t="s">
        <v>1740</v>
      </c>
      <c r="D70" s="7"/>
      <c r="E70" s="10"/>
      <c r="F70" s="8">
        <v>14338</v>
      </c>
      <c r="I70" s="11" t="s">
        <v>9</v>
      </c>
      <c r="J70" s="5" t="s">
        <v>1742</v>
      </c>
    </row>
    <row r="71" spans="1:10">
      <c r="A71" s="5" t="s">
        <v>1752</v>
      </c>
      <c r="B71" s="6">
        <v>44873.724495196759</v>
      </c>
      <c r="C71" s="5" t="s">
        <v>1740</v>
      </c>
      <c r="D71" s="7"/>
      <c r="E71" s="10"/>
      <c r="F71" s="8">
        <v>31792.5</v>
      </c>
      <c r="I71" s="11" t="s">
        <v>9</v>
      </c>
      <c r="J71" s="5" t="s">
        <v>1745</v>
      </c>
    </row>
    <row r="72" spans="1:10">
      <c r="A72" s="5" t="s">
        <v>1752</v>
      </c>
      <c r="B72" s="6">
        <v>44873.724495196759</v>
      </c>
      <c r="C72" s="5" t="s">
        <v>1740</v>
      </c>
      <c r="D72" s="7"/>
      <c r="E72" s="10"/>
      <c r="F72" s="8">
        <v>1080</v>
      </c>
      <c r="I72" s="11" t="s">
        <v>9</v>
      </c>
      <c r="J72" s="10" t="s">
        <v>1748</v>
      </c>
    </row>
    <row r="73" spans="1:10">
      <c r="A73" s="12" t="s">
        <v>21</v>
      </c>
      <c r="B73" s="3"/>
      <c r="C73" s="3"/>
      <c r="D73" s="7"/>
      <c r="E73" s="10"/>
      <c r="F73" s="19">
        <f>SUM(F69:G72)</f>
        <v>47210.5</v>
      </c>
      <c r="H73" s="8"/>
      <c r="I73" s="11"/>
      <c r="J73" s="5"/>
    </row>
    <row r="74" spans="1:10" ht="15.75" customHeight="1">
      <c r="A74" s="13" t="s">
        <v>22</v>
      </c>
      <c r="B74" s="13" t="s">
        <v>23</v>
      </c>
      <c r="C74" s="13" t="s">
        <v>24</v>
      </c>
      <c r="D74" s="14">
        <v>112163175</v>
      </c>
      <c r="E74" s="10"/>
      <c r="H74" s="8"/>
      <c r="I74" s="11"/>
      <c r="J74" s="5"/>
    </row>
    <row r="75" spans="1:10">
      <c r="A75" s="5"/>
      <c r="B75" s="6"/>
      <c r="C75" s="5"/>
      <c r="D75" s="7"/>
      <c r="E75" s="10"/>
      <c r="H75" s="8"/>
      <c r="I75" s="11"/>
      <c r="J75" s="5"/>
    </row>
    <row r="77" spans="1:10">
      <c r="A77" s="1" t="s">
        <v>0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3" t="s">
        <v>65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88" t="s">
        <v>0</v>
      </c>
      <c r="B79" s="88" t="s">
        <v>2</v>
      </c>
      <c r="C79" s="88" t="s">
        <v>3</v>
      </c>
      <c r="D79" s="88" t="s">
        <v>4</v>
      </c>
      <c r="E79" s="88" t="s">
        <v>5</v>
      </c>
      <c r="F79" s="88" t="s">
        <v>6</v>
      </c>
      <c r="G79" s="90"/>
      <c r="H79" s="91"/>
      <c r="I79" s="88" t="s">
        <v>7</v>
      </c>
      <c r="J79" s="88" t="s">
        <v>8</v>
      </c>
    </row>
    <row r="80" spans="1:10">
      <c r="A80" s="89"/>
      <c r="B80" s="89"/>
      <c r="C80" s="89"/>
      <c r="D80" s="89"/>
      <c r="E80" s="89"/>
      <c r="F80" s="4" t="s">
        <v>9</v>
      </c>
      <c r="G80" s="4" t="s">
        <v>10</v>
      </c>
      <c r="H80" s="4" t="s">
        <v>11</v>
      </c>
      <c r="I80" s="89"/>
      <c r="J80" s="89"/>
    </row>
    <row r="81" spans="1:10">
      <c r="A81" s="5" t="s">
        <v>1753</v>
      </c>
      <c r="B81" s="6">
        <v>44874.748218136578</v>
      </c>
      <c r="C81" s="5" t="s">
        <v>1740</v>
      </c>
      <c r="D81" s="7"/>
      <c r="E81" s="10"/>
      <c r="F81" s="8">
        <v>9937.2000000000007</v>
      </c>
      <c r="I81" s="11" t="s">
        <v>9</v>
      </c>
      <c r="J81" s="5" t="s">
        <v>1742</v>
      </c>
    </row>
    <row r="82" spans="1:10">
      <c r="A82" s="5" t="s">
        <v>1753</v>
      </c>
      <c r="B82" s="6">
        <v>44874.748218136578</v>
      </c>
      <c r="C82" s="5" t="s">
        <v>1740</v>
      </c>
      <c r="D82" s="7"/>
      <c r="E82" s="10"/>
      <c r="F82" s="8">
        <v>11723.7</v>
      </c>
      <c r="I82" s="11" t="s">
        <v>9</v>
      </c>
      <c r="J82" s="5" t="s">
        <v>1745</v>
      </c>
    </row>
    <row r="83" spans="1:10">
      <c r="A83" s="5" t="s">
        <v>1753</v>
      </c>
      <c r="B83" s="6">
        <v>44874.748218136578</v>
      </c>
      <c r="C83" s="5" t="s">
        <v>1740</v>
      </c>
      <c r="D83" s="7"/>
      <c r="E83" s="10"/>
      <c r="F83" s="8">
        <v>6356.2</v>
      </c>
      <c r="I83" s="11" t="s">
        <v>9</v>
      </c>
      <c r="J83" s="10" t="s">
        <v>1754</v>
      </c>
    </row>
    <row r="84" spans="1:10">
      <c r="A84" s="12" t="s">
        <v>21</v>
      </c>
      <c r="B84" s="3"/>
      <c r="C84" s="3"/>
      <c r="D84" s="7"/>
      <c r="E84" s="10"/>
      <c r="F84" s="19">
        <f>SUM(F81:G83)</f>
        <v>28017.100000000002</v>
      </c>
      <c r="H84" s="8"/>
      <c r="I84" s="11"/>
      <c r="J84" s="5"/>
    </row>
    <row r="85" spans="1:10" ht="15.75" customHeight="1">
      <c r="A85" s="13" t="s">
        <v>22</v>
      </c>
      <c r="B85" s="13" t="s">
        <v>23</v>
      </c>
      <c r="C85" s="13" t="s">
        <v>24</v>
      </c>
      <c r="D85" s="14">
        <v>112210184</v>
      </c>
      <c r="E85" s="10"/>
      <c r="H85" s="8"/>
      <c r="I85" s="11"/>
      <c r="J85" s="5"/>
    </row>
    <row r="88" spans="1:10">
      <c r="A88" s="1" t="s">
        <v>0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3" t="s">
        <v>68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88" t="s">
        <v>0</v>
      </c>
      <c r="B90" s="88" t="s">
        <v>2</v>
      </c>
      <c r="C90" s="88" t="s">
        <v>3</v>
      </c>
      <c r="D90" s="88" t="s">
        <v>4</v>
      </c>
      <c r="E90" s="88" t="s">
        <v>5</v>
      </c>
      <c r="F90" s="88" t="s">
        <v>6</v>
      </c>
      <c r="G90" s="90"/>
      <c r="H90" s="91"/>
      <c r="I90" s="88" t="s">
        <v>7</v>
      </c>
      <c r="J90" s="88" t="s">
        <v>8</v>
      </c>
    </row>
    <row r="91" spans="1:10">
      <c r="A91" s="89"/>
      <c r="B91" s="89"/>
      <c r="C91" s="89"/>
      <c r="D91" s="89"/>
      <c r="E91" s="89"/>
      <c r="F91" s="4" t="s">
        <v>9</v>
      </c>
      <c r="G91" s="4" t="s">
        <v>10</v>
      </c>
      <c r="H91" s="4" t="s">
        <v>11</v>
      </c>
      <c r="I91" s="89"/>
      <c r="J91" s="89"/>
    </row>
    <row r="92" spans="1:10">
      <c r="A92" s="5" t="s">
        <v>1755</v>
      </c>
      <c r="B92" s="6">
        <v>44875.731441770833</v>
      </c>
      <c r="C92" s="5" t="s">
        <v>1740</v>
      </c>
      <c r="D92" s="7">
        <v>2999435000</v>
      </c>
      <c r="E92" s="5" t="s">
        <v>1744</v>
      </c>
      <c r="H92" s="8">
        <v>17509.21</v>
      </c>
      <c r="I92" s="5" t="s">
        <v>15</v>
      </c>
      <c r="J92" s="5" t="s">
        <v>1741</v>
      </c>
    </row>
    <row r="93" spans="1:10">
      <c r="A93" s="5" t="s">
        <v>1755</v>
      </c>
      <c r="B93" s="6">
        <v>44875.731441770833</v>
      </c>
      <c r="C93" s="5" t="s">
        <v>1740</v>
      </c>
      <c r="D93" s="7">
        <v>3001935728</v>
      </c>
      <c r="E93" s="5" t="s">
        <v>1744</v>
      </c>
      <c r="H93" s="8">
        <v>1175.76</v>
      </c>
      <c r="I93" s="5" t="s">
        <v>15</v>
      </c>
      <c r="J93" s="5" t="s">
        <v>1741</v>
      </c>
    </row>
    <row r="94" spans="1:10">
      <c r="A94" s="5" t="s">
        <v>1755</v>
      </c>
      <c r="B94" s="6">
        <v>44875.731441770833</v>
      </c>
      <c r="C94" s="5" t="s">
        <v>1740</v>
      </c>
      <c r="D94" s="9">
        <v>45132943994</v>
      </c>
      <c r="E94" s="10" t="s">
        <v>1747</v>
      </c>
      <c r="H94" s="8">
        <v>424</v>
      </c>
      <c r="I94" s="5" t="s">
        <v>15</v>
      </c>
      <c r="J94" s="5" t="s">
        <v>1742</v>
      </c>
    </row>
    <row r="95" spans="1:10">
      <c r="A95" s="5" t="s">
        <v>1756</v>
      </c>
      <c r="B95" s="6">
        <v>44875.731441770833</v>
      </c>
      <c r="C95" s="5" t="s">
        <v>1740</v>
      </c>
      <c r="D95" s="7"/>
      <c r="E95" s="10"/>
      <c r="F95" s="8">
        <v>4512.3</v>
      </c>
      <c r="I95" s="11" t="s">
        <v>9</v>
      </c>
      <c r="J95" s="10" t="s">
        <v>1754</v>
      </c>
    </row>
    <row r="96" spans="1:10">
      <c r="A96" s="5" t="s">
        <v>1755</v>
      </c>
      <c r="B96" s="6">
        <v>44875.731441770833</v>
      </c>
      <c r="C96" s="5" t="s">
        <v>1740</v>
      </c>
      <c r="D96" s="7"/>
      <c r="E96" s="10"/>
      <c r="F96" s="8">
        <v>64930</v>
      </c>
      <c r="I96" s="11" t="s">
        <v>9</v>
      </c>
      <c r="J96" s="5" t="s">
        <v>1741</v>
      </c>
    </row>
    <row r="97" spans="1:10">
      <c r="A97" s="5" t="s">
        <v>1755</v>
      </c>
      <c r="B97" s="6">
        <v>44875.731441770833</v>
      </c>
      <c r="C97" s="5" t="s">
        <v>1740</v>
      </c>
      <c r="D97" s="7"/>
      <c r="E97" s="10"/>
      <c r="F97" s="8">
        <v>8250</v>
      </c>
      <c r="I97" s="11" t="s">
        <v>9</v>
      </c>
      <c r="J97" s="5" t="s">
        <v>1742</v>
      </c>
    </row>
    <row r="98" spans="1:10">
      <c r="A98" s="5" t="s">
        <v>1755</v>
      </c>
      <c r="B98" s="6">
        <v>44875.731441770833</v>
      </c>
      <c r="C98" s="5" t="s">
        <v>1740</v>
      </c>
      <c r="D98" s="7"/>
      <c r="E98" s="10"/>
      <c r="F98" s="8">
        <v>50008.5</v>
      </c>
      <c r="I98" s="11" t="s">
        <v>9</v>
      </c>
      <c r="J98" s="5" t="s">
        <v>1745</v>
      </c>
    </row>
    <row r="99" spans="1:10">
      <c r="A99" s="5" t="s">
        <v>1755</v>
      </c>
      <c r="B99" s="6">
        <v>44875.731441770833</v>
      </c>
      <c r="C99" s="5" t="s">
        <v>1740</v>
      </c>
      <c r="D99" s="7"/>
      <c r="E99" s="10"/>
      <c r="F99" s="8">
        <v>2248.5</v>
      </c>
      <c r="I99" s="11" t="s">
        <v>9</v>
      </c>
      <c r="J99" s="10" t="s">
        <v>1751</v>
      </c>
    </row>
    <row r="100" spans="1:10">
      <c r="A100" s="12" t="s">
        <v>21</v>
      </c>
      <c r="B100" s="3"/>
      <c r="C100" s="3"/>
      <c r="D100" s="7"/>
      <c r="E100" s="10"/>
      <c r="F100" s="19">
        <f>SUM(F92:G99)</f>
        <v>129949.3</v>
      </c>
      <c r="H100" s="8"/>
      <c r="I100" s="11"/>
      <c r="J100" s="5"/>
    </row>
    <row r="101" spans="1:10" ht="15.75" customHeight="1">
      <c r="A101" s="13" t="s">
        <v>22</v>
      </c>
      <c r="B101" s="13" t="s">
        <v>23</v>
      </c>
      <c r="C101" s="13" t="s">
        <v>24</v>
      </c>
      <c r="D101" s="14">
        <v>112210186</v>
      </c>
      <c r="E101" s="10"/>
      <c r="H101" s="8"/>
      <c r="I101" s="11"/>
      <c r="J101" s="5"/>
    </row>
    <row r="104" spans="1:10">
      <c r="A104" s="1" t="s">
        <v>0</v>
      </c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3" t="s">
        <v>72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88" t="s">
        <v>0</v>
      </c>
      <c r="B106" s="88" t="s">
        <v>2</v>
      </c>
      <c r="C106" s="88" t="s">
        <v>3</v>
      </c>
      <c r="D106" s="88" t="s">
        <v>4</v>
      </c>
      <c r="E106" s="88" t="s">
        <v>5</v>
      </c>
      <c r="F106" s="88" t="s">
        <v>6</v>
      </c>
      <c r="G106" s="90"/>
      <c r="H106" s="91"/>
      <c r="I106" s="88" t="s">
        <v>7</v>
      </c>
      <c r="J106" s="88" t="s">
        <v>8</v>
      </c>
    </row>
    <row r="107" spans="1:10">
      <c r="A107" s="89"/>
      <c r="B107" s="89"/>
      <c r="C107" s="89"/>
      <c r="D107" s="89"/>
      <c r="E107" s="89"/>
      <c r="F107" s="4" t="s">
        <v>9</v>
      </c>
      <c r="G107" s="4" t="s">
        <v>10</v>
      </c>
      <c r="H107" s="4" t="s">
        <v>11</v>
      </c>
      <c r="I107" s="89"/>
      <c r="J107" s="89"/>
    </row>
    <row r="108" spans="1:10">
      <c r="A108" s="5" t="s">
        <v>1757</v>
      </c>
      <c r="B108" s="6">
        <v>44876.746946782398</v>
      </c>
      <c r="C108" s="5" t="s">
        <v>1740</v>
      </c>
      <c r="D108" s="7"/>
      <c r="E108" s="10"/>
      <c r="F108" s="8">
        <v>13015</v>
      </c>
      <c r="I108" s="11" t="s">
        <v>9</v>
      </c>
      <c r="J108" s="5" t="s">
        <v>1742</v>
      </c>
    </row>
    <row r="109" spans="1:10">
      <c r="A109" s="5" t="s">
        <v>1757</v>
      </c>
      <c r="B109" s="6">
        <v>44876.746946782398</v>
      </c>
      <c r="C109" s="5" t="s">
        <v>1740</v>
      </c>
      <c r="D109" s="7"/>
      <c r="E109" s="10"/>
      <c r="F109" s="8">
        <v>7695.5</v>
      </c>
      <c r="I109" s="11" t="s">
        <v>9</v>
      </c>
      <c r="J109" s="5" t="s">
        <v>1745</v>
      </c>
    </row>
    <row r="110" spans="1:10">
      <c r="A110" s="12" t="s">
        <v>21</v>
      </c>
      <c r="B110" s="3"/>
      <c r="C110" s="3"/>
      <c r="D110" s="7"/>
      <c r="E110" s="10"/>
      <c r="F110" s="20">
        <f>SUM(F108:G109)</f>
        <v>20710.5</v>
      </c>
      <c r="H110" s="8"/>
      <c r="I110" s="11"/>
      <c r="J110" s="5"/>
    </row>
    <row r="111" spans="1:10" ht="15.75" customHeight="1">
      <c r="A111" s="13" t="s">
        <v>22</v>
      </c>
      <c r="B111" s="13" t="s">
        <v>23</v>
      </c>
      <c r="C111" s="13" t="s">
        <v>24</v>
      </c>
      <c r="D111" s="14">
        <v>112217643</v>
      </c>
      <c r="E111" s="10"/>
      <c r="H111" s="8"/>
      <c r="I111" s="11"/>
      <c r="J111" s="5"/>
    </row>
    <row r="112" spans="1:10">
      <c r="A112" s="5"/>
      <c r="B112" s="6"/>
      <c r="C112" s="5"/>
      <c r="D112" s="7"/>
      <c r="E112" s="10"/>
      <c r="H112" s="8"/>
      <c r="I112" s="11"/>
      <c r="J112" s="5"/>
    </row>
    <row r="113" spans="1:10">
      <c r="A113" s="5"/>
      <c r="B113" s="6"/>
      <c r="C113" s="5"/>
      <c r="D113" s="7"/>
      <c r="E113" s="10"/>
      <c r="H113" s="8"/>
      <c r="I113" s="11"/>
      <c r="J113" s="5"/>
    </row>
    <row r="114" spans="1:10">
      <c r="A114" s="1" t="s">
        <v>0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3" t="s">
        <v>77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88" t="s">
        <v>0</v>
      </c>
      <c r="B116" s="88" t="s">
        <v>2</v>
      </c>
      <c r="C116" s="88" t="s">
        <v>3</v>
      </c>
      <c r="D116" s="88" t="s">
        <v>4</v>
      </c>
      <c r="E116" s="88" t="s">
        <v>5</v>
      </c>
      <c r="F116" s="88" t="s">
        <v>6</v>
      </c>
      <c r="G116" s="90"/>
      <c r="H116" s="91"/>
      <c r="I116" s="88" t="s">
        <v>7</v>
      </c>
      <c r="J116" s="88" t="s">
        <v>8</v>
      </c>
    </row>
    <row r="117" spans="1:10">
      <c r="A117" s="89"/>
      <c r="B117" s="89"/>
      <c r="C117" s="89"/>
      <c r="D117" s="89"/>
      <c r="E117" s="89"/>
      <c r="F117" s="4" t="s">
        <v>9</v>
      </c>
      <c r="G117" s="4" t="s">
        <v>10</v>
      </c>
      <c r="H117" s="4" t="s">
        <v>11</v>
      </c>
      <c r="I117" s="89"/>
      <c r="J117" s="89"/>
    </row>
    <row r="118" spans="1:10">
      <c r="A118" s="5" t="s">
        <v>1758</v>
      </c>
      <c r="B118" s="6">
        <v>44877.611095023152</v>
      </c>
      <c r="C118" s="5" t="s">
        <v>1740</v>
      </c>
      <c r="D118" s="7"/>
      <c r="E118" s="10"/>
      <c r="F118" s="8">
        <v>14870</v>
      </c>
      <c r="I118" s="11" t="s">
        <v>9</v>
      </c>
      <c r="J118" s="5" t="s">
        <v>1745</v>
      </c>
    </row>
    <row r="119" spans="1:10">
      <c r="A119" s="12" t="s">
        <v>21</v>
      </c>
      <c r="B119" s="3"/>
      <c r="C119" s="3"/>
      <c r="D119" s="7"/>
      <c r="E119" s="10"/>
      <c r="H119" s="8"/>
      <c r="I119" s="11"/>
      <c r="J119" s="5"/>
    </row>
    <row r="120" spans="1:10" ht="15.75" customHeight="1">
      <c r="A120" s="13" t="s">
        <v>22</v>
      </c>
      <c r="B120" s="13" t="s">
        <v>23</v>
      </c>
      <c r="C120" s="13" t="s">
        <v>24</v>
      </c>
      <c r="D120" s="14">
        <v>112217650</v>
      </c>
      <c r="E120" s="10"/>
      <c r="H120" s="8"/>
      <c r="I120" s="11"/>
      <c r="J120" s="5"/>
    </row>
    <row r="123" spans="1:10">
      <c r="A123" s="1" t="s">
        <v>0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3" t="s">
        <v>80</v>
      </c>
      <c r="B124" s="2"/>
      <c r="C124" s="2"/>
      <c r="D124" s="2"/>
      <c r="E124" s="2"/>
      <c r="F124" s="2"/>
      <c r="G124" s="2"/>
      <c r="H124" s="2"/>
      <c r="I124" s="2"/>
      <c r="J124" s="2"/>
    </row>
    <row r="125" spans="1:10">
      <c r="A125" s="88" t="s">
        <v>0</v>
      </c>
      <c r="B125" s="88" t="s">
        <v>2</v>
      </c>
      <c r="C125" s="88" t="s">
        <v>3</v>
      </c>
      <c r="D125" s="88" t="s">
        <v>4</v>
      </c>
      <c r="E125" s="88" t="s">
        <v>5</v>
      </c>
      <c r="F125" s="88" t="s">
        <v>6</v>
      </c>
      <c r="G125" s="90"/>
      <c r="H125" s="91"/>
      <c r="I125" s="88" t="s">
        <v>7</v>
      </c>
      <c r="J125" s="88" t="s">
        <v>8</v>
      </c>
    </row>
    <row r="126" spans="1:10">
      <c r="A126" s="89"/>
      <c r="B126" s="89"/>
      <c r="C126" s="89"/>
      <c r="D126" s="89"/>
      <c r="E126" s="89"/>
      <c r="F126" s="4" t="s">
        <v>9</v>
      </c>
      <c r="G126" s="4" t="s">
        <v>10</v>
      </c>
      <c r="H126" s="4" t="s">
        <v>11</v>
      </c>
      <c r="I126" s="89"/>
      <c r="J126" s="89"/>
    </row>
    <row r="127" spans="1:10">
      <c r="A127" s="5" t="s">
        <v>1759</v>
      </c>
      <c r="B127" s="6">
        <v>44879.739356712962</v>
      </c>
      <c r="C127" s="5" t="s">
        <v>1740</v>
      </c>
      <c r="D127" s="7">
        <v>3003555128</v>
      </c>
      <c r="E127" s="5" t="s">
        <v>1744</v>
      </c>
      <c r="H127" s="8">
        <v>7992.26</v>
      </c>
      <c r="I127" s="5" t="s">
        <v>15</v>
      </c>
      <c r="J127" s="5" t="s">
        <v>1741</v>
      </c>
    </row>
    <row r="128" spans="1:10">
      <c r="A128" s="5" t="s">
        <v>1759</v>
      </c>
      <c r="B128" s="6">
        <v>44879.739356712962</v>
      </c>
      <c r="C128" s="5" t="s">
        <v>1740</v>
      </c>
      <c r="D128" s="7">
        <v>3007599810</v>
      </c>
      <c r="E128" s="5" t="s">
        <v>1744</v>
      </c>
      <c r="H128" s="8">
        <v>10844.61</v>
      </c>
      <c r="I128" s="5" t="s">
        <v>15</v>
      </c>
      <c r="J128" s="10" t="s">
        <v>1754</v>
      </c>
    </row>
    <row r="129" spans="1:10">
      <c r="A129" s="5" t="s">
        <v>1759</v>
      </c>
      <c r="B129" s="6">
        <v>44879.739356712962</v>
      </c>
      <c r="C129" s="5" t="s">
        <v>1740</v>
      </c>
      <c r="D129" s="7">
        <v>360456</v>
      </c>
      <c r="E129" s="10" t="s">
        <v>1747</v>
      </c>
      <c r="H129" s="8">
        <v>500</v>
      </c>
      <c r="I129" s="5" t="s">
        <v>15</v>
      </c>
      <c r="J129" s="5" t="s">
        <v>1745</v>
      </c>
    </row>
    <row r="130" spans="1:10">
      <c r="A130" s="5" t="s">
        <v>1759</v>
      </c>
      <c r="B130" s="6">
        <v>44879.739356712962</v>
      </c>
      <c r="C130" s="5" t="s">
        <v>1740</v>
      </c>
      <c r="D130" s="7"/>
      <c r="E130" s="10"/>
      <c r="F130" s="8">
        <v>73209.399999999994</v>
      </c>
      <c r="I130" s="11" t="s">
        <v>9</v>
      </c>
      <c r="J130" s="5" t="s">
        <v>1741</v>
      </c>
    </row>
    <row r="131" spans="1:10">
      <c r="A131" s="5" t="s">
        <v>1759</v>
      </c>
      <c r="B131" s="6">
        <v>44879.739356712962</v>
      </c>
      <c r="C131" s="5" t="s">
        <v>1740</v>
      </c>
      <c r="D131" s="7"/>
      <c r="E131" s="10"/>
      <c r="F131" s="8">
        <v>34542.9</v>
      </c>
      <c r="I131" s="11" t="s">
        <v>9</v>
      </c>
      <c r="J131" s="5" t="s">
        <v>1742</v>
      </c>
    </row>
    <row r="132" spans="1:10">
      <c r="A132" s="5" t="s">
        <v>1759</v>
      </c>
      <c r="B132" s="6">
        <v>44879.739356712962</v>
      </c>
      <c r="C132" s="5" t="s">
        <v>1740</v>
      </c>
      <c r="D132" s="7"/>
      <c r="E132" s="10"/>
      <c r="F132" s="8">
        <v>12857.5</v>
      </c>
      <c r="I132" s="11" t="s">
        <v>9</v>
      </c>
      <c r="J132" s="5" t="s">
        <v>1745</v>
      </c>
    </row>
    <row r="133" spans="1:10">
      <c r="A133" s="12" t="s">
        <v>21</v>
      </c>
      <c r="B133" s="3"/>
      <c r="C133" s="3"/>
      <c r="D133" s="7"/>
      <c r="E133" s="10"/>
      <c r="F133" s="20">
        <f>SUM(F127:G132)</f>
        <v>120609.79999999999</v>
      </c>
      <c r="H133" s="8"/>
      <c r="I133" s="11"/>
      <c r="J133" s="5"/>
    </row>
    <row r="134" spans="1:10" ht="15.75" customHeight="1">
      <c r="A134" s="13" t="s">
        <v>22</v>
      </c>
      <c r="B134" s="13" t="s">
        <v>23</v>
      </c>
      <c r="C134" s="13" t="s">
        <v>24</v>
      </c>
      <c r="D134" s="14">
        <v>112232921</v>
      </c>
      <c r="E134" s="10"/>
      <c r="H134" s="8"/>
      <c r="I134" s="11"/>
      <c r="J134" s="5"/>
    </row>
    <row r="137" spans="1:10">
      <c r="A137" s="1" t="s">
        <v>0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3" t="s">
        <v>83</v>
      </c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A139" s="88" t="s">
        <v>0</v>
      </c>
      <c r="B139" s="88" t="s">
        <v>2</v>
      </c>
      <c r="C139" s="88" t="s">
        <v>3</v>
      </c>
      <c r="D139" s="88" t="s">
        <v>4</v>
      </c>
      <c r="E139" s="88" t="s">
        <v>5</v>
      </c>
      <c r="F139" s="88" t="s">
        <v>6</v>
      </c>
      <c r="G139" s="90"/>
      <c r="H139" s="91"/>
      <c r="I139" s="88" t="s">
        <v>7</v>
      </c>
      <c r="J139" s="88" t="s">
        <v>8</v>
      </c>
    </row>
    <row r="140" spans="1:10">
      <c r="A140" s="89"/>
      <c r="B140" s="89"/>
      <c r="C140" s="89"/>
      <c r="D140" s="89"/>
      <c r="E140" s="89"/>
      <c r="F140" s="4" t="s">
        <v>9</v>
      </c>
      <c r="G140" s="4" t="s">
        <v>10</v>
      </c>
      <c r="H140" s="4" t="s">
        <v>11</v>
      </c>
      <c r="I140" s="89"/>
      <c r="J140" s="89"/>
    </row>
    <row r="141" spans="1:10">
      <c r="A141" s="5" t="s">
        <v>1760</v>
      </c>
      <c r="B141" s="6">
        <v>44880.746896574077</v>
      </c>
      <c r="C141" s="5" t="s">
        <v>1740</v>
      </c>
      <c r="D141" s="7"/>
      <c r="E141" s="10"/>
      <c r="F141" s="8">
        <v>10430.6</v>
      </c>
      <c r="I141" s="11" t="s">
        <v>9</v>
      </c>
      <c r="J141" s="5" t="s">
        <v>1742</v>
      </c>
    </row>
    <row r="142" spans="1:10">
      <c r="A142" s="5" t="s">
        <v>1760</v>
      </c>
      <c r="B142" s="6">
        <v>44880.746896574077</v>
      </c>
      <c r="C142" s="5" t="s">
        <v>1740</v>
      </c>
      <c r="D142" s="7"/>
      <c r="E142" s="10"/>
      <c r="F142" s="8">
        <v>35882.199999999997</v>
      </c>
      <c r="I142" s="11" t="s">
        <v>9</v>
      </c>
      <c r="J142" s="5" t="s">
        <v>1745</v>
      </c>
    </row>
    <row r="143" spans="1:10">
      <c r="A143" s="5" t="s">
        <v>1760</v>
      </c>
      <c r="B143" s="6">
        <v>44880.746896574077</v>
      </c>
      <c r="C143" s="5" t="s">
        <v>1740</v>
      </c>
      <c r="D143" s="7"/>
      <c r="E143" s="10"/>
      <c r="F143" s="8">
        <v>3100</v>
      </c>
      <c r="I143" s="11" t="s">
        <v>9</v>
      </c>
      <c r="J143" s="10" t="s">
        <v>1751</v>
      </c>
    </row>
    <row r="144" spans="1:10">
      <c r="A144" s="12" t="s">
        <v>21</v>
      </c>
      <c r="B144" s="3"/>
      <c r="C144" s="3"/>
      <c r="D144" s="7"/>
      <c r="E144" s="10"/>
      <c r="F144" s="20">
        <f>SUM(F141:G143)</f>
        <v>49412.799999999996</v>
      </c>
      <c r="H144" s="8"/>
      <c r="I144" s="11"/>
      <c r="J144" s="10"/>
    </row>
    <row r="145" spans="1:10" ht="15.75" customHeight="1">
      <c r="A145" s="13" t="s">
        <v>22</v>
      </c>
      <c r="B145" s="13" t="s">
        <v>23</v>
      </c>
      <c r="C145" s="13" t="s">
        <v>24</v>
      </c>
      <c r="D145" s="14">
        <v>112232922</v>
      </c>
      <c r="E145" s="10"/>
      <c r="H145" s="8"/>
      <c r="I145" s="11"/>
      <c r="J145" s="10"/>
    </row>
    <row r="148" spans="1:10">
      <c r="A148" s="1" t="s">
        <v>0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3" t="s">
        <v>86</v>
      </c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88" t="s">
        <v>0</v>
      </c>
      <c r="B150" s="88" t="s">
        <v>2</v>
      </c>
      <c r="C150" s="88" t="s">
        <v>3</v>
      </c>
      <c r="D150" s="88" t="s">
        <v>4</v>
      </c>
      <c r="E150" s="88" t="s">
        <v>5</v>
      </c>
      <c r="F150" s="88" t="s">
        <v>6</v>
      </c>
      <c r="G150" s="90"/>
      <c r="H150" s="91"/>
      <c r="I150" s="88" t="s">
        <v>7</v>
      </c>
      <c r="J150" s="88" t="s">
        <v>8</v>
      </c>
    </row>
    <row r="151" spans="1:10">
      <c r="A151" s="89"/>
      <c r="B151" s="89"/>
      <c r="C151" s="89"/>
      <c r="D151" s="89"/>
      <c r="E151" s="89"/>
      <c r="F151" s="4" t="s">
        <v>9</v>
      </c>
      <c r="G151" s="4" t="s">
        <v>10</v>
      </c>
      <c r="H151" s="4" t="s">
        <v>11</v>
      </c>
      <c r="I151" s="89"/>
      <c r="J151" s="89"/>
    </row>
    <row r="152" spans="1:10">
      <c r="A152" s="5" t="s">
        <v>1761</v>
      </c>
      <c r="B152" s="6">
        <v>44881.778378993047</v>
      </c>
      <c r="C152" s="5" t="s">
        <v>1740</v>
      </c>
      <c r="D152" s="7">
        <v>28332410</v>
      </c>
      <c r="E152" s="5" t="s">
        <v>1744</v>
      </c>
      <c r="H152" s="8">
        <v>3000</v>
      </c>
      <c r="I152" s="5" t="s">
        <v>15</v>
      </c>
      <c r="J152" s="5" t="s">
        <v>1741</v>
      </c>
    </row>
    <row r="153" spans="1:10">
      <c r="A153" s="5" t="s">
        <v>1761</v>
      </c>
      <c r="B153" s="6">
        <v>44881.778378993047</v>
      </c>
      <c r="C153" s="5" t="s">
        <v>1740</v>
      </c>
      <c r="D153" s="9">
        <v>58670115936</v>
      </c>
      <c r="E153" s="10" t="s">
        <v>1747</v>
      </c>
      <c r="H153" s="8">
        <v>7718.68</v>
      </c>
      <c r="I153" s="5" t="s">
        <v>15</v>
      </c>
      <c r="J153" s="5" t="s">
        <v>1745</v>
      </c>
    </row>
    <row r="154" spans="1:10">
      <c r="A154" s="5" t="s">
        <v>1761</v>
      </c>
      <c r="B154" s="6">
        <v>44881.778378993047</v>
      </c>
      <c r="C154" s="5" t="s">
        <v>1740</v>
      </c>
      <c r="D154" s="7"/>
      <c r="E154" s="10"/>
      <c r="F154" s="8">
        <v>55971.5</v>
      </c>
      <c r="I154" s="11" t="s">
        <v>9</v>
      </c>
      <c r="J154" s="5" t="s">
        <v>1741</v>
      </c>
    </row>
    <row r="155" spans="1:10">
      <c r="A155" s="5" t="s">
        <v>1761</v>
      </c>
      <c r="B155" s="6">
        <v>44881.778378993047</v>
      </c>
      <c r="C155" s="5" t="s">
        <v>1740</v>
      </c>
      <c r="D155" s="7"/>
      <c r="E155" s="10"/>
      <c r="F155" s="8">
        <v>7570.1</v>
      </c>
      <c r="I155" s="11" t="s">
        <v>9</v>
      </c>
      <c r="J155" s="5" t="s">
        <v>1742</v>
      </c>
    </row>
    <row r="156" spans="1:10">
      <c r="A156" s="5" t="s">
        <v>1761</v>
      </c>
      <c r="B156" s="6">
        <v>44881.778378993047</v>
      </c>
      <c r="C156" s="5" t="s">
        <v>1740</v>
      </c>
      <c r="D156" s="7"/>
      <c r="E156" s="10"/>
      <c r="F156" s="8">
        <v>30014.9</v>
      </c>
      <c r="I156" s="11" t="s">
        <v>9</v>
      </c>
      <c r="J156" s="5" t="s">
        <v>1745</v>
      </c>
    </row>
    <row r="157" spans="1:10">
      <c r="A157" s="5" t="s">
        <v>1761</v>
      </c>
      <c r="B157" s="6">
        <v>44881.778378993047</v>
      </c>
      <c r="C157" s="5" t="s">
        <v>1740</v>
      </c>
      <c r="D157" s="7"/>
      <c r="E157" s="10"/>
      <c r="F157" s="8">
        <v>5853</v>
      </c>
      <c r="I157" s="11" t="s">
        <v>9</v>
      </c>
      <c r="J157" s="10" t="s">
        <v>1751</v>
      </c>
    </row>
    <row r="158" spans="1:10">
      <c r="A158" s="5" t="s">
        <v>1761</v>
      </c>
      <c r="B158" s="6">
        <v>44881.778378993047</v>
      </c>
      <c r="C158" s="5" t="s">
        <v>1740</v>
      </c>
      <c r="D158" s="7"/>
      <c r="E158" s="10"/>
      <c r="F158" s="8">
        <v>1419.2</v>
      </c>
      <c r="I158" s="11" t="s">
        <v>9</v>
      </c>
      <c r="J158" s="10" t="s">
        <v>1748</v>
      </c>
    </row>
    <row r="159" spans="1:10">
      <c r="A159" s="12" t="s">
        <v>21</v>
      </c>
      <c r="B159" s="3"/>
      <c r="C159" s="3"/>
      <c r="D159" s="26">
        <f>84472.7+16356</f>
        <v>100828.7</v>
      </c>
      <c r="E159" s="10"/>
      <c r="F159" s="20">
        <f>SUM(F152:G158)</f>
        <v>100828.7</v>
      </c>
      <c r="H159" s="8"/>
      <c r="I159" s="11"/>
      <c r="J159" s="5"/>
    </row>
    <row r="160" spans="1:10">
      <c r="A160" s="13" t="s">
        <v>22</v>
      </c>
      <c r="B160" s="13" t="s">
        <v>23</v>
      </c>
      <c r="C160" s="13" t="s">
        <v>24</v>
      </c>
      <c r="D160" s="7"/>
      <c r="E160" s="10"/>
      <c r="H160" s="8"/>
      <c r="I160" s="11"/>
      <c r="J160" s="5"/>
    </row>
    <row r="161" spans="1:10" ht="15.75" customHeight="1">
      <c r="A161" s="5"/>
      <c r="B161" s="6"/>
      <c r="C161" s="5"/>
      <c r="D161" s="14">
        <v>112260473</v>
      </c>
      <c r="E161" s="10"/>
      <c r="H161" s="8"/>
      <c r="I161" s="11"/>
      <c r="J161" s="5"/>
    </row>
    <row r="162" spans="1:10" ht="15.75" customHeight="1">
      <c r="D162" s="14">
        <v>112260504</v>
      </c>
    </row>
    <row r="163" spans="1:10">
      <c r="A163" s="62" t="s">
        <v>1762</v>
      </c>
      <c r="B163" s="63"/>
      <c r="C163" s="63"/>
    </row>
    <row r="166" spans="1:10">
      <c r="A166" s="1" t="s">
        <v>0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3" t="s">
        <v>90</v>
      </c>
      <c r="B167" s="2"/>
      <c r="C167" s="2"/>
      <c r="D167" s="2"/>
      <c r="E167" s="2"/>
      <c r="F167" s="2"/>
      <c r="G167" s="2"/>
      <c r="H167" s="2"/>
      <c r="I167" s="2"/>
      <c r="J167" s="2"/>
    </row>
    <row r="168" spans="1:10">
      <c r="A168" s="88" t="s">
        <v>0</v>
      </c>
      <c r="B168" s="88" t="s">
        <v>2</v>
      </c>
      <c r="C168" s="88" t="s">
        <v>3</v>
      </c>
      <c r="D168" s="88" t="s">
        <v>4</v>
      </c>
      <c r="E168" s="88" t="s">
        <v>5</v>
      </c>
      <c r="F168" s="88" t="s">
        <v>6</v>
      </c>
      <c r="G168" s="90"/>
      <c r="H168" s="91"/>
      <c r="I168" s="88" t="s">
        <v>7</v>
      </c>
      <c r="J168" s="88" t="s">
        <v>8</v>
      </c>
    </row>
    <row r="169" spans="1:10">
      <c r="A169" s="89"/>
      <c r="B169" s="89"/>
      <c r="C169" s="89"/>
      <c r="D169" s="89"/>
      <c r="E169" s="89"/>
      <c r="F169" s="4" t="s">
        <v>9</v>
      </c>
      <c r="G169" s="4" t="s">
        <v>10</v>
      </c>
      <c r="H169" s="4" t="s">
        <v>11</v>
      </c>
      <c r="I169" s="89"/>
      <c r="J169" s="89"/>
    </row>
    <row r="170" spans="1:10">
      <c r="A170" s="5" t="s">
        <v>1763</v>
      </c>
      <c r="B170" s="6">
        <v>44882.775307233787</v>
      </c>
      <c r="C170" s="5" t="s">
        <v>1740</v>
      </c>
      <c r="D170" s="9">
        <v>58610117609</v>
      </c>
      <c r="E170" s="10" t="s">
        <v>1747</v>
      </c>
      <c r="H170" s="8">
        <v>762</v>
      </c>
      <c r="I170" s="5" t="s">
        <v>15</v>
      </c>
      <c r="J170" s="5" t="s">
        <v>1745</v>
      </c>
    </row>
    <row r="171" spans="1:10">
      <c r="A171" s="5" t="s">
        <v>1763</v>
      </c>
      <c r="B171" s="6">
        <v>44882.775307233787</v>
      </c>
      <c r="C171" s="5" t="s">
        <v>1740</v>
      </c>
      <c r="D171" s="7"/>
      <c r="E171" s="10"/>
      <c r="F171" s="8">
        <v>4853.5</v>
      </c>
      <c r="I171" s="11" t="s">
        <v>9</v>
      </c>
      <c r="J171" s="5" t="s">
        <v>1742</v>
      </c>
    </row>
    <row r="172" spans="1:10">
      <c r="A172" s="5" t="s">
        <v>1763</v>
      </c>
      <c r="B172" s="6">
        <v>44882.775307233787</v>
      </c>
      <c r="C172" s="5" t="s">
        <v>1740</v>
      </c>
      <c r="D172" s="7"/>
      <c r="E172" s="10"/>
      <c r="F172" s="8">
        <v>32946.5</v>
      </c>
      <c r="I172" s="11" t="s">
        <v>9</v>
      </c>
      <c r="J172" s="5" t="s">
        <v>1745</v>
      </c>
    </row>
    <row r="173" spans="1:10">
      <c r="A173" s="5" t="s">
        <v>1763</v>
      </c>
      <c r="B173" s="6">
        <v>44882.775307233787</v>
      </c>
      <c r="C173" s="5" t="s">
        <v>1740</v>
      </c>
      <c r="D173" s="7"/>
      <c r="E173" s="10"/>
      <c r="F173" s="8">
        <v>10895</v>
      </c>
      <c r="I173" s="11" t="s">
        <v>9</v>
      </c>
      <c r="J173" s="10" t="s">
        <v>1754</v>
      </c>
    </row>
    <row r="174" spans="1:10">
      <c r="A174" s="12" t="s">
        <v>21</v>
      </c>
      <c r="B174" s="3"/>
      <c r="C174" s="3"/>
      <c r="D174" s="7"/>
      <c r="E174" s="10"/>
      <c r="F174" s="19">
        <f>SUM(F170:G173)</f>
        <v>48695</v>
      </c>
      <c r="H174" s="8"/>
      <c r="I174" s="11"/>
      <c r="J174" s="5"/>
    </row>
    <row r="175" spans="1:10" ht="15.75" customHeight="1">
      <c r="A175" s="13" t="s">
        <v>22</v>
      </c>
      <c r="B175" s="13" t="s">
        <v>23</v>
      </c>
      <c r="C175" s="13" t="s">
        <v>24</v>
      </c>
      <c r="D175" s="14">
        <v>112260474</v>
      </c>
      <c r="E175" s="10"/>
      <c r="H175" s="8"/>
      <c r="I175" s="11"/>
      <c r="J175" s="5"/>
    </row>
    <row r="178" spans="1:10">
      <c r="A178" s="1" t="s">
        <v>0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3" t="s">
        <v>94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88" t="s">
        <v>0</v>
      </c>
      <c r="B180" s="88" t="s">
        <v>2</v>
      </c>
      <c r="C180" s="88" t="s">
        <v>3</v>
      </c>
      <c r="D180" s="88" t="s">
        <v>4</v>
      </c>
      <c r="E180" s="88" t="s">
        <v>5</v>
      </c>
      <c r="F180" s="88" t="s">
        <v>6</v>
      </c>
      <c r="G180" s="90"/>
      <c r="H180" s="91"/>
      <c r="I180" s="88" t="s">
        <v>7</v>
      </c>
      <c r="J180" s="88" t="s">
        <v>8</v>
      </c>
    </row>
    <row r="181" spans="1:10">
      <c r="A181" s="89"/>
      <c r="B181" s="89"/>
      <c r="C181" s="89"/>
      <c r="D181" s="89"/>
      <c r="E181" s="89"/>
      <c r="F181" s="4" t="s">
        <v>9</v>
      </c>
      <c r="G181" s="4" t="s">
        <v>10</v>
      </c>
      <c r="H181" s="4" t="s">
        <v>11</v>
      </c>
      <c r="I181" s="89"/>
      <c r="J181" s="89"/>
    </row>
    <row r="182" spans="1:10">
      <c r="A182" s="5" t="s">
        <v>1764</v>
      </c>
      <c r="B182" s="6">
        <v>44883.702339178242</v>
      </c>
      <c r="C182" s="5" t="s">
        <v>1740</v>
      </c>
      <c r="D182" s="7">
        <v>4615074</v>
      </c>
      <c r="E182" s="5" t="s">
        <v>14</v>
      </c>
      <c r="H182" s="8">
        <v>307.05</v>
      </c>
      <c r="I182" s="5" t="s">
        <v>15</v>
      </c>
      <c r="J182" s="5" t="s">
        <v>1745</v>
      </c>
    </row>
    <row r="183" spans="1:10">
      <c r="A183" s="5" t="s">
        <v>1764</v>
      </c>
      <c r="B183" s="6">
        <v>44883.702339178242</v>
      </c>
      <c r="C183" s="5" t="s">
        <v>1740</v>
      </c>
      <c r="D183" s="7">
        <v>4615074</v>
      </c>
      <c r="E183" s="5" t="s">
        <v>14</v>
      </c>
      <c r="H183" s="8">
        <v>1082.42</v>
      </c>
      <c r="I183" s="5" t="s">
        <v>15</v>
      </c>
      <c r="J183" s="5" t="s">
        <v>1745</v>
      </c>
    </row>
    <row r="184" spans="1:10">
      <c r="A184" s="12" t="s">
        <v>21</v>
      </c>
      <c r="B184" s="3"/>
      <c r="C184" s="3"/>
      <c r="D184" s="7"/>
      <c r="E184" s="10"/>
      <c r="F184" s="47"/>
      <c r="G184" s="8"/>
      <c r="I184" s="11"/>
      <c r="J184" s="5"/>
    </row>
    <row r="185" spans="1:10">
      <c r="A185" s="13" t="s">
        <v>22</v>
      </c>
      <c r="B185" s="13" t="s">
        <v>23</v>
      </c>
      <c r="C185" s="13" t="s">
        <v>24</v>
      </c>
      <c r="D185" s="7"/>
      <c r="E185" s="10"/>
      <c r="G185" s="8"/>
      <c r="I185" s="11"/>
      <c r="J185" s="5"/>
    </row>
    <row r="186" spans="1:10">
      <c r="A186" s="22" t="s">
        <v>1151</v>
      </c>
      <c r="B186" s="23"/>
      <c r="C186" s="23"/>
    </row>
    <row r="187" spans="1:10">
      <c r="A187" s="24" t="s">
        <v>1765</v>
      </c>
      <c r="B187" s="23"/>
      <c r="C187" s="23"/>
    </row>
    <row r="188" spans="1:10">
      <c r="A188" s="5"/>
      <c r="B188" s="6"/>
      <c r="C188" s="5"/>
      <c r="D188" s="7"/>
      <c r="E188" s="10"/>
      <c r="G188" s="8"/>
      <c r="I188" s="11"/>
      <c r="J188" s="5"/>
    </row>
    <row r="189" spans="1:10">
      <c r="A189" s="1" t="s">
        <v>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3" t="s">
        <v>98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88" t="s">
        <v>0</v>
      </c>
      <c r="B191" s="88" t="s">
        <v>2</v>
      </c>
      <c r="C191" s="88" t="s">
        <v>3</v>
      </c>
      <c r="D191" s="88" t="s">
        <v>4</v>
      </c>
      <c r="E191" s="88" t="s">
        <v>5</v>
      </c>
      <c r="F191" s="88" t="s">
        <v>6</v>
      </c>
      <c r="G191" s="90"/>
      <c r="H191" s="91"/>
      <c r="I191" s="88" t="s">
        <v>7</v>
      </c>
      <c r="J191" s="88" t="s">
        <v>8</v>
      </c>
    </row>
    <row r="192" spans="1:10">
      <c r="A192" s="89"/>
      <c r="B192" s="89"/>
      <c r="C192" s="89"/>
      <c r="D192" s="89"/>
      <c r="E192" s="89"/>
      <c r="F192" s="4" t="s">
        <v>9</v>
      </c>
      <c r="G192" s="4" t="s">
        <v>10</v>
      </c>
      <c r="H192" s="4" t="s">
        <v>11</v>
      </c>
      <c r="I192" s="89"/>
      <c r="J192" s="89"/>
    </row>
    <row r="193" spans="1:10">
      <c r="A193" s="5" t="s">
        <v>1766</v>
      </c>
      <c r="B193" s="6">
        <v>44884.604287453702</v>
      </c>
      <c r="C193" s="5" t="s">
        <v>1740</v>
      </c>
      <c r="D193" s="7">
        <v>3011142237</v>
      </c>
      <c r="E193" s="5" t="s">
        <v>1744</v>
      </c>
      <c r="H193" s="8">
        <v>2500</v>
      </c>
      <c r="I193" s="5" t="s">
        <v>15</v>
      </c>
      <c r="J193" s="5" t="s">
        <v>1741</v>
      </c>
    </row>
    <row r="194" spans="1:10">
      <c r="A194" s="5" t="s">
        <v>1766</v>
      </c>
      <c r="B194" s="6">
        <v>44884.604287453702</v>
      </c>
      <c r="C194" s="5" t="s">
        <v>1740</v>
      </c>
      <c r="D194" s="7">
        <v>3010883448</v>
      </c>
      <c r="E194" s="5" t="s">
        <v>1744</v>
      </c>
      <c r="H194" s="8">
        <v>1213</v>
      </c>
      <c r="I194" s="5" t="s">
        <v>15</v>
      </c>
      <c r="J194" s="5" t="s">
        <v>1741</v>
      </c>
    </row>
    <row r="195" spans="1:10">
      <c r="A195" s="5" t="s">
        <v>1766</v>
      </c>
      <c r="B195" s="6">
        <v>44884.604287453702</v>
      </c>
      <c r="C195" s="5" t="s">
        <v>1740</v>
      </c>
      <c r="D195" s="7"/>
      <c r="E195" s="10"/>
      <c r="F195" s="8">
        <v>35630.199999999997</v>
      </c>
      <c r="I195" s="11" t="s">
        <v>9</v>
      </c>
      <c r="J195" s="5" t="s">
        <v>1741</v>
      </c>
    </row>
    <row r="196" spans="1:10">
      <c r="A196" s="5" t="s">
        <v>1766</v>
      </c>
      <c r="B196" s="6">
        <v>44884.604287453702</v>
      </c>
      <c r="C196" s="5" t="s">
        <v>1740</v>
      </c>
      <c r="D196" s="7"/>
      <c r="E196" s="10"/>
      <c r="F196" s="8">
        <v>28584.2</v>
      </c>
      <c r="I196" s="11" t="s">
        <v>9</v>
      </c>
      <c r="J196" s="5" t="s">
        <v>1745</v>
      </c>
    </row>
    <row r="197" spans="1:10">
      <c r="A197" s="5" t="s">
        <v>1766</v>
      </c>
      <c r="B197" s="6">
        <v>44884.604287453702</v>
      </c>
      <c r="C197" s="5" t="s">
        <v>1740</v>
      </c>
      <c r="D197" s="7"/>
      <c r="E197" s="10"/>
      <c r="F197" s="8">
        <v>14270</v>
      </c>
      <c r="I197" s="11" t="s">
        <v>9</v>
      </c>
      <c r="J197" s="10" t="s">
        <v>1754</v>
      </c>
    </row>
    <row r="198" spans="1:10">
      <c r="A198" s="12" t="s">
        <v>21</v>
      </c>
      <c r="B198" s="3"/>
      <c r="C198" s="3"/>
      <c r="D198" s="26">
        <f>71385.2+7099.2</f>
        <v>78484.399999999994</v>
      </c>
      <c r="E198" s="10"/>
      <c r="F198" s="20">
        <f>SUM(F193:G197)</f>
        <v>78484.399999999994</v>
      </c>
      <c r="G198" s="8"/>
      <c r="I198" s="11"/>
      <c r="J198" s="5"/>
    </row>
    <row r="199" spans="1:10">
      <c r="A199" s="13" t="s">
        <v>22</v>
      </c>
      <c r="B199" s="13" t="s">
        <v>23</v>
      </c>
      <c r="C199" s="13" t="s">
        <v>24</v>
      </c>
      <c r="D199" s="7"/>
      <c r="E199" s="10"/>
      <c r="G199" s="8"/>
      <c r="I199" s="11"/>
      <c r="J199" s="5"/>
    </row>
    <row r="200" spans="1:10" ht="15.75" customHeight="1">
      <c r="D200" s="14">
        <v>112260478</v>
      </c>
    </row>
    <row r="201" spans="1:10" ht="15.75" customHeight="1">
      <c r="D201" s="14">
        <v>112260505</v>
      </c>
    </row>
    <row r="203" spans="1:10">
      <c r="A203" s="1" t="s">
        <v>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3" t="s">
        <v>100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88" t="s">
        <v>0</v>
      </c>
      <c r="B205" s="88" t="s">
        <v>2</v>
      </c>
      <c r="C205" s="88" t="s">
        <v>3</v>
      </c>
      <c r="D205" s="88" t="s">
        <v>4</v>
      </c>
      <c r="E205" s="88" t="s">
        <v>5</v>
      </c>
      <c r="F205" s="88" t="s">
        <v>6</v>
      </c>
      <c r="G205" s="90"/>
      <c r="H205" s="91"/>
      <c r="I205" s="88" t="s">
        <v>7</v>
      </c>
      <c r="J205" s="88" t="s">
        <v>8</v>
      </c>
    </row>
    <row r="206" spans="1:10">
      <c r="A206" s="89"/>
      <c r="B206" s="89"/>
      <c r="C206" s="89"/>
      <c r="D206" s="89"/>
      <c r="E206" s="89"/>
      <c r="F206" s="4" t="s">
        <v>9</v>
      </c>
      <c r="G206" s="4" t="s">
        <v>10</v>
      </c>
      <c r="H206" s="4" t="s">
        <v>11</v>
      </c>
      <c r="I206" s="89"/>
      <c r="J206" s="89"/>
    </row>
    <row r="207" spans="1:10">
      <c r="A207" s="5" t="s">
        <v>1767</v>
      </c>
      <c r="B207" s="6">
        <v>44886.732497731478</v>
      </c>
      <c r="C207" s="5" t="s">
        <v>1740</v>
      </c>
      <c r="D207" s="9">
        <v>58640116869</v>
      </c>
      <c r="E207" s="10" t="s">
        <v>1747</v>
      </c>
      <c r="H207" s="8">
        <v>36491.33</v>
      </c>
      <c r="I207" s="5" t="s">
        <v>15</v>
      </c>
      <c r="J207" s="5" t="s">
        <v>1745</v>
      </c>
    </row>
    <row r="208" spans="1:10">
      <c r="A208" s="5" t="s">
        <v>1767</v>
      </c>
      <c r="B208" s="6">
        <v>44886.732497731478</v>
      </c>
      <c r="C208" s="5" t="s">
        <v>1740</v>
      </c>
      <c r="D208" s="7"/>
      <c r="E208" s="10"/>
      <c r="F208" s="8">
        <v>6038.3</v>
      </c>
      <c r="I208" s="11" t="s">
        <v>9</v>
      </c>
      <c r="J208" s="5" t="s">
        <v>1742</v>
      </c>
    </row>
    <row r="209" spans="1:10">
      <c r="A209" s="5" t="s">
        <v>1767</v>
      </c>
      <c r="B209" s="6">
        <v>44886.732497731478</v>
      </c>
      <c r="C209" s="5" t="s">
        <v>1740</v>
      </c>
      <c r="D209" s="7"/>
      <c r="E209" s="10"/>
      <c r="F209" s="8">
        <v>27719.5</v>
      </c>
      <c r="I209" s="11" t="s">
        <v>9</v>
      </c>
      <c r="J209" s="5" t="s">
        <v>1745</v>
      </c>
    </row>
    <row r="210" spans="1:10">
      <c r="A210" s="12" t="s">
        <v>21</v>
      </c>
      <c r="B210" s="3"/>
      <c r="C210" s="3"/>
      <c r="D210" s="7"/>
      <c r="E210" s="10"/>
      <c r="F210" s="19">
        <f>SUM(F207:G209)</f>
        <v>33757.800000000003</v>
      </c>
      <c r="H210" s="8"/>
      <c r="I210" s="11"/>
      <c r="J210" s="5"/>
    </row>
    <row r="211" spans="1:10" ht="15.75" customHeight="1">
      <c r="A211" s="13" t="s">
        <v>22</v>
      </c>
      <c r="B211" s="13" t="s">
        <v>23</v>
      </c>
      <c r="C211" s="13" t="s">
        <v>24</v>
      </c>
      <c r="D211" s="14">
        <v>112274009</v>
      </c>
      <c r="E211" s="10"/>
      <c r="H211" s="8"/>
      <c r="I211" s="11"/>
      <c r="J211" s="5"/>
    </row>
    <row r="214" spans="1:10">
      <c r="A214" s="1" t="s">
        <v>0</v>
      </c>
      <c r="B214" s="2"/>
      <c r="C214" s="2"/>
      <c r="D214" s="2"/>
      <c r="E214" s="2"/>
      <c r="F214" s="2"/>
      <c r="G214" s="2"/>
      <c r="H214" s="2"/>
      <c r="I214" s="2"/>
      <c r="J214" s="2"/>
    </row>
    <row r="215" spans="1:10">
      <c r="A215" s="3" t="s">
        <v>104</v>
      </c>
      <c r="B215" s="2"/>
      <c r="C215" s="2"/>
      <c r="D215" s="2"/>
      <c r="E215" s="2"/>
      <c r="F215" s="2"/>
      <c r="G215" s="2"/>
      <c r="H215" s="2"/>
      <c r="I215" s="2"/>
      <c r="J215" s="2"/>
    </row>
    <row r="216" spans="1:10">
      <c r="A216" s="88" t="s">
        <v>0</v>
      </c>
      <c r="B216" s="88" t="s">
        <v>2</v>
      </c>
      <c r="C216" s="88" t="s">
        <v>3</v>
      </c>
      <c r="D216" s="88" t="s">
        <v>4</v>
      </c>
      <c r="E216" s="88" t="s">
        <v>5</v>
      </c>
      <c r="F216" s="88" t="s">
        <v>6</v>
      </c>
      <c r="G216" s="90"/>
      <c r="H216" s="91"/>
      <c r="I216" s="88" t="s">
        <v>7</v>
      </c>
      <c r="J216" s="88" t="s">
        <v>8</v>
      </c>
    </row>
    <row r="217" spans="1:10">
      <c r="A217" s="89"/>
      <c r="B217" s="89"/>
      <c r="C217" s="89"/>
      <c r="D217" s="89"/>
      <c r="E217" s="89"/>
      <c r="F217" s="4" t="s">
        <v>9</v>
      </c>
      <c r="G217" s="4" t="s">
        <v>10</v>
      </c>
      <c r="H217" s="4" t="s">
        <v>11</v>
      </c>
      <c r="I217" s="89"/>
      <c r="J217" s="89"/>
    </row>
    <row r="218" spans="1:10">
      <c r="A218" s="5" t="s">
        <v>1768</v>
      </c>
      <c r="B218" s="6">
        <v>44887.714232233797</v>
      </c>
      <c r="C218" s="5" t="s">
        <v>1740</v>
      </c>
      <c r="D218" s="7"/>
      <c r="E218" s="10"/>
      <c r="F218" s="8">
        <v>10296</v>
      </c>
      <c r="I218" s="11" t="s">
        <v>9</v>
      </c>
      <c r="J218" s="5" t="s">
        <v>1742</v>
      </c>
    </row>
    <row r="219" spans="1:10">
      <c r="A219" s="5" t="s">
        <v>1769</v>
      </c>
      <c r="B219" s="6">
        <v>44887.714232233797</v>
      </c>
      <c r="C219" s="5" t="s">
        <v>1740</v>
      </c>
      <c r="D219" s="7"/>
      <c r="E219" s="10"/>
      <c r="F219" s="8">
        <v>15070.7</v>
      </c>
      <c r="I219" s="11" t="s">
        <v>9</v>
      </c>
      <c r="J219" s="5" t="s">
        <v>1745</v>
      </c>
    </row>
    <row r="220" spans="1:10">
      <c r="A220" s="12" t="s">
        <v>21</v>
      </c>
      <c r="B220" s="3"/>
      <c r="C220" s="3"/>
      <c r="D220" s="26">
        <f>24670.7+696</f>
        <v>25366.7</v>
      </c>
      <c r="E220" s="10"/>
      <c r="F220" s="19">
        <f>SUM(F218:G219)</f>
        <v>25366.7</v>
      </c>
      <c r="H220" s="8"/>
      <c r="I220" s="11"/>
      <c r="J220" s="5"/>
    </row>
    <row r="221" spans="1:10">
      <c r="A221" s="13" t="s">
        <v>22</v>
      </c>
      <c r="B221" s="13" t="s">
        <v>23</v>
      </c>
      <c r="C221" s="13" t="s">
        <v>24</v>
      </c>
      <c r="D221" s="7"/>
      <c r="E221" s="10"/>
      <c r="H221" s="8"/>
      <c r="I221" s="11"/>
      <c r="J221" s="5"/>
    </row>
    <row r="222" spans="1:10" ht="15.75" customHeight="1">
      <c r="A222" s="5"/>
      <c r="B222" s="6"/>
      <c r="C222" s="5"/>
      <c r="D222" s="14">
        <v>112274010</v>
      </c>
      <c r="E222" s="10"/>
      <c r="H222" s="8"/>
      <c r="I222" s="11"/>
      <c r="J222" s="5"/>
    </row>
    <row r="223" spans="1:10" ht="15.75" customHeight="1">
      <c r="D223" s="14">
        <v>112274034</v>
      </c>
    </row>
    <row r="225" spans="1:10">
      <c r="A225" s="1" t="s">
        <v>0</v>
      </c>
      <c r="B225" s="2"/>
      <c r="C225" s="2"/>
      <c r="D225" s="2"/>
      <c r="E225" s="2"/>
      <c r="F225" s="2"/>
      <c r="G225" s="2"/>
      <c r="H225" s="2"/>
      <c r="I225" s="2"/>
      <c r="J225" s="2"/>
    </row>
    <row r="226" spans="1:10">
      <c r="A226" s="3" t="s">
        <v>107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88" t="s">
        <v>0</v>
      </c>
      <c r="B227" s="88" t="s">
        <v>2</v>
      </c>
      <c r="C227" s="88" t="s">
        <v>3</v>
      </c>
      <c r="D227" s="88" t="s">
        <v>4</v>
      </c>
      <c r="E227" s="88" t="s">
        <v>5</v>
      </c>
      <c r="F227" s="88" t="s">
        <v>6</v>
      </c>
      <c r="G227" s="90"/>
      <c r="H227" s="91"/>
      <c r="I227" s="88" t="s">
        <v>7</v>
      </c>
      <c r="J227" s="88" t="s">
        <v>8</v>
      </c>
    </row>
    <row r="228" spans="1:10">
      <c r="A228" s="89"/>
      <c r="B228" s="89"/>
      <c r="C228" s="89"/>
      <c r="D228" s="89"/>
      <c r="E228" s="89"/>
      <c r="F228" s="4" t="s">
        <v>9</v>
      </c>
      <c r="G228" s="4" t="s">
        <v>10</v>
      </c>
      <c r="H228" s="4" t="s">
        <v>11</v>
      </c>
      <c r="I228" s="89"/>
      <c r="J228" s="89"/>
    </row>
    <row r="229" spans="1:10">
      <c r="A229" s="5" t="s">
        <v>1770</v>
      </c>
      <c r="B229" s="6">
        <v>44888.737439560187</v>
      </c>
      <c r="C229" s="5" t="s">
        <v>1740</v>
      </c>
      <c r="D229" s="7"/>
      <c r="E229" s="10"/>
      <c r="F229" s="8">
        <v>20759</v>
      </c>
      <c r="I229" s="11" t="s">
        <v>9</v>
      </c>
      <c r="J229" s="5" t="s">
        <v>1742</v>
      </c>
    </row>
    <row r="230" spans="1:10">
      <c r="A230" s="5" t="s">
        <v>1770</v>
      </c>
      <c r="B230" s="6">
        <v>44888.737439560187</v>
      </c>
      <c r="C230" s="5" t="s">
        <v>1740</v>
      </c>
      <c r="D230" s="7"/>
      <c r="E230" s="10"/>
      <c r="F230" s="8">
        <v>30836.799999999999</v>
      </c>
      <c r="I230" s="11" t="s">
        <v>9</v>
      </c>
      <c r="J230" s="5" t="s">
        <v>1745</v>
      </c>
    </row>
    <row r="231" spans="1:10">
      <c r="A231" s="12" t="s">
        <v>21</v>
      </c>
      <c r="B231" s="3"/>
      <c r="C231" s="3"/>
      <c r="D231" s="7"/>
      <c r="E231" s="10"/>
      <c r="F231" s="20">
        <f>SUM(F229:G230)</f>
        <v>51595.8</v>
      </c>
      <c r="H231" s="8"/>
      <c r="I231" s="11"/>
      <c r="J231" s="10"/>
    </row>
    <row r="232" spans="1:10" ht="15.75" customHeight="1">
      <c r="A232" s="13" t="s">
        <v>22</v>
      </c>
      <c r="B232" s="13" t="s">
        <v>23</v>
      </c>
      <c r="C232" s="13" t="s">
        <v>24</v>
      </c>
      <c r="D232" s="14">
        <v>112292133</v>
      </c>
      <c r="E232" s="10"/>
      <c r="H232" s="8"/>
      <c r="I232" s="11"/>
      <c r="J232" s="10"/>
    </row>
    <row r="235" spans="1:10">
      <c r="A235" s="1" t="s">
        <v>0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3" t="s">
        <v>110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88" t="s">
        <v>0</v>
      </c>
      <c r="B237" s="88" t="s">
        <v>2</v>
      </c>
      <c r="C237" s="88" t="s">
        <v>3</v>
      </c>
      <c r="D237" s="88" t="s">
        <v>4</v>
      </c>
      <c r="E237" s="88" t="s">
        <v>5</v>
      </c>
      <c r="F237" s="88" t="s">
        <v>6</v>
      </c>
      <c r="G237" s="90"/>
      <c r="H237" s="91"/>
      <c r="I237" s="88" t="s">
        <v>7</v>
      </c>
      <c r="J237" s="88" t="s">
        <v>8</v>
      </c>
    </row>
    <row r="238" spans="1:10">
      <c r="A238" s="89"/>
      <c r="B238" s="89"/>
      <c r="C238" s="89"/>
      <c r="D238" s="89"/>
      <c r="E238" s="89"/>
      <c r="F238" s="4" t="s">
        <v>9</v>
      </c>
      <c r="G238" s="4" t="s">
        <v>10</v>
      </c>
      <c r="H238" s="4" t="s">
        <v>11</v>
      </c>
      <c r="I238" s="89"/>
      <c r="J238" s="89"/>
    </row>
    <row r="239" spans="1:10">
      <c r="A239" s="5" t="s">
        <v>1771</v>
      </c>
      <c r="B239" s="6">
        <v>44889.766117106483</v>
      </c>
      <c r="C239" s="5" t="s">
        <v>1740</v>
      </c>
      <c r="D239" s="7">
        <v>3015844126</v>
      </c>
      <c r="E239" s="5" t="s">
        <v>1744</v>
      </c>
      <c r="H239" s="8">
        <v>3258.9</v>
      </c>
      <c r="I239" s="5" t="s">
        <v>15</v>
      </c>
      <c r="J239" s="5" t="s">
        <v>1741</v>
      </c>
    </row>
    <row r="240" spans="1:10">
      <c r="A240" s="5" t="s">
        <v>1771</v>
      </c>
      <c r="B240" s="6">
        <v>44889.766117106483</v>
      </c>
      <c r="C240" s="5" t="s">
        <v>1740</v>
      </c>
      <c r="D240" s="7">
        <v>3015844126</v>
      </c>
      <c r="E240" s="5" t="s">
        <v>1744</v>
      </c>
      <c r="H240" s="8">
        <v>541.44000000000005</v>
      </c>
      <c r="I240" s="5" t="s">
        <v>15</v>
      </c>
      <c r="J240" s="5" t="s">
        <v>1741</v>
      </c>
    </row>
    <row r="241" spans="1:10">
      <c r="A241" s="5" t="s">
        <v>1771</v>
      </c>
      <c r="B241" s="6">
        <v>44889.766117106483</v>
      </c>
      <c r="C241" s="5" t="s">
        <v>1740</v>
      </c>
      <c r="D241" s="9">
        <v>45123098680</v>
      </c>
      <c r="E241" s="10" t="s">
        <v>1747</v>
      </c>
      <c r="H241" s="8">
        <v>146</v>
      </c>
      <c r="I241" s="5" t="s">
        <v>15</v>
      </c>
      <c r="J241" s="5" t="s">
        <v>1742</v>
      </c>
    </row>
    <row r="242" spans="1:10">
      <c r="A242" s="5" t="s">
        <v>1771</v>
      </c>
      <c r="B242" s="6">
        <v>44889.766117106483</v>
      </c>
      <c r="C242" s="5" t="s">
        <v>1740</v>
      </c>
      <c r="D242" s="7"/>
      <c r="E242" s="10"/>
      <c r="F242" s="8">
        <v>48705.5</v>
      </c>
      <c r="I242" s="11" t="s">
        <v>9</v>
      </c>
      <c r="J242" s="5" t="s">
        <v>1741</v>
      </c>
    </row>
    <row r="243" spans="1:10">
      <c r="A243" s="5" t="s">
        <v>1771</v>
      </c>
      <c r="B243" s="6">
        <v>44889.766117106483</v>
      </c>
      <c r="C243" s="5" t="s">
        <v>1740</v>
      </c>
      <c r="D243" s="7"/>
      <c r="E243" s="10"/>
      <c r="F243" s="8">
        <v>15097</v>
      </c>
      <c r="I243" s="11" t="s">
        <v>9</v>
      </c>
      <c r="J243" s="5" t="s">
        <v>1742</v>
      </c>
    </row>
    <row r="244" spans="1:10">
      <c r="A244" s="5" t="s">
        <v>1771</v>
      </c>
      <c r="B244" s="6">
        <v>44889.766117106483</v>
      </c>
      <c r="C244" s="5" t="s">
        <v>1740</v>
      </c>
      <c r="D244" s="7"/>
      <c r="E244" s="10"/>
      <c r="F244" s="8">
        <v>30970.5</v>
      </c>
      <c r="I244" s="11" t="s">
        <v>9</v>
      </c>
      <c r="J244" s="5" t="s">
        <v>1745</v>
      </c>
    </row>
    <row r="245" spans="1:10">
      <c r="A245" s="12" t="s">
        <v>21</v>
      </c>
      <c r="B245" s="3"/>
      <c r="C245" s="3"/>
      <c r="D245" s="7"/>
      <c r="E245" s="10"/>
      <c r="F245" s="19">
        <f>SUM(F239:G244)</f>
        <v>94773</v>
      </c>
      <c r="H245" s="8"/>
      <c r="I245" s="11"/>
      <c r="J245" s="5"/>
    </row>
    <row r="246" spans="1:10" ht="15.75" customHeight="1">
      <c r="A246" s="13" t="s">
        <v>22</v>
      </c>
      <c r="B246" s="13" t="s">
        <v>23</v>
      </c>
      <c r="C246" s="13" t="s">
        <v>24</v>
      </c>
      <c r="D246" s="14">
        <v>112292134</v>
      </c>
      <c r="E246" s="10"/>
      <c r="H246" s="8"/>
      <c r="I246" s="11"/>
      <c r="J246" s="5"/>
    </row>
    <row r="249" spans="1:10">
      <c r="A249" s="1" t="s">
        <v>0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3" t="s">
        <v>115</v>
      </c>
      <c r="B250" s="2"/>
      <c r="C250" s="2"/>
      <c r="D250" s="2"/>
      <c r="E250" s="2"/>
      <c r="F250" s="2"/>
      <c r="G250" s="2"/>
      <c r="H250" s="2"/>
      <c r="I250" s="2"/>
      <c r="J250" s="2"/>
    </row>
    <row r="251" spans="1:10">
      <c r="A251" s="88" t="s">
        <v>0</v>
      </c>
      <c r="B251" s="88" t="s">
        <v>2</v>
      </c>
      <c r="C251" s="88" t="s">
        <v>3</v>
      </c>
      <c r="D251" s="88" t="s">
        <v>4</v>
      </c>
      <c r="E251" s="88" t="s">
        <v>5</v>
      </c>
      <c r="F251" s="88" t="s">
        <v>6</v>
      </c>
      <c r="G251" s="90"/>
      <c r="H251" s="91"/>
      <c r="I251" s="88" t="s">
        <v>7</v>
      </c>
      <c r="J251" s="88" t="s">
        <v>8</v>
      </c>
    </row>
    <row r="252" spans="1:10">
      <c r="A252" s="89"/>
      <c r="B252" s="89"/>
      <c r="C252" s="89"/>
      <c r="D252" s="89"/>
      <c r="E252" s="89"/>
      <c r="F252" s="4" t="s">
        <v>9</v>
      </c>
      <c r="G252" s="4" t="s">
        <v>10</v>
      </c>
      <c r="H252" s="4" t="s">
        <v>11</v>
      </c>
      <c r="I252" s="89"/>
      <c r="J252" s="89"/>
    </row>
    <row r="253" spans="1:10">
      <c r="A253" s="5" t="s">
        <v>1772</v>
      </c>
      <c r="B253" s="6">
        <v>44890.722654884259</v>
      </c>
      <c r="C253" s="5" t="s">
        <v>1740</v>
      </c>
      <c r="D253" s="7">
        <v>3018031626</v>
      </c>
      <c r="E253" s="5" t="s">
        <v>1744</v>
      </c>
      <c r="H253" s="8">
        <v>9100</v>
      </c>
      <c r="I253" s="5" t="s">
        <v>15</v>
      </c>
      <c r="J253" s="5" t="s">
        <v>1745</v>
      </c>
    </row>
    <row r="254" spans="1:10">
      <c r="A254" s="5" t="s">
        <v>1772</v>
      </c>
      <c r="B254" s="6">
        <v>44890.722654884259</v>
      </c>
      <c r="C254" s="5" t="s">
        <v>1740</v>
      </c>
      <c r="D254" s="7"/>
      <c r="E254" s="10"/>
      <c r="F254" s="8">
        <v>3538</v>
      </c>
      <c r="I254" s="11" t="s">
        <v>9</v>
      </c>
      <c r="J254" s="5" t="s">
        <v>1742</v>
      </c>
    </row>
    <row r="255" spans="1:10">
      <c r="A255" s="5" t="s">
        <v>1772</v>
      </c>
      <c r="B255" s="6">
        <v>44890.722654884259</v>
      </c>
      <c r="C255" s="5" t="s">
        <v>1740</v>
      </c>
      <c r="D255" s="7"/>
      <c r="E255" s="10"/>
      <c r="F255" s="8">
        <v>58116.5</v>
      </c>
      <c r="I255" s="11" t="s">
        <v>9</v>
      </c>
      <c r="J255" s="5" t="s">
        <v>1745</v>
      </c>
    </row>
    <row r="256" spans="1:10">
      <c r="A256" s="5" t="s">
        <v>1772</v>
      </c>
      <c r="B256" s="6">
        <v>44890.722654884259</v>
      </c>
      <c r="C256" s="5" t="s">
        <v>1740</v>
      </c>
      <c r="D256" s="7"/>
      <c r="E256" s="10"/>
      <c r="F256" s="8">
        <v>11306</v>
      </c>
      <c r="I256" s="11" t="s">
        <v>9</v>
      </c>
      <c r="J256" s="10" t="s">
        <v>1751</v>
      </c>
    </row>
    <row r="257" spans="1:10">
      <c r="A257" s="12" t="s">
        <v>21</v>
      </c>
      <c r="B257" s="3"/>
      <c r="C257" s="3"/>
      <c r="D257" s="7"/>
      <c r="E257" s="10"/>
      <c r="F257" s="19">
        <f>SUM(F253:G256)</f>
        <v>72960.5</v>
      </c>
      <c r="H257" s="8"/>
      <c r="I257" s="11"/>
      <c r="J257" s="5"/>
    </row>
    <row r="258" spans="1:10" ht="15.75" customHeight="1">
      <c r="A258" s="13" t="s">
        <v>22</v>
      </c>
      <c r="B258" s="13" t="s">
        <v>23</v>
      </c>
      <c r="C258" s="13" t="s">
        <v>24</v>
      </c>
      <c r="D258" s="14">
        <v>112300672</v>
      </c>
      <c r="E258" s="10"/>
      <c r="H258" s="8"/>
      <c r="I258" s="11"/>
      <c r="J258" s="5"/>
    </row>
    <row r="259" spans="1:10">
      <c r="A259" s="5"/>
      <c r="B259" s="6"/>
      <c r="C259" s="5"/>
      <c r="D259" s="7"/>
      <c r="E259" s="10"/>
      <c r="H259" s="8"/>
      <c r="I259" s="11"/>
      <c r="J259" s="5"/>
    </row>
    <row r="260" spans="1:10">
      <c r="A260" s="5"/>
      <c r="B260" s="6"/>
      <c r="C260" s="5"/>
      <c r="D260" s="7"/>
      <c r="E260" s="10"/>
      <c r="H260" s="8"/>
      <c r="I260" s="11"/>
      <c r="J260" s="5"/>
    </row>
    <row r="261" spans="1:10">
      <c r="A261" s="1" t="s">
        <v>0</v>
      </c>
      <c r="B261" s="2"/>
      <c r="C261" s="2"/>
      <c r="D261" s="2"/>
      <c r="E261" s="2"/>
      <c r="F261" s="2"/>
      <c r="G261" s="2"/>
      <c r="H261" s="2"/>
      <c r="I261" s="2"/>
      <c r="J261" s="2"/>
    </row>
    <row r="262" spans="1:10">
      <c r="A262" s="3" t="s">
        <v>119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88" t="s">
        <v>0</v>
      </c>
      <c r="B263" s="88" t="s">
        <v>2</v>
      </c>
      <c r="C263" s="88" t="s">
        <v>3</v>
      </c>
      <c r="D263" s="88" t="s">
        <v>4</v>
      </c>
      <c r="E263" s="88" t="s">
        <v>5</v>
      </c>
      <c r="F263" s="88" t="s">
        <v>6</v>
      </c>
      <c r="G263" s="90"/>
      <c r="H263" s="91"/>
      <c r="I263" s="88" t="s">
        <v>7</v>
      </c>
      <c r="J263" s="88" t="s">
        <v>8</v>
      </c>
    </row>
    <row r="264" spans="1:10">
      <c r="A264" s="89"/>
      <c r="B264" s="89"/>
      <c r="C264" s="89"/>
      <c r="D264" s="89"/>
      <c r="E264" s="89"/>
      <c r="F264" s="4" t="s">
        <v>9</v>
      </c>
      <c r="G264" s="4" t="s">
        <v>10</v>
      </c>
      <c r="H264" s="4" t="s">
        <v>11</v>
      </c>
      <c r="I264" s="89"/>
      <c r="J264" s="89"/>
    </row>
    <row r="265" spans="1:10">
      <c r="A265" s="5" t="s">
        <v>1773</v>
      </c>
      <c r="B265" s="6">
        <v>44891.554222384257</v>
      </c>
      <c r="C265" s="5" t="s">
        <v>1740</v>
      </c>
      <c r="D265" s="7"/>
      <c r="E265" s="10"/>
      <c r="F265" s="8">
        <v>15559.8</v>
      </c>
      <c r="I265" s="11" t="s">
        <v>9</v>
      </c>
      <c r="J265" s="5" t="s">
        <v>1745</v>
      </c>
    </row>
    <row r="266" spans="1:10">
      <c r="A266" s="12" t="s">
        <v>21</v>
      </c>
      <c r="B266" s="3"/>
      <c r="C266" s="3"/>
      <c r="D266" s="7"/>
      <c r="E266" s="10"/>
      <c r="H266" s="8"/>
      <c r="I266" s="11"/>
      <c r="J266" s="5"/>
    </row>
    <row r="267" spans="1:10" ht="15.75" customHeight="1">
      <c r="A267" s="13" t="s">
        <v>22</v>
      </c>
      <c r="B267" s="13" t="s">
        <v>23</v>
      </c>
      <c r="C267" s="13" t="s">
        <v>24</v>
      </c>
      <c r="D267" s="14">
        <v>112300673</v>
      </c>
      <c r="E267" s="10"/>
      <c r="H267" s="8"/>
      <c r="I267" s="11"/>
      <c r="J267" s="5"/>
    </row>
    <row r="270" spans="1:10">
      <c r="A270" s="1" t="s">
        <v>0</v>
      </c>
      <c r="B270" s="2"/>
      <c r="C270" s="2"/>
      <c r="D270" s="2"/>
      <c r="E270" s="2"/>
      <c r="F270" s="2"/>
      <c r="G270" s="2"/>
      <c r="H270" s="2"/>
      <c r="I270" s="2"/>
      <c r="J270" s="2"/>
    </row>
    <row r="271" spans="1:10">
      <c r="A271" s="3" t="s">
        <v>122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88" t="s">
        <v>0</v>
      </c>
      <c r="B272" s="88" t="s">
        <v>2</v>
      </c>
      <c r="C272" s="88" t="s">
        <v>3</v>
      </c>
      <c r="D272" s="88" t="s">
        <v>4</v>
      </c>
      <c r="E272" s="88" t="s">
        <v>5</v>
      </c>
      <c r="F272" s="88" t="s">
        <v>6</v>
      </c>
      <c r="G272" s="90"/>
      <c r="H272" s="91"/>
      <c r="I272" s="88" t="s">
        <v>7</v>
      </c>
      <c r="J272" s="88" t="s">
        <v>8</v>
      </c>
    </row>
    <row r="273" spans="1:10">
      <c r="A273" s="89"/>
      <c r="B273" s="89"/>
      <c r="C273" s="89"/>
      <c r="D273" s="89"/>
      <c r="E273" s="89"/>
      <c r="F273" s="4" t="s">
        <v>9</v>
      </c>
      <c r="G273" s="4" t="s">
        <v>10</v>
      </c>
      <c r="H273" s="4" t="s">
        <v>11</v>
      </c>
      <c r="I273" s="89"/>
      <c r="J273" s="89"/>
    </row>
    <row r="274" spans="1:10">
      <c r="A274" s="5" t="s">
        <v>1774</v>
      </c>
      <c r="B274" s="6">
        <v>44893.738051921297</v>
      </c>
      <c r="C274" s="5" t="s">
        <v>1740</v>
      </c>
      <c r="D274" s="7"/>
      <c r="E274" s="10"/>
      <c r="F274" s="8">
        <v>53915</v>
      </c>
      <c r="I274" s="11" t="s">
        <v>9</v>
      </c>
      <c r="J274" s="5" t="s">
        <v>1741</v>
      </c>
    </row>
    <row r="275" spans="1:10">
      <c r="A275" s="5" t="s">
        <v>1774</v>
      </c>
      <c r="B275" s="6">
        <v>44893.738051921297</v>
      </c>
      <c r="C275" s="5" t="s">
        <v>1740</v>
      </c>
      <c r="D275" s="7"/>
      <c r="E275" s="10"/>
      <c r="F275" s="8">
        <v>19481</v>
      </c>
      <c r="I275" s="11" t="s">
        <v>9</v>
      </c>
      <c r="J275" s="5" t="s">
        <v>1742</v>
      </c>
    </row>
    <row r="276" spans="1:10">
      <c r="A276" s="12" t="s">
        <v>21</v>
      </c>
      <c r="B276" s="3"/>
      <c r="C276" s="3"/>
      <c r="D276" s="26">
        <f>58780+14616</f>
        <v>73396</v>
      </c>
      <c r="E276" s="10"/>
      <c r="F276" s="70">
        <f>SUM(F274:G275)</f>
        <v>73396</v>
      </c>
      <c r="I276" s="11"/>
      <c r="J276" s="5"/>
    </row>
    <row r="277" spans="1:10">
      <c r="A277" s="13" t="s">
        <v>22</v>
      </c>
      <c r="B277" s="13" t="s">
        <v>23</v>
      </c>
      <c r="C277" s="13" t="s">
        <v>24</v>
      </c>
      <c r="D277" s="7"/>
      <c r="E277" s="10"/>
      <c r="F277" s="8"/>
      <c r="I277" s="11"/>
      <c r="J277" s="5"/>
    </row>
    <row r="278" spans="1:10" ht="15.75" customHeight="1">
      <c r="D278" s="14">
        <v>112320824</v>
      </c>
    </row>
    <row r="279" spans="1:10" ht="15.75" customHeight="1">
      <c r="D279" s="14">
        <v>112320852</v>
      </c>
    </row>
    <row r="281" spans="1:10">
      <c r="A281" s="1" t="s">
        <v>0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3" t="s">
        <v>126</v>
      </c>
      <c r="B282" s="2"/>
      <c r="C282" s="2"/>
      <c r="D282" s="2"/>
      <c r="E282" s="2"/>
      <c r="F282" s="2"/>
      <c r="G282" s="2"/>
      <c r="H282" s="2"/>
      <c r="I282" s="2"/>
      <c r="J282" s="2"/>
    </row>
    <row r="283" spans="1:10">
      <c r="A283" s="88" t="s">
        <v>0</v>
      </c>
      <c r="B283" s="88" t="s">
        <v>2</v>
      </c>
      <c r="C283" s="88" t="s">
        <v>3</v>
      </c>
      <c r="D283" s="88" t="s">
        <v>4</v>
      </c>
      <c r="E283" s="88" t="s">
        <v>5</v>
      </c>
      <c r="F283" s="88" t="s">
        <v>6</v>
      </c>
      <c r="G283" s="90"/>
      <c r="H283" s="91"/>
      <c r="I283" s="88" t="s">
        <v>7</v>
      </c>
      <c r="J283" s="88" t="s">
        <v>8</v>
      </c>
    </row>
    <row r="284" spans="1:10">
      <c r="A284" s="89"/>
      <c r="B284" s="89"/>
      <c r="C284" s="89"/>
      <c r="D284" s="89"/>
      <c r="E284" s="89"/>
      <c r="F284" s="4" t="s">
        <v>9</v>
      </c>
      <c r="G284" s="4" t="s">
        <v>10</v>
      </c>
      <c r="H284" s="4" t="s">
        <v>11</v>
      </c>
      <c r="I284" s="89"/>
      <c r="J284" s="89"/>
    </row>
    <row r="285" spans="1:10">
      <c r="A285" s="5" t="s">
        <v>1775</v>
      </c>
      <c r="B285" s="6">
        <v>44894.713496805547</v>
      </c>
      <c r="C285" s="5" t="s">
        <v>1740</v>
      </c>
      <c r="D285" s="9">
        <v>58620119661</v>
      </c>
      <c r="E285" s="10" t="s">
        <v>1747</v>
      </c>
      <c r="H285" s="8">
        <v>35121.35</v>
      </c>
      <c r="I285" s="5" t="s">
        <v>15</v>
      </c>
      <c r="J285" s="5" t="s">
        <v>1745</v>
      </c>
    </row>
    <row r="286" spans="1:10">
      <c r="A286" s="5" t="s">
        <v>1775</v>
      </c>
      <c r="B286" s="6">
        <v>44894.713496805547</v>
      </c>
      <c r="C286" s="5" t="s">
        <v>1740</v>
      </c>
      <c r="D286" s="7"/>
      <c r="E286" s="10"/>
      <c r="F286" s="8">
        <v>15765</v>
      </c>
      <c r="I286" s="11" t="s">
        <v>9</v>
      </c>
      <c r="J286" s="5" t="s">
        <v>1742</v>
      </c>
    </row>
    <row r="287" spans="1:10">
      <c r="A287" s="5" t="s">
        <v>1775</v>
      </c>
      <c r="B287" s="6">
        <v>44894.713496805547</v>
      </c>
      <c r="C287" s="5" t="s">
        <v>1740</v>
      </c>
      <c r="D287" s="7"/>
      <c r="E287" s="10"/>
      <c r="F287" s="8">
        <v>27566</v>
      </c>
      <c r="I287" s="11" t="s">
        <v>9</v>
      </c>
      <c r="J287" s="5" t="s">
        <v>1745</v>
      </c>
    </row>
    <row r="288" spans="1:10">
      <c r="A288" s="12" t="s">
        <v>21</v>
      </c>
      <c r="B288" s="3"/>
      <c r="C288" s="3"/>
      <c r="D288" s="7"/>
      <c r="E288" s="10"/>
      <c r="F288" s="75">
        <f>SUM(F285:G287)</f>
        <v>43331</v>
      </c>
      <c r="H288" s="8"/>
      <c r="I288" s="11"/>
      <c r="J288" s="5"/>
    </row>
    <row r="289" spans="1:10" ht="15.75" customHeight="1">
      <c r="A289" s="13" t="s">
        <v>22</v>
      </c>
      <c r="B289" s="13" t="s">
        <v>23</v>
      </c>
      <c r="C289" s="13" t="s">
        <v>24</v>
      </c>
      <c r="D289" s="14">
        <v>112320826</v>
      </c>
      <c r="E289" s="10"/>
      <c r="H289" s="8"/>
      <c r="I289" s="11"/>
      <c r="J289" s="5"/>
    </row>
    <row r="292" spans="1:10">
      <c r="A292" s="1" t="s">
        <v>0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3" t="s">
        <v>131</v>
      </c>
      <c r="B293" s="2"/>
      <c r="C293" s="2"/>
      <c r="D293" s="2"/>
      <c r="E293" s="2"/>
      <c r="F293" s="2"/>
      <c r="G293" s="2"/>
      <c r="H293" s="2"/>
      <c r="I293" s="2"/>
      <c r="J293" s="2"/>
    </row>
    <row r="294" spans="1:10">
      <c r="A294" s="88" t="s">
        <v>0</v>
      </c>
      <c r="B294" s="88" t="s">
        <v>2</v>
      </c>
      <c r="C294" s="88" t="s">
        <v>3</v>
      </c>
      <c r="D294" s="88" t="s">
        <v>4</v>
      </c>
      <c r="E294" s="88" t="s">
        <v>5</v>
      </c>
      <c r="F294" s="88" t="s">
        <v>6</v>
      </c>
      <c r="G294" s="90"/>
      <c r="H294" s="91"/>
      <c r="I294" s="88" t="s">
        <v>7</v>
      </c>
      <c r="J294" s="88" t="s">
        <v>8</v>
      </c>
    </row>
    <row r="295" spans="1:10">
      <c r="A295" s="89"/>
      <c r="B295" s="89"/>
      <c r="C295" s="89"/>
      <c r="D295" s="89"/>
      <c r="E295" s="89"/>
      <c r="F295" s="4" t="s">
        <v>9</v>
      </c>
      <c r="G295" s="4" t="s">
        <v>10</v>
      </c>
      <c r="H295" s="4" t="s">
        <v>11</v>
      </c>
      <c r="I295" s="89"/>
      <c r="J295" s="89"/>
    </row>
    <row r="296" spans="1:10">
      <c r="A296" s="5" t="s">
        <v>1776</v>
      </c>
      <c r="B296" s="6">
        <v>44895.7591172338</v>
      </c>
      <c r="C296" s="5" t="s">
        <v>1740</v>
      </c>
      <c r="D296" s="7">
        <v>45276285</v>
      </c>
      <c r="E296" s="10" t="s">
        <v>1747</v>
      </c>
      <c r="H296" s="8">
        <v>1792.56</v>
      </c>
      <c r="I296" s="5" t="s">
        <v>15</v>
      </c>
      <c r="J296" s="5" t="s">
        <v>1745</v>
      </c>
    </row>
    <row r="297" spans="1:10">
      <c r="A297" s="5" t="s">
        <v>1776</v>
      </c>
      <c r="B297" s="6">
        <v>44895.7591172338</v>
      </c>
      <c r="C297" s="5" t="s">
        <v>1740</v>
      </c>
      <c r="D297" s="7">
        <v>45309251</v>
      </c>
      <c r="E297" s="10" t="s">
        <v>1747</v>
      </c>
      <c r="H297" s="8">
        <v>15583.11</v>
      </c>
      <c r="I297" s="5" t="s">
        <v>15</v>
      </c>
      <c r="J297" s="5" t="s">
        <v>1745</v>
      </c>
    </row>
    <row r="298" spans="1:10">
      <c r="A298" s="5" t="s">
        <v>1776</v>
      </c>
      <c r="B298" s="6">
        <v>44895.7591172338</v>
      </c>
      <c r="C298" s="5" t="s">
        <v>1740</v>
      </c>
      <c r="D298" s="7">
        <v>45307112</v>
      </c>
      <c r="E298" s="10" t="s">
        <v>1747</v>
      </c>
      <c r="H298" s="8">
        <v>3493</v>
      </c>
      <c r="I298" s="5" t="s">
        <v>15</v>
      </c>
      <c r="J298" s="5" t="s">
        <v>1745</v>
      </c>
    </row>
    <row r="299" spans="1:10">
      <c r="A299" s="5" t="s">
        <v>1776</v>
      </c>
      <c r="B299" s="6">
        <v>44895.7591172338</v>
      </c>
      <c r="C299" s="5" t="s">
        <v>1740</v>
      </c>
      <c r="D299" s="7"/>
      <c r="E299" s="10"/>
      <c r="F299" s="8">
        <v>6307.2</v>
      </c>
      <c r="I299" s="11" t="s">
        <v>9</v>
      </c>
      <c r="J299" s="5" t="s">
        <v>1741</v>
      </c>
    </row>
    <row r="300" spans="1:10">
      <c r="A300" s="5" t="s">
        <v>1776</v>
      </c>
      <c r="B300" s="6">
        <v>44895.7591172338</v>
      </c>
      <c r="C300" s="5" t="s">
        <v>1740</v>
      </c>
      <c r="D300" s="7"/>
      <c r="E300" s="10"/>
      <c r="F300" s="8">
        <v>5556.5</v>
      </c>
      <c r="I300" s="11" t="s">
        <v>9</v>
      </c>
      <c r="J300" s="5" t="s">
        <v>1742</v>
      </c>
    </row>
    <row r="301" spans="1:10">
      <c r="A301" s="5" t="s">
        <v>1776</v>
      </c>
      <c r="B301" s="6">
        <v>44895.7591172338</v>
      </c>
      <c r="C301" s="5" t="s">
        <v>1740</v>
      </c>
      <c r="D301" s="7"/>
      <c r="E301" s="10"/>
      <c r="F301" s="8">
        <v>16629.5</v>
      </c>
      <c r="I301" s="11" t="s">
        <v>9</v>
      </c>
      <c r="J301" s="5" t="s">
        <v>1745</v>
      </c>
    </row>
    <row r="302" spans="1:10">
      <c r="A302" s="12" t="s">
        <v>21</v>
      </c>
      <c r="B302" s="3"/>
      <c r="C302" s="3"/>
      <c r="D302" s="7"/>
      <c r="E302" s="10"/>
      <c r="F302" s="19">
        <f>SUM(F296:G301)</f>
        <v>28493.200000000001</v>
      </c>
      <c r="H302" s="8"/>
      <c r="I302" s="11"/>
      <c r="J302" s="5"/>
    </row>
    <row r="303" spans="1:10" ht="15.75" customHeight="1">
      <c r="A303" s="13" t="s">
        <v>22</v>
      </c>
      <c r="B303" s="13" t="s">
        <v>23</v>
      </c>
      <c r="C303" s="13" t="s">
        <v>24</v>
      </c>
      <c r="D303" s="14">
        <v>112325666</v>
      </c>
      <c r="E303" s="10"/>
      <c r="H303" s="8"/>
      <c r="I303" s="11"/>
      <c r="J303" s="5"/>
    </row>
    <row r="306" spans="1:10">
      <c r="A306" s="1" t="s">
        <v>0</v>
      </c>
      <c r="B306" s="2"/>
      <c r="C306" s="2"/>
      <c r="D306" s="2"/>
      <c r="E306" s="2"/>
      <c r="F306" s="2"/>
      <c r="G306" s="2"/>
      <c r="H306" s="2"/>
      <c r="I306" s="2"/>
      <c r="J306" s="2"/>
    </row>
    <row r="307" spans="1:10">
      <c r="A307" s="3" t="s">
        <v>136</v>
      </c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88" t="s">
        <v>0</v>
      </c>
      <c r="B308" s="88" t="s">
        <v>2</v>
      </c>
      <c r="C308" s="88" t="s">
        <v>3</v>
      </c>
      <c r="D308" s="88" t="s">
        <v>4</v>
      </c>
      <c r="E308" s="88" t="s">
        <v>5</v>
      </c>
      <c r="F308" s="88" t="s">
        <v>6</v>
      </c>
      <c r="G308" s="90"/>
      <c r="H308" s="91"/>
      <c r="I308" s="88" t="s">
        <v>7</v>
      </c>
      <c r="J308" s="88" t="s">
        <v>8</v>
      </c>
    </row>
    <row r="309" spans="1:10">
      <c r="A309" s="89"/>
      <c r="B309" s="89"/>
      <c r="C309" s="89"/>
      <c r="D309" s="89"/>
      <c r="E309" s="89"/>
      <c r="F309" s="4" t="s">
        <v>9</v>
      </c>
      <c r="G309" s="4" t="s">
        <v>10</v>
      </c>
      <c r="H309" s="4" t="s">
        <v>11</v>
      </c>
      <c r="I309" s="89"/>
      <c r="J309" s="89"/>
    </row>
    <row r="310" spans="1:10">
      <c r="A310" s="5" t="s">
        <v>1777</v>
      </c>
      <c r="B310" s="6">
        <v>44896.691145648147</v>
      </c>
      <c r="C310" s="5" t="s">
        <v>1740</v>
      </c>
      <c r="D310" s="11"/>
      <c r="E310" s="10"/>
      <c r="F310" s="8">
        <v>14861.1</v>
      </c>
      <c r="I310" s="11" t="s">
        <v>9</v>
      </c>
      <c r="J310" s="5" t="s">
        <v>1742</v>
      </c>
    </row>
    <row r="311" spans="1:10">
      <c r="A311" s="5" t="s">
        <v>1777</v>
      </c>
      <c r="B311" s="6">
        <v>44896.691145648147</v>
      </c>
      <c r="C311" s="5" t="s">
        <v>1740</v>
      </c>
      <c r="D311" s="11"/>
      <c r="E311" s="10"/>
      <c r="F311" s="8">
        <v>2772.2</v>
      </c>
      <c r="I311" s="11" t="s">
        <v>9</v>
      </c>
      <c r="J311" s="5" t="s">
        <v>1745</v>
      </c>
    </row>
    <row r="312" spans="1:10">
      <c r="A312" s="12" t="s">
        <v>21</v>
      </c>
      <c r="B312" s="3"/>
      <c r="C312" s="3"/>
      <c r="D312" s="7"/>
      <c r="E312" s="10"/>
      <c r="F312" s="19">
        <f>SUM(F310:G311)</f>
        <v>17633.3</v>
      </c>
      <c r="G312" s="8"/>
      <c r="I312" s="11"/>
      <c r="J312" s="5"/>
    </row>
    <row r="313" spans="1:10" ht="15.75" customHeight="1">
      <c r="A313" s="13" t="s">
        <v>22</v>
      </c>
      <c r="B313" s="13" t="s">
        <v>23</v>
      </c>
      <c r="C313" s="13" t="s">
        <v>24</v>
      </c>
      <c r="D313" s="14">
        <v>112325496</v>
      </c>
      <c r="E313" s="10"/>
      <c r="G313" s="8"/>
      <c r="I313" s="11"/>
      <c r="J313" s="5"/>
    </row>
    <row r="316" spans="1:10">
      <c r="A316" s="1" t="s">
        <v>0</v>
      </c>
      <c r="B316" s="2"/>
      <c r="C316" s="2"/>
      <c r="D316" s="2"/>
      <c r="E316" s="2"/>
      <c r="F316" s="2"/>
      <c r="G316" s="2"/>
      <c r="H316" s="2"/>
      <c r="I316" s="2"/>
      <c r="J316" s="2"/>
    </row>
    <row r="317" spans="1:10">
      <c r="A317" s="3" t="s">
        <v>139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88" t="s">
        <v>0</v>
      </c>
      <c r="B318" s="88" t="s">
        <v>2</v>
      </c>
      <c r="C318" s="88" t="s">
        <v>3</v>
      </c>
      <c r="D318" s="88" t="s">
        <v>4</v>
      </c>
      <c r="E318" s="88" t="s">
        <v>5</v>
      </c>
      <c r="F318" s="88" t="s">
        <v>6</v>
      </c>
      <c r="G318" s="90"/>
      <c r="H318" s="91"/>
      <c r="I318" s="88" t="s">
        <v>7</v>
      </c>
      <c r="J318" s="88" t="s">
        <v>8</v>
      </c>
    </row>
    <row r="319" spans="1:10">
      <c r="A319" s="89"/>
      <c r="B319" s="89"/>
      <c r="C319" s="89"/>
      <c r="D319" s="89"/>
      <c r="E319" s="89"/>
      <c r="F319" s="4" t="s">
        <v>9</v>
      </c>
      <c r="G319" s="4" t="s">
        <v>10</v>
      </c>
      <c r="H319" s="4" t="s">
        <v>11</v>
      </c>
      <c r="I319" s="89"/>
      <c r="J319" s="89"/>
    </row>
    <row r="320" spans="1:10">
      <c r="A320" s="5" t="s">
        <v>1778</v>
      </c>
      <c r="B320" s="6">
        <v>44897.706406817131</v>
      </c>
      <c r="C320" s="5" t="s">
        <v>1740</v>
      </c>
      <c r="D320" s="7"/>
      <c r="E320" s="10"/>
      <c r="F320" s="8">
        <v>4675</v>
      </c>
      <c r="I320" s="11" t="s">
        <v>9</v>
      </c>
      <c r="J320" s="5" t="s">
        <v>1742</v>
      </c>
    </row>
    <row r="321" spans="1:10">
      <c r="A321" s="5" t="s">
        <v>1778</v>
      </c>
      <c r="B321" s="6">
        <v>44897.706406817131</v>
      </c>
      <c r="C321" s="5" t="s">
        <v>1740</v>
      </c>
      <c r="D321" s="7"/>
      <c r="E321" s="10"/>
      <c r="F321" s="8">
        <v>17734</v>
      </c>
      <c r="I321" s="11" t="s">
        <v>9</v>
      </c>
      <c r="J321" s="5" t="s">
        <v>1745</v>
      </c>
    </row>
    <row r="322" spans="1:10">
      <c r="A322" s="12" t="s">
        <v>21</v>
      </c>
      <c r="B322" s="3"/>
      <c r="C322" s="3"/>
      <c r="D322" s="7"/>
      <c r="E322" s="10"/>
      <c r="F322" s="20">
        <f>SUM(F320:G321)</f>
        <v>22409</v>
      </c>
      <c r="H322" s="8"/>
      <c r="I322" s="11"/>
      <c r="J322" s="10"/>
    </row>
    <row r="323" spans="1:10" ht="15.75" customHeight="1">
      <c r="A323" s="13" t="s">
        <v>22</v>
      </c>
      <c r="B323" s="13" t="s">
        <v>23</v>
      </c>
      <c r="C323" s="13" t="s">
        <v>24</v>
      </c>
      <c r="D323" s="14">
        <v>112354857</v>
      </c>
      <c r="E323" s="10"/>
      <c r="H323" s="8"/>
      <c r="I323" s="11"/>
      <c r="J323" s="10"/>
    </row>
    <row r="324" spans="1:10">
      <c r="A324" s="5"/>
      <c r="B324" s="6"/>
      <c r="C324" s="5"/>
      <c r="D324" s="7"/>
      <c r="E324" s="10"/>
      <c r="H324" s="8"/>
      <c r="I324" s="11"/>
      <c r="J324" s="10"/>
    </row>
    <row r="325" spans="1:10">
      <c r="A325" s="5"/>
      <c r="B325" s="6"/>
      <c r="C325" s="5"/>
      <c r="D325" s="7"/>
      <c r="E325" s="10"/>
      <c r="H325" s="8"/>
      <c r="I325" s="11"/>
      <c r="J325" s="10"/>
    </row>
    <row r="326" spans="1:10">
      <c r="A326" s="1" t="s">
        <v>0</v>
      </c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A327" s="3" t="s">
        <v>143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88" t="s">
        <v>0</v>
      </c>
      <c r="B328" s="88" t="s">
        <v>2</v>
      </c>
      <c r="C328" s="88" t="s">
        <v>3</v>
      </c>
      <c r="D328" s="88" t="s">
        <v>4</v>
      </c>
      <c r="E328" s="88" t="s">
        <v>5</v>
      </c>
      <c r="F328" s="88" t="s">
        <v>6</v>
      </c>
      <c r="G328" s="90"/>
      <c r="H328" s="91"/>
      <c r="I328" s="88" t="s">
        <v>7</v>
      </c>
      <c r="J328" s="88" t="s">
        <v>8</v>
      </c>
    </row>
    <row r="329" spans="1:10">
      <c r="A329" s="89"/>
      <c r="B329" s="89"/>
      <c r="C329" s="89"/>
      <c r="D329" s="89"/>
      <c r="E329" s="89"/>
      <c r="F329" s="4" t="s">
        <v>9</v>
      </c>
      <c r="G329" s="4" t="s">
        <v>10</v>
      </c>
      <c r="H329" s="4" t="s">
        <v>11</v>
      </c>
      <c r="I329" s="89"/>
      <c r="J329" s="89"/>
    </row>
    <row r="330" spans="1:10">
      <c r="A330" s="5" t="s">
        <v>1779</v>
      </c>
      <c r="B330" s="6">
        <v>44898.567261319447</v>
      </c>
      <c r="C330" s="5" t="s">
        <v>1740</v>
      </c>
      <c r="D330" s="7">
        <v>3031116664</v>
      </c>
      <c r="E330" s="5" t="s">
        <v>1744</v>
      </c>
      <c r="H330" s="8">
        <v>2188</v>
      </c>
      <c r="I330" s="5" t="s">
        <v>15</v>
      </c>
      <c r="J330" s="10" t="s">
        <v>1751</v>
      </c>
    </row>
    <row r="331" spans="1:10">
      <c r="A331" s="5" t="s">
        <v>1779</v>
      </c>
      <c r="B331" s="6">
        <v>44898.567261319447</v>
      </c>
      <c r="C331" s="5" t="s">
        <v>1740</v>
      </c>
      <c r="D331" s="7"/>
      <c r="E331" s="10"/>
      <c r="F331" s="8">
        <v>4634.2</v>
      </c>
      <c r="I331" s="11" t="s">
        <v>9</v>
      </c>
      <c r="J331" s="10" t="s">
        <v>1780</v>
      </c>
    </row>
    <row r="332" spans="1:10">
      <c r="A332" s="5" t="s">
        <v>1779</v>
      </c>
      <c r="B332" s="6">
        <v>44898.567261319447</v>
      </c>
      <c r="C332" s="5" t="s">
        <v>1740</v>
      </c>
      <c r="D332" s="7"/>
      <c r="E332" s="10"/>
      <c r="F332" s="8">
        <v>648</v>
      </c>
      <c r="I332" s="11" t="s">
        <v>9</v>
      </c>
      <c r="J332" s="5" t="s">
        <v>1745</v>
      </c>
    </row>
    <row r="333" spans="1:10">
      <c r="A333" s="12" t="s">
        <v>21</v>
      </c>
      <c r="B333" s="3"/>
      <c r="C333" s="3"/>
      <c r="D333" s="7"/>
      <c r="E333" s="10"/>
      <c r="F333" s="20">
        <f>SUM(F330:G332)</f>
        <v>5282.2</v>
      </c>
      <c r="H333" s="8"/>
      <c r="I333" s="11"/>
      <c r="J333" s="10"/>
    </row>
    <row r="334" spans="1:10" ht="15.75" customHeight="1">
      <c r="A334" s="13" t="s">
        <v>22</v>
      </c>
      <c r="B334" s="13" t="s">
        <v>23</v>
      </c>
      <c r="C334" s="13" t="s">
        <v>24</v>
      </c>
      <c r="D334" s="14">
        <v>112355040</v>
      </c>
      <c r="E334" s="10"/>
      <c r="H334" s="8"/>
      <c r="I334" s="11"/>
      <c r="J334" s="10"/>
    </row>
    <row r="335" spans="1:10">
      <c r="A335" s="5"/>
      <c r="B335" s="6"/>
      <c r="C335" s="5"/>
      <c r="D335" s="7"/>
      <c r="E335" s="10"/>
      <c r="H335" s="8"/>
      <c r="I335" s="11"/>
      <c r="J335" s="10"/>
    </row>
    <row r="337" spans="1:10">
      <c r="A337" s="1" t="s">
        <v>0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3" t="s">
        <v>146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88" t="s">
        <v>0</v>
      </c>
      <c r="B339" s="88" t="s">
        <v>2</v>
      </c>
      <c r="C339" s="88" t="s">
        <v>3</v>
      </c>
      <c r="D339" s="88" t="s">
        <v>4</v>
      </c>
      <c r="E339" s="88" t="s">
        <v>5</v>
      </c>
      <c r="F339" s="88" t="s">
        <v>6</v>
      </c>
      <c r="G339" s="90"/>
      <c r="H339" s="91"/>
      <c r="I339" s="88" t="s">
        <v>7</v>
      </c>
      <c r="J339" s="88" t="s">
        <v>8</v>
      </c>
    </row>
    <row r="340" spans="1:10">
      <c r="A340" s="89"/>
      <c r="B340" s="89"/>
      <c r="C340" s="89"/>
      <c r="D340" s="89"/>
      <c r="E340" s="89"/>
      <c r="F340" s="4" t="s">
        <v>9</v>
      </c>
      <c r="G340" s="4" t="s">
        <v>10</v>
      </c>
      <c r="H340" s="4" t="s">
        <v>11</v>
      </c>
      <c r="I340" s="89"/>
      <c r="J340" s="89"/>
    </row>
    <row r="341" spans="1:10">
      <c r="A341" s="5" t="s">
        <v>1781</v>
      </c>
      <c r="B341" s="6">
        <v>44900.701952986114</v>
      </c>
      <c r="C341" s="5" t="s">
        <v>1740</v>
      </c>
      <c r="D341" s="7">
        <v>30063473</v>
      </c>
      <c r="E341" s="5" t="s">
        <v>1744</v>
      </c>
      <c r="H341" s="8">
        <v>418</v>
      </c>
      <c r="I341" s="5" t="s">
        <v>15</v>
      </c>
      <c r="J341" s="5" t="s">
        <v>1742</v>
      </c>
    </row>
    <row r="342" spans="1:10">
      <c r="A342" s="5" t="s">
        <v>1781</v>
      </c>
      <c r="B342" s="6">
        <v>44900.701952986114</v>
      </c>
      <c r="C342" s="5" t="s">
        <v>1740</v>
      </c>
      <c r="D342" s="7">
        <v>30070469</v>
      </c>
      <c r="E342" s="5" t="s">
        <v>1744</v>
      </c>
      <c r="H342" s="8">
        <v>1788.5</v>
      </c>
      <c r="I342" s="5" t="s">
        <v>15</v>
      </c>
      <c r="J342" s="5" t="s">
        <v>1742</v>
      </c>
    </row>
    <row r="343" spans="1:10">
      <c r="A343" s="5" t="s">
        <v>1781</v>
      </c>
      <c r="B343" s="6">
        <v>44900.701952986114</v>
      </c>
      <c r="C343" s="5" t="s">
        <v>1740</v>
      </c>
      <c r="D343" s="7">
        <v>3031987551</v>
      </c>
      <c r="E343" s="5" t="s">
        <v>1744</v>
      </c>
      <c r="H343" s="8">
        <v>2935.5</v>
      </c>
      <c r="I343" s="5" t="s">
        <v>15</v>
      </c>
      <c r="J343" s="5" t="s">
        <v>1741</v>
      </c>
    </row>
    <row r="344" spans="1:10">
      <c r="A344" s="5" t="s">
        <v>1781</v>
      </c>
      <c r="B344" s="6">
        <v>44900.701952986114</v>
      </c>
      <c r="C344" s="5" t="s">
        <v>1740</v>
      </c>
      <c r="D344" s="7">
        <v>30185265</v>
      </c>
      <c r="E344" s="5" t="s">
        <v>1744</v>
      </c>
      <c r="H344" s="8">
        <v>19272</v>
      </c>
      <c r="I344" s="5" t="s">
        <v>15</v>
      </c>
      <c r="J344" s="5" t="s">
        <v>1741</v>
      </c>
    </row>
    <row r="345" spans="1:10">
      <c r="A345" s="5" t="s">
        <v>1782</v>
      </c>
      <c r="B345" s="6">
        <v>44900.701952986114</v>
      </c>
      <c r="C345" s="5" t="s">
        <v>1740</v>
      </c>
      <c r="D345" s="7"/>
      <c r="E345" s="10"/>
      <c r="F345" s="8">
        <v>838</v>
      </c>
      <c r="I345" s="11" t="s">
        <v>9</v>
      </c>
      <c r="J345" s="10" t="s">
        <v>1780</v>
      </c>
    </row>
    <row r="346" spans="1:10">
      <c r="A346" s="5" t="s">
        <v>1781</v>
      </c>
      <c r="B346" s="6">
        <v>44900.701952986114</v>
      </c>
      <c r="C346" s="5" t="s">
        <v>1740</v>
      </c>
      <c r="D346" s="7"/>
      <c r="E346" s="10"/>
      <c r="F346" s="8">
        <v>68143</v>
      </c>
      <c r="I346" s="11" t="s">
        <v>9</v>
      </c>
      <c r="J346" s="5" t="s">
        <v>1741</v>
      </c>
    </row>
    <row r="347" spans="1:10">
      <c r="A347" s="5" t="s">
        <v>1781</v>
      </c>
      <c r="B347" s="6">
        <v>44900.701952986114</v>
      </c>
      <c r="C347" s="5" t="s">
        <v>1740</v>
      </c>
      <c r="D347" s="7"/>
      <c r="E347" s="10"/>
      <c r="F347" s="8">
        <v>34510.300000000003</v>
      </c>
      <c r="I347" s="11" t="s">
        <v>9</v>
      </c>
      <c r="J347" s="5" t="s">
        <v>1742</v>
      </c>
    </row>
    <row r="348" spans="1:10">
      <c r="A348" s="5" t="s">
        <v>1781</v>
      </c>
      <c r="B348" s="6">
        <v>44900.701952986114</v>
      </c>
      <c r="C348" s="5" t="s">
        <v>1740</v>
      </c>
      <c r="D348" s="7"/>
      <c r="E348" s="10"/>
      <c r="F348" s="8">
        <v>11466.5</v>
      </c>
      <c r="I348" s="11" t="s">
        <v>9</v>
      </c>
      <c r="J348" s="10" t="s">
        <v>1754</v>
      </c>
    </row>
    <row r="349" spans="1:10">
      <c r="A349" s="12" t="s">
        <v>21</v>
      </c>
      <c r="B349" s="3"/>
      <c r="C349" s="3"/>
      <c r="D349" s="26">
        <f>95609+19348.8</f>
        <v>114957.8</v>
      </c>
      <c r="E349" s="10"/>
      <c r="F349" s="19">
        <f>SUM(F341:G348)</f>
        <v>114957.8</v>
      </c>
      <c r="H349" s="8"/>
      <c r="I349" s="11"/>
      <c r="J349" s="5"/>
    </row>
    <row r="350" spans="1:10">
      <c r="A350" s="13" t="s">
        <v>22</v>
      </c>
      <c r="B350" s="13" t="s">
        <v>23</v>
      </c>
      <c r="C350" s="13" t="s">
        <v>24</v>
      </c>
      <c r="D350" s="7"/>
      <c r="E350" s="10"/>
      <c r="H350" s="8"/>
      <c r="I350" s="11"/>
      <c r="J350" s="5"/>
    </row>
    <row r="351" spans="1:10" ht="15.75" customHeight="1">
      <c r="A351" s="5"/>
      <c r="B351" s="6"/>
      <c r="C351" s="5"/>
      <c r="D351" s="14">
        <v>112370494</v>
      </c>
      <c r="E351" s="10"/>
      <c r="H351" s="8"/>
      <c r="I351" s="11"/>
      <c r="J351" s="5"/>
    </row>
    <row r="352" spans="1:10" ht="15.75" customHeight="1">
      <c r="D352" s="14">
        <v>112370618</v>
      </c>
    </row>
    <row r="354" spans="1:10">
      <c r="A354" s="1" t="s">
        <v>0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3" t="s">
        <v>152</v>
      </c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88" t="s">
        <v>0</v>
      </c>
      <c r="B356" s="88" t="s">
        <v>2</v>
      </c>
      <c r="C356" s="88" t="s">
        <v>3</v>
      </c>
      <c r="D356" s="88" t="s">
        <v>4</v>
      </c>
      <c r="E356" s="88" t="s">
        <v>5</v>
      </c>
      <c r="F356" s="88" t="s">
        <v>6</v>
      </c>
      <c r="G356" s="90"/>
      <c r="H356" s="91"/>
      <c r="I356" s="88" t="s">
        <v>7</v>
      </c>
      <c r="J356" s="88" t="s">
        <v>8</v>
      </c>
    </row>
    <row r="357" spans="1:10">
      <c r="A357" s="89"/>
      <c r="B357" s="89"/>
      <c r="C357" s="89"/>
      <c r="D357" s="89"/>
      <c r="E357" s="89"/>
      <c r="F357" s="4" t="s">
        <v>9</v>
      </c>
      <c r="G357" s="4" t="s">
        <v>10</v>
      </c>
      <c r="H357" s="4" t="s">
        <v>11</v>
      </c>
      <c r="I357" s="89"/>
      <c r="J357" s="89"/>
    </row>
    <row r="358" spans="1:10">
      <c r="A358" s="5" t="s">
        <v>1783</v>
      </c>
      <c r="B358" s="6">
        <v>44901.762966064824</v>
      </c>
      <c r="C358" s="5" t="s">
        <v>1740</v>
      </c>
      <c r="D358" s="7"/>
      <c r="E358" s="10"/>
      <c r="F358" s="8">
        <v>67448.5</v>
      </c>
      <c r="I358" s="11" t="s">
        <v>9</v>
      </c>
      <c r="J358" s="10" t="s">
        <v>1780</v>
      </c>
    </row>
    <row r="359" spans="1:10">
      <c r="A359" s="5" t="s">
        <v>1784</v>
      </c>
      <c r="B359" s="6">
        <v>44901.762966064824</v>
      </c>
      <c r="C359" s="5" t="s">
        <v>1740</v>
      </c>
      <c r="D359" s="7"/>
      <c r="E359" s="10"/>
      <c r="F359" s="8">
        <v>12018.8</v>
      </c>
      <c r="I359" s="11" t="s">
        <v>9</v>
      </c>
      <c r="J359" s="5" t="s">
        <v>1742</v>
      </c>
    </row>
    <row r="360" spans="1:10">
      <c r="A360" s="5" t="s">
        <v>1784</v>
      </c>
      <c r="B360" s="6">
        <v>44901.762966064824</v>
      </c>
      <c r="C360" s="5" t="s">
        <v>1740</v>
      </c>
      <c r="D360" s="7"/>
      <c r="E360" s="10"/>
      <c r="F360" s="8">
        <v>711</v>
      </c>
      <c r="I360" s="11" t="s">
        <v>9</v>
      </c>
      <c r="J360" s="10" t="s">
        <v>1754</v>
      </c>
    </row>
    <row r="361" spans="1:10">
      <c r="A361" s="12" t="s">
        <v>21</v>
      </c>
      <c r="B361" s="3"/>
      <c r="C361" s="3"/>
      <c r="D361" s="7"/>
      <c r="E361" s="10"/>
      <c r="F361" s="19">
        <f>SUM(F358:G360)</f>
        <v>80178.3</v>
      </c>
      <c r="H361" s="8"/>
      <c r="I361" s="11"/>
      <c r="J361" s="10"/>
    </row>
    <row r="362" spans="1:10" ht="15.75" customHeight="1">
      <c r="A362" s="13" t="s">
        <v>22</v>
      </c>
      <c r="B362" s="13" t="s">
        <v>23</v>
      </c>
      <c r="C362" s="13" t="s">
        <v>24</v>
      </c>
      <c r="D362" s="14">
        <v>112370495</v>
      </c>
      <c r="E362" s="10"/>
      <c r="H362" s="8"/>
      <c r="I362" s="11"/>
      <c r="J362" s="10"/>
    </row>
    <row r="365" spans="1:10">
      <c r="A365" s="1" t="s">
        <v>0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3" t="s">
        <v>155</v>
      </c>
      <c r="B366" s="2"/>
      <c r="C366" s="2"/>
      <c r="D366" s="2"/>
      <c r="E366" s="2"/>
      <c r="F366" s="2"/>
      <c r="G366" s="2"/>
      <c r="H366" s="2"/>
      <c r="I366" s="2"/>
      <c r="J366" s="2"/>
    </row>
    <row r="367" spans="1:10">
      <c r="A367" s="88" t="s">
        <v>0</v>
      </c>
      <c r="B367" s="88" t="s">
        <v>2</v>
      </c>
      <c r="C367" s="88" t="s">
        <v>3</v>
      </c>
      <c r="D367" s="88" t="s">
        <v>4</v>
      </c>
      <c r="E367" s="88" t="s">
        <v>5</v>
      </c>
      <c r="F367" s="88" t="s">
        <v>6</v>
      </c>
      <c r="G367" s="90"/>
      <c r="H367" s="91"/>
      <c r="I367" s="88" t="s">
        <v>7</v>
      </c>
      <c r="J367" s="88" t="s">
        <v>8</v>
      </c>
    </row>
    <row r="368" spans="1:10">
      <c r="A368" s="89"/>
      <c r="B368" s="89"/>
      <c r="C368" s="89"/>
      <c r="D368" s="89"/>
      <c r="E368" s="89"/>
      <c r="F368" s="4" t="s">
        <v>9</v>
      </c>
      <c r="G368" s="4" t="s">
        <v>10</v>
      </c>
      <c r="H368" s="4" t="s">
        <v>11</v>
      </c>
      <c r="I368" s="89"/>
      <c r="J368" s="89"/>
    </row>
    <row r="369" spans="1:10">
      <c r="A369" s="5" t="s">
        <v>1785</v>
      </c>
      <c r="B369" s="6">
        <v>44902.759844768523</v>
      </c>
      <c r="C369" s="5" t="s">
        <v>1740</v>
      </c>
      <c r="D369" s="7">
        <v>45922148</v>
      </c>
      <c r="E369" s="10" t="s">
        <v>1747</v>
      </c>
      <c r="H369" s="8">
        <v>11419.24</v>
      </c>
      <c r="I369" s="5" t="s">
        <v>15</v>
      </c>
      <c r="J369" s="5" t="s">
        <v>1745</v>
      </c>
    </row>
    <row r="370" spans="1:10">
      <c r="A370" s="5" t="s">
        <v>1785</v>
      </c>
      <c r="B370" s="6">
        <v>44902.759844768523</v>
      </c>
      <c r="C370" s="5" t="s">
        <v>1740</v>
      </c>
      <c r="D370" s="7"/>
      <c r="E370" s="10"/>
      <c r="F370" s="8">
        <v>15031</v>
      </c>
      <c r="I370" s="11" t="s">
        <v>9</v>
      </c>
      <c r="J370" s="5" t="s">
        <v>1742</v>
      </c>
    </row>
    <row r="371" spans="1:10">
      <c r="A371" s="5" t="s">
        <v>1785</v>
      </c>
      <c r="B371" s="6">
        <v>44902.759844768523</v>
      </c>
      <c r="C371" s="5" t="s">
        <v>1740</v>
      </c>
      <c r="D371" s="7"/>
      <c r="E371" s="10"/>
      <c r="F371" s="8">
        <v>42975.4</v>
      </c>
      <c r="I371" s="11" t="s">
        <v>9</v>
      </c>
      <c r="J371" s="5" t="s">
        <v>1745</v>
      </c>
    </row>
    <row r="372" spans="1:10">
      <c r="A372" s="12" t="s">
        <v>21</v>
      </c>
      <c r="B372" s="3"/>
      <c r="C372" s="3"/>
      <c r="D372" s="7"/>
      <c r="E372" s="10"/>
      <c r="F372" s="20">
        <f>SUM(F369:G371)</f>
        <v>58006.400000000001</v>
      </c>
      <c r="H372" s="8"/>
      <c r="I372" s="11"/>
      <c r="J372" s="5"/>
    </row>
    <row r="373" spans="1:10" ht="15.75" customHeight="1">
      <c r="A373" s="13" t="s">
        <v>22</v>
      </c>
      <c r="B373" s="13" t="s">
        <v>23</v>
      </c>
      <c r="C373" s="13" t="s">
        <v>24</v>
      </c>
      <c r="D373" s="14">
        <v>112387962</v>
      </c>
      <c r="E373" s="10"/>
      <c r="H373" s="8"/>
      <c r="I373" s="11"/>
      <c r="J373" s="5"/>
    </row>
    <row r="374" spans="1:10">
      <c r="A374" s="5"/>
      <c r="B374" s="6"/>
      <c r="C374" s="5"/>
      <c r="D374" s="7"/>
      <c r="E374" s="10"/>
      <c r="H374" s="8"/>
      <c r="I374" s="11"/>
      <c r="J374" s="5"/>
    </row>
    <row r="376" spans="1:10">
      <c r="A376" s="1" t="s">
        <v>0</v>
      </c>
      <c r="B376" s="2"/>
      <c r="C376" s="2"/>
      <c r="D376" s="2"/>
      <c r="E376" s="2"/>
      <c r="F376" s="2"/>
      <c r="G376" s="2"/>
      <c r="H376" s="2"/>
      <c r="I376" s="2"/>
      <c r="J376" s="2"/>
    </row>
    <row r="377" spans="1:10">
      <c r="A377" s="3" t="s">
        <v>159</v>
      </c>
      <c r="B377" s="2"/>
      <c r="C377" s="2"/>
      <c r="D377" s="2"/>
      <c r="E377" s="2"/>
      <c r="F377" s="2"/>
      <c r="G377" s="2"/>
      <c r="H377" s="2"/>
      <c r="I377" s="2"/>
      <c r="J377" s="2"/>
    </row>
    <row r="378" spans="1:10">
      <c r="A378" s="88" t="s">
        <v>0</v>
      </c>
      <c r="B378" s="88" t="s">
        <v>2</v>
      </c>
      <c r="C378" s="88" t="s">
        <v>3</v>
      </c>
      <c r="D378" s="88" t="s">
        <v>4</v>
      </c>
      <c r="E378" s="88" t="s">
        <v>5</v>
      </c>
      <c r="F378" s="88" t="s">
        <v>6</v>
      </c>
      <c r="G378" s="90"/>
      <c r="H378" s="91"/>
      <c r="I378" s="88" t="s">
        <v>7</v>
      </c>
      <c r="J378" s="88" t="s">
        <v>8</v>
      </c>
    </row>
    <row r="379" spans="1:10">
      <c r="A379" s="89"/>
      <c r="B379" s="89"/>
      <c r="C379" s="89"/>
      <c r="D379" s="89"/>
      <c r="E379" s="89"/>
      <c r="F379" s="4" t="s">
        <v>9</v>
      </c>
      <c r="G379" s="4" t="s">
        <v>10</v>
      </c>
      <c r="H379" s="4" t="s">
        <v>11</v>
      </c>
      <c r="I379" s="89"/>
      <c r="J379" s="89"/>
    </row>
    <row r="380" spans="1:10">
      <c r="A380" s="5" t="s">
        <v>1786</v>
      </c>
      <c r="B380" s="6">
        <v>44903.77025105324</v>
      </c>
      <c r="C380" s="5" t="s">
        <v>1740</v>
      </c>
      <c r="D380" s="7">
        <v>3034223459</v>
      </c>
      <c r="E380" s="5" t="s">
        <v>1744</v>
      </c>
      <c r="H380" s="8">
        <v>5100</v>
      </c>
      <c r="I380" s="5" t="s">
        <v>15</v>
      </c>
      <c r="J380" s="5" t="s">
        <v>1741</v>
      </c>
    </row>
    <row r="381" spans="1:10">
      <c r="A381" s="5" t="s">
        <v>1786</v>
      </c>
      <c r="B381" s="6">
        <v>44903.77025105324</v>
      </c>
      <c r="C381" s="5" t="s">
        <v>1740</v>
      </c>
      <c r="D381" s="9">
        <v>58610120891</v>
      </c>
      <c r="E381" s="10" t="s">
        <v>1747</v>
      </c>
      <c r="H381" s="8">
        <v>10000</v>
      </c>
      <c r="I381" s="5" t="s">
        <v>15</v>
      </c>
      <c r="J381" s="5" t="s">
        <v>1745</v>
      </c>
    </row>
    <row r="382" spans="1:10">
      <c r="A382" s="5" t="s">
        <v>1786</v>
      </c>
      <c r="B382" s="6">
        <v>44903.77025105324</v>
      </c>
      <c r="C382" s="5" t="s">
        <v>1740</v>
      </c>
      <c r="D382" s="9">
        <v>58670119059</v>
      </c>
      <c r="E382" s="10" t="s">
        <v>1747</v>
      </c>
      <c r="H382" s="8">
        <v>5258.41</v>
      </c>
      <c r="I382" s="5" t="s">
        <v>15</v>
      </c>
      <c r="J382" s="5" t="s">
        <v>1745</v>
      </c>
    </row>
    <row r="383" spans="1:10">
      <c r="A383" s="5" t="s">
        <v>1786</v>
      </c>
      <c r="B383" s="6">
        <v>44903.77025105324</v>
      </c>
      <c r="C383" s="5" t="s">
        <v>1740</v>
      </c>
      <c r="D383" s="7"/>
      <c r="E383" s="10"/>
      <c r="F383" s="8">
        <v>75350.5</v>
      </c>
      <c r="I383" s="11" t="s">
        <v>9</v>
      </c>
      <c r="J383" s="5" t="s">
        <v>1741</v>
      </c>
    </row>
    <row r="384" spans="1:10">
      <c r="A384" s="5" t="s">
        <v>1786</v>
      </c>
      <c r="B384" s="6">
        <v>44903.77025105324</v>
      </c>
      <c r="C384" s="5" t="s">
        <v>1740</v>
      </c>
      <c r="D384" s="7"/>
      <c r="E384" s="10"/>
      <c r="F384" s="8">
        <v>16665</v>
      </c>
      <c r="I384" s="11" t="s">
        <v>9</v>
      </c>
      <c r="J384" s="5" t="s">
        <v>1742</v>
      </c>
    </row>
    <row r="385" spans="1:10">
      <c r="A385" s="5" t="s">
        <v>1786</v>
      </c>
      <c r="B385" s="6">
        <v>44903.77025105324</v>
      </c>
      <c r="C385" s="5" t="s">
        <v>1740</v>
      </c>
      <c r="D385" s="7"/>
      <c r="E385" s="10"/>
      <c r="F385" s="8">
        <v>61690.5</v>
      </c>
      <c r="I385" s="11" t="s">
        <v>9</v>
      </c>
      <c r="J385" s="5" t="s">
        <v>1745</v>
      </c>
    </row>
    <row r="386" spans="1:10">
      <c r="A386" s="12" t="s">
        <v>21</v>
      </c>
      <c r="B386" s="3"/>
      <c r="C386" s="3"/>
      <c r="D386" s="7"/>
      <c r="E386" s="10"/>
      <c r="F386" s="19">
        <f>SUM(F380:G385)</f>
        <v>153706</v>
      </c>
      <c r="H386" s="8"/>
      <c r="I386" s="11"/>
      <c r="J386" s="10"/>
    </row>
    <row r="387" spans="1:10" ht="15.75" customHeight="1">
      <c r="A387" s="13" t="s">
        <v>22</v>
      </c>
      <c r="B387" s="13" t="s">
        <v>23</v>
      </c>
      <c r="C387" s="13" t="s">
        <v>24</v>
      </c>
      <c r="D387" s="14">
        <v>112387963</v>
      </c>
      <c r="E387" s="10"/>
      <c r="H387" s="8"/>
      <c r="I387" s="11"/>
      <c r="J387" s="10"/>
    </row>
    <row r="390" spans="1:10">
      <c r="A390" s="1" t="s">
        <v>0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3" t="s">
        <v>162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88" t="s">
        <v>0</v>
      </c>
      <c r="B392" s="88" t="s">
        <v>2</v>
      </c>
      <c r="C392" s="88" t="s">
        <v>3</v>
      </c>
      <c r="D392" s="88" t="s">
        <v>4</v>
      </c>
      <c r="E392" s="88" t="s">
        <v>5</v>
      </c>
      <c r="F392" s="88" t="s">
        <v>6</v>
      </c>
      <c r="G392" s="90"/>
      <c r="H392" s="91"/>
      <c r="I392" s="88" t="s">
        <v>7</v>
      </c>
      <c r="J392" s="88" t="s">
        <v>8</v>
      </c>
    </row>
    <row r="393" spans="1:10">
      <c r="A393" s="89"/>
      <c r="B393" s="89"/>
      <c r="C393" s="89"/>
      <c r="D393" s="89"/>
      <c r="E393" s="89"/>
      <c r="F393" s="4" t="s">
        <v>9</v>
      </c>
      <c r="G393" s="4" t="s">
        <v>10</v>
      </c>
      <c r="H393" s="4" t="s">
        <v>11</v>
      </c>
      <c r="I393" s="89"/>
      <c r="J393" s="89"/>
    </row>
    <row r="394" spans="1:10">
      <c r="A394" s="5" t="s">
        <v>1787</v>
      </c>
      <c r="B394" s="6">
        <v>44904.75716108796</v>
      </c>
      <c r="C394" s="5" t="s">
        <v>1740</v>
      </c>
      <c r="D394" s="9">
        <v>58610121060</v>
      </c>
      <c r="E394" s="10" t="s">
        <v>1747</v>
      </c>
      <c r="H394" s="8">
        <v>6475.82</v>
      </c>
      <c r="I394" s="5" t="s">
        <v>15</v>
      </c>
      <c r="J394" s="5" t="s">
        <v>1745</v>
      </c>
    </row>
    <row r="395" spans="1:10">
      <c r="A395" s="5" t="s">
        <v>1787</v>
      </c>
      <c r="B395" s="6">
        <v>44904.75716108796</v>
      </c>
      <c r="C395" s="5" t="s">
        <v>1740</v>
      </c>
      <c r="D395" s="7"/>
      <c r="E395" s="10"/>
      <c r="F395" s="8">
        <v>8321</v>
      </c>
      <c r="I395" s="11" t="s">
        <v>9</v>
      </c>
      <c r="J395" s="5" t="s">
        <v>1742</v>
      </c>
    </row>
    <row r="396" spans="1:10">
      <c r="A396" s="5" t="s">
        <v>1787</v>
      </c>
      <c r="B396" s="6">
        <v>44904.75716108796</v>
      </c>
      <c r="C396" s="5" t="s">
        <v>1740</v>
      </c>
      <c r="D396" s="7"/>
      <c r="E396" s="10"/>
      <c r="F396" s="8">
        <v>15416</v>
      </c>
      <c r="I396" s="11" t="s">
        <v>9</v>
      </c>
      <c r="J396" s="5" t="s">
        <v>1745</v>
      </c>
    </row>
    <row r="397" spans="1:10">
      <c r="A397" s="12" t="s">
        <v>21</v>
      </c>
      <c r="B397" s="3"/>
      <c r="C397" s="3"/>
      <c r="F397" s="42">
        <f>SUM(F395:F396)</f>
        <v>23737</v>
      </c>
    </row>
    <row r="398" spans="1:10" ht="15.75" customHeight="1">
      <c r="A398" s="13" t="s">
        <v>22</v>
      </c>
      <c r="B398" s="13" t="s">
        <v>23</v>
      </c>
      <c r="C398" s="13" t="s">
        <v>24</v>
      </c>
      <c r="D398" s="14">
        <v>112399616</v>
      </c>
    </row>
    <row r="402" spans="1:10">
      <c r="A402" s="5" t="s">
        <v>1788</v>
      </c>
      <c r="B402" s="6">
        <v>44905.589210092592</v>
      </c>
      <c r="C402" s="5" t="s">
        <v>1740</v>
      </c>
      <c r="D402" s="9">
        <v>58650119481</v>
      </c>
      <c r="E402" s="10" t="s">
        <v>1747</v>
      </c>
      <c r="H402" s="8">
        <v>22074.2</v>
      </c>
      <c r="I402" s="5" t="s">
        <v>15</v>
      </c>
      <c r="J402" s="5" t="s">
        <v>1745</v>
      </c>
    </row>
    <row r="403" spans="1:10">
      <c r="A403" s="5" t="s">
        <v>1788</v>
      </c>
      <c r="B403" s="6">
        <v>44905.589210092592</v>
      </c>
      <c r="C403" s="5" t="s">
        <v>1740</v>
      </c>
      <c r="F403" s="8">
        <v>20275.5</v>
      </c>
      <c r="I403" s="11" t="s">
        <v>9</v>
      </c>
      <c r="J403" s="5" t="s">
        <v>1745</v>
      </c>
    </row>
    <row r="404" spans="1:10">
      <c r="A404" s="12" t="s">
        <v>21</v>
      </c>
      <c r="B404" s="3"/>
      <c r="C404" s="3"/>
    </row>
    <row r="405" spans="1:10">
      <c r="A405" s="13" t="s">
        <v>22</v>
      </c>
      <c r="B405" s="13" t="s">
        <v>23</v>
      </c>
      <c r="C405" s="13" t="s">
        <v>24</v>
      </c>
      <c r="D405" s="80">
        <v>112399618</v>
      </c>
    </row>
    <row r="408" spans="1:10">
      <c r="A408" s="1" t="s">
        <v>0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3" t="s">
        <v>167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88" t="s">
        <v>0</v>
      </c>
      <c r="B410" s="88" t="s">
        <v>2</v>
      </c>
      <c r="C410" s="88" t="s">
        <v>3</v>
      </c>
      <c r="D410" s="88" t="s">
        <v>4</v>
      </c>
      <c r="E410" s="88" t="s">
        <v>5</v>
      </c>
      <c r="F410" s="88" t="s">
        <v>6</v>
      </c>
      <c r="G410" s="90"/>
      <c r="H410" s="91"/>
      <c r="I410" s="88" t="s">
        <v>7</v>
      </c>
      <c r="J410" s="88" t="s">
        <v>8</v>
      </c>
    </row>
    <row r="411" spans="1:10">
      <c r="A411" s="89"/>
      <c r="B411" s="89"/>
      <c r="C411" s="89"/>
      <c r="D411" s="89"/>
      <c r="E411" s="89"/>
      <c r="F411" s="4" t="s">
        <v>9</v>
      </c>
      <c r="G411" s="4" t="s">
        <v>10</v>
      </c>
      <c r="H411" s="4" t="s">
        <v>11</v>
      </c>
      <c r="I411" s="89"/>
      <c r="J411" s="89"/>
    </row>
    <row r="412" spans="1:10">
      <c r="A412" s="5" t="s">
        <v>1789</v>
      </c>
      <c r="B412" s="6">
        <v>44907.74560490741</v>
      </c>
      <c r="C412" s="5" t="s">
        <v>1740</v>
      </c>
      <c r="D412" s="7">
        <v>3038579521</v>
      </c>
      <c r="E412" s="5" t="s">
        <v>1744</v>
      </c>
      <c r="H412" s="8">
        <v>7933.5</v>
      </c>
      <c r="I412" s="5" t="s">
        <v>15</v>
      </c>
      <c r="J412" s="5" t="s">
        <v>1741</v>
      </c>
    </row>
    <row r="413" spans="1:10">
      <c r="A413" s="5" t="s">
        <v>1789</v>
      </c>
      <c r="B413" s="6">
        <v>44907.74560490741</v>
      </c>
      <c r="C413" s="5" t="s">
        <v>1740</v>
      </c>
      <c r="D413" s="7">
        <v>3039474164</v>
      </c>
      <c r="E413" s="5" t="s">
        <v>1744</v>
      </c>
      <c r="H413" s="8">
        <v>2553</v>
      </c>
      <c r="I413" s="5" t="s">
        <v>15</v>
      </c>
      <c r="J413" s="5" t="s">
        <v>1741</v>
      </c>
    </row>
    <row r="414" spans="1:10">
      <c r="A414" s="5" t="s">
        <v>1789</v>
      </c>
      <c r="B414" s="6">
        <v>44907.74560490741</v>
      </c>
      <c r="C414" s="5" t="s">
        <v>1740</v>
      </c>
      <c r="D414" s="7">
        <v>3039955893</v>
      </c>
      <c r="E414" s="5" t="s">
        <v>1744</v>
      </c>
      <c r="H414" s="8">
        <v>1602.22</v>
      </c>
      <c r="I414" s="5" t="s">
        <v>15</v>
      </c>
      <c r="J414" s="5" t="s">
        <v>1741</v>
      </c>
    </row>
    <row r="415" spans="1:10">
      <c r="A415" s="5" t="s">
        <v>1789</v>
      </c>
      <c r="B415" s="6">
        <v>44907.74560490741</v>
      </c>
      <c r="C415" s="5" t="s">
        <v>1740</v>
      </c>
      <c r="D415" s="7">
        <v>3042647282</v>
      </c>
      <c r="E415" s="5" t="s">
        <v>1744</v>
      </c>
      <c r="H415" s="8">
        <v>3922.43</v>
      </c>
      <c r="I415" s="5" t="s">
        <v>15</v>
      </c>
      <c r="J415" s="10" t="s">
        <v>1751</v>
      </c>
    </row>
    <row r="416" spans="1:10">
      <c r="A416" s="5" t="s">
        <v>1789</v>
      </c>
      <c r="B416" s="6">
        <v>44907.74560490741</v>
      </c>
      <c r="C416" s="5" t="s">
        <v>1740</v>
      </c>
      <c r="D416" s="9">
        <v>45113162223</v>
      </c>
      <c r="E416" s="10" t="s">
        <v>1747</v>
      </c>
      <c r="H416" s="8">
        <v>1447.88</v>
      </c>
      <c r="I416" s="5" t="s">
        <v>15</v>
      </c>
      <c r="J416" s="5" t="s">
        <v>1742</v>
      </c>
    </row>
    <row r="417" spans="1:10">
      <c r="A417" s="5" t="s">
        <v>1789</v>
      </c>
      <c r="B417" s="6">
        <v>44907.74560490741</v>
      </c>
      <c r="C417" s="5" t="s">
        <v>1740</v>
      </c>
      <c r="D417" s="7">
        <v>46442054</v>
      </c>
      <c r="E417" s="10" t="s">
        <v>1747</v>
      </c>
      <c r="H417" s="8">
        <v>2628.69</v>
      </c>
      <c r="I417" s="5" t="s">
        <v>15</v>
      </c>
      <c r="J417" s="5" t="s">
        <v>1745</v>
      </c>
    </row>
    <row r="418" spans="1:10">
      <c r="A418" s="5" t="s">
        <v>1789</v>
      </c>
      <c r="B418" s="6">
        <v>44907.74560490741</v>
      </c>
      <c r="C418" s="5" t="s">
        <v>1740</v>
      </c>
      <c r="D418" s="7"/>
      <c r="E418" s="10"/>
      <c r="F418" s="8">
        <v>60416</v>
      </c>
      <c r="I418" s="11" t="s">
        <v>9</v>
      </c>
      <c r="J418" s="5" t="s">
        <v>1741</v>
      </c>
    </row>
    <row r="419" spans="1:10">
      <c r="A419" s="5" t="s">
        <v>1789</v>
      </c>
      <c r="B419" s="6">
        <v>44907.74560490741</v>
      </c>
      <c r="C419" s="5" t="s">
        <v>1740</v>
      </c>
      <c r="F419" s="8">
        <v>14642.1</v>
      </c>
      <c r="I419" s="11" t="s">
        <v>9</v>
      </c>
      <c r="J419" s="5" t="s">
        <v>1742</v>
      </c>
    </row>
    <row r="420" spans="1:10">
      <c r="A420" s="5" t="s">
        <v>1789</v>
      </c>
      <c r="B420" s="6">
        <v>44907.74560490741</v>
      </c>
      <c r="C420" s="5" t="s">
        <v>1740</v>
      </c>
      <c r="F420" s="8">
        <v>7427.2</v>
      </c>
      <c r="I420" s="11" t="s">
        <v>9</v>
      </c>
      <c r="J420" s="5" t="s">
        <v>1745</v>
      </c>
    </row>
    <row r="421" spans="1:10">
      <c r="A421" s="12" t="s">
        <v>21</v>
      </c>
      <c r="B421" s="3"/>
      <c r="C421" s="3"/>
      <c r="D421" s="83">
        <f>81093.3+1392</f>
        <v>82485.3</v>
      </c>
      <c r="F421" s="42">
        <f>SUM(F418:F420)</f>
        <v>82485.3</v>
      </c>
    </row>
    <row r="422" spans="1:10">
      <c r="A422" s="13" t="s">
        <v>22</v>
      </c>
      <c r="B422" s="13" t="s">
        <v>23</v>
      </c>
      <c r="C422" s="13" t="s">
        <v>24</v>
      </c>
    </row>
    <row r="423" spans="1:10" ht="15.75" customHeight="1">
      <c r="D423" s="14">
        <v>112413038</v>
      </c>
    </row>
    <row r="424" spans="1:10" ht="15.75" customHeight="1">
      <c r="D424" s="14">
        <v>112413297</v>
      </c>
    </row>
    <row r="426" spans="1:10">
      <c r="A426" s="1" t="s">
        <v>0</v>
      </c>
      <c r="B426" s="2"/>
      <c r="C426" s="2"/>
      <c r="D426" s="2"/>
      <c r="E426" s="2"/>
      <c r="F426" s="2"/>
      <c r="G426" s="2"/>
      <c r="H426" s="2"/>
      <c r="I426" s="2"/>
      <c r="J426" s="2"/>
    </row>
    <row r="427" spans="1:10">
      <c r="A427" s="3" t="s">
        <v>171</v>
      </c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88" t="s">
        <v>0</v>
      </c>
      <c r="B428" s="88" t="s">
        <v>2</v>
      </c>
      <c r="C428" s="88" t="s">
        <v>3</v>
      </c>
      <c r="D428" s="88" t="s">
        <v>4</v>
      </c>
      <c r="E428" s="88" t="s">
        <v>5</v>
      </c>
      <c r="F428" s="88" t="s">
        <v>6</v>
      </c>
      <c r="G428" s="90"/>
      <c r="H428" s="91"/>
      <c r="I428" s="88" t="s">
        <v>7</v>
      </c>
      <c r="J428" s="88" t="s">
        <v>8</v>
      </c>
    </row>
    <row r="429" spans="1:10">
      <c r="A429" s="89"/>
      <c r="B429" s="89"/>
      <c r="C429" s="89"/>
      <c r="D429" s="89"/>
      <c r="E429" s="89"/>
      <c r="F429" s="4" t="s">
        <v>9</v>
      </c>
      <c r="G429" s="4" t="s">
        <v>10</v>
      </c>
      <c r="H429" s="4" t="s">
        <v>11</v>
      </c>
      <c r="I429" s="89"/>
      <c r="J429" s="89"/>
    </row>
    <row r="430" spans="1:10">
      <c r="A430" s="5" t="s">
        <v>1790</v>
      </c>
      <c r="B430" s="6">
        <v>44908.72695045139</v>
      </c>
      <c r="C430" s="5" t="s">
        <v>1740</v>
      </c>
      <c r="F430" s="8">
        <v>19464</v>
      </c>
      <c r="I430" s="11" t="s">
        <v>9</v>
      </c>
      <c r="J430" s="5" t="s">
        <v>1742</v>
      </c>
    </row>
    <row r="431" spans="1:10">
      <c r="A431" s="5" t="s">
        <v>1791</v>
      </c>
      <c r="B431" s="6">
        <v>44908.72695045139</v>
      </c>
      <c r="C431" s="5" t="s">
        <v>1740</v>
      </c>
      <c r="F431" s="8">
        <v>28237.5</v>
      </c>
      <c r="I431" s="11" t="s">
        <v>9</v>
      </c>
      <c r="J431" s="5" t="s">
        <v>1745</v>
      </c>
    </row>
    <row r="432" spans="1:10">
      <c r="A432" s="5" t="s">
        <v>1791</v>
      </c>
      <c r="B432" s="6">
        <v>44908.72695045139</v>
      </c>
      <c r="C432" s="5" t="s">
        <v>1740</v>
      </c>
      <c r="F432" s="8">
        <v>35</v>
      </c>
      <c r="I432" s="11" t="s">
        <v>9</v>
      </c>
      <c r="J432" s="10" t="s">
        <v>1754</v>
      </c>
    </row>
    <row r="433" spans="1:10">
      <c r="A433" s="5" t="s">
        <v>1791</v>
      </c>
      <c r="B433" s="6">
        <v>44908.72695045139</v>
      </c>
      <c r="C433" s="5" t="s">
        <v>1740</v>
      </c>
      <c r="F433" s="8">
        <v>18206.5</v>
      </c>
      <c r="I433" s="11" t="s">
        <v>9</v>
      </c>
      <c r="J433" s="10" t="s">
        <v>1751</v>
      </c>
    </row>
    <row r="434" spans="1:10">
      <c r="A434" s="12" t="s">
        <v>21</v>
      </c>
      <c r="B434" s="3"/>
      <c r="C434" s="3"/>
      <c r="F434" s="42">
        <f>SUM(F430:F433)</f>
        <v>65943</v>
      </c>
    </row>
    <row r="435" spans="1:10" ht="15.75" customHeight="1">
      <c r="A435" s="13" t="s">
        <v>22</v>
      </c>
      <c r="B435" s="13" t="s">
        <v>23</v>
      </c>
      <c r="C435" s="13" t="s">
        <v>24</v>
      </c>
      <c r="D435" s="14">
        <v>112413155</v>
      </c>
    </row>
    <row r="438" spans="1:10">
      <c r="A438" s="1" t="s">
        <v>0</v>
      </c>
      <c r="B438" s="2"/>
      <c r="C438" s="2"/>
      <c r="D438" s="2"/>
      <c r="E438" s="2"/>
      <c r="F438" s="2"/>
      <c r="G438" s="2"/>
      <c r="H438" s="2"/>
      <c r="I438" s="2"/>
      <c r="J438" s="2"/>
    </row>
    <row r="439" spans="1:10">
      <c r="A439" s="3" t="s">
        <v>174</v>
      </c>
      <c r="B439" s="2"/>
      <c r="C439" s="2"/>
      <c r="D439" s="2"/>
      <c r="E439" s="2"/>
      <c r="F439" s="2"/>
      <c r="G439" s="2"/>
      <c r="H439" s="2"/>
      <c r="I439" s="2"/>
      <c r="J439" s="2"/>
    </row>
    <row r="440" spans="1:10">
      <c r="A440" s="88" t="s">
        <v>0</v>
      </c>
      <c r="B440" s="88" t="s">
        <v>2</v>
      </c>
      <c r="C440" s="88" t="s">
        <v>3</v>
      </c>
      <c r="D440" s="88" t="s">
        <v>4</v>
      </c>
      <c r="E440" s="88" t="s">
        <v>5</v>
      </c>
      <c r="F440" s="88" t="s">
        <v>6</v>
      </c>
      <c r="G440" s="90"/>
      <c r="H440" s="91"/>
      <c r="I440" s="88" t="s">
        <v>7</v>
      </c>
      <c r="J440" s="88" t="s">
        <v>8</v>
      </c>
    </row>
    <row r="441" spans="1:10">
      <c r="A441" s="89"/>
      <c r="B441" s="89"/>
      <c r="C441" s="89"/>
      <c r="D441" s="89"/>
      <c r="E441" s="89"/>
      <c r="F441" s="4" t="s">
        <v>9</v>
      </c>
      <c r="G441" s="4" t="s">
        <v>10</v>
      </c>
      <c r="H441" s="4" t="s">
        <v>11</v>
      </c>
      <c r="I441" s="89"/>
      <c r="J441" s="89"/>
    </row>
    <row r="442" spans="1:10">
      <c r="A442" s="5" t="s">
        <v>1792</v>
      </c>
      <c r="B442" s="6">
        <v>44909.740782673609</v>
      </c>
      <c r="C442" s="5" t="s">
        <v>1740</v>
      </c>
      <c r="D442" s="7">
        <v>3044143520</v>
      </c>
      <c r="E442" s="5" t="s">
        <v>1744</v>
      </c>
      <c r="H442" s="8">
        <v>2036</v>
      </c>
      <c r="I442" s="5" t="s">
        <v>15</v>
      </c>
      <c r="J442" s="5" t="s">
        <v>1741</v>
      </c>
    </row>
    <row r="443" spans="1:10">
      <c r="A443" s="5" t="s">
        <v>1792</v>
      </c>
      <c r="B443" s="6">
        <v>44909.740782673609</v>
      </c>
      <c r="C443" s="5" t="s">
        <v>1740</v>
      </c>
      <c r="D443" s="7">
        <v>3043183374</v>
      </c>
      <c r="E443" s="5" t="s">
        <v>1744</v>
      </c>
      <c r="H443" s="8">
        <v>8568</v>
      </c>
      <c r="I443" s="5" t="s">
        <v>15</v>
      </c>
      <c r="J443" s="5" t="s">
        <v>1741</v>
      </c>
    </row>
    <row r="444" spans="1:10">
      <c r="A444" s="5" t="s">
        <v>1792</v>
      </c>
      <c r="B444" s="6">
        <v>44909.740782673609</v>
      </c>
      <c r="C444" s="5" t="s">
        <v>1740</v>
      </c>
      <c r="D444" s="9">
        <v>47173088066</v>
      </c>
      <c r="E444" s="10" t="s">
        <v>1747</v>
      </c>
      <c r="H444" s="8">
        <v>9057.56</v>
      </c>
      <c r="I444" s="5" t="s">
        <v>15</v>
      </c>
      <c r="J444" s="5" t="s">
        <v>1745</v>
      </c>
    </row>
    <row r="445" spans="1:10">
      <c r="A445" s="5" t="s">
        <v>1792</v>
      </c>
      <c r="B445" s="6">
        <v>44909.740782673609</v>
      </c>
      <c r="C445" s="5" t="s">
        <v>1740</v>
      </c>
      <c r="D445" s="7">
        <v>3044444748</v>
      </c>
      <c r="E445" s="5" t="s">
        <v>1744</v>
      </c>
      <c r="H445" s="8">
        <v>2494</v>
      </c>
      <c r="I445" s="5" t="s">
        <v>15</v>
      </c>
      <c r="J445" s="5" t="s">
        <v>1742</v>
      </c>
    </row>
    <row r="446" spans="1:10">
      <c r="A446" s="5" t="s">
        <v>1792</v>
      </c>
      <c r="B446" s="6">
        <v>44909.740782673609</v>
      </c>
      <c r="C446" s="5" t="s">
        <v>1740</v>
      </c>
      <c r="D446" s="7"/>
      <c r="E446" s="10"/>
      <c r="F446" s="8">
        <v>22902.2</v>
      </c>
      <c r="I446" s="11" t="s">
        <v>9</v>
      </c>
      <c r="J446" s="5" t="s">
        <v>1741</v>
      </c>
    </row>
    <row r="447" spans="1:10">
      <c r="A447" s="5" t="s">
        <v>1792</v>
      </c>
      <c r="B447" s="6">
        <v>44909.740782673609</v>
      </c>
      <c r="C447" s="5" t="s">
        <v>1740</v>
      </c>
      <c r="D447" s="7"/>
      <c r="E447" s="10"/>
      <c r="F447" s="8">
        <v>7375.5</v>
      </c>
      <c r="I447" s="11" t="s">
        <v>9</v>
      </c>
      <c r="J447" s="5" t="s">
        <v>1742</v>
      </c>
    </row>
    <row r="448" spans="1:10">
      <c r="A448" s="5" t="s">
        <v>1792</v>
      </c>
      <c r="B448" s="6">
        <v>44909.740782673609</v>
      </c>
      <c r="C448" s="5" t="s">
        <v>1740</v>
      </c>
      <c r="D448" s="7"/>
      <c r="E448" s="10"/>
      <c r="F448" s="8">
        <v>19516.2</v>
      </c>
      <c r="I448" s="11" t="s">
        <v>9</v>
      </c>
      <c r="J448" s="5" t="s">
        <v>1745</v>
      </c>
    </row>
    <row r="449" spans="1:10">
      <c r="A449" s="5" t="s">
        <v>1792</v>
      </c>
      <c r="B449" s="6">
        <v>44909.740782673609</v>
      </c>
      <c r="C449" s="5" t="s">
        <v>1740</v>
      </c>
      <c r="D449" s="7"/>
      <c r="E449" s="10"/>
      <c r="F449" s="8">
        <v>3127.2</v>
      </c>
      <c r="I449" s="11" t="s">
        <v>9</v>
      </c>
      <c r="J449" s="10" t="s">
        <v>1754</v>
      </c>
    </row>
    <row r="450" spans="1:10">
      <c r="A450" s="12" t="s">
        <v>21</v>
      </c>
      <c r="B450" s="3"/>
      <c r="C450" s="3"/>
      <c r="D450" s="26">
        <f>50833.1+2088</f>
        <v>52921.1</v>
      </c>
      <c r="E450" s="10"/>
      <c r="F450" s="19">
        <f>SUM(F442:G449)</f>
        <v>52921.1</v>
      </c>
      <c r="H450" s="8"/>
      <c r="I450" s="11"/>
      <c r="J450" s="5"/>
    </row>
    <row r="451" spans="1:10">
      <c r="A451" s="13" t="s">
        <v>22</v>
      </c>
      <c r="B451" s="13" t="s">
        <v>23</v>
      </c>
      <c r="C451" s="13" t="s">
        <v>24</v>
      </c>
      <c r="D451" s="7"/>
      <c r="E451" s="10"/>
      <c r="H451" s="8"/>
      <c r="I451" s="11"/>
      <c r="J451" s="5"/>
    </row>
    <row r="452" spans="1:10" ht="15.75" customHeight="1">
      <c r="D452" s="14">
        <v>112433285</v>
      </c>
    </row>
    <row r="453" spans="1:10" ht="15.75" customHeight="1">
      <c r="D453" s="14">
        <v>112433393</v>
      </c>
    </row>
    <row r="455" spans="1:10">
      <c r="A455" s="1" t="s">
        <v>0</v>
      </c>
      <c r="B455" s="2"/>
      <c r="C455" s="2"/>
      <c r="D455" s="2"/>
      <c r="E455" s="2"/>
      <c r="F455" s="2"/>
      <c r="G455" s="2"/>
      <c r="H455" s="2"/>
      <c r="I455" s="2"/>
      <c r="J455" s="2"/>
    </row>
    <row r="456" spans="1:10">
      <c r="A456" s="3" t="s">
        <v>178</v>
      </c>
      <c r="B456" s="2"/>
      <c r="C456" s="2"/>
      <c r="D456" s="2"/>
      <c r="E456" s="2"/>
      <c r="F456" s="2"/>
      <c r="G456" s="2"/>
      <c r="H456" s="2"/>
      <c r="I456" s="2"/>
      <c r="J456" s="2"/>
    </row>
    <row r="457" spans="1:10">
      <c r="A457" s="88" t="s">
        <v>0</v>
      </c>
      <c r="B457" s="88" t="s">
        <v>2</v>
      </c>
      <c r="C457" s="88" t="s">
        <v>3</v>
      </c>
      <c r="D457" s="88" t="s">
        <v>4</v>
      </c>
      <c r="E457" s="88" t="s">
        <v>5</v>
      </c>
      <c r="F457" s="88" t="s">
        <v>6</v>
      </c>
      <c r="G457" s="90"/>
      <c r="H457" s="91"/>
      <c r="I457" s="88" t="s">
        <v>7</v>
      </c>
      <c r="J457" s="88" t="s">
        <v>8</v>
      </c>
    </row>
    <row r="458" spans="1:10">
      <c r="A458" s="89"/>
      <c r="B458" s="89"/>
      <c r="C458" s="89"/>
      <c r="D458" s="89"/>
      <c r="E458" s="89"/>
      <c r="F458" s="4" t="s">
        <v>9</v>
      </c>
      <c r="G458" s="4" t="s">
        <v>10</v>
      </c>
      <c r="H458" s="4" t="s">
        <v>11</v>
      </c>
      <c r="I458" s="89"/>
      <c r="J458" s="89"/>
    </row>
    <row r="459" spans="1:10">
      <c r="A459" s="5" t="s">
        <v>1793</v>
      </c>
      <c r="B459" s="6">
        <v>44910.749477187499</v>
      </c>
      <c r="C459" s="5" t="s">
        <v>1740</v>
      </c>
      <c r="D459" s="7"/>
      <c r="E459" s="10"/>
      <c r="F459" s="8">
        <v>8066</v>
      </c>
      <c r="I459" s="11" t="s">
        <v>9</v>
      </c>
      <c r="J459" s="5" t="s">
        <v>1742</v>
      </c>
    </row>
    <row r="460" spans="1:10">
      <c r="A460" s="5" t="s">
        <v>1793</v>
      </c>
      <c r="B460" s="6">
        <v>44910.749477187499</v>
      </c>
      <c r="C460" s="5" t="s">
        <v>1740</v>
      </c>
      <c r="D460" s="7"/>
      <c r="E460" s="10"/>
      <c r="F460" s="8">
        <v>82570.100000000006</v>
      </c>
      <c r="I460" s="11" t="s">
        <v>9</v>
      </c>
      <c r="J460" s="5" t="s">
        <v>1745</v>
      </c>
    </row>
    <row r="461" spans="1:10">
      <c r="A461" s="5" t="s">
        <v>1793</v>
      </c>
      <c r="B461" s="6">
        <v>44910.749477187499</v>
      </c>
      <c r="C461" s="5" t="s">
        <v>1740</v>
      </c>
      <c r="D461" s="7"/>
      <c r="E461" s="10"/>
      <c r="F461" s="8">
        <v>5900</v>
      </c>
      <c r="I461" s="11" t="s">
        <v>9</v>
      </c>
      <c r="J461" s="10" t="s">
        <v>1751</v>
      </c>
    </row>
    <row r="462" spans="1:10">
      <c r="A462" s="12" t="s">
        <v>21</v>
      </c>
      <c r="B462" s="3"/>
      <c r="C462" s="3"/>
      <c r="D462" s="7"/>
      <c r="E462" s="10"/>
      <c r="F462" s="19">
        <f>SUM(F459:G461)</f>
        <v>96536.1</v>
      </c>
      <c r="H462" s="8"/>
      <c r="I462" s="11"/>
      <c r="J462" s="10"/>
    </row>
    <row r="463" spans="1:10" ht="15.75" customHeight="1">
      <c r="A463" s="13" t="s">
        <v>22</v>
      </c>
      <c r="B463" s="13" t="s">
        <v>23</v>
      </c>
      <c r="C463" s="13" t="s">
        <v>24</v>
      </c>
      <c r="D463" s="14">
        <v>112433287</v>
      </c>
      <c r="E463" s="10"/>
      <c r="H463" s="8"/>
      <c r="I463" s="11"/>
      <c r="J463" s="10"/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181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88" t="s">
        <v>0</v>
      </c>
      <c r="B468" s="88" t="s">
        <v>2</v>
      </c>
      <c r="C468" s="88" t="s">
        <v>3</v>
      </c>
      <c r="D468" s="88" t="s">
        <v>4</v>
      </c>
      <c r="E468" s="88" t="s">
        <v>5</v>
      </c>
      <c r="F468" s="88" t="s">
        <v>6</v>
      </c>
      <c r="G468" s="90"/>
      <c r="H468" s="91"/>
      <c r="I468" s="88" t="s">
        <v>7</v>
      </c>
      <c r="J468" s="88" t="s">
        <v>8</v>
      </c>
    </row>
    <row r="469" spans="1:10">
      <c r="A469" s="89"/>
      <c r="B469" s="89"/>
      <c r="C469" s="89"/>
      <c r="D469" s="89"/>
      <c r="E469" s="89"/>
      <c r="F469" s="4" t="s">
        <v>9</v>
      </c>
      <c r="G469" s="4" t="s">
        <v>10</v>
      </c>
      <c r="H469" s="4" t="s">
        <v>11</v>
      </c>
      <c r="I469" s="89"/>
      <c r="J469" s="89"/>
    </row>
    <row r="470" spans="1:10">
      <c r="A470" s="5" t="s">
        <v>1794</v>
      </c>
      <c r="B470" s="6">
        <v>44911.730981562498</v>
      </c>
      <c r="C470" s="5" t="s">
        <v>1740</v>
      </c>
      <c r="D470" s="7">
        <v>31812310</v>
      </c>
      <c r="E470" s="5" t="s">
        <v>1744</v>
      </c>
      <c r="H470" s="8">
        <v>240</v>
      </c>
      <c r="I470" s="5" t="s">
        <v>15</v>
      </c>
      <c r="J470" s="10" t="s">
        <v>1751</v>
      </c>
    </row>
    <row r="471" spans="1:10">
      <c r="A471" s="5" t="s">
        <v>1794</v>
      </c>
      <c r="B471" s="6">
        <v>44911.730981562498</v>
      </c>
      <c r="C471" s="5" t="s">
        <v>1740</v>
      </c>
      <c r="D471" s="9">
        <v>45133039653</v>
      </c>
      <c r="E471" s="10" t="s">
        <v>1747</v>
      </c>
      <c r="H471" s="8">
        <v>741</v>
      </c>
      <c r="I471" s="5" t="s">
        <v>15</v>
      </c>
      <c r="J471" s="10" t="s">
        <v>1754</v>
      </c>
    </row>
    <row r="472" spans="1:10">
      <c r="A472" s="5" t="s">
        <v>1794</v>
      </c>
      <c r="B472" s="6">
        <v>44911.730981562498</v>
      </c>
      <c r="C472" s="5" t="s">
        <v>1740</v>
      </c>
      <c r="D472" s="7"/>
      <c r="E472" s="10"/>
      <c r="F472" s="8">
        <v>14894</v>
      </c>
      <c r="I472" s="11" t="s">
        <v>9</v>
      </c>
      <c r="J472" s="5" t="s">
        <v>1742</v>
      </c>
    </row>
    <row r="473" spans="1:10">
      <c r="A473" s="5" t="s">
        <v>1794</v>
      </c>
      <c r="B473" s="6">
        <v>44911.730981562498</v>
      </c>
      <c r="C473" s="5" t="s">
        <v>1740</v>
      </c>
      <c r="D473" s="7"/>
      <c r="E473" s="10"/>
      <c r="F473" s="8">
        <v>3731.3</v>
      </c>
      <c r="I473" s="11" t="s">
        <v>9</v>
      </c>
      <c r="J473" s="10" t="s">
        <v>1754</v>
      </c>
    </row>
    <row r="474" spans="1:10">
      <c r="A474" s="12" t="s">
        <v>21</v>
      </c>
      <c r="B474" s="3"/>
      <c r="C474" s="3"/>
      <c r="D474" s="7"/>
      <c r="E474" s="10"/>
      <c r="F474" s="20">
        <f>SUM(F470:G473)</f>
        <v>18625.3</v>
      </c>
      <c r="H474" s="8"/>
      <c r="I474" s="11"/>
      <c r="J474" s="5"/>
    </row>
    <row r="475" spans="1:10" ht="15.75" customHeight="1">
      <c r="A475" s="13" t="s">
        <v>22</v>
      </c>
      <c r="B475" s="13" t="s">
        <v>23</v>
      </c>
      <c r="C475" s="13" t="s">
        <v>24</v>
      </c>
      <c r="D475" s="14">
        <v>112441920</v>
      </c>
      <c r="E475" s="10"/>
      <c r="H475" s="8"/>
      <c r="I475" s="11"/>
      <c r="J475" s="5"/>
    </row>
    <row r="476" spans="1:10">
      <c r="A476" s="5"/>
      <c r="B476" s="6"/>
      <c r="C476" s="5"/>
      <c r="D476" s="7"/>
      <c r="E476" s="10"/>
      <c r="H476" s="8"/>
      <c r="I476" s="11"/>
      <c r="J476" s="5"/>
    </row>
    <row r="477" spans="1:10">
      <c r="A477" s="5"/>
      <c r="B477" s="6"/>
      <c r="C477" s="5"/>
      <c r="D477" s="7"/>
      <c r="E477" s="10"/>
      <c r="H477" s="8"/>
      <c r="I477" s="11"/>
      <c r="J477" s="5"/>
    </row>
    <row r="478" spans="1:10">
      <c r="A478" s="1" t="s">
        <v>0</v>
      </c>
      <c r="B478" s="2"/>
      <c r="C478" s="2"/>
      <c r="D478" s="2"/>
      <c r="E478" s="2"/>
      <c r="F478" s="2"/>
      <c r="G478" s="2"/>
      <c r="H478" s="2"/>
      <c r="I478" s="2"/>
      <c r="J478" s="2"/>
    </row>
    <row r="479" spans="1:10">
      <c r="A479" s="3" t="s">
        <v>185</v>
      </c>
      <c r="B479" s="2"/>
      <c r="C479" s="2"/>
      <c r="D479" s="2"/>
      <c r="E479" s="2"/>
      <c r="F479" s="2"/>
      <c r="G479" s="2"/>
      <c r="H479" s="2"/>
      <c r="I479" s="2"/>
      <c r="J479" s="2"/>
    </row>
    <row r="480" spans="1:10">
      <c r="A480" s="88" t="s">
        <v>0</v>
      </c>
      <c r="B480" s="88" t="s">
        <v>2</v>
      </c>
      <c r="C480" s="88" t="s">
        <v>3</v>
      </c>
      <c r="D480" s="88" t="s">
        <v>4</v>
      </c>
      <c r="E480" s="88" t="s">
        <v>5</v>
      </c>
      <c r="F480" s="88" t="s">
        <v>6</v>
      </c>
      <c r="G480" s="90"/>
      <c r="H480" s="91"/>
      <c r="I480" s="88" t="s">
        <v>7</v>
      </c>
      <c r="J480" s="88" t="s">
        <v>8</v>
      </c>
    </row>
    <row r="481" spans="1:10">
      <c r="A481" s="89"/>
      <c r="B481" s="89"/>
      <c r="C481" s="89"/>
      <c r="D481" s="89"/>
      <c r="E481" s="89"/>
      <c r="F481" s="4" t="s">
        <v>9</v>
      </c>
      <c r="G481" s="4" t="s">
        <v>10</v>
      </c>
      <c r="H481" s="4" t="s">
        <v>11</v>
      </c>
      <c r="I481" s="89"/>
      <c r="J481" s="89"/>
    </row>
    <row r="482" spans="1:10">
      <c r="A482" s="5" t="s">
        <v>1795</v>
      </c>
      <c r="B482" s="6">
        <v>44912.576012824073</v>
      </c>
      <c r="C482" s="5" t="s">
        <v>1740</v>
      </c>
      <c r="D482" s="7">
        <v>46780635</v>
      </c>
      <c r="E482" s="10" t="s">
        <v>1747</v>
      </c>
      <c r="H482" s="8">
        <v>30291.200000000001</v>
      </c>
      <c r="I482" s="5" t="s">
        <v>15</v>
      </c>
      <c r="J482" s="5" t="s">
        <v>1745</v>
      </c>
    </row>
    <row r="483" spans="1:10">
      <c r="A483" s="5" t="s">
        <v>1795</v>
      </c>
      <c r="B483" s="6">
        <v>44912.576012824073</v>
      </c>
      <c r="C483" s="5" t="s">
        <v>1740</v>
      </c>
      <c r="D483" s="9">
        <v>58620122505</v>
      </c>
      <c r="E483" s="10" t="s">
        <v>1747</v>
      </c>
      <c r="H483" s="8">
        <v>39869.03</v>
      </c>
      <c r="I483" s="5" t="s">
        <v>15</v>
      </c>
      <c r="J483" s="5" t="s">
        <v>1745</v>
      </c>
    </row>
    <row r="484" spans="1:10">
      <c r="A484" s="5" t="s">
        <v>1795</v>
      </c>
      <c r="B484" s="6">
        <v>44912.576012824073</v>
      </c>
      <c r="C484" s="5" t="s">
        <v>1740</v>
      </c>
      <c r="D484" s="7"/>
      <c r="E484" s="10"/>
      <c r="F484" s="8">
        <v>53108.6</v>
      </c>
      <c r="I484" s="11" t="s">
        <v>9</v>
      </c>
      <c r="J484" s="5" t="s">
        <v>1745</v>
      </c>
    </row>
    <row r="485" spans="1:10">
      <c r="A485" s="12" t="s">
        <v>21</v>
      </c>
      <c r="B485" s="3"/>
      <c r="C485" s="3"/>
      <c r="D485" s="7"/>
      <c r="E485" s="10"/>
      <c r="H485" s="8"/>
      <c r="I485" s="11"/>
      <c r="J485" s="5"/>
    </row>
    <row r="486" spans="1:10" ht="15.75" customHeight="1">
      <c r="A486" s="13" t="s">
        <v>22</v>
      </c>
      <c r="B486" s="13" t="s">
        <v>23</v>
      </c>
      <c r="C486" s="13" t="s">
        <v>24</v>
      </c>
      <c r="D486" s="14">
        <v>112441923</v>
      </c>
      <c r="E486" s="10"/>
      <c r="H486" s="8"/>
      <c r="I486" s="11"/>
      <c r="J486" s="5"/>
    </row>
    <row r="489" spans="1:10">
      <c r="A489" s="1" t="s">
        <v>0</v>
      </c>
      <c r="B489" s="2"/>
      <c r="C489" s="2"/>
      <c r="D489" s="2"/>
      <c r="E489" s="2"/>
      <c r="F489" s="2"/>
      <c r="G489" s="2"/>
      <c r="H489" s="2"/>
      <c r="I489" s="2"/>
      <c r="J489" s="2"/>
    </row>
    <row r="490" spans="1:10">
      <c r="A490" s="3" t="s">
        <v>188</v>
      </c>
      <c r="B490" s="2"/>
      <c r="C490" s="2"/>
      <c r="D490" s="2"/>
      <c r="E490" s="2"/>
      <c r="F490" s="2"/>
      <c r="G490" s="2"/>
      <c r="H490" s="2"/>
      <c r="I490" s="2"/>
      <c r="J490" s="2"/>
    </row>
    <row r="491" spans="1:10">
      <c r="A491" s="88" t="s">
        <v>0</v>
      </c>
      <c r="B491" s="88" t="s">
        <v>2</v>
      </c>
      <c r="C491" s="88" t="s">
        <v>3</v>
      </c>
      <c r="D491" s="88" t="s">
        <v>4</v>
      </c>
      <c r="E491" s="88" t="s">
        <v>5</v>
      </c>
      <c r="F491" s="88" t="s">
        <v>6</v>
      </c>
      <c r="G491" s="90"/>
      <c r="H491" s="91"/>
      <c r="I491" s="88" t="s">
        <v>7</v>
      </c>
      <c r="J491" s="88" t="s">
        <v>8</v>
      </c>
    </row>
    <row r="492" spans="1:10">
      <c r="A492" s="89"/>
      <c r="B492" s="89"/>
      <c r="C492" s="89"/>
      <c r="D492" s="89"/>
      <c r="E492" s="89"/>
      <c r="F492" s="4" t="s">
        <v>9</v>
      </c>
      <c r="G492" s="4" t="s">
        <v>10</v>
      </c>
      <c r="H492" s="4" t="s">
        <v>11</v>
      </c>
      <c r="I492" s="89"/>
      <c r="J492" s="89"/>
    </row>
    <row r="493" spans="1:10">
      <c r="A493" s="5" t="s">
        <v>1796</v>
      </c>
      <c r="B493" s="6">
        <v>44914.768558263888</v>
      </c>
      <c r="C493" s="5" t="s">
        <v>1740</v>
      </c>
      <c r="D493" s="7">
        <v>47084586</v>
      </c>
      <c r="E493" s="10" t="s">
        <v>1747</v>
      </c>
      <c r="H493" s="8">
        <v>13943.02</v>
      </c>
      <c r="I493" s="5" t="s">
        <v>15</v>
      </c>
      <c r="J493" s="5" t="s">
        <v>1745</v>
      </c>
    </row>
    <row r="494" spans="1:10">
      <c r="A494" s="5" t="s">
        <v>1796</v>
      </c>
      <c r="B494" s="6">
        <v>44914.768558263888</v>
      </c>
      <c r="C494" s="5" t="s">
        <v>1740</v>
      </c>
      <c r="D494" s="7">
        <v>47133911</v>
      </c>
      <c r="E494" s="10" t="s">
        <v>1747</v>
      </c>
      <c r="H494" s="8">
        <v>6580.1</v>
      </c>
      <c r="I494" s="5" t="s">
        <v>15</v>
      </c>
      <c r="J494" s="5" t="s">
        <v>1745</v>
      </c>
    </row>
    <row r="495" spans="1:10">
      <c r="A495" s="5" t="s">
        <v>1796</v>
      </c>
      <c r="B495" s="6">
        <v>44914.768558263888</v>
      </c>
      <c r="C495" s="5" t="s">
        <v>1740</v>
      </c>
      <c r="D495" s="7"/>
      <c r="E495" s="10"/>
      <c r="F495" s="8">
        <v>40402.5</v>
      </c>
      <c r="I495" s="11" t="s">
        <v>9</v>
      </c>
      <c r="J495" s="5" t="s">
        <v>1741</v>
      </c>
    </row>
    <row r="496" spans="1:10">
      <c r="A496" s="5" t="s">
        <v>1796</v>
      </c>
      <c r="B496" s="6">
        <v>44914.768558263888</v>
      </c>
      <c r="C496" s="5" t="s">
        <v>1740</v>
      </c>
      <c r="D496" s="7"/>
      <c r="E496" s="10"/>
      <c r="F496" s="8">
        <v>23313</v>
      </c>
      <c r="I496" s="11" t="s">
        <v>9</v>
      </c>
      <c r="J496" s="5" t="s">
        <v>1742</v>
      </c>
    </row>
    <row r="497" spans="1:10">
      <c r="A497" s="5" t="s">
        <v>1796</v>
      </c>
      <c r="B497" s="6">
        <v>44914.768558263888</v>
      </c>
      <c r="C497" s="5" t="s">
        <v>1740</v>
      </c>
      <c r="D497" s="7"/>
      <c r="E497" s="10"/>
      <c r="F497" s="8">
        <v>19728</v>
      </c>
      <c r="I497" s="11" t="s">
        <v>9</v>
      </c>
      <c r="J497" s="5" t="s">
        <v>1745</v>
      </c>
    </row>
    <row r="498" spans="1:10">
      <c r="A498" s="5" t="s">
        <v>1796</v>
      </c>
      <c r="B498" s="6">
        <v>44914.768558263888</v>
      </c>
      <c r="C498" s="5" t="s">
        <v>1740</v>
      </c>
      <c r="D498" s="7"/>
      <c r="E498" s="10"/>
      <c r="F498" s="8">
        <v>8044</v>
      </c>
      <c r="I498" s="11" t="s">
        <v>9</v>
      </c>
      <c r="J498" s="10" t="s">
        <v>1751</v>
      </c>
    </row>
    <row r="499" spans="1:10">
      <c r="A499" s="12" t="s">
        <v>21</v>
      </c>
      <c r="B499" s="3"/>
      <c r="C499" s="3"/>
      <c r="D499" s="26">
        <f>90443.5+1044</f>
        <v>91487.5</v>
      </c>
      <c r="E499" s="10"/>
      <c r="F499" s="19">
        <f>SUM(F493:G498)</f>
        <v>91487.5</v>
      </c>
      <c r="H499" s="8"/>
      <c r="I499" s="11"/>
      <c r="J499" s="10"/>
    </row>
    <row r="500" spans="1:10">
      <c r="A500" s="13" t="s">
        <v>22</v>
      </c>
      <c r="B500" s="13" t="s">
        <v>23</v>
      </c>
      <c r="C500" s="13" t="s">
        <v>24</v>
      </c>
      <c r="D500" s="7"/>
      <c r="E500" s="10"/>
      <c r="H500" s="8"/>
      <c r="I500" s="11"/>
      <c r="J500" s="10"/>
    </row>
    <row r="501" spans="1:10" ht="15.75" customHeight="1">
      <c r="D501" s="14">
        <v>112458306</v>
      </c>
    </row>
    <row r="502" spans="1:10" ht="15.75" customHeight="1">
      <c r="D502" s="14">
        <v>112458667</v>
      </c>
    </row>
    <row r="504" spans="1:10">
      <c r="A504" s="1" t="s">
        <v>0</v>
      </c>
      <c r="B504" s="2"/>
      <c r="C504" s="2"/>
      <c r="D504" s="2"/>
      <c r="E504" s="2"/>
      <c r="F504" s="2"/>
      <c r="G504" s="2"/>
      <c r="H504" s="2"/>
      <c r="I504" s="2"/>
      <c r="J504" s="2"/>
    </row>
    <row r="505" spans="1:10">
      <c r="A505" s="3" t="s">
        <v>191</v>
      </c>
      <c r="B505" s="2"/>
      <c r="C505" s="2"/>
      <c r="D505" s="2"/>
      <c r="E505" s="2"/>
      <c r="F505" s="2"/>
      <c r="G505" s="2"/>
      <c r="H505" s="2"/>
      <c r="I505" s="2"/>
      <c r="J505" s="2"/>
    </row>
    <row r="506" spans="1:10">
      <c r="A506" s="88" t="s">
        <v>0</v>
      </c>
      <c r="B506" s="88" t="s">
        <v>2</v>
      </c>
      <c r="C506" s="88" t="s">
        <v>3</v>
      </c>
      <c r="D506" s="88" t="s">
        <v>4</v>
      </c>
      <c r="E506" s="88" t="s">
        <v>5</v>
      </c>
      <c r="F506" s="88" t="s">
        <v>6</v>
      </c>
      <c r="G506" s="90"/>
      <c r="H506" s="91"/>
      <c r="I506" s="88" t="s">
        <v>7</v>
      </c>
      <c r="J506" s="88" t="s">
        <v>8</v>
      </c>
    </row>
    <row r="507" spans="1:10">
      <c r="A507" s="89"/>
      <c r="B507" s="89"/>
      <c r="C507" s="89"/>
      <c r="D507" s="89"/>
      <c r="E507" s="89"/>
      <c r="F507" s="4" t="s">
        <v>9</v>
      </c>
      <c r="G507" s="4" t="s">
        <v>10</v>
      </c>
      <c r="H507" s="4" t="s">
        <v>11</v>
      </c>
      <c r="I507" s="89"/>
      <c r="J507" s="89"/>
    </row>
    <row r="508" spans="1:10">
      <c r="A508" s="5" t="s">
        <v>1797</v>
      </c>
      <c r="B508" s="6">
        <v>44915.749566168983</v>
      </c>
      <c r="C508" s="5" t="s">
        <v>1740</v>
      </c>
      <c r="D508" s="7"/>
      <c r="E508" s="10"/>
      <c r="F508" s="8">
        <v>8393</v>
      </c>
      <c r="I508" s="11" t="s">
        <v>9</v>
      </c>
      <c r="J508" s="5" t="s">
        <v>1742</v>
      </c>
    </row>
    <row r="509" spans="1:10">
      <c r="A509" s="5" t="s">
        <v>1797</v>
      </c>
      <c r="B509" s="6">
        <v>44915.749566168983</v>
      </c>
      <c r="C509" s="5" t="s">
        <v>1740</v>
      </c>
      <c r="D509" s="7"/>
      <c r="E509" s="10"/>
      <c r="F509" s="8">
        <v>9422.5</v>
      </c>
      <c r="I509" s="11" t="s">
        <v>9</v>
      </c>
      <c r="J509" s="5" t="s">
        <v>1745</v>
      </c>
    </row>
    <row r="510" spans="1:10">
      <c r="A510" s="5" t="s">
        <v>1797</v>
      </c>
      <c r="B510" s="6">
        <v>44915.749566168983</v>
      </c>
      <c r="C510" s="5" t="s">
        <v>1740</v>
      </c>
      <c r="D510" s="7"/>
      <c r="E510" s="10"/>
      <c r="F510" s="8">
        <v>17977.3</v>
      </c>
      <c r="I510" s="11" t="s">
        <v>9</v>
      </c>
      <c r="J510" s="10" t="s">
        <v>1751</v>
      </c>
    </row>
    <row r="511" spans="1:10">
      <c r="A511" s="5" t="s">
        <v>1797</v>
      </c>
      <c r="B511" s="6">
        <v>44915.749566168983</v>
      </c>
      <c r="C511" s="5" t="s">
        <v>1740</v>
      </c>
      <c r="D511" s="7"/>
      <c r="E511" s="10"/>
      <c r="F511" s="8">
        <v>3521</v>
      </c>
      <c r="I511" s="11" t="s">
        <v>9</v>
      </c>
      <c r="J511" s="10" t="s">
        <v>1748</v>
      </c>
    </row>
    <row r="512" spans="1:10">
      <c r="A512" s="12" t="s">
        <v>21</v>
      </c>
      <c r="B512" s="3"/>
      <c r="C512" s="3"/>
      <c r="D512" s="7"/>
      <c r="E512" s="10"/>
      <c r="F512" s="19">
        <f>SUM(F508:G511)</f>
        <v>39313.800000000003</v>
      </c>
      <c r="H512" s="8"/>
      <c r="I512" s="11"/>
      <c r="J512" s="10"/>
    </row>
    <row r="513" spans="1:10" ht="15.75" customHeight="1">
      <c r="A513" s="13" t="s">
        <v>22</v>
      </c>
      <c r="B513" s="13" t="s">
        <v>23</v>
      </c>
      <c r="C513" s="13" t="s">
        <v>24</v>
      </c>
      <c r="D513" s="14">
        <v>112458308</v>
      </c>
      <c r="E513" s="10"/>
      <c r="H513" s="8"/>
      <c r="I513" s="11"/>
      <c r="J513" s="10"/>
    </row>
    <row r="516" spans="1:10">
      <c r="A516" s="1" t="s">
        <v>0</v>
      </c>
      <c r="B516" s="2"/>
      <c r="C516" s="2"/>
      <c r="D516" s="2"/>
      <c r="E516" s="2"/>
      <c r="F516" s="2"/>
      <c r="G516" s="2"/>
      <c r="H516" s="2"/>
      <c r="I516" s="2"/>
      <c r="J516" s="2"/>
    </row>
    <row r="517" spans="1:10">
      <c r="A517" s="3" t="s">
        <v>194</v>
      </c>
      <c r="B517" s="2"/>
      <c r="C517" s="2"/>
      <c r="D517" s="2"/>
      <c r="E517" s="2"/>
      <c r="F517" s="2"/>
      <c r="G517" s="2"/>
      <c r="H517" s="2"/>
      <c r="I517" s="2"/>
      <c r="J517" s="2"/>
    </row>
    <row r="518" spans="1:10">
      <c r="A518" s="88" t="s">
        <v>0</v>
      </c>
      <c r="B518" s="88" t="s">
        <v>2</v>
      </c>
      <c r="C518" s="88" t="s">
        <v>3</v>
      </c>
      <c r="D518" s="88" t="s">
        <v>4</v>
      </c>
      <c r="E518" s="88" t="s">
        <v>5</v>
      </c>
      <c r="F518" s="88" t="s">
        <v>6</v>
      </c>
      <c r="G518" s="90"/>
      <c r="H518" s="91"/>
      <c r="I518" s="88" t="s">
        <v>7</v>
      </c>
      <c r="J518" s="88" t="s">
        <v>8</v>
      </c>
    </row>
    <row r="519" spans="1:10">
      <c r="A519" s="89"/>
      <c r="B519" s="89"/>
      <c r="C519" s="89"/>
      <c r="D519" s="89"/>
      <c r="E519" s="89"/>
      <c r="F519" s="4" t="s">
        <v>9</v>
      </c>
      <c r="G519" s="4" t="s">
        <v>10</v>
      </c>
      <c r="H519" s="4" t="s">
        <v>11</v>
      </c>
      <c r="I519" s="89"/>
      <c r="J519" s="89"/>
    </row>
    <row r="520" spans="1:10">
      <c r="A520" s="5" t="s">
        <v>1798</v>
      </c>
      <c r="B520" s="6">
        <v>44916.719738009262</v>
      </c>
      <c r="C520" s="5" t="s">
        <v>1740</v>
      </c>
      <c r="D520" s="9">
        <v>45133053143</v>
      </c>
      <c r="E520" s="10" t="s">
        <v>1747</v>
      </c>
      <c r="H520" s="8">
        <v>30000</v>
      </c>
      <c r="I520" s="5" t="s">
        <v>15</v>
      </c>
      <c r="J520" s="5" t="s">
        <v>1745</v>
      </c>
    </row>
    <row r="521" spans="1:10">
      <c r="A521" s="5" t="s">
        <v>1798</v>
      </c>
      <c r="B521" s="6">
        <v>44916.719738009262</v>
      </c>
      <c r="C521" s="5" t="s">
        <v>1740</v>
      </c>
      <c r="D521" s="7">
        <v>3055201717</v>
      </c>
      <c r="E521" s="5" t="s">
        <v>1744</v>
      </c>
      <c r="H521" s="8">
        <v>1169.45</v>
      </c>
      <c r="I521" s="5" t="s">
        <v>15</v>
      </c>
      <c r="J521" s="5" t="s">
        <v>1742</v>
      </c>
    </row>
    <row r="522" spans="1:10">
      <c r="A522" s="5" t="s">
        <v>1798</v>
      </c>
      <c r="B522" s="6">
        <v>44916.719738009262</v>
      </c>
      <c r="C522" s="5" t="s">
        <v>1740</v>
      </c>
      <c r="D522" s="9">
        <v>45113201253</v>
      </c>
      <c r="E522" s="10" t="s">
        <v>1747</v>
      </c>
      <c r="H522" s="8">
        <v>68.599999999999994</v>
      </c>
      <c r="I522" s="5" t="s">
        <v>15</v>
      </c>
      <c r="J522" s="5" t="s">
        <v>1742</v>
      </c>
    </row>
    <row r="523" spans="1:10">
      <c r="A523" s="5" t="s">
        <v>1798</v>
      </c>
      <c r="B523" s="6">
        <v>44916.719738009262</v>
      </c>
      <c r="C523" s="5" t="s">
        <v>1740</v>
      </c>
      <c r="D523" s="7"/>
      <c r="E523" s="10"/>
      <c r="F523" s="8">
        <v>22805</v>
      </c>
      <c r="I523" s="11" t="s">
        <v>9</v>
      </c>
      <c r="J523" s="5" t="s">
        <v>1742</v>
      </c>
    </row>
    <row r="524" spans="1:10">
      <c r="A524" s="5" t="s">
        <v>1798</v>
      </c>
      <c r="B524" s="6">
        <v>44916.719738009262</v>
      </c>
      <c r="C524" s="5" t="s">
        <v>1740</v>
      </c>
      <c r="D524" s="7"/>
      <c r="E524" s="10"/>
      <c r="F524" s="8">
        <v>48299.7</v>
      </c>
      <c r="I524" s="11" t="s">
        <v>9</v>
      </c>
      <c r="J524" s="5" t="s">
        <v>1745</v>
      </c>
    </row>
    <row r="525" spans="1:10">
      <c r="A525" s="5" t="s">
        <v>1798</v>
      </c>
      <c r="B525" s="6">
        <v>44916.719738009262</v>
      </c>
      <c r="C525" s="5" t="s">
        <v>1740</v>
      </c>
      <c r="D525" s="7"/>
      <c r="E525" s="10"/>
      <c r="F525" s="8">
        <v>560</v>
      </c>
      <c r="I525" s="11" t="s">
        <v>9</v>
      </c>
      <c r="J525" s="10" t="s">
        <v>1748</v>
      </c>
    </row>
    <row r="526" spans="1:10">
      <c r="A526" s="12" t="s">
        <v>21</v>
      </c>
      <c r="B526" s="3"/>
      <c r="C526" s="3"/>
      <c r="D526" s="7"/>
      <c r="E526" s="10"/>
      <c r="F526" s="19">
        <f>SUM(F520:G525)</f>
        <v>71664.7</v>
      </c>
      <c r="H526" s="8"/>
      <c r="I526" s="11"/>
      <c r="J526" s="5"/>
    </row>
    <row r="527" spans="1:10" ht="15.75" customHeight="1">
      <c r="A527" s="13" t="s">
        <v>22</v>
      </c>
      <c r="B527" s="13" t="s">
        <v>23</v>
      </c>
      <c r="C527" s="13" t="s">
        <v>24</v>
      </c>
      <c r="D527" s="14">
        <v>112478161</v>
      </c>
      <c r="E527" s="10"/>
      <c r="H527" s="8"/>
      <c r="I527" s="11"/>
      <c r="J527" s="5"/>
    </row>
    <row r="530" spans="1:10">
      <c r="A530" s="1" t="s">
        <v>0</v>
      </c>
      <c r="B530" s="2"/>
      <c r="C530" s="2"/>
      <c r="D530" s="2"/>
      <c r="E530" s="2"/>
      <c r="F530" s="2"/>
      <c r="G530" s="2"/>
      <c r="H530" s="2"/>
      <c r="I530" s="2"/>
      <c r="J530" s="2"/>
    </row>
    <row r="531" spans="1:10">
      <c r="A531" s="3" t="s">
        <v>197</v>
      </c>
      <c r="B531" s="2"/>
      <c r="C531" s="2"/>
      <c r="D531" s="2"/>
      <c r="E531" s="2"/>
      <c r="F531" s="2"/>
      <c r="G531" s="2"/>
      <c r="H531" s="2"/>
      <c r="I531" s="2"/>
      <c r="J531" s="2"/>
    </row>
    <row r="532" spans="1:10">
      <c r="A532" s="88" t="s">
        <v>0</v>
      </c>
      <c r="B532" s="88" t="s">
        <v>2</v>
      </c>
      <c r="C532" s="88" t="s">
        <v>3</v>
      </c>
      <c r="D532" s="88" t="s">
        <v>4</v>
      </c>
      <c r="E532" s="88" t="s">
        <v>5</v>
      </c>
      <c r="F532" s="88" t="s">
        <v>6</v>
      </c>
      <c r="G532" s="90"/>
      <c r="H532" s="91"/>
      <c r="I532" s="88" t="s">
        <v>7</v>
      </c>
      <c r="J532" s="88" t="s">
        <v>8</v>
      </c>
    </row>
    <row r="533" spans="1:10">
      <c r="A533" s="89"/>
      <c r="B533" s="89"/>
      <c r="C533" s="89"/>
      <c r="D533" s="89"/>
      <c r="E533" s="89"/>
      <c r="F533" s="4" t="s">
        <v>9</v>
      </c>
      <c r="G533" s="4" t="s">
        <v>10</v>
      </c>
      <c r="H533" s="4" t="s">
        <v>11</v>
      </c>
      <c r="I533" s="89"/>
      <c r="J533" s="89"/>
    </row>
    <row r="534" spans="1:10">
      <c r="A534" s="5" t="s">
        <v>1799</v>
      </c>
      <c r="B534" s="6">
        <v>44917.743645960647</v>
      </c>
      <c r="C534" s="5" t="s">
        <v>1740</v>
      </c>
      <c r="D534" s="7">
        <v>3055320033</v>
      </c>
      <c r="E534" s="5" t="s">
        <v>1744</v>
      </c>
      <c r="H534" s="8">
        <v>4600</v>
      </c>
      <c r="I534" s="5" t="s">
        <v>15</v>
      </c>
      <c r="J534" s="5" t="s">
        <v>1741</v>
      </c>
    </row>
    <row r="535" spans="1:10">
      <c r="A535" s="5" t="s">
        <v>1799</v>
      </c>
      <c r="B535" s="6">
        <v>44917.743645960647</v>
      </c>
      <c r="C535" s="5" t="s">
        <v>1740</v>
      </c>
      <c r="D535" s="7">
        <v>32560976</v>
      </c>
      <c r="E535" s="5" t="s">
        <v>1744</v>
      </c>
      <c r="H535" s="8">
        <v>12255.36</v>
      </c>
      <c r="I535" s="5" t="s">
        <v>15</v>
      </c>
      <c r="J535" s="5" t="s">
        <v>1741</v>
      </c>
    </row>
    <row r="536" spans="1:10">
      <c r="A536" s="5" t="s">
        <v>1799</v>
      </c>
      <c r="B536" s="6">
        <v>44917.743645960647</v>
      </c>
      <c r="C536" s="5" t="s">
        <v>1740</v>
      </c>
      <c r="D536" s="7"/>
      <c r="E536" s="10"/>
      <c r="F536" s="8">
        <v>74935</v>
      </c>
      <c r="I536" s="11" t="s">
        <v>9</v>
      </c>
      <c r="J536" s="5" t="s">
        <v>1741</v>
      </c>
    </row>
    <row r="537" spans="1:10">
      <c r="A537" s="12" t="s">
        <v>21</v>
      </c>
      <c r="B537" s="3"/>
      <c r="C537" s="3"/>
      <c r="D537" s="26">
        <f>74239+696</f>
        <v>74935</v>
      </c>
      <c r="E537" s="10"/>
      <c r="H537" s="8"/>
      <c r="I537" s="11"/>
      <c r="J537" s="5"/>
    </row>
    <row r="538" spans="1:10">
      <c r="A538" s="13" t="s">
        <v>22</v>
      </c>
      <c r="B538" s="13" t="s">
        <v>23</v>
      </c>
      <c r="C538" s="13" t="s">
        <v>24</v>
      </c>
      <c r="D538" s="7"/>
      <c r="E538" s="10"/>
      <c r="H538" s="8"/>
      <c r="I538" s="11"/>
      <c r="J538" s="5"/>
    </row>
    <row r="539" spans="1:10" ht="15.75" customHeight="1">
      <c r="D539" s="14">
        <v>112478163</v>
      </c>
    </row>
    <row r="540" spans="1:10" ht="15.75" customHeight="1">
      <c r="D540" s="14">
        <v>112478193</v>
      </c>
    </row>
    <row r="542" spans="1:10">
      <c r="A542" s="1" t="s">
        <v>0</v>
      </c>
      <c r="B542" s="2"/>
      <c r="C542" s="2"/>
      <c r="D542" s="2"/>
      <c r="E542" s="2"/>
      <c r="F542" s="2"/>
      <c r="G542" s="2"/>
      <c r="H542" s="2"/>
      <c r="I542" s="2"/>
      <c r="J542" s="2"/>
    </row>
    <row r="543" spans="1:10">
      <c r="A543" s="3" t="s">
        <v>208</v>
      </c>
      <c r="B543" s="2"/>
      <c r="C543" s="2"/>
      <c r="D543" s="2"/>
      <c r="E543" s="2"/>
      <c r="F543" s="2"/>
      <c r="G543" s="2"/>
      <c r="H543" s="2"/>
      <c r="I543" s="2"/>
      <c r="J543" s="2"/>
    </row>
    <row r="544" spans="1:10">
      <c r="A544" s="88" t="s">
        <v>0</v>
      </c>
      <c r="B544" s="88" t="s">
        <v>2</v>
      </c>
      <c r="C544" s="88" t="s">
        <v>3</v>
      </c>
      <c r="D544" s="88" t="s">
        <v>4</v>
      </c>
      <c r="E544" s="88" t="s">
        <v>5</v>
      </c>
      <c r="F544" s="88" t="s">
        <v>6</v>
      </c>
      <c r="G544" s="90"/>
      <c r="H544" s="91"/>
      <c r="I544" s="88" t="s">
        <v>7</v>
      </c>
      <c r="J544" s="88" t="s">
        <v>8</v>
      </c>
    </row>
    <row r="545" spans="1:10">
      <c r="A545" s="89"/>
      <c r="B545" s="89"/>
      <c r="C545" s="89"/>
      <c r="D545" s="89"/>
      <c r="E545" s="89"/>
      <c r="F545" s="4" t="s">
        <v>9</v>
      </c>
      <c r="G545" s="4" t="s">
        <v>10</v>
      </c>
      <c r="H545" s="4" t="s">
        <v>11</v>
      </c>
      <c r="I545" s="89"/>
      <c r="J545" s="89"/>
    </row>
    <row r="546" spans="1:10">
      <c r="A546" s="5" t="s">
        <v>1800</v>
      </c>
      <c r="B546" s="6">
        <v>44918.695881284722</v>
      </c>
      <c r="C546" s="5" t="s">
        <v>1740</v>
      </c>
      <c r="D546" s="7">
        <v>47401202</v>
      </c>
      <c r="E546" s="10" t="s">
        <v>1747</v>
      </c>
      <c r="H546" s="8">
        <v>16099.32</v>
      </c>
      <c r="I546" s="5" t="s">
        <v>15</v>
      </c>
      <c r="J546" s="5" t="s">
        <v>1745</v>
      </c>
    </row>
    <row r="547" spans="1:10">
      <c r="A547" s="5" t="s">
        <v>1800</v>
      </c>
      <c r="B547" s="6">
        <v>44918.695881284722</v>
      </c>
      <c r="C547" s="5" t="s">
        <v>1740</v>
      </c>
      <c r="D547" s="7"/>
      <c r="E547" s="10"/>
      <c r="F547" s="8">
        <v>32211</v>
      </c>
      <c r="I547" s="11" t="s">
        <v>9</v>
      </c>
      <c r="J547" s="5" t="s">
        <v>1742</v>
      </c>
    </row>
    <row r="548" spans="1:10">
      <c r="A548" s="5" t="s">
        <v>1800</v>
      </c>
      <c r="B548" s="6">
        <v>44918.695881284722</v>
      </c>
      <c r="C548" s="5" t="s">
        <v>1740</v>
      </c>
      <c r="D548" s="7"/>
      <c r="E548" s="10"/>
      <c r="F548" s="8">
        <v>26107.7</v>
      </c>
      <c r="I548" s="11" t="s">
        <v>9</v>
      </c>
      <c r="J548" s="5" t="s">
        <v>1745</v>
      </c>
    </row>
    <row r="549" spans="1:10">
      <c r="A549" s="12" t="s">
        <v>21</v>
      </c>
      <c r="B549" s="3"/>
      <c r="C549" s="3"/>
      <c r="D549" s="7"/>
      <c r="E549" s="10"/>
      <c r="F549" s="70">
        <f>SUM(F546:G548)</f>
        <v>58318.7</v>
      </c>
      <c r="H549" s="8"/>
      <c r="I549" s="11"/>
      <c r="J549" s="5"/>
    </row>
    <row r="550" spans="1:10" ht="15.75" customHeight="1">
      <c r="A550" s="13" t="s">
        <v>22</v>
      </c>
      <c r="B550" s="13" t="s">
        <v>23</v>
      </c>
      <c r="C550" s="13" t="s">
        <v>24</v>
      </c>
      <c r="D550" s="14">
        <v>112494016</v>
      </c>
      <c r="E550" s="10"/>
      <c r="H550" s="8"/>
      <c r="I550" s="11"/>
      <c r="J550" s="5"/>
    </row>
    <row r="551" spans="1:10">
      <c r="A551" s="5"/>
      <c r="B551" s="6"/>
      <c r="C551" s="5"/>
      <c r="D551" s="7"/>
      <c r="E551" s="10"/>
      <c r="H551" s="8"/>
      <c r="I551" s="11"/>
      <c r="J551" s="5"/>
    </row>
    <row r="552" spans="1:10">
      <c r="A552" s="5"/>
      <c r="B552" s="6"/>
      <c r="C552" s="5"/>
      <c r="D552" s="7"/>
      <c r="E552" s="10"/>
      <c r="H552" s="8"/>
      <c r="I552" s="11"/>
      <c r="J552" s="5"/>
    </row>
    <row r="553" spans="1:10">
      <c r="A553" s="1" t="s">
        <v>0</v>
      </c>
      <c r="B553" s="2"/>
      <c r="C553" s="2"/>
      <c r="D553" s="2"/>
      <c r="E553" s="2"/>
      <c r="F553" s="2"/>
      <c r="G553" s="2"/>
      <c r="H553" s="2"/>
      <c r="I553" s="2"/>
      <c r="J553" s="2"/>
    </row>
    <row r="554" spans="1:10">
      <c r="A554" s="3" t="s">
        <v>211</v>
      </c>
      <c r="B554" s="2"/>
      <c r="C554" s="2"/>
      <c r="D554" s="2"/>
      <c r="E554" s="2"/>
      <c r="F554" s="2"/>
      <c r="G554" s="2"/>
      <c r="H554" s="2"/>
      <c r="I554" s="2"/>
      <c r="J554" s="2"/>
    </row>
    <row r="555" spans="1:10">
      <c r="A555" s="88" t="s">
        <v>0</v>
      </c>
      <c r="B555" s="88" t="s">
        <v>2</v>
      </c>
      <c r="C555" s="88" t="s">
        <v>3</v>
      </c>
      <c r="D555" s="88" t="s">
        <v>4</v>
      </c>
      <c r="E555" s="88" t="s">
        <v>5</v>
      </c>
      <c r="F555" s="88" t="s">
        <v>6</v>
      </c>
      <c r="G555" s="90"/>
      <c r="H555" s="91"/>
      <c r="I555" s="88" t="s">
        <v>7</v>
      </c>
      <c r="J555" s="88" t="s">
        <v>8</v>
      </c>
    </row>
    <row r="556" spans="1:10">
      <c r="A556" s="89"/>
      <c r="B556" s="89"/>
      <c r="C556" s="89"/>
      <c r="D556" s="89"/>
      <c r="E556" s="89"/>
      <c r="F556" s="4" t="s">
        <v>9</v>
      </c>
      <c r="G556" s="4" t="s">
        <v>10</v>
      </c>
      <c r="H556" s="4" t="s">
        <v>11</v>
      </c>
      <c r="I556" s="89"/>
      <c r="J556" s="89"/>
    </row>
    <row r="557" spans="1:10">
      <c r="A557" s="5" t="s">
        <v>1801</v>
      </c>
      <c r="B557" s="6">
        <v>44919.593754189817</v>
      </c>
      <c r="C557" s="5" t="s">
        <v>1740</v>
      </c>
      <c r="D557" s="9">
        <v>58650121522</v>
      </c>
      <c r="E557" s="10" t="s">
        <v>1747</v>
      </c>
      <c r="H557" s="8">
        <v>11000</v>
      </c>
      <c r="I557" s="5" t="s">
        <v>15</v>
      </c>
      <c r="J557" s="5" t="s">
        <v>1745</v>
      </c>
    </row>
    <row r="558" spans="1:10">
      <c r="A558" s="5" t="s">
        <v>1801</v>
      </c>
      <c r="B558" s="6">
        <v>44919.593754189817</v>
      </c>
      <c r="C558" s="5" t="s">
        <v>1740</v>
      </c>
      <c r="D558" s="9">
        <v>45143429521</v>
      </c>
      <c r="E558" s="10" t="s">
        <v>1747</v>
      </c>
      <c r="H558" s="8">
        <v>1425.49</v>
      </c>
      <c r="I558" s="5" t="s">
        <v>15</v>
      </c>
      <c r="J558" s="5" t="s">
        <v>1745</v>
      </c>
    </row>
    <row r="559" spans="1:10">
      <c r="A559" s="5" t="s">
        <v>1801</v>
      </c>
      <c r="B559" s="6">
        <v>44919.593754189817</v>
      </c>
      <c r="C559" s="5" t="s">
        <v>1740</v>
      </c>
      <c r="D559" s="9">
        <v>45133061475</v>
      </c>
      <c r="E559" s="10" t="s">
        <v>1747</v>
      </c>
      <c r="H559" s="8">
        <v>7000</v>
      </c>
      <c r="I559" s="5" t="s">
        <v>15</v>
      </c>
      <c r="J559" s="5" t="s">
        <v>1745</v>
      </c>
    </row>
    <row r="560" spans="1:10">
      <c r="A560" s="5" t="s">
        <v>1801</v>
      </c>
      <c r="B560" s="6">
        <v>44919.593754189817</v>
      </c>
      <c r="C560" s="5" t="s">
        <v>1740</v>
      </c>
      <c r="D560" s="9">
        <v>58620123671</v>
      </c>
      <c r="E560" s="10" t="s">
        <v>1747</v>
      </c>
      <c r="H560" s="8">
        <v>24219.26</v>
      </c>
      <c r="I560" s="5" t="s">
        <v>15</v>
      </c>
      <c r="J560" s="5" t="s">
        <v>1745</v>
      </c>
    </row>
    <row r="561" spans="1:10">
      <c r="A561" s="5" t="s">
        <v>1801</v>
      </c>
      <c r="B561" s="6">
        <v>44919.593754189817</v>
      </c>
      <c r="C561" s="5" t="s">
        <v>1740</v>
      </c>
      <c r="D561" s="7"/>
      <c r="E561" s="10"/>
      <c r="F561" s="8">
        <v>52224.2</v>
      </c>
      <c r="I561" s="11" t="s">
        <v>9</v>
      </c>
      <c r="J561" s="5" t="s">
        <v>1745</v>
      </c>
    </row>
    <row r="562" spans="1:10">
      <c r="A562" s="5" t="s">
        <v>1801</v>
      </c>
      <c r="B562" s="6">
        <v>44919.593754189817</v>
      </c>
      <c r="C562" s="5" t="s">
        <v>1740</v>
      </c>
      <c r="D562" s="7"/>
      <c r="E562" s="10"/>
      <c r="F562" s="8">
        <v>7141.5</v>
      </c>
      <c r="I562" s="11" t="s">
        <v>9</v>
      </c>
      <c r="J562" s="10" t="s">
        <v>1751</v>
      </c>
    </row>
    <row r="563" spans="1:10">
      <c r="A563" s="12" t="s">
        <v>21</v>
      </c>
      <c r="B563" s="3"/>
      <c r="C563" s="3"/>
      <c r="D563" s="7"/>
      <c r="E563" s="10"/>
      <c r="F563" s="70">
        <f>SUM(F557:G562)</f>
        <v>59365.7</v>
      </c>
      <c r="I563" s="11"/>
      <c r="J563" s="10"/>
    </row>
    <row r="564" spans="1:10" ht="15.75" customHeight="1">
      <c r="A564" s="13" t="s">
        <v>22</v>
      </c>
      <c r="B564" s="13" t="s">
        <v>23</v>
      </c>
      <c r="C564" s="13" t="s">
        <v>24</v>
      </c>
      <c r="D564" s="14">
        <v>112494017</v>
      </c>
      <c r="E564" s="10"/>
      <c r="F564" s="8"/>
      <c r="I564" s="11"/>
      <c r="J564" s="10"/>
    </row>
    <row r="566" spans="1:10">
      <c r="A566" s="23" t="s">
        <v>1802</v>
      </c>
      <c r="B566" s="23"/>
      <c r="C566" s="23"/>
    </row>
    <row r="570" spans="1:10">
      <c r="A570" s="1" t="s">
        <v>0</v>
      </c>
      <c r="B570" s="2"/>
      <c r="C570" s="2"/>
      <c r="D570" s="2"/>
      <c r="E570" s="2"/>
      <c r="F570" s="2"/>
      <c r="G570" s="2"/>
      <c r="H570" s="2"/>
      <c r="I570" s="2"/>
      <c r="J570" s="2"/>
    </row>
    <row r="571" spans="1:10">
      <c r="A571" s="3" t="s">
        <v>213</v>
      </c>
      <c r="B571" s="2"/>
      <c r="C571" s="2"/>
      <c r="D571" s="2"/>
      <c r="E571" s="2"/>
      <c r="F571" s="2"/>
      <c r="G571" s="2"/>
      <c r="H571" s="2"/>
      <c r="I571" s="2"/>
      <c r="J571" s="2"/>
    </row>
    <row r="572" spans="1:10">
      <c r="A572" s="88" t="s">
        <v>0</v>
      </c>
      <c r="B572" s="88" t="s">
        <v>2</v>
      </c>
      <c r="C572" s="88" t="s">
        <v>3</v>
      </c>
      <c r="D572" s="88" t="s">
        <v>4</v>
      </c>
      <c r="E572" s="88" t="s">
        <v>5</v>
      </c>
      <c r="F572" s="88" t="s">
        <v>6</v>
      </c>
      <c r="G572" s="90"/>
      <c r="H572" s="91"/>
      <c r="I572" s="88" t="s">
        <v>7</v>
      </c>
      <c r="J572" s="88" t="s">
        <v>8</v>
      </c>
    </row>
    <row r="573" spans="1:10">
      <c r="A573" s="89"/>
      <c r="B573" s="89"/>
      <c r="C573" s="89"/>
      <c r="D573" s="89"/>
      <c r="E573" s="89"/>
      <c r="F573" s="4" t="s">
        <v>9</v>
      </c>
      <c r="G573" s="4" t="s">
        <v>10</v>
      </c>
      <c r="H573" s="4" t="s">
        <v>11</v>
      </c>
      <c r="I573" s="89"/>
      <c r="J573" s="89"/>
    </row>
    <row r="574" spans="1:10">
      <c r="A574" s="23" t="s">
        <v>214</v>
      </c>
      <c r="B574" s="23"/>
      <c r="C574" s="23"/>
    </row>
    <row r="575" spans="1:10">
      <c r="A575" s="12" t="s">
        <v>21</v>
      </c>
      <c r="B575" s="3"/>
      <c r="C575" s="3"/>
    </row>
    <row r="576" spans="1:10">
      <c r="A576" s="13" t="s">
        <v>22</v>
      </c>
      <c r="B576" s="13" t="s">
        <v>23</v>
      </c>
      <c r="C576" s="13" t="s">
        <v>24</v>
      </c>
    </row>
    <row r="579" spans="1:10">
      <c r="A579" s="1" t="s">
        <v>0</v>
      </c>
      <c r="B579" s="2"/>
      <c r="C579" s="2"/>
      <c r="D579" s="2"/>
      <c r="E579" s="2"/>
      <c r="F579" s="2"/>
      <c r="G579" s="2"/>
      <c r="H579" s="2"/>
      <c r="I579" s="2"/>
      <c r="J579" s="2"/>
    </row>
    <row r="580" spans="1:10">
      <c r="A580" s="3" t="s">
        <v>215</v>
      </c>
      <c r="B580" s="2"/>
      <c r="C580" s="2"/>
      <c r="D580" s="2"/>
      <c r="E580" s="2"/>
      <c r="F580" s="2"/>
      <c r="G580" s="2"/>
      <c r="H580" s="2"/>
      <c r="I580" s="2"/>
      <c r="J580" s="2"/>
    </row>
    <row r="581" spans="1:10">
      <c r="A581" s="88" t="s">
        <v>0</v>
      </c>
      <c r="B581" s="88" t="s">
        <v>2</v>
      </c>
      <c r="C581" s="88" t="s">
        <v>3</v>
      </c>
      <c r="D581" s="88" t="s">
        <v>4</v>
      </c>
      <c r="E581" s="88" t="s">
        <v>5</v>
      </c>
      <c r="F581" s="88" t="s">
        <v>6</v>
      </c>
      <c r="G581" s="90"/>
      <c r="H581" s="91"/>
      <c r="I581" s="88" t="s">
        <v>7</v>
      </c>
      <c r="J581" s="88" t="s">
        <v>8</v>
      </c>
    </row>
    <row r="582" spans="1:10">
      <c r="A582" s="89"/>
      <c r="B582" s="89"/>
      <c r="C582" s="89"/>
      <c r="D582" s="89"/>
      <c r="E582" s="89"/>
      <c r="F582" s="4" t="s">
        <v>9</v>
      </c>
      <c r="G582" s="4" t="s">
        <v>10</v>
      </c>
      <c r="H582" s="4" t="s">
        <v>11</v>
      </c>
      <c r="I582" s="89"/>
      <c r="J582" s="89"/>
    </row>
    <row r="583" spans="1:10">
      <c r="A583" s="5" t="s">
        <v>1803</v>
      </c>
      <c r="B583" s="6">
        <v>44922.760867210651</v>
      </c>
      <c r="C583" s="5" t="s">
        <v>1740</v>
      </c>
      <c r="D583" s="9">
        <v>45113210782</v>
      </c>
      <c r="E583" s="10" t="s">
        <v>1747</v>
      </c>
      <c r="H583" s="8">
        <v>1126.76</v>
      </c>
      <c r="I583" s="5" t="s">
        <v>15</v>
      </c>
      <c r="J583" s="5" t="s">
        <v>1742</v>
      </c>
    </row>
    <row r="584" spans="1:10">
      <c r="A584" s="5" t="s">
        <v>1803</v>
      </c>
      <c r="B584" s="6">
        <v>44922.760867210651</v>
      </c>
      <c r="C584" s="5" t="s">
        <v>1740</v>
      </c>
      <c r="D584" s="7">
        <v>3057948350</v>
      </c>
      <c r="E584" s="5" t="s">
        <v>1744</v>
      </c>
      <c r="H584" s="8">
        <v>2173</v>
      </c>
      <c r="I584" s="5" t="s">
        <v>15</v>
      </c>
      <c r="J584" s="5" t="s">
        <v>1741</v>
      </c>
    </row>
    <row r="585" spans="1:10">
      <c r="A585" s="5" t="s">
        <v>1803</v>
      </c>
      <c r="B585" s="6">
        <v>44922.760867210651</v>
      </c>
      <c r="C585" s="5" t="s">
        <v>1740</v>
      </c>
      <c r="D585" s="7">
        <v>3057589847</v>
      </c>
      <c r="E585" s="5" t="s">
        <v>1744</v>
      </c>
      <c r="H585" s="8">
        <v>1286.28</v>
      </c>
      <c r="I585" s="5" t="s">
        <v>15</v>
      </c>
      <c r="J585" s="5" t="s">
        <v>1741</v>
      </c>
    </row>
    <row r="586" spans="1:10">
      <c r="A586" s="5" t="s">
        <v>1803</v>
      </c>
      <c r="B586" s="6">
        <v>44922.760867210651</v>
      </c>
      <c r="C586" s="5" t="s">
        <v>1740</v>
      </c>
      <c r="D586" s="7">
        <v>3058222237</v>
      </c>
      <c r="E586" s="5" t="s">
        <v>1744</v>
      </c>
      <c r="H586" s="8">
        <v>3590.64</v>
      </c>
      <c r="I586" s="5" t="s">
        <v>15</v>
      </c>
      <c r="J586" s="5" t="s">
        <v>1741</v>
      </c>
    </row>
    <row r="587" spans="1:10">
      <c r="A587" s="5" t="s">
        <v>1803</v>
      </c>
      <c r="B587" s="6">
        <v>44922.760867210651</v>
      </c>
      <c r="C587" s="5" t="s">
        <v>1740</v>
      </c>
      <c r="D587" s="7">
        <v>3061693609</v>
      </c>
      <c r="E587" s="5" t="s">
        <v>1744</v>
      </c>
      <c r="H587" s="8">
        <v>9000</v>
      </c>
      <c r="I587" s="5" t="s">
        <v>15</v>
      </c>
      <c r="J587" s="5" t="s">
        <v>1741</v>
      </c>
    </row>
    <row r="588" spans="1:10">
      <c r="A588" s="5" t="s">
        <v>1804</v>
      </c>
      <c r="B588" s="6">
        <v>44922.760867210651</v>
      </c>
      <c r="C588" s="5" t="s">
        <v>1740</v>
      </c>
      <c r="D588" s="7"/>
      <c r="E588" s="10"/>
      <c r="F588" s="8">
        <v>19634.5</v>
      </c>
      <c r="I588" s="11" t="s">
        <v>9</v>
      </c>
      <c r="J588" s="5" t="s">
        <v>1742</v>
      </c>
    </row>
    <row r="589" spans="1:10">
      <c r="A589" s="5" t="s">
        <v>1803</v>
      </c>
      <c r="B589" s="6">
        <v>44922.760867210651</v>
      </c>
      <c r="C589" s="5" t="s">
        <v>1740</v>
      </c>
      <c r="D589" s="7"/>
      <c r="E589" s="10"/>
      <c r="F589" s="8">
        <v>57076.5</v>
      </c>
      <c r="I589" s="11" t="s">
        <v>9</v>
      </c>
      <c r="J589" s="5" t="s">
        <v>1741</v>
      </c>
    </row>
    <row r="590" spans="1:10">
      <c r="A590" s="5" t="s">
        <v>1803</v>
      </c>
      <c r="B590" s="6">
        <v>44922.760867210651</v>
      </c>
      <c r="C590" s="5" t="s">
        <v>1740</v>
      </c>
      <c r="D590" s="7"/>
      <c r="E590" s="10"/>
      <c r="F590" s="8">
        <v>20585.2</v>
      </c>
      <c r="I590" s="11" t="s">
        <v>9</v>
      </c>
      <c r="J590" s="5" t="s">
        <v>1745</v>
      </c>
    </row>
    <row r="591" spans="1:10">
      <c r="A591" s="5" t="s">
        <v>1803</v>
      </c>
      <c r="B591" s="6">
        <v>44922.760867210651</v>
      </c>
      <c r="C591" s="5" t="s">
        <v>1740</v>
      </c>
      <c r="D591" s="7"/>
      <c r="E591" s="10"/>
      <c r="F591" s="8">
        <v>12097</v>
      </c>
      <c r="I591" s="11" t="s">
        <v>9</v>
      </c>
      <c r="J591" s="10" t="s">
        <v>1751</v>
      </c>
    </row>
    <row r="592" spans="1:10">
      <c r="A592" s="12" t="s">
        <v>21</v>
      </c>
      <c r="B592" s="3"/>
      <c r="C592" s="3"/>
      <c r="D592" s="7"/>
      <c r="E592" s="10"/>
      <c r="F592" s="19">
        <f>SUM(F583:G591)</f>
        <v>109393.2</v>
      </c>
      <c r="H592" s="8"/>
      <c r="I592" s="11"/>
      <c r="J592" s="10"/>
    </row>
    <row r="593" spans="1:10" ht="15.75" customHeight="1">
      <c r="A593" s="13" t="s">
        <v>22</v>
      </c>
      <c r="B593" s="13" t="s">
        <v>23</v>
      </c>
      <c r="C593" s="13" t="s">
        <v>24</v>
      </c>
      <c r="D593" s="14">
        <v>112494018</v>
      </c>
      <c r="E593" s="10"/>
      <c r="H593" s="8"/>
      <c r="I593" s="11"/>
      <c r="J593" s="10"/>
    </row>
    <row r="594" spans="1:10">
      <c r="A594" s="5"/>
      <c r="B594" s="6"/>
      <c r="C594" s="5"/>
      <c r="D594" s="7"/>
      <c r="E594" s="10"/>
      <c r="H594" s="8"/>
      <c r="I594" s="11"/>
      <c r="J594" s="10"/>
    </row>
    <row r="596" spans="1:10">
      <c r="A596" s="1" t="s">
        <v>0</v>
      </c>
      <c r="B596" s="2"/>
      <c r="C596" s="2"/>
      <c r="D596" s="2"/>
      <c r="E596" s="2"/>
      <c r="F596" s="2"/>
      <c r="G596" s="2"/>
      <c r="H596" s="2"/>
      <c r="I596" s="2"/>
      <c r="J596" s="2"/>
    </row>
    <row r="597" spans="1:10">
      <c r="A597" s="3" t="s">
        <v>219</v>
      </c>
      <c r="B597" s="2"/>
      <c r="C597" s="2"/>
      <c r="D597" s="2"/>
      <c r="E597" s="2"/>
      <c r="F597" s="2"/>
      <c r="G597" s="2"/>
      <c r="H597" s="2"/>
      <c r="I597" s="2"/>
      <c r="J597" s="2"/>
    </row>
    <row r="598" spans="1:10">
      <c r="A598" s="88" t="s">
        <v>0</v>
      </c>
      <c r="B598" s="88" t="s">
        <v>2</v>
      </c>
      <c r="C598" s="88" t="s">
        <v>3</v>
      </c>
      <c r="D598" s="88" t="s">
        <v>4</v>
      </c>
      <c r="E598" s="88" t="s">
        <v>5</v>
      </c>
      <c r="F598" s="88" t="s">
        <v>6</v>
      </c>
      <c r="G598" s="90"/>
      <c r="H598" s="91"/>
      <c r="I598" s="88" t="s">
        <v>7</v>
      </c>
      <c r="J598" s="88" t="s">
        <v>8</v>
      </c>
    </row>
    <row r="599" spans="1:10">
      <c r="A599" s="89"/>
      <c r="B599" s="89"/>
      <c r="C599" s="89"/>
      <c r="D599" s="89"/>
      <c r="E599" s="89"/>
      <c r="F599" s="4" t="s">
        <v>9</v>
      </c>
      <c r="G599" s="4" t="s">
        <v>10</v>
      </c>
      <c r="H599" s="4" t="s">
        <v>11</v>
      </c>
      <c r="I599" s="89"/>
      <c r="J599" s="89"/>
    </row>
    <row r="600" spans="1:10">
      <c r="A600" s="5" t="s">
        <v>1805</v>
      </c>
      <c r="B600" s="6">
        <v>44923.729276574071</v>
      </c>
      <c r="C600" s="5" t="s">
        <v>1740</v>
      </c>
      <c r="D600" s="7">
        <v>3056634040</v>
      </c>
      <c r="E600" s="5" t="s">
        <v>1744</v>
      </c>
      <c r="H600" s="8">
        <v>13536.26</v>
      </c>
      <c r="I600" s="5" t="s">
        <v>15</v>
      </c>
      <c r="J600" s="10" t="s">
        <v>1751</v>
      </c>
    </row>
    <row r="601" spans="1:10">
      <c r="A601" s="5" t="s">
        <v>1805</v>
      </c>
      <c r="B601" s="6">
        <v>44923.729276574071</v>
      </c>
      <c r="C601" s="5" t="s">
        <v>1740</v>
      </c>
      <c r="D601" s="7">
        <v>33208810</v>
      </c>
      <c r="E601" s="5" t="s">
        <v>1744</v>
      </c>
      <c r="H601" s="8">
        <v>208</v>
      </c>
      <c r="I601" s="5" t="s">
        <v>15</v>
      </c>
      <c r="J601" s="10" t="s">
        <v>1754</v>
      </c>
    </row>
    <row r="602" spans="1:10">
      <c r="A602" s="5" t="s">
        <v>1805</v>
      </c>
      <c r="B602" s="6">
        <v>44923.729276574071</v>
      </c>
      <c r="C602" s="5" t="s">
        <v>1740</v>
      </c>
      <c r="D602" s="7">
        <v>33241050</v>
      </c>
      <c r="E602" s="5" t="s">
        <v>1744</v>
      </c>
      <c r="H602" s="8">
        <v>754</v>
      </c>
      <c r="I602" s="5" t="s">
        <v>15</v>
      </c>
      <c r="J602" s="10" t="s">
        <v>1754</v>
      </c>
    </row>
    <row r="603" spans="1:10">
      <c r="A603" s="5" t="s">
        <v>1805</v>
      </c>
      <c r="B603" s="6">
        <v>44923.729276574071</v>
      </c>
      <c r="C603" s="5" t="s">
        <v>1740</v>
      </c>
      <c r="D603" s="7">
        <v>4826725</v>
      </c>
      <c r="E603" s="5" t="s">
        <v>14</v>
      </c>
      <c r="H603" s="8">
        <v>588.30999999999995</v>
      </c>
      <c r="I603" s="5" t="s">
        <v>15</v>
      </c>
      <c r="J603" s="5" t="s">
        <v>1745</v>
      </c>
    </row>
    <row r="604" spans="1:10">
      <c r="A604" s="5" t="s">
        <v>1805</v>
      </c>
      <c r="B604" s="6">
        <v>44923.729276574071</v>
      </c>
      <c r="C604" s="5" t="s">
        <v>1740</v>
      </c>
      <c r="D604" s="7">
        <v>3063269497</v>
      </c>
      <c r="E604" s="5" t="s">
        <v>1744</v>
      </c>
      <c r="H604" s="8">
        <v>978</v>
      </c>
      <c r="I604" s="5" t="s">
        <v>15</v>
      </c>
      <c r="J604" s="10" t="s">
        <v>1748</v>
      </c>
    </row>
    <row r="605" spans="1:10">
      <c r="A605" s="5" t="s">
        <v>1805</v>
      </c>
      <c r="B605" s="6">
        <v>44923.729276574071</v>
      </c>
      <c r="C605" s="5" t="s">
        <v>1740</v>
      </c>
      <c r="D605" s="7"/>
      <c r="E605" s="10"/>
      <c r="F605" s="8">
        <v>13278.5</v>
      </c>
      <c r="I605" s="11" t="s">
        <v>9</v>
      </c>
      <c r="J605" s="5" t="s">
        <v>1742</v>
      </c>
    </row>
    <row r="606" spans="1:10">
      <c r="A606" s="5" t="s">
        <v>1805</v>
      </c>
      <c r="B606" s="6">
        <v>44923.729276574071</v>
      </c>
      <c r="C606" s="5" t="s">
        <v>1740</v>
      </c>
      <c r="D606" s="7"/>
      <c r="E606" s="10"/>
      <c r="F606" s="8">
        <v>9506</v>
      </c>
      <c r="I606" s="11" t="s">
        <v>9</v>
      </c>
      <c r="J606" s="5" t="s">
        <v>1745</v>
      </c>
    </row>
    <row r="607" spans="1:10">
      <c r="A607" s="5" t="s">
        <v>1805</v>
      </c>
      <c r="B607" s="6">
        <v>44923.729276574071</v>
      </c>
      <c r="C607" s="5" t="s">
        <v>1740</v>
      </c>
      <c r="D607" s="7"/>
      <c r="E607" s="10"/>
      <c r="F607" s="8">
        <v>302</v>
      </c>
      <c r="I607" s="11" t="s">
        <v>9</v>
      </c>
      <c r="J607" s="10" t="s">
        <v>1751</v>
      </c>
    </row>
    <row r="608" spans="1:10">
      <c r="A608" s="12" t="s">
        <v>21</v>
      </c>
      <c r="B608" s="3"/>
      <c r="C608" s="3"/>
      <c r="D608" s="7"/>
      <c r="E608" s="10"/>
      <c r="F608" s="19">
        <f>SUM(F600:G607)</f>
        <v>23086.5</v>
      </c>
      <c r="H608" s="8"/>
      <c r="I608" s="11"/>
      <c r="J608" s="5"/>
    </row>
    <row r="609" spans="1:10">
      <c r="A609" s="13" t="s">
        <v>22</v>
      </c>
      <c r="B609" s="13" t="s">
        <v>23</v>
      </c>
      <c r="C609" s="13" t="s">
        <v>24</v>
      </c>
      <c r="D609" s="7"/>
      <c r="E609" s="10"/>
      <c r="H609" s="8"/>
      <c r="I609" s="11"/>
      <c r="J609" s="5"/>
    </row>
  </sheetData>
  <mergeCells count="392">
    <mergeCell ref="I581:I582"/>
    <mergeCell ref="J581:J582"/>
    <mergeCell ref="A581:A582"/>
    <mergeCell ref="B581:B582"/>
    <mergeCell ref="C581:C582"/>
    <mergeCell ref="D581:D582"/>
    <mergeCell ref="E581:E582"/>
    <mergeCell ref="F581:H581"/>
    <mergeCell ref="A555:A556"/>
    <mergeCell ref="B555:B556"/>
    <mergeCell ref="C555:C556"/>
    <mergeCell ref="D555:D556"/>
    <mergeCell ref="E555:E556"/>
    <mergeCell ref="F555:H555"/>
    <mergeCell ref="I555:I556"/>
    <mergeCell ref="J555:J556"/>
    <mergeCell ref="A572:A573"/>
    <mergeCell ref="B572:B573"/>
    <mergeCell ref="C572:C573"/>
    <mergeCell ref="D572:D573"/>
    <mergeCell ref="E572:E573"/>
    <mergeCell ref="F572:H572"/>
    <mergeCell ref="I572:I573"/>
    <mergeCell ref="J572:J573"/>
    <mergeCell ref="I518:I519"/>
    <mergeCell ref="J518:J519"/>
    <mergeCell ref="A518:A519"/>
    <mergeCell ref="B518:B519"/>
    <mergeCell ref="C518:C519"/>
    <mergeCell ref="D518:D519"/>
    <mergeCell ref="E518:E519"/>
    <mergeCell ref="F518:H518"/>
    <mergeCell ref="A532:A533"/>
    <mergeCell ref="B532:B533"/>
    <mergeCell ref="C532:C533"/>
    <mergeCell ref="D532:D533"/>
    <mergeCell ref="E532:E533"/>
    <mergeCell ref="F532:H532"/>
    <mergeCell ref="I532:I533"/>
    <mergeCell ref="J532:J533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I491:I492"/>
    <mergeCell ref="J491:J492"/>
    <mergeCell ref="A491:A492"/>
    <mergeCell ref="B491:B492"/>
    <mergeCell ref="C491:C492"/>
    <mergeCell ref="D491:D492"/>
    <mergeCell ref="E491:E492"/>
    <mergeCell ref="F491:H491"/>
    <mergeCell ref="B480:B481"/>
    <mergeCell ref="C480:C481"/>
    <mergeCell ref="D480:D481"/>
    <mergeCell ref="E480:E481"/>
    <mergeCell ref="F480:H480"/>
    <mergeCell ref="I480:I481"/>
    <mergeCell ref="J480:J481"/>
    <mergeCell ref="A480:A481"/>
    <mergeCell ref="I440:I441"/>
    <mergeCell ref="J440:J441"/>
    <mergeCell ref="A440:A441"/>
    <mergeCell ref="B440:B441"/>
    <mergeCell ref="C440:C441"/>
    <mergeCell ref="D440:D441"/>
    <mergeCell ref="E440:E441"/>
    <mergeCell ref="F440:H440"/>
    <mergeCell ref="I457:I458"/>
    <mergeCell ref="J457:J458"/>
    <mergeCell ref="A457:A458"/>
    <mergeCell ref="B457:B458"/>
    <mergeCell ref="C457:C458"/>
    <mergeCell ref="D457:D458"/>
    <mergeCell ref="E457:E458"/>
    <mergeCell ref="F457:H457"/>
    <mergeCell ref="E392:E393"/>
    <mergeCell ref="F392:H392"/>
    <mergeCell ref="I392:I393"/>
    <mergeCell ref="J392:J393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F308:H308"/>
    <mergeCell ref="I356:I357"/>
    <mergeCell ref="F328:H328"/>
    <mergeCell ref="F339:H339"/>
    <mergeCell ref="J356:J357"/>
    <mergeCell ref="I308:I309"/>
    <mergeCell ref="J308:J309"/>
    <mergeCell ref="I328:I329"/>
    <mergeCell ref="J328:J329"/>
    <mergeCell ref="I318:I319"/>
    <mergeCell ref="J318:J319"/>
    <mergeCell ref="F318:H318"/>
    <mergeCell ref="J339:J340"/>
    <mergeCell ref="I339:I340"/>
    <mergeCell ref="C328:C329"/>
    <mergeCell ref="D328:D329"/>
    <mergeCell ref="E328:E329"/>
    <mergeCell ref="A318:A319"/>
    <mergeCell ref="B318:B319"/>
    <mergeCell ref="C318:C319"/>
    <mergeCell ref="D318:D319"/>
    <mergeCell ref="B308:B309"/>
    <mergeCell ref="C308:C309"/>
    <mergeCell ref="D308:D309"/>
    <mergeCell ref="E308:E309"/>
    <mergeCell ref="E318:E319"/>
    <mergeCell ref="A308:A309"/>
    <mergeCell ref="I251:I252"/>
    <mergeCell ref="J251:J252"/>
    <mergeCell ref="A272:A273"/>
    <mergeCell ref="I263:I264"/>
    <mergeCell ref="J263:J264"/>
    <mergeCell ref="C294:C295"/>
    <mergeCell ref="D294:D295"/>
    <mergeCell ref="A356:A357"/>
    <mergeCell ref="B356:B357"/>
    <mergeCell ref="C356:C357"/>
    <mergeCell ref="D356:D357"/>
    <mergeCell ref="E356:E357"/>
    <mergeCell ref="F356:H356"/>
    <mergeCell ref="A263:A264"/>
    <mergeCell ref="B263:B264"/>
    <mergeCell ref="C263:C264"/>
    <mergeCell ref="A283:A284"/>
    <mergeCell ref="B283:B284"/>
    <mergeCell ref="C283:C284"/>
    <mergeCell ref="D283:D284"/>
    <mergeCell ref="E283:E284"/>
    <mergeCell ref="F283:H283"/>
    <mergeCell ref="A328:A329"/>
    <mergeCell ref="B328:B329"/>
    <mergeCell ref="D263:D264"/>
    <mergeCell ref="E263:E264"/>
    <mergeCell ref="F263:H263"/>
    <mergeCell ref="I283:I284"/>
    <mergeCell ref="J283:J284"/>
    <mergeCell ref="I294:I295"/>
    <mergeCell ref="J294:J295"/>
    <mergeCell ref="A294:A295"/>
    <mergeCell ref="E294:E295"/>
    <mergeCell ref="F294:H294"/>
    <mergeCell ref="B294:B295"/>
    <mergeCell ref="I216:I217"/>
    <mergeCell ref="J216:J217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A216:A217"/>
    <mergeCell ref="B216:B217"/>
    <mergeCell ref="C216:C217"/>
    <mergeCell ref="D216:D217"/>
    <mergeCell ref="E216:E217"/>
    <mergeCell ref="F216:H216"/>
    <mergeCell ref="I106:I107"/>
    <mergeCell ref="J106:J107"/>
    <mergeCell ref="I90:I91"/>
    <mergeCell ref="J90:J91"/>
    <mergeCell ref="F116:H116"/>
    <mergeCell ref="I116:I117"/>
    <mergeCell ref="J116:J117"/>
    <mergeCell ref="D125:D126"/>
    <mergeCell ref="E125:E126"/>
    <mergeCell ref="F125:H125"/>
    <mergeCell ref="I125:I126"/>
    <mergeCell ref="J125:J126"/>
    <mergeCell ref="D90:D91"/>
    <mergeCell ref="E90:E91"/>
    <mergeCell ref="F90:H90"/>
    <mergeCell ref="A106:A107"/>
    <mergeCell ref="B106:B107"/>
    <mergeCell ref="C106:C107"/>
    <mergeCell ref="D106:D107"/>
    <mergeCell ref="E106:E107"/>
    <mergeCell ref="F106:H106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B33:B34"/>
    <mergeCell ref="C33:C34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22:I23"/>
    <mergeCell ref="J22:J23"/>
    <mergeCell ref="A33:A34"/>
    <mergeCell ref="I45:I46"/>
    <mergeCell ref="J45:J46"/>
    <mergeCell ref="A45:A46"/>
    <mergeCell ref="B45:B46"/>
    <mergeCell ref="C45:C46"/>
    <mergeCell ref="D45:D46"/>
    <mergeCell ref="E45:E46"/>
    <mergeCell ref="F45:H45"/>
    <mergeCell ref="I55:I56"/>
    <mergeCell ref="J55:J56"/>
    <mergeCell ref="A55:A56"/>
    <mergeCell ref="B55:B56"/>
    <mergeCell ref="C55:C56"/>
    <mergeCell ref="D55:D56"/>
    <mergeCell ref="E55:E56"/>
    <mergeCell ref="F55:H55"/>
    <mergeCell ref="A116:A117"/>
    <mergeCell ref="B116:B117"/>
    <mergeCell ref="C116:C117"/>
    <mergeCell ref="D116:D117"/>
    <mergeCell ref="E116:E117"/>
    <mergeCell ref="F67:H67"/>
    <mergeCell ref="I67:I68"/>
    <mergeCell ref="J67:J68"/>
    <mergeCell ref="A67:A68"/>
    <mergeCell ref="B67:B68"/>
    <mergeCell ref="C67:C68"/>
    <mergeCell ref="D67:D68"/>
    <mergeCell ref="E67:E68"/>
    <mergeCell ref="F79:H79"/>
    <mergeCell ref="I79:I80"/>
    <mergeCell ref="J79:J80"/>
    <mergeCell ref="A79:A80"/>
    <mergeCell ref="B79:B80"/>
    <mergeCell ref="C79:C80"/>
    <mergeCell ref="D79:D80"/>
    <mergeCell ref="E79:E80"/>
    <mergeCell ref="A90:A91"/>
    <mergeCell ref="B90:B91"/>
    <mergeCell ref="C90:C91"/>
    <mergeCell ref="A205:A206"/>
    <mergeCell ref="B205:B206"/>
    <mergeCell ref="C205:C206"/>
    <mergeCell ref="D205:D206"/>
    <mergeCell ref="E205:E206"/>
    <mergeCell ref="F205:H205"/>
    <mergeCell ref="A180:A181"/>
    <mergeCell ref="B180:B181"/>
    <mergeCell ref="A251:A252"/>
    <mergeCell ref="B251:B252"/>
    <mergeCell ref="C251:C252"/>
    <mergeCell ref="D251:D252"/>
    <mergeCell ref="E251:E252"/>
    <mergeCell ref="F251:H251"/>
    <mergeCell ref="A191:A192"/>
    <mergeCell ref="A227:A228"/>
    <mergeCell ref="E227:E228"/>
    <mergeCell ref="F227:H227"/>
    <mergeCell ref="C191:C192"/>
    <mergeCell ref="D191:D192"/>
    <mergeCell ref="E191:E192"/>
    <mergeCell ref="F191:H191"/>
    <mergeCell ref="C180:C181"/>
    <mergeCell ref="D180:D181"/>
    <mergeCell ref="A125:A126"/>
    <mergeCell ref="B125:B126"/>
    <mergeCell ref="C125:C126"/>
    <mergeCell ref="I191:I192"/>
    <mergeCell ref="I139:I140"/>
    <mergeCell ref="C150:C151"/>
    <mergeCell ref="D150:D151"/>
    <mergeCell ref="E150:E151"/>
    <mergeCell ref="F150:H150"/>
    <mergeCell ref="I150:I151"/>
    <mergeCell ref="I168:I169"/>
    <mergeCell ref="A139:A140"/>
    <mergeCell ref="A168:A169"/>
    <mergeCell ref="B168:B169"/>
    <mergeCell ref="E168:E169"/>
    <mergeCell ref="F168:H168"/>
    <mergeCell ref="C139:C140"/>
    <mergeCell ref="D139:D140"/>
    <mergeCell ref="F139:H139"/>
    <mergeCell ref="A150:A151"/>
    <mergeCell ref="B150:B151"/>
    <mergeCell ref="E180:E181"/>
    <mergeCell ref="F180:H180"/>
    <mergeCell ref="B191:B192"/>
    <mergeCell ref="J139:J140"/>
    <mergeCell ref="B139:B140"/>
    <mergeCell ref="D168:D169"/>
    <mergeCell ref="I272:I273"/>
    <mergeCell ref="J272:J273"/>
    <mergeCell ref="B272:B273"/>
    <mergeCell ref="C272:C273"/>
    <mergeCell ref="D272:D273"/>
    <mergeCell ref="E272:E273"/>
    <mergeCell ref="F272:H272"/>
    <mergeCell ref="I227:I228"/>
    <mergeCell ref="J227:J228"/>
    <mergeCell ref="B227:B228"/>
    <mergeCell ref="C227:C228"/>
    <mergeCell ref="D227:D228"/>
    <mergeCell ref="I205:I206"/>
    <mergeCell ref="J191:J192"/>
    <mergeCell ref="I180:I181"/>
    <mergeCell ref="J180:J181"/>
    <mergeCell ref="C168:C169"/>
    <mergeCell ref="J205:J206"/>
    <mergeCell ref="E139:E140"/>
    <mergeCell ref="J150:J151"/>
    <mergeCell ref="J168:J169"/>
    <mergeCell ref="A339:A340"/>
    <mergeCell ref="B339:B340"/>
    <mergeCell ref="C339:C340"/>
    <mergeCell ref="D339:D340"/>
    <mergeCell ref="E339:E340"/>
    <mergeCell ref="D367:D368"/>
    <mergeCell ref="E367:E368"/>
    <mergeCell ref="F367:H367"/>
    <mergeCell ref="I367:I368"/>
    <mergeCell ref="D428:D429"/>
    <mergeCell ref="E428:E429"/>
    <mergeCell ref="F428:H428"/>
    <mergeCell ref="I428:I429"/>
    <mergeCell ref="J428:J429"/>
    <mergeCell ref="A392:A393"/>
    <mergeCell ref="B392:B393"/>
    <mergeCell ref="J367:J368"/>
    <mergeCell ref="A367:A368"/>
    <mergeCell ref="B367:B368"/>
    <mergeCell ref="C367:C368"/>
    <mergeCell ref="E378:E379"/>
    <mergeCell ref="F378:H378"/>
    <mergeCell ref="I378:I379"/>
    <mergeCell ref="J378:J379"/>
    <mergeCell ref="A378:A379"/>
    <mergeCell ref="B378:B379"/>
    <mergeCell ref="C378:C379"/>
    <mergeCell ref="D378:D379"/>
    <mergeCell ref="A428:A429"/>
    <mergeCell ref="B428:B429"/>
    <mergeCell ref="C428:C429"/>
    <mergeCell ref="C392:C393"/>
    <mergeCell ref="D392:D393"/>
    <mergeCell ref="A598:A599"/>
    <mergeCell ref="B598:B599"/>
    <mergeCell ref="C598:C599"/>
    <mergeCell ref="D598:D599"/>
    <mergeCell ref="E598:E599"/>
    <mergeCell ref="F598:H598"/>
    <mergeCell ref="I598:I599"/>
    <mergeCell ref="J598:J599"/>
    <mergeCell ref="I506:I507"/>
    <mergeCell ref="J506:J507"/>
    <mergeCell ref="A506:A507"/>
    <mergeCell ref="B506:B507"/>
    <mergeCell ref="C506:C507"/>
    <mergeCell ref="D506:D507"/>
    <mergeCell ref="E506:E507"/>
    <mergeCell ref="F506:H506"/>
    <mergeCell ref="A544:A545"/>
    <mergeCell ref="B544:B545"/>
    <mergeCell ref="C544:C545"/>
    <mergeCell ref="D544:D545"/>
    <mergeCell ref="E544:E545"/>
    <mergeCell ref="F544:H544"/>
    <mergeCell ref="I544:I545"/>
    <mergeCell ref="J544:J545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/>
  </sheetPr>
  <dimension ref="A1:J451"/>
  <sheetViews>
    <sheetView topLeftCell="A439" workbookViewId="0">
      <selection activeCell="D451" sqref="D451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customWidth="1"/>
    <col min="5" max="5" width="12.570312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1806</v>
      </c>
      <c r="B5" s="6">
        <v>44866.812178217588</v>
      </c>
      <c r="C5" s="5" t="s">
        <v>1807</v>
      </c>
      <c r="D5" s="7"/>
      <c r="E5" s="10"/>
      <c r="F5" s="8">
        <v>2176.7399999999998</v>
      </c>
      <c r="I5" s="11" t="s">
        <v>9</v>
      </c>
      <c r="J5" s="5" t="s">
        <v>1807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5"/>
    </row>
    <row r="7" spans="1:10" ht="15.75" customHeight="1">
      <c r="A7" s="13" t="s">
        <v>22</v>
      </c>
      <c r="B7" s="13" t="s">
        <v>23</v>
      </c>
      <c r="C7" s="13" t="s">
        <v>24</v>
      </c>
      <c r="D7" s="21">
        <v>112113548</v>
      </c>
      <c r="E7" s="14">
        <v>112113600</v>
      </c>
      <c r="H7" s="8"/>
      <c r="I7" s="11"/>
      <c r="J7" s="5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25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88" t="s">
        <v>0</v>
      </c>
      <c r="B12" s="88" t="s">
        <v>2</v>
      </c>
      <c r="C12" s="88" t="s">
        <v>3</v>
      </c>
      <c r="D12" s="88" t="s">
        <v>4</v>
      </c>
      <c r="E12" s="88" t="s">
        <v>5</v>
      </c>
      <c r="F12" s="88" t="s">
        <v>6</v>
      </c>
      <c r="G12" s="90"/>
      <c r="H12" s="91"/>
      <c r="I12" s="88" t="s">
        <v>7</v>
      </c>
      <c r="J12" s="88" t="s">
        <v>8</v>
      </c>
    </row>
    <row r="13" spans="1:10">
      <c r="A13" s="89"/>
      <c r="B13" s="89"/>
      <c r="C13" s="89"/>
      <c r="D13" s="89"/>
      <c r="E13" s="89"/>
      <c r="F13" s="4" t="s">
        <v>9</v>
      </c>
      <c r="G13" s="4" t="s">
        <v>10</v>
      </c>
      <c r="H13" s="4" t="s">
        <v>11</v>
      </c>
      <c r="I13" s="89"/>
      <c r="J13" s="89"/>
    </row>
    <row r="14" spans="1:10">
      <c r="A14" s="15" t="s">
        <v>26</v>
      </c>
      <c r="B14" s="16"/>
      <c r="C14" s="17"/>
      <c r="D14" s="7"/>
      <c r="E14" s="10"/>
      <c r="F14" s="8"/>
      <c r="I14" s="11"/>
      <c r="J14" s="10"/>
    </row>
    <row r="15" spans="1:10">
      <c r="A15" s="12" t="s">
        <v>21</v>
      </c>
      <c r="B15" s="3"/>
      <c r="C15" s="3"/>
      <c r="D15" s="7"/>
      <c r="E15" s="10"/>
      <c r="F15" s="18"/>
      <c r="H15" s="8"/>
      <c r="I15" s="11"/>
      <c r="J15" s="10"/>
    </row>
    <row r="16" spans="1:10" ht="15.75" customHeight="1">
      <c r="A16" s="13" t="s">
        <v>22</v>
      </c>
      <c r="B16" s="13" t="s">
        <v>23</v>
      </c>
      <c r="C16" s="13" t="s">
        <v>24</v>
      </c>
      <c r="D16" s="14"/>
      <c r="E16" s="10"/>
      <c r="H16" s="8"/>
      <c r="I16" s="11"/>
      <c r="J16" s="10"/>
    </row>
    <row r="17" spans="1:10">
      <c r="A17" s="5"/>
      <c r="B17" s="6"/>
      <c r="C17" s="5"/>
      <c r="D17" s="7"/>
      <c r="E17" s="10"/>
      <c r="H17" s="8"/>
      <c r="I17" s="11"/>
      <c r="J17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27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88" t="s">
        <v>0</v>
      </c>
      <c r="B21" s="88" t="s">
        <v>2</v>
      </c>
      <c r="C21" s="88" t="s">
        <v>3</v>
      </c>
      <c r="D21" s="88" t="s">
        <v>4</v>
      </c>
      <c r="E21" s="88" t="s">
        <v>5</v>
      </c>
      <c r="F21" s="88" t="s">
        <v>6</v>
      </c>
      <c r="G21" s="90"/>
      <c r="H21" s="91"/>
      <c r="I21" s="88" t="s">
        <v>7</v>
      </c>
      <c r="J21" s="88" t="s">
        <v>8</v>
      </c>
    </row>
    <row r="22" spans="1:10">
      <c r="A22" s="89"/>
      <c r="B22" s="89"/>
      <c r="C22" s="89"/>
      <c r="D22" s="89"/>
      <c r="E22" s="89"/>
      <c r="F22" s="4" t="s">
        <v>9</v>
      </c>
      <c r="G22" s="4" t="s">
        <v>10</v>
      </c>
      <c r="H22" s="4" t="s">
        <v>11</v>
      </c>
      <c r="I22" s="89"/>
      <c r="J22" s="89"/>
    </row>
    <row r="23" spans="1:10">
      <c r="A23" s="5" t="s">
        <v>1808</v>
      </c>
      <c r="B23" s="6">
        <v>44868.79131346065</v>
      </c>
      <c r="C23" s="5" t="s">
        <v>1807</v>
      </c>
      <c r="D23" s="7"/>
      <c r="E23" s="10"/>
      <c r="F23" s="8">
        <v>1779.61</v>
      </c>
      <c r="I23" s="11" t="s">
        <v>9</v>
      </c>
      <c r="J23" s="5" t="s">
        <v>1807</v>
      </c>
    </row>
    <row r="24" spans="1:10">
      <c r="A24" s="5" t="s">
        <v>1808</v>
      </c>
      <c r="B24" s="6">
        <v>44868.79131346065</v>
      </c>
      <c r="C24" s="5" t="s">
        <v>1807</v>
      </c>
      <c r="D24" s="7"/>
      <c r="E24" s="10"/>
      <c r="H24" s="8">
        <v>75.66</v>
      </c>
      <c r="I24" s="11" t="s">
        <v>226</v>
      </c>
      <c r="J24" s="5" t="s">
        <v>1807</v>
      </c>
    </row>
    <row r="25" spans="1:10">
      <c r="A25" s="12" t="s">
        <v>21</v>
      </c>
      <c r="B25" s="3"/>
      <c r="C25" s="3"/>
      <c r="D25" s="7"/>
      <c r="E25" s="10"/>
      <c r="H25" s="8"/>
      <c r="I25" s="11"/>
      <c r="J25" s="10"/>
    </row>
    <row r="26" spans="1:10" ht="15.75" customHeight="1">
      <c r="A26" s="13" t="s">
        <v>22</v>
      </c>
      <c r="B26" s="13" t="s">
        <v>23</v>
      </c>
      <c r="C26" s="13" t="s">
        <v>24</v>
      </c>
      <c r="D26" s="21">
        <v>112129012</v>
      </c>
      <c r="E26" s="14">
        <v>112129026</v>
      </c>
      <c r="H26" s="8"/>
      <c r="I26" s="11"/>
      <c r="J26" s="10"/>
    </row>
    <row r="29" spans="1:10">
      <c r="A29" s="1" t="s">
        <v>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3" t="s">
        <v>47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88" t="s">
        <v>0</v>
      </c>
      <c r="B31" s="88" t="s">
        <v>2</v>
      </c>
      <c r="C31" s="88" t="s">
        <v>3</v>
      </c>
      <c r="D31" s="88" t="s">
        <v>4</v>
      </c>
      <c r="E31" s="88" t="s">
        <v>5</v>
      </c>
      <c r="F31" s="88" t="s">
        <v>6</v>
      </c>
      <c r="G31" s="90"/>
      <c r="H31" s="91"/>
      <c r="I31" s="88" t="s">
        <v>7</v>
      </c>
      <c r="J31" s="88" t="s">
        <v>8</v>
      </c>
    </row>
    <row r="32" spans="1:10">
      <c r="A32" s="89"/>
      <c r="B32" s="89"/>
      <c r="C32" s="89"/>
      <c r="D32" s="89"/>
      <c r="E32" s="89"/>
      <c r="F32" s="4" t="s">
        <v>9</v>
      </c>
      <c r="G32" s="4" t="s">
        <v>10</v>
      </c>
      <c r="H32" s="4" t="s">
        <v>11</v>
      </c>
      <c r="I32" s="89"/>
      <c r="J32" s="89"/>
    </row>
    <row r="33" spans="1:10">
      <c r="A33" s="5" t="s">
        <v>1809</v>
      </c>
      <c r="B33" s="6">
        <v>44869.791198402767</v>
      </c>
      <c r="C33" s="5" t="s">
        <v>1807</v>
      </c>
      <c r="D33" s="7"/>
      <c r="E33" s="10"/>
      <c r="F33" s="8">
        <v>1858.05</v>
      </c>
      <c r="I33" s="11" t="s">
        <v>9</v>
      </c>
      <c r="J33" s="5" t="s">
        <v>1807</v>
      </c>
    </row>
    <row r="34" spans="1:10">
      <c r="A34" s="12" t="s">
        <v>21</v>
      </c>
      <c r="B34" s="3"/>
      <c r="C34" s="3"/>
      <c r="D34" s="7"/>
      <c r="E34" s="10"/>
      <c r="H34" s="8"/>
      <c r="I34" s="5"/>
      <c r="J34" s="5"/>
    </row>
    <row r="35" spans="1:10" ht="15.75" customHeight="1">
      <c r="A35" s="13" t="s">
        <v>22</v>
      </c>
      <c r="B35" s="13" t="s">
        <v>23</v>
      </c>
      <c r="C35" s="13" t="s">
        <v>24</v>
      </c>
      <c r="D35" s="21">
        <v>112129015</v>
      </c>
      <c r="E35" s="14">
        <v>112129028</v>
      </c>
      <c r="H35" s="8"/>
      <c r="I35" s="5"/>
      <c r="J35" s="5"/>
    </row>
    <row r="36" spans="1:10">
      <c r="A36" s="5"/>
      <c r="B36" s="6"/>
      <c r="C36" s="5"/>
      <c r="D36" s="7"/>
      <c r="E36" s="10"/>
      <c r="H36" s="8"/>
      <c r="I36" s="5"/>
      <c r="J36" s="5"/>
    </row>
    <row r="37" spans="1:10">
      <c r="A37" s="5"/>
      <c r="B37" s="6"/>
      <c r="C37" s="5"/>
      <c r="D37" s="7"/>
      <c r="E37" s="10"/>
      <c r="H37" s="8"/>
      <c r="I37" s="5"/>
      <c r="J37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52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88" t="s">
        <v>0</v>
      </c>
      <c r="B40" s="88" t="s">
        <v>2</v>
      </c>
      <c r="C40" s="88" t="s">
        <v>3</v>
      </c>
      <c r="D40" s="88" t="s">
        <v>4</v>
      </c>
      <c r="E40" s="88" t="s">
        <v>5</v>
      </c>
      <c r="F40" s="88" t="s">
        <v>6</v>
      </c>
      <c r="G40" s="90"/>
      <c r="H40" s="91"/>
      <c r="I40" s="88" t="s">
        <v>7</v>
      </c>
      <c r="J40" s="88" t="s">
        <v>8</v>
      </c>
    </row>
    <row r="41" spans="1:10">
      <c r="A41" s="89"/>
      <c r="B41" s="89"/>
      <c r="C41" s="89"/>
      <c r="D41" s="89"/>
      <c r="E41" s="89"/>
      <c r="F41" s="4" t="s">
        <v>9</v>
      </c>
      <c r="G41" s="4" t="s">
        <v>10</v>
      </c>
      <c r="H41" s="4" t="s">
        <v>11</v>
      </c>
      <c r="I41" s="89"/>
      <c r="J41" s="89"/>
    </row>
    <row r="42" spans="1:10">
      <c r="A42" s="5" t="s">
        <v>1810</v>
      </c>
      <c r="B42" s="6">
        <v>44870.543753113423</v>
      </c>
      <c r="C42" s="5" t="s">
        <v>1807</v>
      </c>
      <c r="D42" s="7"/>
      <c r="E42" s="10"/>
      <c r="F42" s="8">
        <v>1882.09</v>
      </c>
      <c r="I42" s="11" t="s">
        <v>9</v>
      </c>
      <c r="J42" s="5" t="s">
        <v>1807</v>
      </c>
    </row>
    <row r="43" spans="1:10">
      <c r="A43" s="12" t="s">
        <v>21</v>
      </c>
      <c r="B43" s="3"/>
      <c r="C43" s="3"/>
      <c r="D43" s="34"/>
      <c r="E43" s="34"/>
      <c r="F43" s="34"/>
      <c r="G43" s="34"/>
      <c r="H43" s="34"/>
      <c r="I43" s="34"/>
      <c r="J43" s="34"/>
    </row>
    <row r="44" spans="1:10" ht="15.75" customHeight="1">
      <c r="A44" s="13" t="s">
        <v>22</v>
      </c>
      <c r="B44" s="13" t="s">
        <v>23</v>
      </c>
      <c r="C44" s="13" t="s">
        <v>24</v>
      </c>
      <c r="D44" s="21">
        <v>112129887</v>
      </c>
      <c r="E44" s="14">
        <v>112129947</v>
      </c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55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88" t="s">
        <v>0</v>
      </c>
      <c r="B49" s="88" t="s">
        <v>2</v>
      </c>
      <c r="C49" s="88" t="s">
        <v>3</v>
      </c>
      <c r="D49" s="88" t="s">
        <v>4</v>
      </c>
      <c r="E49" s="88" t="s">
        <v>5</v>
      </c>
      <c r="F49" s="88" t="s">
        <v>6</v>
      </c>
      <c r="G49" s="90"/>
      <c r="H49" s="91"/>
      <c r="I49" s="88" t="s">
        <v>7</v>
      </c>
      <c r="J49" s="88" t="s">
        <v>8</v>
      </c>
    </row>
    <row r="50" spans="1:10">
      <c r="A50" s="89"/>
      <c r="B50" s="89"/>
      <c r="C50" s="89"/>
      <c r="D50" s="89"/>
      <c r="E50" s="89"/>
      <c r="F50" s="4" t="s">
        <v>9</v>
      </c>
      <c r="G50" s="4" t="s">
        <v>10</v>
      </c>
      <c r="H50" s="4" t="s">
        <v>11</v>
      </c>
      <c r="I50" s="89"/>
      <c r="J50" s="89"/>
    </row>
    <row r="51" spans="1:10">
      <c r="A51" s="5" t="s">
        <v>1811</v>
      </c>
      <c r="B51" s="6">
        <v>44872.790473229157</v>
      </c>
      <c r="C51" s="5" t="s">
        <v>1807</v>
      </c>
      <c r="D51" s="7"/>
      <c r="E51" s="10"/>
      <c r="F51" s="8">
        <v>2115.86</v>
      </c>
      <c r="I51" s="11" t="s">
        <v>9</v>
      </c>
      <c r="J51" s="5" t="s">
        <v>1807</v>
      </c>
    </row>
    <row r="52" spans="1:10">
      <c r="A52" s="12" t="s">
        <v>21</v>
      </c>
      <c r="B52" s="3"/>
      <c r="C52" s="3"/>
      <c r="D52" s="7"/>
      <c r="E52" s="10"/>
      <c r="H52" s="8"/>
      <c r="I52" s="11"/>
      <c r="J52" s="10"/>
    </row>
    <row r="53" spans="1:10" ht="15.75" customHeight="1">
      <c r="A53" s="13" t="s">
        <v>22</v>
      </c>
      <c r="B53" s="13" t="s">
        <v>23</v>
      </c>
      <c r="C53" s="13" t="s">
        <v>24</v>
      </c>
      <c r="D53" s="21">
        <v>112155846</v>
      </c>
      <c r="E53" s="14">
        <v>112156020</v>
      </c>
      <c r="H53" s="8"/>
      <c r="I53" s="11"/>
      <c r="J53" s="10"/>
    </row>
    <row r="56" spans="1:10">
      <c r="A56" s="1" t="s">
        <v>0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3" t="s">
        <v>62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88" t="s">
        <v>0</v>
      </c>
      <c r="B58" s="88" t="s">
        <v>2</v>
      </c>
      <c r="C58" s="88" t="s">
        <v>3</v>
      </c>
      <c r="D58" s="88" t="s">
        <v>4</v>
      </c>
      <c r="E58" s="88" t="s">
        <v>5</v>
      </c>
      <c r="F58" s="88" t="s">
        <v>6</v>
      </c>
      <c r="G58" s="90"/>
      <c r="H58" s="91"/>
      <c r="I58" s="88" t="s">
        <v>7</v>
      </c>
      <c r="J58" s="88" t="s">
        <v>8</v>
      </c>
    </row>
    <row r="59" spans="1:10">
      <c r="A59" s="89"/>
      <c r="B59" s="89"/>
      <c r="C59" s="89"/>
      <c r="D59" s="89"/>
      <c r="E59" s="89"/>
      <c r="F59" s="4" t="s">
        <v>9</v>
      </c>
      <c r="G59" s="4" t="s">
        <v>10</v>
      </c>
      <c r="H59" s="4" t="s">
        <v>11</v>
      </c>
      <c r="I59" s="89"/>
      <c r="J59" s="89"/>
    </row>
    <row r="60" spans="1:10">
      <c r="A60" s="5" t="s">
        <v>1812</v>
      </c>
      <c r="B60" s="6">
        <v>44873.791280497688</v>
      </c>
      <c r="C60" s="5" t="s">
        <v>1807</v>
      </c>
      <c r="D60" s="7"/>
      <c r="E60" s="10"/>
      <c r="F60" s="8">
        <v>1666.55</v>
      </c>
      <c r="I60" s="11" t="s">
        <v>9</v>
      </c>
      <c r="J60" s="5" t="s">
        <v>1807</v>
      </c>
    </row>
    <row r="61" spans="1:10">
      <c r="A61" s="12" t="s">
        <v>21</v>
      </c>
      <c r="B61" s="3"/>
      <c r="C61" s="3"/>
      <c r="D61" s="7"/>
      <c r="E61" s="10"/>
      <c r="H61" s="8"/>
      <c r="I61" s="11"/>
      <c r="J61" s="5"/>
    </row>
    <row r="62" spans="1:10" ht="15.75" customHeight="1">
      <c r="A62" s="13" t="s">
        <v>22</v>
      </c>
      <c r="B62" s="13" t="s">
        <v>23</v>
      </c>
      <c r="C62" s="13" t="s">
        <v>24</v>
      </c>
      <c r="D62" s="21">
        <v>112163156</v>
      </c>
      <c r="E62" s="14">
        <v>112163176</v>
      </c>
      <c r="H62" s="8"/>
      <c r="I62" s="11"/>
      <c r="J62" s="5"/>
    </row>
    <row r="65" spans="1:10">
      <c r="A65" s="1" t="s">
        <v>0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3" t="s">
        <v>65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88" t="s">
        <v>0</v>
      </c>
      <c r="B67" s="88" t="s">
        <v>2</v>
      </c>
      <c r="C67" s="88" t="s">
        <v>3</v>
      </c>
      <c r="D67" s="88" t="s">
        <v>4</v>
      </c>
      <c r="E67" s="88" t="s">
        <v>5</v>
      </c>
      <c r="F67" s="88" t="s">
        <v>6</v>
      </c>
      <c r="G67" s="90"/>
      <c r="H67" s="91"/>
      <c r="I67" s="88" t="s">
        <v>7</v>
      </c>
      <c r="J67" s="88" t="s">
        <v>8</v>
      </c>
    </row>
    <row r="68" spans="1:10">
      <c r="A68" s="89"/>
      <c r="B68" s="89"/>
      <c r="C68" s="89"/>
      <c r="D68" s="89"/>
      <c r="E68" s="89"/>
      <c r="F68" s="4" t="s">
        <v>9</v>
      </c>
      <c r="G68" s="4" t="s">
        <v>10</v>
      </c>
      <c r="H68" s="4" t="s">
        <v>11</v>
      </c>
      <c r="I68" s="89"/>
      <c r="J68" s="89"/>
    </row>
    <row r="69" spans="1:10">
      <c r="A69" s="5" t="s">
        <v>1813</v>
      </c>
      <c r="B69" s="6">
        <v>44874.795406249999</v>
      </c>
      <c r="C69" s="5" t="s">
        <v>1807</v>
      </c>
      <c r="D69" s="7"/>
      <c r="E69" s="10"/>
      <c r="F69" s="8">
        <v>1591.53</v>
      </c>
      <c r="I69" s="11" t="s">
        <v>9</v>
      </c>
      <c r="J69" s="5" t="s">
        <v>1807</v>
      </c>
    </row>
    <row r="70" spans="1:10">
      <c r="A70" s="12" t="s">
        <v>21</v>
      </c>
      <c r="B70" s="3"/>
      <c r="C70" s="3"/>
      <c r="D70" s="7"/>
      <c r="E70" s="10"/>
      <c r="H70" s="8"/>
      <c r="I70" s="11"/>
      <c r="J70" s="5"/>
    </row>
    <row r="71" spans="1:10" ht="15.75" customHeight="1">
      <c r="A71" s="13" t="s">
        <v>22</v>
      </c>
      <c r="B71" s="13" t="s">
        <v>23</v>
      </c>
      <c r="C71" s="13" t="s">
        <v>24</v>
      </c>
      <c r="D71" s="21">
        <v>112197316</v>
      </c>
      <c r="E71" s="65">
        <v>112197364</v>
      </c>
      <c r="F71" s="41"/>
      <c r="H71" s="8"/>
      <c r="I71" s="11"/>
      <c r="J71" s="5"/>
    </row>
    <row r="73" spans="1:10">
      <c r="A73" s="23" t="s">
        <v>1814</v>
      </c>
    </row>
    <row r="74" spans="1:10">
      <c r="A74" s="1" t="s">
        <v>0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3" t="s">
        <v>68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88" t="s">
        <v>0</v>
      </c>
      <c r="B76" s="88" t="s">
        <v>2</v>
      </c>
      <c r="C76" s="88" t="s">
        <v>3</v>
      </c>
      <c r="D76" s="88" t="s">
        <v>4</v>
      </c>
      <c r="E76" s="88" t="s">
        <v>5</v>
      </c>
      <c r="F76" s="88" t="s">
        <v>6</v>
      </c>
      <c r="G76" s="90"/>
      <c r="H76" s="91"/>
      <c r="I76" s="88" t="s">
        <v>7</v>
      </c>
      <c r="J76" s="88" t="s">
        <v>8</v>
      </c>
    </row>
    <row r="77" spans="1:10">
      <c r="A77" s="89"/>
      <c r="B77" s="89"/>
      <c r="C77" s="89"/>
      <c r="D77" s="89"/>
      <c r="E77" s="89"/>
      <c r="F77" s="4" t="s">
        <v>9</v>
      </c>
      <c r="G77" s="4" t="s">
        <v>10</v>
      </c>
      <c r="H77" s="4" t="s">
        <v>11</v>
      </c>
      <c r="I77" s="89"/>
      <c r="J77" s="89"/>
    </row>
    <row r="78" spans="1:10">
      <c r="A78" s="5" t="s">
        <v>1815</v>
      </c>
      <c r="B78" s="6">
        <v>44875.791622638892</v>
      </c>
      <c r="C78" s="5" t="s">
        <v>1807</v>
      </c>
      <c r="D78" s="7"/>
      <c r="E78" s="10"/>
      <c r="F78" s="8">
        <v>2129.61</v>
      </c>
      <c r="I78" s="11" t="s">
        <v>9</v>
      </c>
      <c r="J78" s="5" t="s">
        <v>1807</v>
      </c>
    </row>
    <row r="79" spans="1:10">
      <c r="A79" s="12" t="s">
        <v>21</v>
      </c>
      <c r="B79" s="3"/>
      <c r="C79" s="3"/>
      <c r="D79" s="7"/>
      <c r="E79" s="10"/>
      <c r="H79" s="8"/>
      <c r="I79" s="11"/>
      <c r="J79" s="5"/>
    </row>
    <row r="80" spans="1:10" ht="15.75" customHeight="1">
      <c r="A80" s="13" t="s">
        <v>22</v>
      </c>
      <c r="B80" s="13" t="s">
        <v>23</v>
      </c>
      <c r="C80" s="13" t="s">
        <v>24</v>
      </c>
      <c r="D80" s="21">
        <v>112210078</v>
      </c>
      <c r="E80" s="14">
        <v>112210187</v>
      </c>
      <c r="H80" s="8"/>
      <c r="I80" s="11"/>
      <c r="J80" s="5"/>
    </row>
    <row r="83" spans="1:10">
      <c r="A83" s="1" t="s">
        <v>0</v>
      </c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3" t="s">
        <v>72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88" t="s">
        <v>0</v>
      </c>
      <c r="B85" s="88" t="s">
        <v>2</v>
      </c>
      <c r="C85" s="88" t="s">
        <v>3</v>
      </c>
      <c r="D85" s="88" t="s">
        <v>4</v>
      </c>
      <c r="E85" s="88" t="s">
        <v>5</v>
      </c>
      <c r="F85" s="88" t="s">
        <v>6</v>
      </c>
      <c r="G85" s="90"/>
      <c r="H85" s="91"/>
      <c r="I85" s="88" t="s">
        <v>7</v>
      </c>
      <c r="J85" s="88" t="s">
        <v>8</v>
      </c>
    </row>
    <row r="86" spans="1:10">
      <c r="A86" s="89"/>
      <c r="B86" s="89"/>
      <c r="C86" s="89"/>
      <c r="D86" s="89"/>
      <c r="E86" s="89"/>
      <c r="F86" s="4" t="s">
        <v>9</v>
      </c>
      <c r="G86" s="4" t="s">
        <v>10</v>
      </c>
      <c r="H86" s="4" t="s">
        <v>11</v>
      </c>
      <c r="I86" s="89"/>
      <c r="J86" s="89"/>
    </row>
    <row r="87" spans="1:10">
      <c r="A87" s="5" t="s">
        <v>1816</v>
      </c>
      <c r="B87" s="6">
        <v>44876.790967002307</v>
      </c>
      <c r="C87" s="5" t="s">
        <v>1807</v>
      </c>
      <c r="D87" s="7"/>
      <c r="E87" s="10"/>
      <c r="F87" s="8">
        <v>1622.26</v>
      </c>
      <c r="I87" s="11" t="s">
        <v>9</v>
      </c>
      <c r="J87" s="5" t="s">
        <v>1807</v>
      </c>
    </row>
    <row r="88" spans="1:10">
      <c r="A88" s="12" t="s">
        <v>21</v>
      </c>
      <c r="B88" s="3"/>
      <c r="C88" s="3"/>
      <c r="D88" s="7"/>
      <c r="E88" s="10"/>
      <c r="H88" s="8"/>
      <c r="I88" s="11"/>
      <c r="J88" s="5"/>
    </row>
    <row r="89" spans="1:10" ht="15.75" customHeight="1">
      <c r="A89" s="13" t="s">
        <v>22</v>
      </c>
      <c r="B89" s="13" t="s">
        <v>23</v>
      </c>
      <c r="C89" s="13" t="s">
        <v>24</v>
      </c>
      <c r="D89" s="21">
        <v>112210080</v>
      </c>
      <c r="E89" s="14">
        <v>112210188</v>
      </c>
      <c r="H89" s="8"/>
      <c r="I89" s="11"/>
      <c r="J89" s="5"/>
    </row>
    <row r="90" spans="1:10">
      <c r="A90" s="5"/>
      <c r="B90" s="6"/>
      <c r="C90" s="5"/>
      <c r="D90" s="7"/>
      <c r="E90" s="10"/>
      <c r="H90" s="8"/>
      <c r="I90" s="11"/>
      <c r="J90" s="5"/>
    </row>
    <row r="91" spans="1:10">
      <c r="A91" s="5"/>
      <c r="B91" s="6"/>
      <c r="C91" s="5"/>
      <c r="D91" s="7"/>
      <c r="E91" s="10"/>
      <c r="H91" s="8"/>
      <c r="I91" s="11"/>
      <c r="J91" s="5"/>
    </row>
    <row r="92" spans="1:10">
      <c r="A92" s="1" t="s">
        <v>0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3" t="s">
        <v>77</v>
      </c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88" t="s">
        <v>0</v>
      </c>
      <c r="B94" s="88" t="s">
        <v>2</v>
      </c>
      <c r="C94" s="88" t="s">
        <v>3</v>
      </c>
      <c r="D94" s="88" t="s">
        <v>4</v>
      </c>
      <c r="E94" s="88" t="s">
        <v>5</v>
      </c>
      <c r="F94" s="88" t="s">
        <v>6</v>
      </c>
      <c r="G94" s="90"/>
      <c r="H94" s="91"/>
      <c r="I94" s="88" t="s">
        <v>7</v>
      </c>
      <c r="J94" s="88" t="s">
        <v>8</v>
      </c>
    </row>
    <row r="95" spans="1:10">
      <c r="A95" s="89"/>
      <c r="B95" s="89"/>
      <c r="C95" s="89"/>
      <c r="D95" s="89"/>
      <c r="E95" s="89"/>
      <c r="F95" s="4" t="s">
        <v>9</v>
      </c>
      <c r="G95" s="4" t="s">
        <v>10</v>
      </c>
      <c r="H95" s="4" t="s">
        <v>11</v>
      </c>
      <c r="I95" s="89"/>
      <c r="J95" s="89"/>
    </row>
    <row r="96" spans="1:10">
      <c r="A96" s="5" t="s">
        <v>1817</v>
      </c>
      <c r="B96" s="6">
        <v>44877.545411574072</v>
      </c>
      <c r="C96" s="5" t="s">
        <v>1807</v>
      </c>
      <c r="D96" s="7"/>
      <c r="E96" s="10"/>
      <c r="F96" s="8">
        <v>2118.61</v>
      </c>
      <c r="I96" s="11" t="s">
        <v>9</v>
      </c>
      <c r="J96" s="5" t="s">
        <v>1807</v>
      </c>
    </row>
    <row r="97" spans="1:10">
      <c r="A97" s="12" t="s">
        <v>21</v>
      </c>
      <c r="B97" s="3"/>
      <c r="C97" s="3"/>
      <c r="D97" s="7"/>
      <c r="E97" s="10"/>
      <c r="H97" s="8"/>
      <c r="I97" s="11"/>
      <c r="J97" s="5"/>
    </row>
    <row r="98" spans="1:10" ht="15.75" customHeight="1">
      <c r="A98" s="13" t="s">
        <v>22</v>
      </c>
      <c r="B98" s="13" t="s">
        <v>23</v>
      </c>
      <c r="C98" s="13" t="s">
        <v>24</v>
      </c>
      <c r="D98" s="21">
        <v>112217531</v>
      </c>
      <c r="E98" s="14">
        <v>112217652</v>
      </c>
      <c r="H98" s="8"/>
      <c r="I98" s="11"/>
      <c r="J98" s="5"/>
    </row>
    <row r="99" spans="1:10">
      <c r="A99" s="5"/>
      <c r="B99" s="6"/>
      <c r="C99" s="5"/>
      <c r="D99" s="7"/>
      <c r="E99" s="10"/>
      <c r="H99" s="8"/>
      <c r="I99" s="11"/>
      <c r="J99" s="5"/>
    </row>
    <row r="101" spans="1:10">
      <c r="A101" s="1" t="s">
        <v>0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3" t="s">
        <v>80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88" t="s">
        <v>0</v>
      </c>
      <c r="B103" s="88" t="s">
        <v>2</v>
      </c>
      <c r="C103" s="88" t="s">
        <v>3</v>
      </c>
      <c r="D103" s="88" t="s">
        <v>4</v>
      </c>
      <c r="E103" s="88" t="s">
        <v>5</v>
      </c>
      <c r="F103" s="88" t="s">
        <v>6</v>
      </c>
      <c r="G103" s="90"/>
      <c r="H103" s="91"/>
      <c r="I103" s="88" t="s">
        <v>7</v>
      </c>
      <c r="J103" s="88" t="s">
        <v>8</v>
      </c>
    </row>
    <row r="104" spans="1:10">
      <c r="A104" s="89"/>
      <c r="B104" s="89"/>
      <c r="C104" s="89"/>
      <c r="D104" s="89"/>
      <c r="E104" s="89"/>
      <c r="F104" s="4" t="s">
        <v>9</v>
      </c>
      <c r="G104" s="4" t="s">
        <v>10</v>
      </c>
      <c r="H104" s="4" t="s">
        <v>11</v>
      </c>
      <c r="I104" s="89"/>
      <c r="J104" s="89"/>
    </row>
    <row r="105" spans="1:10">
      <c r="A105" s="5" t="s">
        <v>1818</v>
      </c>
      <c r="B105" s="6">
        <v>44879.791450775461</v>
      </c>
      <c r="C105" s="5" t="s">
        <v>1807</v>
      </c>
      <c r="D105" s="7"/>
      <c r="E105" s="10"/>
      <c r="F105" s="8">
        <v>1299.55</v>
      </c>
      <c r="I105" s="11" t="s">
        <v>9</v>
      </c>
      <c r="J105" s="5" t="s">
        <v>1807</v>
      </c>
    </row>
    <row r="106" spans="1:10">
      <c r="A106" s="12" t="s">
        <v>21</v>
      </c>
      <c r="B106" s="3"/>
      <c r="C106" s="3"/>
      <c r="D106" s="7"/>
      <c r="E106" s="10"/>
      <c r="H106" s="8"/>
      <c r="I106" s="11"/>
      <c r="J106" s="5"/>
    </row>
    <row r="107" spans="1:10" ht="15.75" customHeight="1">
      <c r="A107" s="13" t="s">
        <v>22</v>
      </c>
      <c r="B107" s="13" t="s">
        <v>23</v>
      </c>
      <c r="C107" s="13" t="s">
        <v>24</v>
      </c>
      <c r="D107" s="21">
        <v>112225116</v>
      </c>
      <c r="E107" s="14">
        <v>112225242</v>
      </c>
      <c r="H107" s="8"/>
      <c r="I107" s="11"/>
      <c r="J107" s="5"/>
    </row>
    <row r="110" spans="1:10">
      <c r="A110" s="1" t="s">
        <v>0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3" t="s">
        <v>83</v>
      </c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88" t="s">
        <v>0</v>
      </c>
      <c r="B112" s="88" t="s">
        <v>2</v>
      </c>
      <c r="C112" s="88" t="s">
        <v>3</v>
      </c>
      <c r="D112" s="88" t="s">
        <v>4</v>
      </c>
      <c r="E112" s="88" t="s">
        <v>5</v>
      </c>
      <c r="F112" s="88" t="s">
        <v>6</v>
      </c>
      <c r="G112" s="90"/>
      <c r="H112" s="91"/>
      <c r="I112" s="88" t="s">
        <v>7</v>
      </c>
      <c r="J112" s="88" t="s">
        <v>8</v>
      </c>
    </row>
    <row r="113" spans="1:10">
      <c r="A113" s="89"/>
      <c r="B113" s="89"/>
      <c r="C113" s="89"/>
      <c r="D113" s="89"/>
      <c r="E113" s="89"/>
      <c r="F113" s="4" t="s">
        <v>9</v>
      </c>
      <c r="G113" s="4" t="s">
        <v>10</v>
      </c>
      <c r="H113" s="4" t="s">
        <v>11</v>
      </c>
      <c r="I113" s="89"/>
      <c r="J113" s="89"/>
    </row>
    <row r="114" spans="1:10">
      <c r="A114" s="5" t="s">
        <v>1819</v>
      </c>
      <c r="B114" s="6">
        <v>44880.791596701391</v>
      </c>
      <c r="C114" s="5" t="s">
        <v>1807</v>
      </c>
      <c r="D114" s="7"/>
      <c r="E114" s="10"/>
      <c r="F114" s="8">
        <v>3175.01</v>
      </c>
      <c r="I114" s="11" t="s">
        <v>9</v>
      </c>
      <c r="J114" s="5" t="s">
        <v>1807</v>
      </c>
    </row>
    <row r="115" spans="1:10">
      <c r="A115" s="12" t="s">
        <v>21</v>
      </c>
      <c r="B115" s="3"/>
      <c r="C115" s="3"/>
      <c r="D115" s="7"/>
      <c r="E115" s="10"/>
      <c r="H115" s="8"/>
      <c r="I115" s="11"/>
      <c r="J115" s="10"/>
    </row>
    <row r="116" spans="1:10" ht="15.75" customHeight="1">
      <c r="A116" s="13" t="s">
        <v>22</v>
      </c>
      <c r="B116" s="13" t="s">
        <v>23</v>
      </c>
      <c r="C116" s="13" t="s">
        <v>24</v>
      </c>
      <c r="D116" s="21">
        <v>112232697</v>
      </c>
      <c r="E116" s="14">
        <v>112232929</v>
      </c>
      <c r="H116" s="8"/>
      <c r="I116" s="11"/>
      <c r="J116" s="10"/>
    </row>
    <row r="119" spans="1:10">
      <c r="A119" s="1" t="s">
        <v>0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3" t="s">
        <v>86</v>
      </c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88" t="s">
        <v>0</v>
      </c>
      <c r="B121" s="88" t="s">
        <v>2</v>
      </c>
      <c r="C121" s="88" t="s">
        <v>3</v>
      </c>
      <c r="D121" s="88" t="s">
        <v>4</v>
      </c>
      <c r="E121" s="88" t="s">
        <v>5</v>
      </c>
      <c r="F121" s="88" t="s">
        <v>6</v>
      </c>
      <c r="G121" s="90"/>
      <c r="H121" s="91"/>
      <c r="I121" s="88" t="s">
        <v>7</v>
      </c>
      <c r="J121" s="88" t="s">
        <v>8</v>
      </c>
    </row>
    <row r="122" spans="1:10">
      <c r="A122" s="89"/>
      <c r="B122" s="89"/>
      <c r="C122" s="89"/>
      <c r="D122" s="89"/>
      <c r="E122" s="89"/>
      <c r="F122" s="4" t="s">
        <v>9</v>
      </c>
      <c r="G122" s="4" t="s">
        <v>10</v>
      </c>
      <c r="H122" s="4" t="s">
        <v>11</v>
      </c>
      <c r="I122" s="89"/>
      <c r="J122" s="89"/>
    </row>
    <row r="123" spans="1:10">
      <c r="A123" s="5" t="s">
        <v>1820</v>
      </c>
      <c r="B123" s="6">
        <v>44881.791569513887</v>
      </c>
      <c r="C123" s="5" t="s">
        <v>1807</v>
      </c>
      <c r="D123" s="7"/>
      <c r="E123" s="10"/>
      <c r="F123" s="8">
        <v>1301.69</v>
      </c>
      <c r="I123" s="11" t="s">
        <v>9</v>
      </c>
      <c r="J123" s="5" t="s">
        <v>1807</v>
      </c>
    </row>
    <row r="124" spans="1:10">
      <c r="A124" s="12" t="s">
        <v>21</v>
      </c>
      <c r="B124" s="3"/>
      <c r="C124" s="3"/>
      <c r="D124" s="7"/>
      <c r="E124" s="10"/>
      <c r="H124" s="8"/>
      <c r="I124" s="11"/>
      <c r="J124" s="5"/>
    </row>
    <row r="125" spans="1:10" ht="15.75" customHeight="1">
      <c r="A125" s="13" t="s">
        <v>22</v>
      </c>
      <c r="B125" s="13" t="s">
        <v>23</v>
      </c>
      <c r="C125" s="13" t="s">
        <v>24</v>
      </c>
      <c r="D125" s="21">
        <v>112240569</v>
      </c>
      <c r="E125" s="14">
        <v>112240622</v>
      </c>
      <c r="H125" s="8"/>
      <c r="I125" s="11"/>
      <c r="J125" s="5"/>
    </row>
    <row r="128" spans="1:10">
      <c r="A128" s="1" t="s">
        <v>0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3" t="s">
        <v>90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88" t="s">
        <v>0</v>
      </c>
      <c r="B130" s="88" t="s">
        <v>2</v>
      </c>
      <c r="C130" s="88" t="s">
        <v>3</v>
      </c>
      <c r="D130" s="88" t="s">
        <v>4</v>
      </c>
      <c r="E130" s="88" t="s">
        <v>5</v>
      </c>
      <c r="F130" s="88" t="s">
        <v>6</v>
      </c>
      <c r="G130" s="90"/>
      <c r="H130" s="91"/>
      <c r="I130" s="88" t="s">
        <v>7</v>
      </c>
      <c r="J130" s="88" t="s">
        <v>8</v>
      </c>
    </row>
    <row r="131" spans="1:10">
      <c r="A131" s="89"/>
      <c r="B131" s="89"/>
      <c r="C131" s="89"/>
      <c r="D131" s="89"/>
      <c r="E131" s="89"/>
      <c r="F131" s="4" t="s">
        <v>9</v>
      </c>
      <c r="G131" s="4" t="s">
        <v>10</v>
      </c>
      <c r="H131" s="4" t="s">
        <v>11</v>
      </c>
      <c r="I131" s="89"/>
      <c r="J131" s="89"/>
    </row>
    <row r="132" spans="1:10">
      <c r="A132" s="5" t="s">
        <v>1821</v>
      </c>
      <c r="B132" s="6">
        <v>44882.791085775461</v>
      </c>
      <c r="C132" s="5" t="s">
        <v>1807</v>
      </c>
      <c r="D132" s="7"/>
      <c r="E132" s="10"/>
      <c r="F132" s="8">
        <v>2258.09</v>
      </c>
      <c r="I132" s="11" t="s">
        <v>9</v>
      </c>
      <c r="J132" s="5" t="s">
        <v>1807</v>
      </c>
    </row>
    <row r="133" spans="1:10">
      <c r="A133" s="12" t="s">
        <v>21</v>
      </c>
      <c r="B133" s="3"/>
      <c r="C133" s="3"/>
      <c r="D133" s="7"/>
      <c r="E133" s="10"/>
      <c r="H133" s="8"/>
      <c r="I133" s="11"/>
      <c r="J133" s="5"/>
    </row>
    <row r="134" spans="1:10" ht="15.75" customHeight="1">
      <c r="A134" s="13" t="s">
        <v>22</v>
      </c>
      <c r="B134" s="13" t="s">
        <v>23</v>
      </c>
      <c r="C134" s="13" t="s">
        <v>24</v>
      </c>
      <c r="D134" s="21">
        <v>112252758</v>
      </c>
      <c r="E134" s="14">
        <v>112252850</v>
      </c>
      <c r="H134" s="8"/>
      <c r="I134" s="11"/>
      <c r="J134" s="5"/>
    </row>
    <row r="137" spans="1:10">
      <c r="A137" s="1" t="s">
        <v>0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3" t="s">
        <v>94</v>
      </c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A139" s="88" t="s">
        <v>0</v>
      </c>
      <c r="B139" s="88" t="s">
        <v>2</v>
      </c>
      <c r="C139" s="88" t="s">
        <v>3</v>
      </c>
      <c r="D139" s="88" t="s">
        <v>4</v>
      </c>
      <c r="E139" s="88" t="s">
        <v>5</v>
      </c>
      <c r="F139" s="88" t="s">
        <v>6</v>
      </c>
      <c r="G139" s="90"/>
      <c r="H139" s="91"/>
      <c r="I139" s="88" t="s">
        <v>7</v>
      </c>
      <c r="J139" s="88" t="s">
        <v>8</v>
      </c>
    </row>
    <row r="140" spans="1:10">
      <c r="A140" s="89"/>
      <c r="B140" s="89"/>
      <c r="C140" s="89"/>
      <c r="D140" s="89"/>
      <c r="E140" s="89"/>
      <c r="F140" s="4" t="s">
        <v>9</v>
      </c>
      <c r="G140" s="4" t="s">
        <v>10</v>
      </c>
      <c r="H140" s="4" t="s">
        <v>11</v>
      </c>
      <c r="I140" s="89"/>
      <c r="J140" s="89"/>
    </row>
    <row r="141" spans="1:10">
      <c r="A141" s="5"/>
      <c r="B141" s="6"/>
      <c r="C141" s="5"/>
      <c r="D141" s="7"/>
      <c r="E141" s="10"/>
      <c r="F141" s="8"/>
      <c r="I141" s="11"/>
      <c r="J141" s="5"/>
    </row>
    <row r="142" spans="1:10">
      <c r="A142" s="12" t="s">
        <v>21</v>
      </c>
      <c r="B142" s="3"/>
      <c r="C142" s="3"/>
      <c r="D142" s="34"/>
      <c r="E142" s="34"/>
      <c r="F142" s="11"/>
      <c r="G142" s="10"/>
      <c r="H142" s="34"/>
      <c r="I142" s="34"/>
      <c r="J142" s="34"/>
    </row>
    <row r="143" spans="1:10">
      <c r="A143" s="13" t="s">
        <v>22</v>
      </c>
      <c r="B143" s="13" t="s">
        <v>23</v>
      </c>
      <c r="C143" s="13" t="s">
        <v>24</v>
      </c>
    </row>
    <row r="144" spans="1:10">
      <c r="A144" s="62" t="s">
        <v>1762</v>
      </c>
      <c r="B144" s="63"/>
      <c r="C144" s="63"/>
    </row>
    <row r="145" spans="1:10">
      <c r="A145" s="51"/>
      <c r="B145" s="51"/>
      <c r="C145" s="51"/>
    </row>
    <row r="146" spans="1:10">
      <c r="A146" s="51"/>
      <c r="B146" s="51"/>
      <c r="C146" s="51"/>
    </row>
    <row r="147" spans="1:10">
      <c r="A147" s="1" t="s">
        <v>0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3" t="s">
        <v>98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88" t="s">
        <v>0</v>
      </c>
      <c r="B149" s="88" t="s">
        <v>2</v>
      </c>
      <c r="C149" s="88" t="s">
        <v>3</v>
      </c>
      <c r="D149" s="88" t="s">
        <v>4</v>
      </c>
      <c r="E149" s="88" t="s">
        <v>5</v>
      </c>
      <c r="F149" s="88" t="s">
        <v>6</v>
      </c>
      <c r="G149" s="90"/>
      <c r="H149" s="91"/>
      <c r="I149" s="88" t="s">
        <v>7</v>
      </c>
      <c r="J149" s="88" t="s">
        <v>8</v>
      </c>
    </row>
    <row r="150" spans="1:10">
      <c r="A150" s="89"/>
      <c r="B150" s="89"/>
      <c r="C150" s="89"/>
      <c r="D150" s="89"/>
      <c r="E150" s="89"/>
      <c r="F150" s="4" t="s">
        <v>9</v>
      </c>
      <c r="G150" s="4" t="s">
        <v>10</v>
      </c>
      <c r="H150" s="4" t="s">
        <v>11</v>
      </c>
      <c r="I150" s="89"/>
      <c r="J150" s="89"/>
    </row>
    <row r="151" spans="1:10">
      <c r="A151" s="5" t="s">
        <v>1822</v>
      </c>
      <c r="B151" s="6">
        <v>44884.547406365738</v>
      </c>
      <c r="C151" s="5" t="s">
        <v>1807</v>
      </c>
      <c r="D151" s="7"/>
      <c r="E151" s="10"/>
      <c r="F151" s="8">
        <v>1089.3599999999999</v>
      </c>
      <c r="I151" s="11" t="s">
        <v>9</v>
      </c>
      <c r="J151" s="5" t="s">
        <v>1807</v>
      </c>
    </row>
    <row r="152" spans="1:10">
      <c r="A152" s="12" t="s">
        <v>21</v>
      </c>
      <c r="B152" s="3"/>
      <c r="C152" s="3"/>
      <c r="D152" s="34"/>
      <c r="E152" s="34"/>
      <c r="F152" s="11"/>
      <c r="G152" s="10"/>
      <c r="H152" s="34"/>
      <c r="I152" s="34"/>
      <c r="J152" s="34"/>
    </row>
    <row r="153" spans="1:10" ht="15.75" customHeight="1">
      <c r="A153" s="13" t="s">
        <v>22</v>
      </c>
      <c r="B153" s="13" t="s">
        <v>23</v>
      </c>
      <c r="C153" s="13" t="s">
        <v>24</v>
      </c>
      <c r="D153" s="21">
        <v>112260410</v>
      </c>
      <c r="E153" s="14">
        <v>112260481</v>
      </c>
    </row>
    <row r="156" spans="1:10">
      <c r="A156" s="1" t="s">
        <v>0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3" t="s">
        <v>100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88" t="s">
        <v>0</v>
      </c>
      <c r="B158" s="88" t="s">
        <v>2</v>
      </c>
      <c r="C158" s="88" t="s">
        <v>3</v>
      </c>
      <c r="D158" s="88" t="s">
        <v>4</v>
      </c>
      <c r="E158" s="88" t="s">
        <v>5</v>
      </c>
      <c r="F158" s="88" t="s">
        <v>6</v>
      </c>
      <c r="G158" s="90"/>
      <c r="H158" s="91"/>
      <c r="I158" s="88" t="s">
        <v>7</v>
      </c>
      <c r="J158" s="88" t="s">
        <v>8</v>
      </c>
    </row>
    <row r="159" spans="1:10">
      <c r="A159" s="89"/>
      <c r="B159" s="89"/>
      <c r="C159" s="89"/>
      <c r="D159" s="89"/>
      <c r="E159" s="89"/>
      <c r="F159" s="4" t="s">
        <v>9</v>
      </c>
      <c r="G159" s="4" t="s">
        <v>10</v>
      </c>
      <c r="H159" s="4" t="s">
        <v>11</v>
      </c>
      <c r="I159" s="89"/>
      <c r="J159" s="89"/>
    </row>
    <row r="160" spans="1:10">
      <c r="A160" s="5" t="s">
        <v>1823</v>
      </c>
      <c r="B160" s="6">
        <v>44886.810602939811</v>
      </c>
      <c r="C160" s="5" t="s">
        <v>1807</v>
      </c>
      <c r="D160" s="7"/>
      <c r="E160" s="10"/>
      <c r="F160" s="8">
        <v>5720.56</v>
      </c>
      <c r="I160" s="11" t="s">
        <v>9</v>
      </c>
      <c r="J160" s="5" t="s">
        <v>1807</v>
      </c>
    </row>
    <row r="161" spans="1:10">
      <c r="A161" s="12" t="s">
        <v>21</v>
      </c>
      <c r="B161" s="3"/>
      <c r="C161" s="3"/>
      <c r="D161" s="7"/>
      <c r="E161" s="10"/>
      <c r="H161" s="8"/>
      <c r="I161" s="11"/>
      <c r="J161" s="5"/>
    </row>
    <row r="162" spans="1:10" ht="15.75" customHeight="1">
      <c r="A162" s="13" t="s">
        <v>22</v>
      </c>
      <c r="B162" s="13" t="s">
        <v>23</v>
      </c>
      <c r="C162" s="13" t="s">
        <v>24</v>
      </c>
      <c r="D162" s="21">
        <v>112266608</v>
      </c>
      <c r="E162" s="14">
        <v>112266675</v>
      </c>
      <c r="H162" s="8"/>
      <c r="I162" s="11"/>
      <c r="J162" s="5"/>
    </row>
    <row r="165" spans="1:10">
      <c r="A165" s="1" t="s">
        <v>0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3" t="s">
        <v>104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88" t="s">
        <v>0</v>
      </c>
      <c r="B167" s="88" t="s">
        <v>2</v>
      </c>
      <c r="C167" s="88" t="s">
        <v>3</v>
      </c>
      <c r="D167" s="88" t="s">
        <v>4</v>
      </c>
      <c r="E167" s="88" t="s">
        <v>5</v>
      </c>
      <c r="F167" s="88" t="s">
        <v>6</v>
      </c>
      <c r="G167" s="90"/>
      <c r="H167" s="91"/>
      <c r="I167" s="88" t="s">
        <v>7</v>
      </c>
      <c r="J167" s="88" t="s">
        <v>8</v>
      </c>
    </row>
    <row r="168" spans="1:10">
      <c r="A168" s="89"/>
      <c r="B168" s="89"/>
      <c r="C168" s="89"/>
      <c r="D168" s="89"/>
      <c r="E168" s="89"/>
      <c r="F168" s="4" t="s">
        <v>9</v>
      </c>
      <c r="G168" s="4" t="s">
        <v>10</v>
      </c>
      <c r="H168" s="4" t="s">
        <v>11</v>
      </c>
      <c r="I168" s="89"/>
      <c r="J168" s="89"/>
    </row>
    <row r="169" spans="1:10">
      <c r="A169" s="5" t="s">
        <v>1824</v>
      </c>
      <c r="B169" s="6">
        <v>44887.792542939816</v>
      </c>
      <c r="C169" s="5" t="s">
        <v>1807</v>
      </c>
      <c r="D169" s="7"/>
      <c r="E169" s="10"/>
      <c r="F169" s="8">
        <v>5465.64</v>
      </c>
      <c r="I169" s="11" t="s">
        <v>9</v>
      </c>
      <c r="J169" s="5" t="s">
        <v>1807</v>
      </c>
    </row>
    <row r="170" spans="1:10">
      <c r="A170" s="12" t="s">
        <v>21</v>
      </c>
      <c r="B170" s="3"/>
      <c r="C170" s="3"/>
      <c r="D170" s="7"/>
      <c r="E170" s="10"/>
      <c r="H170" s="8"/>
      <c r="I170" s="11"/>
      <c r="J170" s="5"/>
    </row>
    <row r="171" spans="1:10" ht="15.75" customHeight="1">
      <c r="A171" s="13" t="s">
        <v>22</v>
      </c>
      <c r="B171" s="13" t="s">
        <v>23</v>
      </c>
      <c r="C171" s="13" t="s">
        <v>24</v>
      </c>
      <c r="D171" s="21">
        <v>112273969</v>
      </c>
      <c r="E171" s="14">
        <v>112274053</v>
      </c>
      <c r="H171" s="8"/>
      <c r="I171" s="11"/>
      <c r="J171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107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88" t="s">
        <v>0</v>
      </c>
      <c r="B176" s="88" t="s">
        <v>2</v>
      </c>
      <c r="C176" s="88" t="s">
        <v>3</v>
      </c>
      <c r="D176" s="88" t="s">
        <v>4</v>
      </c>
      <c r="E176" s="88" t="s">
        <v>5</v>
      </c>
      <c r="F176" s="88" t="s">
        <v>6</v>
      </c>
      <c r="G176" s="90"/>
      <c r="H176" s="91"/>
      <c r="I176" s="88" t="s">
        <v>7</v>
      </c>
      <c r="J176" s="88" t="s">
        <v>8</v>
      </c>
    </row>
    <row r="177" spans="1:10">
      <c r="A177" s="89"/>
      <c r="B177" s="89"/>
      <c r="C177" s="89"/>
      <c r="D177" s="89"/>
      <c r="E177" s="89"/>
      <c r="F177" s="4" t="s">
        <v>9</v>
      </c>
      <c r="G177" s="4" t="s">
        <v>10</v>
      </c>
      <c r="H177" s="4" t="s">
        <v>11</v>
      </c>
      <c r="I177" s="89"/>
      <c r="J177" s="89"/>
    </row>
    <row r="178" spans="1:10">
      <c r="A178" s="5" t="s">
        <v>1825</v>
      </c>
      <c r="B178" s="6">
        <v>44888.787637361107</v>
      </c>
      <c r="C178" s="5" t="s">
        <v>1807</v>
      </c>
      <c r="D178" s="7"/>
      <c r="E178" s="10"/>
      <c r="F178" s="8">
        <v>2242.02</v>
      </c>
      <c r="I178" s="11" t="s">
        <v>9</v>
      </c>
      <c r="J178" s="5" t="s">
        <v>1807</v>
      </c>
    </row>
    <row r="179" spans="1:10">
      <c r="A179" s="12" t="s">
        <v>21</v>
      </c>
      <c r="B179" s="3"/>
      <c r="C179" s="3"/>
      <c r="D179" s="7"/>
      <c r="E179" s="10"/>
      <c r="H179" s="8"/>
      <c r="I179" s="11"/>
      <c r="J179" s="10"/>
    </row>
    <row r="180" spans="1:10" ht="15.75" customHeight="1">
      <c r="A180" s="13" t="s">
        <v>22</v>
      </c>
      <c r="B180" s="13" t="s">
        <v>23</v>
      </c>
      <c r="C180" s="13" t="s">
        <v>24</v>
      </c>
      <c r="D180" s="48">
        <v>112281114</v>
      </c>
      <c r="E180" s="14">
        <v>112281170</v>
      </c>
      <c r="H180" s="8"/>
      <c r="I180" s="11"/>
      <c r="J180" s="10"/>
    </row>
    <row r="183" spans="1:10">
      <c r="A183" s="1" t="s">
        <v>0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3" t="s">
        <v>110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88" t="s">
        <v>0</v>
      </c>
      <c r="B185" s="88" t="s">
        <v>2</v>
      </c>
      <c r="C185" s="88" t="s">
        <v>3</v>
      </c>
      <c r="D185" s="88" t="s">
        <v>4</v>
      </c>
      <c r="E185" s="88" t="s">
        <v>5</v>
      </c>
      <c r="F185" s="88" t="s">
        <v>6</v>
      </c>
      <c r="G185" s="90"/>
      <c r="H185" s="91"/>
      <c r="I185" s="88" t="s">
        <v>7</v>
      </c>
      <c r="J185" s="88" t="s">
        <v>8</v>
      </c>
    </row>
    <row r="186" spans="1:10">
      <c r="A186" s="89"/>
      <c r="B186" s="89"/>
      <c r="C186" s="89"/>
      <c r="D186" s="89"/>
      <c r="E186" s="89"/>
      <c r="F186" s="4" t="s">
        <v>9</v>
      </c>
      <c r="G186" s="4" t="s">
        <v>10</v>
      </c>
      <c r="H186" s="4" t="s">
        <v>11</v>
      </c>
      <c r="I186" s="89"/>
      <c r="J186" s="89"/>
    </row>
    <row r="187" spans="1:10">
      <c r="A187" s="5" t="s">
        <v>1826</v>
      </c>
      <c r="B187" s="6">
        <v>44889.795957222217</v>
      </c>
      <c r="C187" s="5" t="s">
        <v>1807</v>
      </c>
      <c r="D187" s="7"/>
      <c r="E187" s="10"/>
      <c r="F187" s="8">
        <v>3315.58</v>
      </c>
      <c r="I187" s="11" t="s">
        <v>9</v>
      </c>
      <c r="J187" s="5" t="s">
        <v>1807</v>
      </c>
    </row>
    <row r="188" spans="1:10">
      <c r="A188" s="12" t="s">
        <v>21</v>
      </c>
      <c r="B188" s="3"/>
      <c r="C188" s="3"/>
      <c r="D188" s="7"/>
      <c r="E188" s="10"/>
      <c r="H188" s="8"/>
      <c r="I188" s="11"/>
      <c r="J188" s="5"/>
    </row>
    <row r="189" spans="1:10" ht="15.75" customHeight="1">
      <c r="A189" s="13" t="s">
        <v>22</v>
      </c>
      <c r="B189" s="13" t="s">
        <v>23</v>
      </c>
      <c r="C189" s="13" t="s">
        <v>24</v>
      </c>
      <c r="D189" s="21">
        <v>112292057</v>
      </c>
      <c r="E189" s="14">
        <v>112292138</v>
      </c>
      <c r="H189" s="8"/>
      <c r="I189" s="11"/>
      <c r="J189" s="5"/>
    </row>
    <row r="192" spans="1:10">
      <c r="A192" s="1" t="s">
        <v>0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3" t="s">
        <v>115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88" t="s">
        <v>0</v>
      </c>
      <c r="B194" s="88" t="s">
        <v>2</v>
      </c>
      <c r="C194" s="88" t="s">
        <v>3</v>
      </c>
      <c r="D194" s="88" t="s">
        <v>4</v>
      </c>
      <c r="E194" s="88" t="s">
        <v>5</v>
      </c>
      <c r="F194" s="88" t="s">
        <v>6</v>
      </c>
      <c r="G194" s="90"/>
      <c r="H194" s="91"/>
      <c r="I194" s="88" t="s">
        <v>7</v>
      </c>
      <c r="J194" s="88" t="s">
        <v>8</v>
      </c>
    </row>
    <row r="195" spans="1:10">
      <c r="A195" s="89"/>
      <c r="B195" s="89"/>
      <c r="C195" s="89"/>
      <c r="D195" s="89"/>
      <c r="E195" s="89"/>
      <c r="F195" s="4" t="s">
        <v>9</v>
      </c>
      <c r="G195" s="4" t="s">
        <v>10</v>
      </c>
      <c r="H195" s="4" t="s">
        <v>11</v>
      </c>
      <c r="I195" s="89"/>
      <c r="J195" s="89"/>
    </row>
    <row r="196" spans="1:10">
      <c r="A196" s="5" t="s">
        <v>1827</v>
      </c>
      <c r="B196" s="6">
        <v>44890.79172454861</v>
      </c>
      <c r="C196" s="5" t="s">
        <v>1807</v>
      </c>
      <c r="D196" s="7"/>
      <c r="E196" s="10"/>
      <c r="F196" s="8">
        <v>3119.25</v>
      </c>
      <c r="I196" s="11" t="s">
        <v>9</v>
      </c>
      <c r="J196" s="5" t="s">
        <v>1807</v>
      </c>
    </row>
    <row r="197" spans="1:10">
      <c r="A197" s="12" t="s">
        <v>21</v>
      </c>
      <c r="B197" s="3"/>
      <c r="C197" s="3"/>
      <c r="D197" s="7"/>
      <c r="E197" s="10"/>
      <c r="H197" s="8"/>
      <c r="I197" s="11"/>
      <c r="J197" s="5"/>
    </row>
    <row r="198" spans="1:10" ht="15.75" customHeight="1">
      <c r="A198" s="13" t="s">
        <v>22</v>
      </c>
      <c r="B198" s="13" t="s">
        <v>23</v>
      </c>
      <c r="C198" s="13" t="s">
        <v>24</v>
      </c>
      <c r="D198" s="21">
        <v>112292058</v>
      </c>
      <c r="E198" s="14">
        <v>112292139</v>
      </c>
      <c r="H198" s="8"/>
      <c r="I198" s="11"/>
      <c r="J198" s="5"/>
    </row>
    <row r="199" spans="1:10">
      <c r="A199" s="5"/>
      <c r="B199" s="6"/>
      <c r="C199" s="5"/>
      <c r="D199" s="7"/>
      <c r="E199" s="10"/>
      <c r="H199" s="8"/>
      <c r="I199" s="11"/>
      <c r="J199" s="5"/>
    </row>
    <row r="200" spans="1:10">
      <c r="A200" s="5"/>
      <c r="B200" s="6"/>
      <c r="C200" s="5"/>
      <c r="D200" s="7"/>
      <c r="E200" s="10"/>
      <c r="H200" s="8"/>
      <c r="I200" s="11"/>
      <c r="J200" s="5"/>
    </row>
    <row r="201" spans="1:10">
      <c r="A201" s="1" t="s">
        <v>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3" t="s">
        <v>119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88" t="s">
        <v>0</v>
      </c>
      <c r="B203" s="88" t="s">
        <v>2</v>
      </c>
      <c r="C203" s="88" t="s">
        <v>3</v>
      </c>
      <c r="D203" s="88" t="s">
        <v>4</v>
      </c>
      <c r="E203" s="88" t="s">
        <v>5</v>
      </c>
      <c r="F203" s="88" t="s">
        <v>6</v>
      </c>
      <c r="G203" s="90"/>
      <c r="H203" s="91"/>
      <c r="I203" s="88" t="s">
        <v>7</v>
      </c>
      <c r="J203" s="88" t="s">
        <v>8</v>
      </c>
    </row>
    <row r="204" spans="1:10">
      <c r="A204" s="89"/>
      <c r="B204" s="89"/>
      <c r="C204" s="89"/>
      <c r="D204" s="89"/>
      <c r="E204" s="89"/>
      <c r="F204" s="4" t="s">
        <v>9</v>
      </c>
      <c r="G204" s="4" t="s">
        <v>10</v>
      </c>
      <c r="H204" s="4" t="s">
        <v>11</v>
      </c>
      <c r="I204" s="89"/>
      <c r="J204" s="89"/>
    </row>
    <row r="205" spans="1:10">
      <c r="A205" s="5" t="s">
        <v>1828</v>
      </c>
      <c r="B205" s="6">
        <v>44891.550171979157</v>
      </c>
      <c r="C205" s="5" t="s">
        <v>1807</v>
      </c>
      <c r="D205" s="7"/>
      <c r="E205" s="10"/>
      <c r="F205" s="8">
        <v>3562.24</v>
      </c>
      <c r="I205" s="11" t="s">
        <v>9</v>
      </c>
      <c r="J205" s="5" t="s">
        <v>1807</v>
      </c>
    </row>
    <row r="206" spans="1:10">
      <c r="A206" s="12" t="s">
        <v>21</v>
      </c>
      <c r="B206" s="3"/>
      <c r="C206" s="3"/>
      <c r="D206" s="7"/>
      <c r="E206" s="10"/>
      <c r="H206" s="8"/>
      <c r="I206" s="11"/>
      <c r="J206" s="5"/>
    </row>
    <row r="207" spans="1:10" ht="15.75" customHeight="1">
      <c r="A207" s="13" t="s">
        <v>22</v>
      </c>
      <c r="B207" s="13" t="s">
        <v>23</v>
      </c>
      <c r="C207" s="13" t="s">
        <v>24</v>
      </c>
      <c r="D207" s="21">
        <v>112300474</v>
      </c>
      <c r="E207" s="14">
        <v>112300676</v>
      </c>
      <c r="H207" s="8"/>
      <c r="I207" s="11"/>
      <c r="J207" s="5"/>
    </row>
    <row r="210" spans="1:10">
      <c r="A210" s="1" t="s">
        <v>0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3" t="s">
        <v>122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88" t="s">
        <v>0</v>
      </c>
      <c r="B212" s="88" t="s">
        <v>2</v>
      </c>
      <c r="C212" s="88" t="s">
        <v>3</v>
      </c>
      <c r="D212" s="88" t="s">
        <v>4</v>
      </c>
      <c r="E212" s="88" t="s">
        <v>5</v>
      </c>
      <c r="F212" s="88" t="s">
        <v>6</v>
      </c>
      <c r="G212" s="90"/>
      <c r="H212" s="91"/>
      <c r="I212" s="88" t="s">
        <v>7</v>
      </c>
      <c r="J212" s="88" t="s">
        <v>8</v>
      </c>
    </row>
    <row r="213" spans="1:10">
      <c r="A213" s="89"/>
      <c r="B213" s="89"/>
      <c r="C213" s="89"/>
      <c r="D213" s="89"/>
      <c r="E213" s="89"/>
      <c r="F213" s="4" t="s">
        <v>9</v>
      </c>
      <c r="G213" s="4" t="s">
        <v>10</v>
      </c>
      <c r="H213" s="4" t="s">
        <v>11</v>
      </c>
      <c r="I213" s="89"/>
      <c r="J213" s="89"/>
    </row>
    <row r="214" spans="1:10">
      <c r="A214" s="5" t="s">
        <v>1829</v>
      </c>
      <c r="B214" s="6">
        <v>44893.791226122688</v>
      </c>
      <c r="C214" s="5" t="s">
        <v>1807</v>
      </c>
      <c r="D214" s="7"/>
      <c r="E214" s="10"/>
      <c r="F214" s="8">
        <v>2053.35</v>
      </c>
      <c r="I214" s="11" t="s">
        <v>9</v>
      </c>
      <c r="J214" s="5" t="s">
        <v>1807</v>
      </c>
    </row>
    <row r="215" spans="1:10">
      <c r="A215" s="5" t="s">
        <v>1829</v>
      </c>
      <c r="B215" s="6">
        <v>44893.791226122688</v>
      </c>
      <c r="C215" s="5" t="s">
        <v>1807</v>
      </c>
      <c r="D215" s="7"/>
      <c r="E215" s="10"/>
      <c r="H215" s="8">
        <v>308.04000000000002</v>
      </c>
      <c r="I215" s="11" t="s">
        <v>226</v>
      </c>
      <c r="J215" s="5" t="s">
        <v>1807</v>
      </c>
    </row>
    <row r="216" spans="1:10">
      <c r="A216" s="12" t="s">
        <v>21</v>
      </c>
      <c r="B216" s="3"/>
      <c r="C216" s="3"/>
      <c r="D216" s="7"/>
      <c r="E216" s="10"/>
      <c r="F216" s="8"/>
      <c r="I216" s="11"/>
      <c r="J216" s="5"/>
    </row>
    <row r="217" spans="1:10" ht="15.75" customHeight="1">
      <c r="A217" s="13" t="s">
        <v>22</v>
      </c>
      <c r="B217" s="13" t="s">
        <v>23</v>
      </c>
      <c r="C217" s="13" t="s">
        <v>24</v>
      </c>
      <c r="D217" s="21">
        <v>112305220</v>
      </c>
      <c r="E217" s="14">
        <v>112308662</v>
      </c>
      <c r="F217" s="8"/>
      <c r="I217" s="11"/>
      <c r="J217" s="5"/>
    </row>
    <row r="218" spans="1:10">
      <c r="A218" s="5"/>
      <c r="B218" s="6"/>
      <c r="C218" s="5"/>
      <c r="D218" s="7"/>
      <c r="E218" s="10"/>
      <c r="F218" s="8"/>
      <c r="I218" s="11"/>
      <c r="J218" s="5"/>
    </row>
    <row r="220" spans="1:10">
      <c r="A220" s="1" t="s">
        <v>0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3" t="s">
        <v>126</v>
      </c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88" t="s">
        <v>0</v>
      </c>
      <c r="B222" s="88" t="s">
        <v>2</v>
      </c>
      <c r="C222" s="88" t="s">
        <v>3</v>
      </c>
      <c r="D222" s="88" t="s">
        <v>4</v>
      </c>
      <c r="E222" s="88" t="s">
        <v>5</v>
      </c>
      <c r="F222" s="88" t="s">
        <v>6</v>
      </c>
      <c r="G222" s="90"/>
      <c r="H222" s="91"/>
      <c r="I222" s="88" t="s">
        <v>7</v>
      </c>
      <c r="J222" s="88" t="s">
        <v>8</v>
      </c>
    </row>
    <row r="223" spans="1:10">
      <c r="A223" s="89"/>
      <c r="B223" s="89"/>
      <c r="C223" s="89"/>
      <c r="D223" s="89"/>
      <c r="E223" s="89"/>
      <c r="F223" s="4" t="s">
        <v>9</v>
      </c>
      <c r="G223" s="4" t="s">
        <v>10</v>
      </c>
      <c r="H223" s="4" t="s">
        <v>11</v>
      </c>
      <c r="I223" s="89"/>
      <c r="J223" s="89"/>
    </row>
    <row r="224" spans="1:10">
      <c r="A224" s="5" t="s">
        <v>1830</v>
      </c>
      <c r="B224" s="6">
        <v>44894.79139997685</v>
      </c>
      <c r="C224" s="5" t="s">
        <v>1807</v>
      </c>
      <c r="D224" s="7"/>
      <c r="E224" s="10"/>
      <c r="F224" s="8">
        <v>4543.2700000000004</v>
      </c>
      <c r="I224" s="11" t="s">
        <v>9</v>
      </c>
      <c r="J224" s="5" t="s">
        <v>1807</v>
      </c>
    </row>
    <row r="225" spans="1:10">
      <c r="A225" s="12" t="s">
        <v>21</v>
      </c>
      <c r="B225" s="3"/>
      <c r="C225" s="3"/>
      <c r="D225" s="7"/>
      <c r="E225" s="10"/>
      <c r="H225" s="8"/>
      <c r="I225" s="11"/>
      <c r="J225" s="5"/>
    </row>
    <row r="226" spans="1:10" ht="15.75" customHeight="1">
      <c r="A226" s="13" t="s">
        <v>22</v>
      </c>
      <c r="B226" s="13" t="s">
        <v>23</v>
      </c>
      <c r="C226" s="13" t="s">
        <v>24</v>
      </c>
      <c r="D226" s="21">
        <v>112320643</v>
      </c>
      <c r="E226" s="14">
        <v>112320831</v>
      </c>
      <c r="H226" s="8"/>
      <c r="I226" s="11"/>
      <c r="J226" s="5"/>
    </row>
    <row r="229" spans="1:10">
      <c r="A229" s="1" t="s">
        <v>0</v>
      </c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3" t="s">
        <v>131</v>
      </c>
      <c r="B230" s="2"/>
      <c r="C230" s="2"/>
      <c r="D230" s="2"/>
      <c r="E230" s="2"/>
      <c r="F230" s="2"/>
      <c r="G230" s="2"/>
      <c r="H230" s="2"/>
      <c r="I230" s="2"/>
      <c r="J230" s="2"/>
    </row>
    <row r="231" spans="1:10">
      <c r="A231" s="88" t="s">
        <v>0</v>
      </c>
      <c r="B231" s="88" t="s">
        <v>2</v>
      </c>
      <c r="C231" s="88" t="s">
        <v>3</v>
      </c>
      <c r="D231" s="88" t="s">
        <v>4</v>
      </c>
      <c r="E231" s="88" t="s">
        <v>5</v>
      </c>
      <c r="F231" s="88" t="s">
        <v>6</v>
      </c>
      <c r="G231" s="90"/>
      <c r="H231" s="91"/>
      <c r="I231" s="88" t="s">
        <v>7</v>
      </c>
      <c r="J231" s="88" t="s">
        <v>8</v>
      </c>
    </row>
    <row r="232" spans="1:10">
      <c r="A232" s="89"/>
      <c r="B232" s="89"/>
      <c r="C232" s="89"/>
      <c r="D232" s="89"/>
      <c r="E232" s="89"/>
      <c r="F232" s="4" t="s">
        <v>9</v>
      </c>
      <c r="G232" s="4" t="s">
        <v>10</v>
      </c>
      <c r="H232" s="4" t="s">
        <v>11</v>
      </c>
      <c r="I232" s="89"/>
      <c r="J232" s="89"/>
    </row>
    <row r="233" spans="1:10">
      <c r="A233" s="5" t="s">
        <v>1831</v>
      </c>
      <c r="B233" s="6">
        <v>44895.781413807868</v>
      </c>
      <c r="C233" s="5" t="s">
        <v>1807</v>
      </c>
      <c r="D233" s="7"/>
      <c r="E233" s="10"/>
      <c r="F233" s="8">
        <v>904.91</v>
      </c>
      <c r="I233" s="11" t="s">
        <v>9</v>
      </c>
      <c r="J233" s="5" t="s">
        <v>1807</v>
      </c>
    </row>
    <row r="234" spans="1:10">
      <c r="A234" s="12" t="s">
        <v>21</v>
      </c>
      <c r="B234" s="3"/>
      <c r="C234" s="3"/>
      <c r="D234" s="7"/>
      <c r="E234" s="10"/>
      <c r="H234" s="8"/>
      <c r="I234" s="11"/>
      <c r="J234" s="5"/>
    </row>
    <row r="235" spans="1:10" ht="15.75" customHeight="1">
      <c r="A235" s="13" t="s">
        <v>22</v>
      </c>
      <c r="B235" s="13" t="s">
        <v>23</v>
      </c>
      <c r="C235" s="13" t="s">
        <v>24</v>
      </c>
      <c r="D235" s="21">
        <v>112321317</v>
      </c>
      <c r="E235" s="14">
        <v>112321451</v>
      </c>
      <c r="H235" s="8"/>
      <c r="I235" s="11"/>
      <c r="J235" s="5"/>
    </row>
    <row r="238" spans="1:10">
      <c r="A238" s="1" t="s">
        <v>0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3" t="s">
        <v>136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88" t="s">
        <v>0</v>
      </c>
      <c r="B240" s="88" t="s">
        <v>2</v>
      </c>
      <c r="C240" s="88" t="s">
        <v>3</v>
      </c>
      <c r="D240" s="88" t="s">
        <v>4</v>
      </c>
      <c r="E240" s="88" t="s">
        <v>5</v>
      </c>
      <c r="F240" s="88" t="s">
        <v>6</v>
      </c>
      <c r="G240" s="90"/>
      <c r="H240" s="91"/>
      <c r="I240" s="88" t="s">
        <v>7</v>
      </c>
      <c r="J240" s="88" t="s">
        <v>8</v>
      </c>
    </row>
    <row r="241" spans="1:10">
      <c r="A241" s="89"/>
      <c r="B241" s="89"/>
      <c r="C241" s="89"/>
      <c r="D241" s="89"/>
      <c r="E241" s="89"/>
      <c r="F241" s="4" t="s">
        <v>9</v>
      </c>
      <c r="G241" s="4" t="s">
        <v>10</v>
      </c>
      <c r="H241" s="4" t="s">
        <v>11</v>
      </c>
      <c r="I241" s="89"/>
      <c r="J241" s="89"/>
    </row>
    <row r="242" spans="1:10">
      <c r="A242" s="5" t="s">
        <v>1832</v>
      </c>
      <c r="B242" s="6">
        <v>44896.788980300917</v>
      </c>
      <c r="C242" s="5" t="s">
        <v>1807</v>
      </c>
      <c r="D242" s="7"/>
      <c r="E242" s="10"/>
      <c r="F242" s="8">
        <v>3472.56</v>
      </c>
      <c r="I242" s="11" t="s">
        <v>9</v>
      </c>
      <c r="J242" s="5" t="s">
        <v>1807</v>
      </c>
    </row>
    <row r="243" spans="1:10">
      <c r="A243" s="12" t="s">
        <v>21</v>
      </c>
      <c r="B243" s="3"/>
      <c r="C243" s="3"/>
      <c r="D243" s="7"/>
      <c r="E243" s="10"/>
      <c r="G243" s="8"/>
      <c r="I243" s="11"/>
      <c r="J243" s="5"/>
    </row>
    <row r="244" spans="1:10" ht="15.75" customHeight="1">
      <c r="A244" s="13" t="s">
        <v>22</v>
      </c>
      <c r="B244" s="13" t="s">
        <v>23</v>
      </c>
      <c r="C244" s="13" t="s">
        <v>24</v>
      </c>
      <c r="D244" s="21">
        <v>112325619</v>
      </c>
      <c r="E244" s="14">
        <v>112325664</v>
      </c>
      <c r="G244" s="8"/>
      <c r="I244" s="11"/>
      <c r="J244" s="5"/>
    </row>
    <row r="247" spans="1:10">
      <c r="A247" s="1" t="s">
        <v>0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3" t="s">
        <v>139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88" t="s">
        <v>0</v>
      </c>
      <c r="B249" s="88" t="s">
        <v>2</v>
      </c>
      <c r="C249" s="88" t="s">
        <v>3</v>
      </c>
      <c r="D249" s="88" t="s">
        <v>4</v>
      </c>
      <c r="E249" s="88" t="s">
        <v>5</v>
      </c>
      <c r="F249" s="88" t="s">
        <v>6</v>
      </c>
      <c r="G249" s="90"/>
      <c r="H249" s="91"/>
      <c r="I249" s="88" t="s">
        <v>7</v>
      </c>
      <c r="J249" s="88" t="s">
        <v>8</v>
      </c>
    </row>
    <row r="250" spans="1:10">
      <c r="A250" s="89"/>
      <c r="B250" s="89"/>
      <c r="C250" s="89"/>
      <c r="D250" s="89"/>
      <c r="E250" s="89"/>
      <c r="F250" s="4" t="s">
        <v>9</v>
      </c>
      <c r="G250" s="4" t="s">
        <v>10</v>
      </c>
      <c r="H250" s="4" t="s">
        <v>11</v>
      </c>
      <c r="I250" s="89"/>
      <c r="J250" s="89"/>
    </row>
    <row r="251" spans="1:10">
      <c r="A251" s="5" t="s">
        <v>1833</v>
      </c>
      <c r="B251" s="6">
        <v>44897.791125520831</v>
      </c>
      <c r="C251" s="5" t="s">
        <v>1807</v>
      </c>
      <c r="D251" s="7"/>
      <c r="E251" s="10"/>
      <c r="F251" s="8">
        <v>1228.42</v>
      </c>
      <c r="I251" s="11" t="s">
        <v>9</v>
      </c>
      <c r="J251" s="5" t="s">
        <v>1807</v>
      </c>
    </row>
    <row r="252" spans="1:10">
      <c r="A252" s="12" t="s">
        <v>21</v>
      </c>
      <c r="B252" s="3"/>
      <c r="C252" s="3"/>
      <c r="D252" s="7"/>
      <c r="E252" s="10"/>
      <c r="H252" s="8"/>
      <c r="I252" s="11"/>
      <c r="J252" s="10"/>
    </row>
    <row r="253" spans="1:10" ht="15.75" customHeight="1">
      <c r="A253" s="13" t="s">
        <v>22</v>
      </c>
      <c r="B253" s="13" t="s">
        <v>23</v>
      </c>
      <c r="C253" s="13" t="s">
        <v>24</v>
      </c>
      <c r="D253" s="21">
        <v>112325620</v>
      </c>
      <c r="E253" s="14">
        <v>112325665</v>
      </c>
      <c r="H253" s="8"/>
      <c r="I253" s="11"/>
      <c r="J253" s="10"/>
    </row>
    <row r="254" spans="1:10">
      <c r="A254" s="5"/>
      <c r="B254" s="6"/>
      <c r="C254" s="5"/>
      <c r="D254" s="7"/>
      <c r="E254" s="10"/>
      <c r="H254" s="8"/>
      <c r="I254" s="11"/>
      <c r="J254" s="10"/>
    </row>
    <row r="255" spans="1:10">
      <c r="A255" s="5"/>
      <c r="B255" s="6"/>
      <c r="C255" s="5"/>
      <c r="D255" s="7"/>
      <c r="E255" s="10"/>
      <c r="H255" s="8"/>
      <c r="I255" s="11"/>
      <c r="J255" s="10"/>
    </row>
    <row r="256" spans="1:10">
      <c r="A256" s="1" t="s">
        <v>0</v>
      </c>
      <c r="B256" s="2"/>
      <c r="C256" s="2"/>
      <c r="D256" s="2"/>
      <c r="E256" s="2"/>
      <c r="F256" s="2"/>
      <c r="G256" s="2"/>
      <c r="H256" s="2"/>
      <c r="I256" s="2"/>
      <c r="J256" s="2"/>
    </row>
    <row r="257" spans="1:10">
      <c r="A257" s="3" t="s">
        <v>143</v>
      </c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88" t="s">
        <v>0</v>
      </c>
      <c r="B258" s="88" t="s">
        <v>2</v>
      </c>
      <c r="C258" s="88" t="s">
        <v>3</v>
      </c>
      <c r="D258" s="88" t="s">
        <v>4</v>
      </c>
      <c r="E258" s="88" t="s">
        <v>5</v>
      </c>
      <c r="F258" s="88" t="s">
        <v>6</v>
      </c>
      <c r="G258" s="90"/>
      <c r="H258" s="91"/>
      <c r="I258" s="88" t="s">
        <v>7</v>
      </c>
      <c r="J258" s="88" t="s">
        <v>8</v>
      </c>
    </row>
    <row r="259" spans="1:10">
      <c r="A259" s="89"/>
      <c r="B259" s="89"/>
      <c r="C259" s="89"/>
      <c r="D259" s="89"/>
      <c r="E259" s="89"/>
      <c r="F259" s="4" t="s">
        <v>9</v>
      </c>
      <c r="G259" s="4" t="s">
        <v>10</v>
      </c>
      <c r="H259" s="4" t="s">
        <v>11</v>
      </c>
      <c r="I259" s="89"/>
      <c r="J259" s="89"/>
    </row>
    <row r="260" spans="1:10">
      <c r="A260" s="5" t="s">
        <v>1834</v>
      </c>
      <c r="B260" s="6">
        <v>44898.547223136571</v>
      </c>
      <c r="C260" s="5" t="s">
        <v>1807</v>
      </c>
      <c r="D260" s="7"/>
      <c r="E260" s="10"/>
      <c r="F260" s="8">
        <v>2551.09</v>
      </c>
      <c r="I260" s="11" t="s">
        <v>9</v>
      </c>
      <c r="J260" s="5" t="s">
        <v>1807</v>
      </c>
    </row>
    <row r="261" spans="1:10">
      <c r="A261" s="12" t="s">
        <v>21</v>
      </c>
      <c r="B261" s="3"/>
      <c r="C261" s="3"/>
      <c r="D261" s="7"/>
      <c r="E261" s="10"/>
      <c r="H261" s="8"/>
      <c r="I261" s="11"/>
      <c r="J261" s="10"/>
    </row>
    <row r="262" spans="1:10" ht="15.75" customHeight="1">
      <c r="A262" s="13" t="s">
        <v>22</v>
      </c>
      <c r="B262" s="13" t="s">
        <v>23</v>
      </c>
      <c r="C262" s="13" t="s">
        <v>24</v>
      </c>
      <c r="D262" s="21">
        <v>112356143</v>
      </c>
      <c r="E262" s="14">
        <v>112356221</v>
      </c>
      <c r="H262" s="8"/>
      <c r="I262" s="11"/>
      <c r="J262" s="10"/>
    </row>
    <row r="265" spans="1:10">
      <c r="A265" s="1" t="s">
        <v>0</v>
      </c>
      <c r="B265" s="2"/>
      <c r="C265" s="2"/>
      <c r="D265" s="2"/>
      <c r="E265" s="2"/>
      <c r="F265" s="2"/>
      <c r="G265" s="2"/>
      <c r="H265" s="2"/>
      <c r="I265" s="2"/>
      <c r="J265" s="2"/>
    </row>
    <row r="266" spans="1:10">
      <c r="A266" s="3" t="s">
        <v>146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88" t="s">
        <v>0</v>
      </c>
      <c r="B267" s="88" t="s">
        <v>2</v>
      </c>
      <c r="C267" s="88" t="s">
        <v>3</v>
      </c>
      <c r="D267" s="88" t="s">
        <v>4</v>
      </c>
      <c r="E267" s="88" t="s">
        <v>5</v>
      </c>
      <c r="F267" s="88" t="s">
        <v>6</v>
      </c>
      <c r="G267" s="90"/>
      <c r="H267" s="91"/>
      <c r="I267" s="88" t="s">
        <v>7</v>
      </c>
      <c r="J267" s="88" t="s">
        <v>8</v>
      </c>
    </row>
    <row r="268" spans="1:10">
      <c r="A268" s="89"/>
      <c r="B268" s="89"/>
      <c r="C268" s="89"/>
      <c r="D268" s="89"/>
      <c r="E268" s="89"/>
      <c r="F268" s="4" t="s">
        <v>9</v>
      </c>
      <c r="G268" s="4" t="s">
        <v>10</v>
      </c>
      <c r="H268" s="4" t="s">
        <v>11</v>
      </c>
      <c r="I268" s="89"/>
      <c r="J268" s="89"/>
    </row>
    <row r="269" spans="1:10">
      <c r="A269" s="5" t="s">
        <v>1835</v>
      </c>
      <c r="B269" s="6">
        <v>44900.79111515046</v>
      </c>
      <c r="C269" s="5" t="s">
        <v>1807</v>
      </c>
      <c r="D269" s="7"/>
      <c r="E269" s="10"/>
      <c r="F269" s="8">
        <v>3005.96</v>
      </c>
      <c r="I269" s="11" t="s">
        <v>9</v>
      </c>
      <c r="J269" s="5" t="s">
        <v>1807</v>
      </c>
    </row>
    <row r="270" spans="1:10">
      <c r="A270" s="5" t="s">
        <v>1835</v>
      </c>
      <c r="B270" s="6">
        <v>44900.79111515046</v>
      </c>
      <c r="C270" s="5" t="s">
        <v>1807</v>
      </c>
      <c r="D270" s="7"/>
      <c r="E270" s="10"/>
      <c r="H270" s="8">
        <v>32</v>
      </c>
      <c r="I270" s="11" t="s">
        <v>226</v>
      </c>
      <c r="J270" s="5" t="s">
        <v>1807</v>
      </c>
    </row>
    <row r="271" spans="1:10">
      <c r="A271" s="12" t="s">
        <v>21</v>
      </c>
      <c r="B271" s="3"/>
      <c r="C271" s="3"/>
      <c r="D271" s="7"/>
      <c r="E271" s="10"/>
      <c r="H271" s="8"/>
      <c r="I271" s="11"/>
      <c r="J271" s="5"/>
    </row>
    <row r="272" spans="1:10" ht="15.75" customHeight="1">
      <c r="A272" s="13" t="s">
        <v>22</v>
      </c>
      <c r="B272" s="13" t="s">
        <v>23</v>
      </c>
      <c r="C272" s="13" t="s">
        <v>24</v>
      </c>
      <c r="D272" s="21">
        <v>112362611</v>
      </c>
      <c r="E272" s="14">
        <v>112362781</v>
      </c>
      <c r="H272" s="8"/>
      <c r="I272" s="11"/>
      <c r="J272" s="5"/>
    </row>
    <row r="275" spans="1:10">
      <c r="A275" s="1" t="s">
        <v>0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3" t="s">
        <v>152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88" t="s">
        <v>0</v>
      </c>
      <c r="B277" s="88" t="s">
        <v>2</v>
      </c>
      <c r="C277" s="88" t="s">
        <v>3</v>
      </c>
      <c r="D277" s="88" t="s">
        <v>4</v>
      </c>
      <c r="E277" s="88" t="s">
        <v>5</v>
      </c>
      <c r="F277" s="88" t="s">
        <v>6</v>
      </c>
      <c r="G277" s="90"/>
      <c r="H277" s="91"/>
      <c r="I277" s="88" t="s">
        <v>7</v>
      </c>
      <c r="J277" s="88" t="s">
        <v>8</v>
      </c>
    </row>
    <row r="278" spans="1:10">
      <c r="A278" s="89"/>
      <c r="B278" s="89"/>
      <c r="C278" s="89"/>
      <c r="D278" s="89"/>
      <c r="E278" s="89"/>
      <c r="F278" s="4" t="s">
        <v>9</v>
      </c>
      <c r="G278" s="4" t="s">
        <v>10</v>
      </c>
      <c r="H278" s="4" t="s">
        <v>11</v>
      </c>
      <c r="I278" s="89"/>
      <c r="J278" s="89"/>
    </row>
    <row r="279" spans="1:10">
      <c r="A279" s="5" t="s">
        <v>1836</v>
      </c>
      <c r="B279" s="6">
        <v>44901.791350370368</v>
      </c>
      <c r="C279" s="5" t="s">
        <v>1807</v>
      </c>
      <c r="D279" s="7"/>
      <c r="E279" s="10"/>
      <c r="F279" s="8">
        <v>3098.11</v>
      </c>
      <c r="I279" s="11" t="s">
        <v>9</v>
      </c>
      <c r="J279" s="5" t="s">
        <v>1807</v>
      </c>
    </row>
    <row r="280" spans="1:10">
      <c r="A280" s="12" t="s">
        <v>21</v>
      </c>
      <c r="B280" s="3"/>
      <c r="C280" s="3"/>
      <c r="D280" s="7"/>
      <c r="E280" s="10"/>
      <c r="H280" s="8"/>
      <c r="I280" s="11"/>
      <c r="J280" s="10"/>
    </row>
    <row r="281" spans="1:10" ht="15.75" customHeight="1">
      <c r="A281" s="13" t="s">
        <v>22</v>
      </c>
      <c r="B281" s="13" t="s">
        <v>23</v>
      </c>
      <c r="C281" s="13" t="s">
        <v>24</v>
      </c>
      <c r="D281" s="21">
        <v>112370454</v>
      </c>
      <c r="E281" s="14">
        <v>112370543</v>
      </c>
      <c r="H281" s="8"/>
      <c r="I281" s="11"/>
      <c r="J281" s="10"/>
    </row>
    <row r="284" spans="1:10">
      <c r="A284" s="1" t="s">
        <v>0</v>
      </c>
      <c r="B284" s="2"/>
      <c r="C284" s="2"/>
      <c r="D284" s="2"/>
      <c r="E284" s="2"/>
      <c r="F284" s="2"/>
      <c r="G284" s="2"/>
      <c r="H284" s="2"/>
      <c r="I284" s="2"/>
      <c r="J284" s="2"/>
    </row>
    <row r="285" spans="1:10">
      <c r="A285" s="3" t="s">
        <v>155</v>
      </c>
      <c r="B285" s="2"/>
      <c r="C285" s="2"/>
      <c r="D285" s="2"/>
      <c r="E285" s="2"/>
      <c r="F285" s="2"/>
      <c r="G285" s="2"/>
      <c r="H285" s="2"/>
      <c r="I285" s="2"/>
      <c r="J285" s="2"/>
    </row>
    <row r="286" spans="1:10">
      <c r="A286" s="88" t="s">
        <v>0</v>
      </c>
      <c r="B286" s="88" t="s">
        <v>2</v>
      </c>
      <c r="C286" s="88" t="s">
        <v>3</v>
      </c>
      <c r="D286" s="88" t="s">
        <v>4</v>
      </c>
      <c r="E286" s="88" t="s">
        <v>5</v>
      </c>
      <c r="F286" s="88" t="s">
        <v>6</v>
      </c>
      <c r="G286" s="90"/>
      <c r="H286" s="91"/>
      <c r="I286" s="88" t="s">
        <v>7</v>
      </c>
      <c r="J286" s="88" t="s">
        <v>8</v>
      </c>
    </row>
    <row r="287" spans="1:10">
      <c r="A287" s="89"/>
      <c r="B287" s="89"/>
      <c r="C287" s="89"/>
      <c r="D287" s="89"/>
      <c r="E287" s="89"/>
      <c r="F287" s="4" t="s">
        <v>9</v>
      </c>
      <c r="G287" s="4" t="s">
        <v>10</v>
      </c>
      <c r="H287" s="4" t="s">
        <v>11</v>
      </c>
      <c r="I287" s="89"/>
      <c r="J287" s="89"/>
    </row>
    <row r="288" spans="1:10">
      <c r="A288" s="5" t="s">
        <v>1837</v>
      </c>
      <c r="B288" s="6">
        <v>44902.791547407411</v>
      </c>
      <c r="C288" s="5" t="s">
        <v>1807</v>
      </c>
      <c r="D288" s="7"/>
      <c r="E288" s="10"/>
      <c r="F288" s="8">
        <v>2878.61</v>
      </c>
      <c r="I288" s="11" t="s">
        <v>9</v>
      </c>
      <c r="J288" s="5" t="s">
        <v>1807</v>
      </c>
    </row>
    <row r="289" spans="1:10">
      <c r="A289" s="12" t="s">
        <v>21</v>
      </c>
      <c r="B289" s="3"/>
      <c r="C289" s="3"/>
      <c r="D289" s="7"/>
      <c r="E289" s="10"/>
      <c r="H289" s="8"/>
      <c r="I289" s="11"/>
      <c r="J289" s="5"/>
    </row>
    <row r="290" spans="1:10" ht="15.75" customHeight="1">
      <c r="A290" s="13" t="s">
        <v>22</v>
      </c>
      <c r="B290" s="13" t="s">
        <v>23</v>
      </c>
      <c r="C290" s="13" t="s">
        <v>24</v>
      </c>
      <c r="D290" s="21">
        <v>112375672</v>
      </c>
      <c r="E290" s="14">
        <v>112378658</v>
      </c>
      <c r="H290" s="8"/>
      <c r="I290" s="11"/>
      <c r="J290" s="5"/>
    </row>
    <row r="293" spans="1:10">
      <c r="A293" s="1" t="s">
        <v>0</v>
      </c>
      <c r="B293" s="2"/>
      <c r="C293" s="2"/>
      <c r="D293" s="2"/>
      <c r="E293" s="2"/>
      <c r="F293" s="2"/>
      <c r="G293" s="2"/>
      <c r="H293" s="2"/>
      <c r="I293" s="2"/>
      <c r="J293" s="2"/>
    </row>
    <row r="294" spans="1:10">
      <c r="A294" s="3" t="s">
        <v>159</v>
      </c>
      <c r="B294" s="2"/>
      <c r="C294" s="2"/>
      <c r="D294" s="2"/>
      <c r="E294" s="2"/>
      <c r="F294" s="2"/>
      <c r="G294" s="2"/>
      <c r="H294" s="2"/>
      <c r="I294" s="2"/>
      <c r="J294" s="2"/>
    </row>
    <row r="295" spans="1:10">
      <c r="A295" s="88" t="s">
        <v>0</v>
      </c>
      <c r="B295" s="88" t="s">
        <v>2</v>
      </c>
      <c r="C295" s="88" t="s">
        <v>3</v>
      </c>
      <c r="D295" s="88" t="s">
        <v>4</v>
      </c>
      <c r="E295" s="88" t="s">
        <v>5</v>
      </c>
      <c r="F295" s="88" t="s">
        <v>6</v>
      </c>
      <c r="G295" s="90"/>
      <c r="H295" s="91"/>
      <c r="I295" s="88" t="s">
        <v>7</v>
      </c>
      <c r="J295" s="88" t="s">
        <v>8</v>
      </c>
    </row>
    <row r="296" spans="1:10">
      <c r="A296" s="89"/>
      <c r="B296" s="89"/>
      <c r="C296" s="89"/>
      <c r="D296" s="89"/>
      <c r="E296" s="89"/>
      <c r="F296" s="4" t="s">
        <v>9</v>
      </c>
      <c r="G296" s="4" t="s">
        <v>10</v>
      </c>
      <c r="H296" s="4" t="s">
        <v>11</v>
      </c>
      <c r="I296" s="89"/>
      <c r="J296" s="89"/>
    </row>
    <row r="297" spans="1:10">
      <c r="A297" s="5" t="s">
        <v>1838</v>
      </c>
      <c r="B297" s="6">
        <v>44903.791680590279</v>
      </c>
      <c r="C297" s="5" t="s">
        <v>1807</v>
      </c>
      <c r="D297" s="7"/>
      <c r="E297" s="10"/>
      <c r="F297" s="8">
        <v>1652.64</v>
      </c>
      <c r="I297" s="11" t="s">
        <v>9</v>
      </c>
      <c r="J297" s="5" t="s">
        <v>1807</v>
      </c>
    </row>
    <row r="298" spans="1:10">
      <c r="A298" s="12" t="s">
        <v>21</v>
      </c>
      <c r="B298" s="3"/>
      <c r="C298" s="3"/>
      <c r="D298" s="7"/>
      <c r="E298" s="10"/>
      <c r="H298" s="8"/>
      <c r="I298" s="11"/>
      <c r="J298" s="10"/>
    </row>
    <row r="299" spans="1:10" ht="15.75" customHeight="1">
      <c r="A299" s="13" t="s">
        <v>22</v>
      </c>
      <c r="B299" s="13" t="s">
        <v>23</v>
      </c>
      <c r="C299" s="13" t="s">
        <v>24</v>
      </c>
      <c r="D299" s="79">
        <v>112387107</v>
      </c>
      <c r="E299" s="14">
        <v>112387966</v>
      </c>
      <c r="H299" s="8"/>
      <c r="I299" s="11"/>
      <c r="J299" s="10"/>
    </row>
    <row r="302" spans="1:10">
      <c r="A302" s="1" t="s">
        <v>0</v>
      </c>
      <c r="B302" s="2"/>
      <c r="C302" s="2"/>
      <c r="D302" s="2"/>
      <c r="E302" s="2"/>
      <c r="F302" s="2"/>
      <c r="G302" s="2"/>
      <c r="H302" s="2"/>
      <c r="I302" s="2"/>
      <c r="J302" s="2"/>
    </row>
    <row r="303" spans="1:10">
      <c r="A303" s="3" t="s">
        <v>162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88" t="s">
        <v>0</v>
      </c>
      <c r="B304" s="88" t="s">
        <v>2</v>
      </c>
      <c r="C304" s="88" t="s">
        <v>3</v>
      </c>
      <c r="D304" s="88" t="s">
        <v>4</v>
      </c>
      <c r="E304" s="88" t="s">
        <v>5</v>
      </c>
      <c r="F304" s="88" t="s">
        <v>6</v>
      </c>
      <c r="G304" s="90"/>
      <c r="H304" s="91"/>
      <c r="I304" s="88" t="s">
        <v>7</v>
      </c>
      <c r="J304" s="88" t="s">
        <v>8</v>
      </c>
    </row>
    <row r="305" spans="1:10">
      <c r="A305" s="89"/>
      <c r="B305" s="89"/>
      <c r="C305" s="89"/>
      <c r="D305" s="89"/>
      <c r="E305" s="89"/>
      <c r="F305" s="4" t="s">
        <v>9</v>
      </c>
      <c r="G305" s="4" t="s">
        <v>10</v>
      </c>
      <c r="H305" s="4" t="s">
        <v>11</v>
      </c>
      <c r="I305" s="89"/>
      <c r="J305" s="89"/>
    </row>
    <row r="306" spans="1:10">
      <c r="A306" s="5" t="s">
        <v>1839</v>
      </c>
      <c r="B306" s="6">
        <v>44904.791905891201</v>
      </c>
      <c r="C306" s="5" t="s">
        <v>1807</v>
      </c>
      <c r="F306" s="8">
        <v>1347.99</v>
      </c>
      <c r="I306" s="11" t="s">
        <v>9</v>
      </c>
      <c r="J306" s="5" t="s">
        <v>1807</v>
      </c>
    </row>
    <row r="307" spans="1:10">
      <c r="A307" s="12" t="s">
        <v>21</v>
      </c>
      <c r="B307" s="3"/>
      <c r="C307" s="3"/>
      <c r="F307" s="8"/>
      <c r="I307" s="11"/>
      <c r="J307" s="5"/>
    </row>
    <row r="308" spans="1:10" ht="15.75" customHeight="1">
      <c r="A308" s="13" t="s">
        <v>22</v>
      </c>
      <c r="B308" s="13" t="s">
        <v>23</v>
      </c>
      <c r="C308" s="13" t="s">
        <v>24</v>
      </c>
      <c r="D308" s="79">
        <v>112387108</v>
      </c>
      <c r="E308" s="14">
        <v>112387967</v>
      </c>
    </row>
    <row r="311" spans="1:10">
      <c r="A311" s="5" t="s">
        <v>1840</v>
      </c>
      <c r="B311" s="6">
        <v>44905.560331412038</v>
      </c>
      <c r="C311" s="5" t="s">
        <v>1807</v>
      </c>
      <c r="F311" s="8">
        <v>2289.0700000000002</v>
      </c>
      <c r="I311" s="11" t="s">
        <v>9</v>
      </c>
      <c r="J311" s="5" t="s">
        <v>1807</v>
      </c>
    </row>
    <row r="312" spans="1:10">
      <c r="A312" s="12" t="s">
        <v>21</v>
      </c>
      <c r="B312" s="3"/>
      <c r="C312" s="3"/>
    </row>
    <row r="313" spans="1:10" ht="15.75" customHeight="1">
      <c r="A313" s="13" t="s">
        <v>22</v>
      </c>
      <c r="B313" s="13" t="s">
        <v>23</v>
      </c>
      <c r="C313" s="13" t="s">
        <v>24</v>
      </c>
      <c r="D313" s="79">
        <v>112398218</v>
      </c>
      <c r="E313" s="80">
        <v>112399612</v>
      </c>
    </row>
    <row r="316" spans="1:10">
      <c r="A316" s="1" t="s">
        <v>0</v>
      </c>
      <c r="B316" s="2"/>
      <c r="C316" s="2"/>
      <c r="D316" s="2"/>
      <c r="E316" s="2"/>
      <c r="F316" s="2"/>
      <c r="G316" s="2"/>
      <c r="H316" s="2"/>
      <c r="I316" s="2"/>
      <c r="J316" s="2"/>
    </row>
    <row r="317" spans="1:10">
      <c r="A317" s="3" t="s">
        <v>167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88" t="s">
        <v>0</v>
      </c>
      <c r="B318" s="88" t="s">
        <v>2</v>
      </c>
      <c r="C318" s="88" t="s">
        <v>3</v>
      </c>
      <c r="D318" s="88" t="s">
        <v>4</v>
      </c>
      <c r="E318" s="88" t="s">
        <v>5</v>
      </c>
      <c r="F318" s="88" t="s">
        <v>6</v>
      </c>
      <c r="G318" s="90"/>
      <c r="H318" s="91"/>
      <c r="I318" s="88" t="s">
        <v>7</v>
      </c>
      <c r="J318" s="88" t="s">
        <v>8</v>
      </c>
    </row>
    <row r="319" spans="1:10">
      <c r="A319" s="89"/>
      <c r="B319" s="89"/>
      <c r="C319" s="89"/>
      <c r="D319" s="89"/>
      <c r="E319" s="89"/>
      <c r="F319" s="4" t="s">
        <v>9</v>
      </c>
      <c r="G319" s="4" t="s">
        <v>10</v>
      </c>
      <c r="H319" s="4" t="s">
        <v>11</v>
      </c>
      <c r="I319" s="89"/>
      <c r="J319" s="89"/>
    </row>
    <row r="320" spans="1:10">
      <c r="A320" s="5" t="s">
        <v>1841</v>
      </c>
      <c r="B320" s="6">
        <v>44907.791451030091</v>
      </c>
      <c r="C320" s="5" t="s">
        <v>1807</v>
      </c>
      <c r="D320" s="7"/>
      <c r="H320" s="8">
        <v>309.05</v>
      </c>
      <c r="I320" s="11" t="s">
        <v>226</v>
      </c>
      <c r="J320" s="5" t="s">
        <v>1807</v>
      </c>
    </row>
    <row r="321" spans="1:10">
      <c r="A321" s="5" t="s">
        <v>1841</v>
      </c>
      <c r="B321" s="6">
        <v>44907.791451030091</v>
      </c>
      <c r="C321" s="5" t="s">
        <v>1807</v>
      </c>
      <c r="D321" s="7"/>
      <c r="F321" s="8">
        <v>3640.97</v>
      </c>
      <c r="I321" s="11" t="s">
        <v>9</v>
      </c>
      <c r="J321" s="5" t="s">
        <v>1807</v>
      </c>
    </row>
    <row r="322" spans="1:10">
      <c r="A322" s="12" t="s">
        <v>21</v>
      </c>
      <c r="B322" s="3"/>
      <c r="C322" s="3"/>
      <c r="I322" s="81"/>
      <c r="J322" s="81"/>
    </row>
    <row r="323" spans="1:10" ht="15.75" customHeight="1">
      <c r="A323" s="13" t="s">
        <v>22</v>
      </c>
      <c r="B323" s="13" t="s">
        <v>23</v>
      </c>
      <c r="C323" s="13" t="s">
        <v>24</v>
      </c>
      <c r="D323" s="79">
        <v>112405459</v>
      </c>
      <c r="E323" s="14">
        <v>112413040</v>
      </c>
    </row>
    <row r="325" spans="1:10">
      <c r="D325" t="s">
        <v>1842</v>
      </c>
    </row>
    <row r="326" spans="1:10">
      <c r="A326" s="1" t="s">
        <v>0</v>
      </c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A327" s="3" t="s">
        <v>171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88" t="s">
        <v>0</v>
      </c>
      <c r="B328" s="88" t="s">
        <v>2</v>
      </c>
      <c r="C328" s="88" t="s">
        <v>3</v>
      </c>
      <c r="D328" s="88" t="s">
        <v>4</v>
      </c>
      <c r="E328" s="88" t="s">
        <v>5</v>
      </c>
      <c r="F328" s="88" t="s">
        <v>6</v>
      </c>
      <c r="G328" s="90"/>
      <c r="H328" s="91"/>
      <c r="I328" s="88" t="s">
        <v>7</v>
      </c>
      <c r="J328" s="88" t="s">
        <v>8</v>
      </c>
    </row>
    <row r="329" spans="1:10">
      <c r="A329" s="89"/>
      <c r="B329" s="89"/>
      <c r="C329" s="89"/>
      <c r="D329" s="89"/>
      <c r="E329" s="89"/>
      <c r="F329" s="4" t="s">
        <v>9</v>
      </c>
      <c r="G329" s="4" t="s">
        <v>10</v>
      </c>
      <c r="H329" s="4" t="s">
        <v>11</v>
      </c>
      <c r="I329" s="89"/>
      <c r="J329" s="89"/>
    </row>
    <row r="330" spans="1:10">
      <c r="A330" s="5" t="s">
        <v>1843</v>
      </c>
      <c r="B330" s="6">
        <v>44908.796362303241</v>
      </c>
      <c r="C330" s="5" t="s">
        <v>1807</v>
      </c>
      <c r="H330" s="8">
        <v>224</v>
      </c>
      <c r="I330" s="11" t="s">
        <v>226</v>
      </c>
      <c r="J330" s="5" t="s">
        <v>1807</v>
      </c>
    </row>
    <row r="331" spans="1:10">
      <c r="A331" s="5" t="s">
        <v>1843</v>
      </c>
      <c r="B331" s="6">
        <v>44908.796362303241</v>
      </c>
      <c r="C331" s="5" t="s">
        <v>1807</v>
      </c>
      <c r="F331" s="8">
        <v>3787.39</v>
      </c>
      <c r="I331" s="11" t="s">
        <v>9</v>
      </c>
      <c r="J331" s="5" t="s">
        <v>1807</v>
      </c>
    </row>
    <row r="332" spans="1:10">
      <c r="A332" s="12" t="s">
        <v>21</v>
      </c>
      <c r="B332" s="3"/>
      <c r="C332" s="3"/>
    </row>
    <row r="333" spans="1:10" ht="15.75" customHeight="1">
      <c r="A333" s="13" t="s">
        <v>22</v>
      </c>
      <c r="B333" s="13" t="s">
        <v>23</v>
      </c>
      <c r="C333" s="13" t="s">
        <v>24</v>
      </c>
      <c r="D333" s="21">
        <v>112413189</v>
      </c>
      <c r="E333" s="14">
        <v>112413270</v>
      </c>
    </row>
    <row r="336" spans="1:10">
      <c r="A336" s="1" t="s">
        <v>0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3" t="s">
        <v>174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88" t="s">
        <v>0</v>
      </c>
      <c r="B338" s="88" t="s">
        <v>2</v>
      </c>
      <c r="C338" s="88" t="s">
        <v>3</v>
      </c>
      <c r="D338" s="88" t="s">
        <v>4</v>
      </c>
      <c r="E338" s="88" t="s">
        <v>5</v>
      </c>
      <c r="F338" s="88" t="s">
        <v>6</v>
      </c>
      <c r="G338" s="90"/>
      <c r="H338" s="91"/>
      <c r="I338" s="88" t="s">
        <v>7</v>
      </c>
      <c r="J338" s="88" t="s">
        <v>8</v>
      </c>
    </row>
    <row r="339" spans="1:10">
      <c r="A339" s="89"/>
      <c r="B339" s="89"/>
      <c r="C339" s="89"/>
      <c r="D339" s="89"/>
      <c r="E339" s="89"/>
      <c r="F339" s="4" t="s">
        <v>9</v>
      </c>
      <c r="G339" s="4" t="s">
        <v>10</v>
      </c>
      <c r="H339" s="4" t="s">
        <v>11</v>
      </c>
      <c r="I339" s="89"/>
      <c r="J339" s="89"/>
    </row>
    <row r="340" spans="1:10">
      <c r="A340" s="5" t="s">
        <v>1844</v>
      </c>
      <c r="B340" s="6">
        <v>44909.800086736112</v>
      </c>
      <c r="C340" s="5" t="s">
        <v>1807</v>
      </c>
      <c r="D340" s="7"/>
      <c r="E340" s="10"/>
      <c r="F340" s="8">
        <v>2880.71</v>
      </c>
      <c r="I340" s="11" t="s">
        <v>9</v>
      </c>
      <c r="J340" s="5" t="s">
        <v>1807</v>
      </c>
    </row>
    <row r="341" spans="1:10">
      <c r="A341" s="5" t="s">
        <v>1844</v>
      </c>
      <c r="B341" s="6">
        <v>44909.800086736112</v>
      </c>
      <c r="C341" s="5" t="s">
        <v>1807</v>
      </c>
      <c r="D341" s="7"/>
      <c r="E341" s="10"/>
      <c r="H341" s="8">
        <v>152.31</v>
      </c>
      <c r="I341" s="11" t="s">
        <v>226</v>
      </c>
      <c r="J341" s="5" t="s">
        <v>1807</v>
      </c>
    </row>
    <row r="342" spans="1:10">
      <c r="A342" s="12" t="s">
        <v>21</v>
      </c>
      <c r="B342" s="3"/>
      <c r="C342" s="3"/>
      <c r="D342" s="7"/>
      <c r="E342" s="10"/>
      <c r="H342" s="8"/>
      <c r="I342" s="11"/>
      <c r="J342" s="5"/>
    </row>
    <row r="343" spans="1:10" ht="15.75" customHeight="1">
      <c r="A343" s="13" t="s">
        <v>22</v>
      </c>
      <c r="B343" s="13" t="s">
        <v>23</v>
      </c>
      <c r="C343" s="13" t="s">
        <v>24</v>
      </c>
      <c r="D343" s="21">
        <v>112414947</v>
      </c>
      <c r="E343" s="14">
        <v>112415003</v>
      </c>
      <c r="H343" s="8"/>
      <c r="I343" s="11"/>
      <c r="J343" s="5"/>
    </row>
    <row r="346" spans="1:10">
      <c r="A346" s="1" t="s">
        <v>0</v>
      </c>
      <c r="B346" s="2"/>
      <c r="C346" s="2"/>
      <c r="D346" s="2"/>
      <c r="E346" s="2"/>
      <c r="F346" s="2"/>
      <c r="G346" s="2"/>
      <c r="H346" s="2"/>
      <c r="I346" s="2"/>
      <c r="J346" s="2"/>
    </row>
    <row r="347" spans="1:10">
      <c r="A347" s="3" t="s">
        <v>178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88" t="s">
        <v>0</v>
      </c>
      <c r="B348" s="88" t="s">
        <v>2</v>
      </c>
      <c r="C348" s="88" t="s">
        <v>3</v>
      </c>
      <c r="D348" s="88" t="s">
        <v>4</v>
      </c>
      <c r="E348" s="88" t="s">
        <v>5</v>
      </c>
      <c r="F348" s="88" t="s">
        <v>6</v>
      </c>
      <c r="G348" s="90"/>
      <c r="H348" s="91"/>
      <c r="I348" s="88" t="s">
        <v>7</v>
      </c>
      <c r="J348" s="88" t="s">
        <v>8</v>
      </c>
    </row>
    <row r="349" spans="1:10">
      <c r="A349" s="89"/>
      <c r="B349" s="89"/>
      <c r="C349" s="89"/>
      <c r="D349" s="89"/>
      <c r="E349" s="89"/>
      <c r="F349" s="4" t="s">
        <v>9</v>
      </c>
      <c r="G349" s="4" t="s">
        <v>10</v>
      </c>
      <c r="H349" s="4" t="s">
        <v>11</v>
      </c>
      <c r="I349" s="89"/>
      <c r="J349" s="89"/>
    </row>
    <row r="350" spans="1:10">
      <c r="A350" s="5" t="s">
        <v>1845</v>
      </c>
      <c r="B350" s="6">
        <v>44910.791301620367</v>
      </c>
      <c r="C350" s="5" t="s">
        <v>1807</v>
      </c>
      <c r="D350" s="7"/>
      <c r="E350" s="10"/>
      <c r="F350" s="8">
        <v>7832.76</v>
      </c>
      <c r="I350" s="11" t="s">
        <v>9</v>
      </c>
      <c r="J350" s="5" t="s">
        <v>1807</v>
      </c>
    </row>
    <row r="351" spans="1:10">
      <c r="A351" s="12" t="s">
        <v>21</v>
      </c>
      <c r="B351" s="3"/>
      <c r="C351" s="3"/>
      <c r="D351" s="7"/>
      <c r="E351" s="10"/>
      <c r="H351" s="8"/>
      <c r="I351" s="11"/>
      <c r="J351" s="10"/>
    </row>
    <row r="352" spans="1:10" ht="15.75" customHeight="1">
      <c r="A352" s="13" t="s">
        <v>22</v>
      </c>
      <c r="B352" s="13" t="s">
        <v>23</v>
      </c>
      <c r="C352" s="13" t="s">
        <v>24</v>
      </c>
      <c r="D352" s="21">
        <v>112433316</v>
      </c>
      <c r="E352" s="14">
        <v>112433385</v>
      </c>
      <c r="H352" s="8"/>
      <c r="I352" s="11"/>
      <c r="J352" s="10"/>
    </row>
    <row r="355" spans="1:10">
      <c r="A355" s="1" t="s">
        <v>0</v>
      </c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3" t="s">
        <v>181</v>
      </c>
      <c r="B356" s="2"/>
      <c r="C356" s="2"/>
      <c r="D356" s="2"/>
      <c r="E356" s="2"/>
      <c r="F356" s="2"/>
      <c r="G356" s="2"/>
      <c r="H356" s="2"/>
      <c r="I356" s="2"/>
      <c r="J356" s="2"/>
    </row>
    <row r="357" spans="1:10">
      <c r="A357" s="88" t="s">
        <v>0</v>
      </c>
      <c r="B357" s="88" t="s">
        <v>2</v>
      </c>
      <c r="C357" s="88" t="s">
        <v>3</v>
      </c>
      <c r="D357" s="88" t="s">
        <v>4</v>
      </c>
      <c r="E357" s="88" t="s">
        <v>5</v>
      </c>
      <c r="F357" s="88" t="s">
        <v>6</v>
      </c>
      <c r="G357" s="90"/>
      <c r="H357" s="91"/>
      <c r="I357" s="88" t="s">
        <v>7</v>
      </c>
      <c r="J357" s="88" t="s">
        <v>8</v>
      </c>
    </row>
    <row r="358" spans="1:10">
      <c r="A358" s="89"/>
      <c r="B358" s="89"/>
      <c r="C358" s="89"/>
      <c r="D358" s="89"/>
      <c r="E358" s="89"/>
      <c r="F358" s="4" t="s">
        <v>9</v>
      </c>
      <c r="G358" s="4" t="s">
        <v>10</v>
      </c>
      <c r="H358" s="4" t="s">
        <v>11</v>
      </c>
      <c r="I358" s="89"/>
      <c r="J358" s="89"/>
    </row>
    <row r="359" spans="1:10">
      <c r="A359" s="5" t="s">
        <v>1846</v>
      </c>
      <c r="B359" s="6">
        <v>44911.791274756943</v>
      </c>
      <c r="C359" s="5" t="s">
        <v>1807</v>
      </c>
      <c r="D359" s="7"/>
      <c r="E359" s="10"/>
      <c r="F359" s="8">
        <v>1911.64</v>
      </c>
      <c r="I359" s="11" t="s">
        <v>9</v>
      </c>
      <c r="J359" s="5" t="s">
        <v>1807</v>
      </c>
    </row>
    <row r="360" spans="1:10">
      <c r="A360" s="12" t="s">
        <v>21</v>
      </c>
      <c r="B360" s="3"/>
      <c r="C360" s="3"/>
      <c r="D360" s="7"/>
      <c r="E360" s="10"/>
      <c r="H360" s="8"/>
      <c r="I360" s="11"/>
      <c r="J360" s="5"/>
    </row>
    <row r="361" spans="1:10" ht="15.75" customHeight="1">
      <c r="A361" s="13" t="s">
        <v>22</v>
      </c>
      <c r="B361" s="13" t="s">
        <v>23</v>
      </c>
      <c r="C361" s="13" t="s">
        <v>24</v>
      </c>
      <c r="D361" s="21">
        <v>112433317</v>
      </c>
      <c r="E361" s="14">
        <v>112433387</v>
      </c>
      <c r="H361" s="8"/>
      <c r="I361" s="11"/>
      <c r="J361" s="5"/>
    </row>
    <row r="362" spans="1:10">
      <c r="A362" s="5"/>
      <c r="B362" s="6"/>
      <c r="C362" s="5"/>
      <c r="D362" s="7"/>
      <c r="E362" s="10"/>
      <c r="H362" s="8"/>
      <c r="I362" s="11"/>
      <c r="J362" s="5"/>
    </row>
    <row r="363" spans="1:10">
      <c r="A363" s="5"/>
      <c r="B363" s="6"/>
      <c r="C363" s="5"/>
      <c r="D363" s="7"/>
      <c r="E363" s="10"/>
      <c r="H363" s="8"/>
      <c r="I363" s="11"/>
      <c r="J363" s="5"/>
    </row>
    <row r="364" spans="1:10">
      <c r="A364" s="1" t="s">
        <v>0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3" t="s">
        <v>185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88" t="s">
        <v>0</v>
      </c>
      <c r="B366" s="88" t="s">
        <v>2</v>
      </c>
      <c r="C366" s="88" t="s">
        <v>3</v>
      </c>
      <c r="D366" s="88" t="s">
        <v>4</v>
      </c>
      <c r="E366" s="88" t="s">
        <v>5</v>
      </c>
      <c r="F366" s="88" t="s">
        <v>6</v>
      </c>
      <c r="G366" s="90"/>
      <c r="H366" s="91"/>
      <c r="I366" s="88" t="s">
        <v>7</v>
      </c>
      <c r="J366" s="88" t="s">
        <v>8</v>
      </c>
    </row>
    <row r="367" spans="1:10">
      <c r="A367" s="89"/>
      <c r="B367" s="89"/>
      <c r="C367" s="89"/>
      <c r="D367" s="89"/>
      <c r="E367" s="89"/>
      <c r="F367" s="4" t="s">
        <v>9</v>
      </c>
      <c r="G367" s="4" t="s">
        <v>10</v>
      </c>
      <c r="H367" s="4" t="s">
        <v>11</v>
      </c>
      <c r="I367" s="89"/>
      <c r="J367" s="89"/>
    </row>
    <row r="368" spans="1:10">
      <c r="A368" s="5" t="s">
        <v>1847</v>
      </c>
      <c r="B368" s="6">
        <v>44912.541977986111</v>
      </c>
      <c r="C368" s="5" t="s">
        <v>1807</v>
      </c>
      <c r="D368" s="7"/>
      <c r="E368" s="10"/>
      <c r="F368" s="8">
        <v>2870.13</v>
      </c>
      <c r="I368" s="11" t="s">
        <v>9</v>
      </c>
      <c r="J368" s="5" t="s">
        <v>1807</v>
      </c>
    </row>
    <row r="369" spans="1:10">
      <c r="A369" s="12" t="s">
        <v>21</v>
      </c>
      <c r="B369" s="3"/>
      <c r="C369" s="3"/>
      <c r="D369" s="7"/>
      <c r="E369" s="10"/>
      <c r="H369" s="8"/>
      <c r="I369" s="11"/>
      <c r="J369" s="5"/>
    </row>
    <row r="370" spans="1:10" ht="15.75" customHeight="1">
      <c r="A370" s="13" t="s">
        <v>22</v>
      </c>
      <c r="B370" s="13" t="s">
        <v>23</v>
      </c>
      <c r="C370" s="13" t="s">
        <v>24</v>
      </c>
      <c r="D370" s="21">
        <v>112441827</v>
      </c>
      <c r="E370" s="14">
        <v>112441924</v>
      </c>
      <c r="H370" s="8"/>
      <c r="I370" s="11"/>
      <c r="J370" s="5"/>
    </row>
    <row r="373" spans="1:10">
      <c r="A373" s="1" t="s">
        <v>0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3" t="s">
        <v>188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88" t="s">
        <v>0</v>
      </c>
      <c r="B375" s="88" t="s">
        <v>2</v>
      </c>
      <c r="C375" s="88" t="s">
        <v>3</v>
      </c>
      <c r="D375" s="88" t="s">
        <v>4</v>
      </c>
      <c r="E375" s="88" t="s">
        <v>5</v>
      </c>
      <c r="F375" s="88" t="s">
        <v>6</v>
      </c>
      <c r="G375" s="90"/>
      <c r="H375" s="91"/>
      <c r="I375" s="88" t="s">
        <v>7</v>
      </c>
      <c r="J375" s="88" t="s">
        <v>8</v>
      </c>
    </row>
    <row r="376" spans="1:10">
      <c r="A376" s="89"/>
      <c r="B376" s="89"/>
      <c r="C376" s="89"/>
      <c r="D376" s="89"/>
      <c r="E376" s="89"/>
      <c r="F376" s="4" t="s">
        <v>9</v>
      </c>
      <c r="G376" s="4" t="s">
        <v>10</v>
      </c>
      <c r="H376" s="4" t="s">
        <v>11</v>
      </c>
      <c r="I376" s="89"/>
      <c r="J376" s="89"/>
    </row>
    <row r="377" spans="1:10">
      <c r="A377" s="5" t="s">
        <v>1848</v>
      </c>
      <c r="B377" s="6">
        <v>44914.789797523154</v>
      </c>
      <c r="C377" s="5" t="s">
        <v>1807</v>
      </c>
      <c r="D377" s="7"/>
      <c r="E377" s="10"/>
      <c r="F377" s="8">
        <v>9345.34</v>
      </c>
      <c r="I377" s="11" t="s">
        <v>9</v>
      </c>
      <c r="J377" s="5" t="s">
        <v>1807</v>
      </c>
    </row>
    <row r="378" spans="1:10">
      <c r="A378" s="12" t="s">
        <v>21</v>
      </c>
      <c r="B378" s="3"/>
      <c r="C378" s="3"/>
      <c r="D378" s="7"/>
      <c r="E378" s="10"/>
      <c r="H378" s="8"/>
      <c r="I378" s="11"/>
      <c r="J378" s="10"/>
    </row>
    <row r="379" spans="1:10" ht="15.75" customHeight="1">
      <c r="A379" s="13" t="s">
        <v>22</v>
      </c>
      <c r="B379" s="13" t="s">
        <v>23</v>
      </c>
      <c r="C379" s="13" t="s">
        <v>24</v>
      </c>
      <c r="D379" s="21">
        <v>112450110</v>
      </c>
      <c r="E379" s="14">
        <v>112450179</v>
      </c>
      <c r="H379" s="8"/>
      <c r="I379" s="11"/>
      <c r="J379" s="10"/>
    </row>
    <row r="382" spans="1:10">
      <c r="A382" s="1" t="s">
        <v>0</v>
      </c>
      <c r="B382" s="2"/>
      <c r="C382" s="2"/>
      <c r="D382" s="2"/>
      <c r="E382" s="2"/>
      <c r="F382" s="2"/>
      <c r="G382" s="2"/>
      <c r="H382" s="2"/>
      <c r="I382" s="2"/>
      <c r="J382" s="2"/>
    </row>
    <row r="383" spans="1:10">
      <c r="A383" s="3" t="s">
        <v>191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88" t="s">
        <v>0</v>
      </c>
      <c r="B384" s="88" t="s">
        <v>2</v>
      </c>
      <c r="C384" s="88" t="s">
        <v>3</v>
      </c>
      <c r="D384" s="88" t="s">
        <v>4</v>
      </c>
      <c r="E384" s="88" t="s">
        <v>5</v>
      </c>
      <c r="F384" s="88" t="s">
        <v>6</v>
      </c>
      <c r="G384" s="90"/>
      <c r="H384" s="91"/>
      <c r="I384" s="88" t="s">
        <v>7</v>
      </c>
      <c r="J384" s="88" t="s">
        <v>8</v>
      </c>
    </row>
    <row r="385" spans="1:10">
      <c r="A385" s="89"/>
      <c r="B385" s="89"/>
      <c r="C385" s="89"/>
      <c r="D385" s="89"/>
      <c r="E385" s="89"/>
      <c r="F385" s="4" t="s">
        <v>9</v>
      </c>
      <c r="G385" s="4" t="s">
        <v>10</v>
      </c>
      <c r="H385" s="4" t="s">
        <v>11</v>
      </c>
      <c r="I385" s="89"/>
      <c r="J385" s="89"/>
    </row>
    <row r="386" spans="1:10">
      <c r="A386" s="5" t="s">
        <v>1849</v>
      </c>
      <c r="B386" s="6">
        <v>44915.794446296299</v>
      </c>
      <c r="C386" s="5" t="s">
        <v>1807</v>
      </c>
      <c r="D386" s="7"/>
      <c r="E386" s="10"/>
      <c r="F386" s="8">
        <v>2759.96</v>
      </c>
      <c r="I386" s="11" t="s">
        <v>9</v>
      </c>
      <c r="J386" s="5" t="s">
        <v>1807</v>
      </c>
    </row>
    <row r="387" spans="1:10">
      <c r="A387" s="12" t="s">
        <v>21</v>
      </c>
      <c r="B387" s="3"/>
      <c r="C387" s="3"/>
      <c r="D387" s="7"/>
      <c r="E387" s="10"/>
      <c r="H387" s="8"/>
      <c r="I387" s="11"/>
      <c r="J387" s="10"/>
    </row>
    <row r="388" spans="1:10" ht="15.75" customHeight="1">
      <c r="A388" s="13" t="s">
        <v>22</v>
      </c>
      <c r="B388" s="13" t="s">
        <v>23</v>
      </c>
      <c r="C388" s="13" t="s">
        <v>24</v>
      </c>
      <c r="D388" s="21">
        <v>112458446</v>
      </c>
      <c r="E388" s="14">
        <v>112458655</v>
      </c>
      <c r="H388" s="8"/>
      <c r="I388" s="11"/>
      <c r="J388" s="10"/>
    </row>
    <row r="391" spans="1:10">
      <c r="A391" s="1" t="s">
        <v>0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3" t="s">
        <v>194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88" t="s">
        <v>0</v>
      </c>
      <c r="B393" s="88" t="s">
        <v>2</v>
      </c>
      <c r="C393" s="88" t="s">
        <v>3</v>
      </c>
      <c r="D393" s="88" t="s">
        <v>4</v>
      </c>
      <c r="E393" s="88" t="s">
        <v>5</v>
      </c>
      <c r="F393" s="88" t="s">
        <v>6</v>
      </c>
      <c r="G393" s="90"/>
      <c r="H393" s="91"/>
      <c r="I393" s="88" t="s">
        <v>7</v>
      </c>
      <c r="J393" s="88" t="s">
        <v>8</v>
      </c>
    </row>
    <row r="394" spans="1:10">
      <c r="A394" s="89"/>
      <c r="B394" s="89"/>
      <c r="C394" s="89"/>
      <c r="D394" s="89"/>
      <c r="E394" s="89"/>
      <c r="F394" s="4" t="s">
        <v>9</v>
      </c>
      <c r="G394" s="4" t="s">
        <v>10</v>
      </c>
      <c r="H394" s="4" t="s">
        <v>11</v>
      </c>
      <c r="I394" s="89"/>
      <c r="J394" s="89"/>
    </row>
    <row r="395" spans="1:10">
      <c r="A395" s="5" t="s">
        <v>1850</v>
      </c>
      <c r="B395" s="6">
        <v>44916.791384004631</v>
      </c>
      <c r="C395" s="5" t="s">
        <v>1807</v>
      </c>
      <c r="D395" s="7"/>
      <c r="E395" s="10"/>
      <c r="F395" s="8">
        <v>5674.17</v>
      </c>
      <c r="I395" s="11" t="s">
        <v>9</v>
      </c>
      <c r="J395" s="5" t="s">
        <v>1807</v>
      </c>
    </row>
    <row r="396" spans="1:10">
      <c r="A396" s="12" t="s">
        <v>21</v>
      </c>
      <c r="B396" s="3"/>
      <c r="C396" s="3"/>
      <c r="D396" s="7"/>
      <c r="E396" s="10"/>
      <c r="H396" s="8"/>
      <c r="I396" s="11"/>
      <c r="J396" s="5"/>
    </row>
    <row r="397" spans="1:10" ht="15.75" customHeight="1">
      <c r="A397" s="13" t="s">
        <v>22</v>
      </c>
      <c r="B397" s="13" t="s">
        <v>23</v>
      </c>
      <c r="C397" s="13" t="s">
        <v>24</v>
      </c>
      <c r="D397" s="21">
        <v>112478017</v>
      </c>
      <c r="E397" s="14">
        <v>112478176</v>
      </c>
      <c r="H397" s="8"/>
      <c r="I397" s="11"/>
      <c r="J397" s="5"/>
    </row>
    <row r="400" spans="1:10">
      <c r="A400" s="1" t="s">
        <v>0</v>
      </c>
      <c r="B400" s="2"/>
      <c r="C400" s="2"/>
      <c r="D400" s="2"/>
      <c r="E400" s="2"/>
      <c r="F400" s="2"/>
      <c r="G400" s="2"/>
      <c r="H400" s="2"/>
      <c r="I400" s="2"/>
      <c r="J400" s="2"/>
    </row>
    <row r="401" spans="1:10">
      <c r="A401" s="3" t="s">
        <v>197</v>
      </c>
      <c r="B401" s="2"/>
      <c r="C401" s="2"/>
      <c r="D401" s="2"/>
      <c r="E401" s="2"/>
      <c r="F401" s="2"/>
      <c r="G401" s="2"/>
      <c r="H401" s="2"/>
      <c r="I401" s="2"/>
      <c r="J401" s="2"/>
    </row>
    <row r="402" spans="1:10">
      <c r="A402" s="88" t="s">
        <v>0</v>
      </c>
      <c r="B402" s="88" t="s">
        <v>2</v>
      </c>
      <c r="C402" s="88" t="s">
        <v>3</v>
      </c>
      <c r="D402" s="88" t="s">
        <v>4</v>
      </c>
      <c r="E402" s="88" t="s">
        <v>5</v>
      </c>
      <c r="F402" s="88" t="s">
        <v>6</v>
      </c>
      <c r="G402" s="90"/>
      <c r="H402" s="91"/>
      <c r="I402" s="88" t="s">
        <v>7</v>
      </c>
      <c r="J402" s="88" t="s">
        <v>8</v>
      </c>
    </row>
    <row r="403" spans="1:10">
      <c r="A403" s="89"/>
      <c r="B403" s="89"/>
      <c r="C403" s="89"/>
      <c r="D403" s="89"/>
      <c r="E403" s="89"/>
      <c r="F403" s="4" t="s">
        <v>9</v>
      </c>
      <c r="G403" s="4" t="s">
        <v>10</v>
      </c>
      <c r="H403" s="4" t="s">
        <v>11</v>
      </c>
      <c r="I403" s="89"/>
      <c r="J403" s="89"/>
    </row>
    <row r="404" spans="1:10">
      <c r="A404" s="5" t="s">
        <v>1851</v>
      </c>
      <c r="B404" s="6">
        <v>44917.792549791673</v>
      </c>
      <c r="C404" s="5" t="s">
        <v>1807</v>
      </c>
      <c r="D404" s="7"/>
      <c r="E404" s="10"/>
      <c r="F404" s="8">
        <v>2855.3</v>
      </c>
      <c r="I404" s="11" t="s">
        <v>9</v>
      </c>
      <c r="J404" s="5" t="s">
        <v>1807</v>
      </c>
    </row>
    <row r="405" spans="1:10">
      <c r="A405" s="12" t="s">
        <v>21</v>
      </c>
      <c r="B405" s="3"/>
      <c r="C405" s="3"/>
      <c r="D405" s="7"/>
      <c r="E405" s="10"/>
      <c r="H405" s="8"/>
      <c r="I405" s="11"/>
      <c r="J405" s="5"/>
    </row>
    <row r="406" spans="1:10" ht="15.75" customHeight="1">
      <c r="A406" s="13" t="s">
        <v>22</v>
      </c>
      <c r="B406" s="13" t="s">
        <v>23</v>
      </c>
      <c r="C406" s="13" t="s">
        <v>24</v>
      </c>
      <c r="D406" s="21">
        <v>112478020</v>
      </c>
      <c r="E406" s="14">
        <v>112478177</v>
      </c>
      <c r="H406" s="8"/>
      <c r="I406" s="11"/>
      <c r="J406" s="5"/>
    </row>
    <row r="409" spans="1:10">
      <c r="A409" s="1" t="s">
        <v>0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3" t="s">
        <v>208</v>
      </c>
      <c r="B410" s="2"/>
      <c r="C410" s="2"/>
      <c r="D410" s="2"/>
      <c r="E410" s="2"/>
      <c r="F410" s="2"/>
      <c r="G410" s="2"/>
      <c r="H410" s="2"/>
      <c r="I410" s="2"/>
      <c r="J410" s="2"/>
    </row>
    <row r="411" spans="1:10">
      <c r="A411" s="88" t="s">
        <v>0</v>
      </c>
      <c r="B411" s="88" t="s">
        <v>2</v>
      </c>
      <c r="C411" s="88" t="s">
        <v>3</v>
      </c>
      <c r="D411" s="88" t="s">
        <v>4</v>
      </c>
      <c r="E411" s="88" t="s">
        <v>5</v>
      </c>
      <c r="F411" s="88" t="s">
        <v>6</v>
      </c>
      <c r="G411" s="90"/>
      <c r="H411" s="91"/>
      <c r="I411" s="88" t="s">
        <v>7</v>
      </c>
      <c r="J411" s="88" t="s">
        <v>8</v>
      </c>
    </row>
    <row r="412" spans="1:10">
      <c r="A412" s="89"/>
      <c r="B412" s="89"/>
      <c r="C412" s="89"/>
      <c r="D412" s="89"/>
      <c r="E412" s="89"/>
      <c r="F412" s="4" t="s">
        <v>9</v>
      </c>
      <c r="G412" s="4" t="s">
        <v>10</v>
      </c>
      <c r="H412" s="4" t="s">
        <v>11</v>
      </c>
      <c r="I412" s="89"/>
      <c r="J412" s="89"/>
    </row>
    <row r="413" spans="1:10">
      <c r="A413" s="5" t="s">
        <v>1852</v>
      </c>
      <c r="B413" s="6">
        <v>44918.792280254631</v>
      </c>
      <c r="C413" s="5" t="s">
        <v>1807</v>
      </c>
      <c r="D413" s="7"/>
      <c r="E413" s="10"/>
      <c r="F413" s="8">
        <v>5648.61</v>
      </c>
      <c r="I413" s="11" t="s">
        <v>9</v>
      </c>
      <c r="J413" s="5" t="s">
        <v>1807</v>
      </c>
    </row>
    <row r="414" spans="1:10">
      <c r="A414" s="12" t="s">
        <v>21</v>
      </c>
      <c r="B414" s="3"/>
      <c r="C414" s="3"/>
      <c r="D414" s="7"/>
      <c r="E414" s="10"/>
      <c r="H414" s="8"/>
      <c r="I414" s="11"/>
      <c r="J414" s="5"/>
    </row>
    <row r="415" spans="1:10" ht="15.75" customHeight="1">
      <c r="A415" s="13" t="s">
        <v>22</v>
      </c>
      <c r="B415" s="13" t="s">
        <v>23</v>
      </c>
      <c r="C415" s="13" t="s">
        <v>24</v>
      </c>
      <c r="D415" s="21">
        <v>112478033</v>
      </c>
      <c r="E415" s="14">
        <v>112478178</v>
      </c>
      <c r="H415" s="8"/>
      <c r="I415" s="11"/>
      <c r="J415" s="5"/>
    </row>
    <row r="416" spans="1:10">
      <c r="A416" s="5"/>
      <c r="B416" s="6"/>
      <c r="C416" s="5"/>
      <c r="D416" s="7"/>
      <c r="E416" s="10"/>
      <c r="H416" s="8"/>
      <c r="I416" s="11"/>
      <c r="J416" s="5"/>
    </row>
    <row r="417" spans="1:10">
      <c r="A417" s="5"/>
      <c r="B417" s="6"/>
      <c r="C417" s="5"/>
      <c r="D417" s="7"/>
      <c r="E417" s="10"/>
      <c r="H417" s="8"/>
      <c r="I417" s="11"/>
      <c r="J417" s="5"/>
    </row>
    <row r="418" spans="1:10">
      <c r="A418" s="1" t="s">
        <v>0</v>
      </c>
      <c r="B418" s="2"/>
      <c r="C418" s="2"/>
      <c r="D418" s="2"/>
      <c r="E418" s="2"/>
      <c r="F418" s="2"/>
      <c r="G418" s="2"/>
      <c r="H418" s="2"/>
      <c r="I418" s="2"/>
      <c r="J418" s="2"/>
    </row>
    <row r="419" spans="1:10">
      <c r="A419" s="3" t="s">
        <v>211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88" t="s">
        <v>0</v>
      </c>
      <c r="B420" s="88" t="s">
        <v>2</v>
      </c>
      <c r="C420" s="88" t="s">
        <v>3</v>
      </c>
      <c r="D420" s="88" t="s">
        <v>4</v>
      </c>
      <c r="E420" s="88" t="s">
        <v>5</v>
      </c>
      <c r="F420" s="88" t="s">
        <v>6</v>
      </c>
      <c r="G420" s="90"/>
      <c r="H420" s="91"/>
      <c r="I420" s="88" t="s">
        <v>7</v>
      </c>
      <c r="J420" s="88" t="s">
        <v>8</v>
      </c>
    </row>
    <row r="421" spans="1:10">
      <c r="A421" s="89"/>
      <c r="B421" s="89"/>
      <c r="C421" s="89"/>
      <c r="D421" s="89"/>
      <c r="E421" s="89"/>
      <c r="F421" s="4" t="s">
        <v>9</v>
      </c>
      <c r="G421" s="4" t="s">
        <v>10</v>
      </c>
      <c r="H421" s="4" t="s">
        <v>11</v>
      </c>
      <c r="I421" s="89"/>
      <c r="J421" s="89"/>
    </row>
    <row r="422" spans="1:10">
      <c r="A422" s="5" t="s">
        <v>1853</v>
      </c>
      <c r="B422" s="6">
        <v>44919.539969189813</v>
      </c>
      <c r="C422" s="5" t="s">
        <v>1807</v>
      </c>
      <c r="D422" s="7"/>
      <c r="E422" s="10"/>
      <c r="F422" s="8">
        <v>3058.16</v>
      </c>
      <c r="I422" s="11" t="s">
        <v>9</v>
      </c>
      <c r="J422" s="5" t="s">
        <v>1807</v>
      </c>
    </row>
    <row r="423" spans="1:10">
      <c r="A423" s="12" t="s">
        <v>21</v>
      </c>
      <c r="B423" s="3"/>
      <c r="C423" s="3"/>
      <c r="D423" s="7"/>
      <c r="E423" s="10"/>
      <c r="F423" s="8"/>
      <c r="I423" s="11"/>
      <c r="J423" s="10"/>
    </row>
    <row r="424" spans="1:10" ht="15.75" customHeight="1">
      <c r="A424" s="13" t="s">
        <v>22</v>
      </c>
      <c r="B424" s="13" t="s">
        <v>23</v>
      </c>
      <c r="C424" s="13" t="s">
        <v>24</v>
      </c>
      <c r="D424" s="21">
        <v>112486796</v>
      </c>
      <c r="E424" s="14">
        <v>112486900</v>
      </c>
      <c r="F424" s="8"/>
      <c r="I424" s="11"/>
      <c r="J424" s="10"/>
    </row>
    <row r="427" spans="1:10">
      <c r="A427" s="1" t="s">
        <v>0</v>
      </c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3" t="s">
        <v>213</v>
      </c>
      <c r="B428" s="2"/>
      <c r="C428" s="2"/>
      <c r="D428" s="2"/>
      <c r="E428" s="2"/>
      <c r="F428" s="2"/>
      <c r="G428" s="2"/>
      <c r="H428" s="2"/>
      <c r="I428" s="2"/>
      <c r="J428" s="2"/>
    </row>
    <row r="429" spans="1:10">
      <c r="A429" s="88" t="s">
        <v>0</v>
      </c>
      <c r="B429" s="88" t="s">
        <v>2</v>
      </c>
      <c r="C429" s="88" t="s">
        <v>3</v>
      </c>
      <c r="D429" s="88" t="s">
        <v>4</v>
      </c>
      <c r="E429" s="88" t="s">
        <v>5</v>
      </c>
      <c r="F429" s="88" t="s">
        <v>6</v>
      </c>
      <c r="G429" s="90"/>
      <c r="H429" s="91"/>
      <c r="I429" s="88" t="s">
        <v>7</v>
      </c>
      <c r="J429" s="88" t="s">
        <v>8</v>
      </c>
    </row>
    <row r="430" spans="1:10">
      <c r="A430" s="89"/>
      <c r="B430" s="89"/>
      <c r="C430" s="89"/>
      <c r="D430" s="89"/>
      <c r="E430" s="89"/>
      <c r="F430" s="4" t="s">
        <v>9</v>
      </c>
      <c r="G430" s="4" t="s">
        <v>10</v>
      </c>
      <c r="H430" s="4" t="s">
        <v>11</v>
      </c>
      <c r="I430" s="89"/>
      <c r="J430" s="89"/>
    </row>
    <row r="431" spans="1:10">
      <c r="A431" s="23" t="s">
        <v>214</v>
      </c>
      <c r="B431" s="23"/>
      <c r="C431" s="23"/>
    </row>
    <row r="432" spans="1:10">
      <c r="A432" s="12" t="s">
        <v>21</v>
      </c>
      <c r="B432" s="3"/>
      <c r="C432" s="3"/>
    </row>
    <row r="433" spans="1:10">
      <c r="A433" s="13" t="s">
        <v>22</v>
      </c>
      <c r="B433" s="13" t="s">
        <v>23</v>
      </c>
      <c r="C433" s="13" t="s">
        <v>24</v>
      </c>
    </row>
    <row r="436" spans="1:10">
      <c r="A436" s="1" t="s">
        <v>0</v>
      </c>
      <c r="B436" s="2"/>
      <c r="C436" s="2"/>
      <c r="D436" s="2"/>
      <c r="E436" s="2"/>
      <c r="F436" s="2"/>
      <c r="G436" s="2"/>
      <c r="H436" s="2"/>
      <c r="I436" s="2"/>
      <c r="J436" s="2"/>
    </row>
    <row r="437" spans="1:10">
      <c r="A437" s="3" t="s">
        <v>215</v>
      </c>
      <c r="B437" s="2"/>
      <c r="C437" s="2"/>
      <c r="D437" s="2"/>
      <c r="E437" s="2"/>
      <c r="F437" s="2"/>
      <c r="G437" s="2"/>
      <c r="H437" s="2"/>
      <c r="I437" s="2"/>
      <c r="J437" s="2"/>
    </row>
    <row r="438" spans="1:10">
      <c r="A438" s="88" t="s">
        <v>0</v>
      </c>
      <c r="B438" s="88" t="s">
        <v>2</v>
      </c>
      <c r="C438" s="88" t="s">
        <v>3</v>
      </c>
      <c r="D438" s="88" t="s">
        <v>4</v>
      </c>
      <c r="E438" s="88" t="s">
        <v>5</v>
      </c>
      <c r="F438" s="88" t="s">
        <v>6</v>
      </c>
      <c r="G438" s="90"/>
      <c r="H438" s="91"/>
      <c r="I438" s="88" t="s">
        <v>7</v>
      </c>
      <c r="J438" s="88" t="s">
        <v>8</v>
      </c>
    </row>
    <row r="439" spans="1:10">
      <c r="A439" s="89"/>
      <c r="B439" s="89"/>
      <c r="C439" s="89"/>
      <c r="D439" s="89"/>
      <c r="E439" s="89"/>
      <c r="F439" s="4" t="s">
        <v>9</v>
      </c>
      <c r="G439" s="4" t="s">
        <v>10</v>
      </c>
      <c r="H439" s="4" t="s">
        <v>11</v>
      </c>
      <c r="I439" s="89"/>
      <c r="J439" s="89"/>
    </row>
    <row r="440" spans="1:10">
      <c r="A440" s="5" t="s">
        <v>1854</v>
      </c>
      <c r="B440" s="6">
        <v>44922.791614780093</v>
      </c>
      <c r="C440" s="5" t="s">
        <v>1807</v>
      </c>
      <c r="D440" s="7"/>
      <c r="E440" s="10"/>
      <c r="F440" s="8">
        <v>2176.06</v>
      </c>
      <c r="I440" s="11" t="s">
        <v>9</v>
      </c>
      <c r="J440" s="5" t="s">
        <v>1807</v>
      </c>
    </row>
    <row r="441" spans="1:10">
      <c r="A441" s="12" t="s">
        <v>21</v>
      </c>
      <c r="B441" s="3"/>
      <c r="C441" s="3"/>
      <c r="D441" s="7"/>
      <c r="E441" s="10"/>
      <c r="H441" s="8"/>
      <c r="I441" s="11"/>
      <c r="J441" s="10"/>
    </row>
    <row r="442" spans="1:10">
      <c r="A442" s="13" t="s">
        <v>22</v>
      </c>
      <c r="B442" s="13" t="s">
        <v>23</v>
      </c>
      <c r="C442" s="13" t="s">
        <v>24</v>
      </c>
      <c r="D442" s="66" t="s">
        <v>1855</v>
      </c>
      <c r="E442" s="10"/>
      <c r="H442" s="8"/>
      <c r="I442" s="11"/>
      <c r="J442" s="10"/>
    </row>
    <row r="445" spans="1:10">
      <c r="A445" s="1" t="s">
        <v>0</v>
      </c>
      <c r="B445" s="2"/>
      <c r="C445" s="2"/>
      <c r="D445" s="2"/>
      <c r="E445" s="2"/>
      <c r="F445" s="2"/>
      <c r="G445" s="2"/>
      <c r="H445" s="2"/>
      <c r="I445" s="2"/>
      <c r="J445" s="2"/>
    </row>
    <row r="446" spans="1:10">
      <c r="A446" s="3" t="s">
        <v>219</v>
      </c>
      <c r="B446" s="2"/>
      <c r="C446" s="2"/>
      <c r="D446" s="2"/>
      <c r="E446" s="2"/>
      <c r="F446" s="2"/>
      <c r="G446" s="2"/>
      <c r="H446" s="2"/>
      <c r="I446" s="2"/>
      <c r="J446" s="2"/>
    </row>
    <row r="447" spans="1:10">
      <c r="A447" s="88" t="s">
        <v>0</v>
      </c>
      <c r="B447" s="88" t="s">
        <v>2</v>
      </c>
      <c r="C447" s="88" t="s">
        <v>3</v>
      </c>
      <c r="D447" s="88" t="s">
        <v>4</v>
      </c>
      <c r="E447" s="88" t="s">
        <v>5</v>
      </c>
      <c r="F447" s="88" t="s">
        <v>6</v>
      </c>
      <c r="G447" s="90"/>
      <c r="H447" s="91"/>
      <c r="I447" s="88" t="s">
        <v>7</v>
      </c>
      <c r="J447" s="88" t="s">
        <v>8</v>
      </c>
    </row>
    <row r="448" spans="1:10">
      <c r="A448" s="89"/>
      <c r="B448" s="89"/>
      <c r="C448" s="89"/>
      <c r="D448" s="89"/>
      <c r="E448" s="89"/>
      <c r="F448" s="4" t="s">
        <v>9</v>
      </c>
      <c r="G448" s="4" t="s">
        <v>10</v>
      </c>
      <c r="H448" s="4" t="s">
        <v>11</v>
      </c>
      <c r="I448" s="89"/>
      <c r="J448" s="89"/>
    </row>
    <row r="449" spans="1:10">
      <c r="A449" s="5" t="s">
        <v>1856</v>
      </c>
      <c r="B449" s="6">
        <v>44923.790740914352</v>
      </c>
      <c r="C449" s="5" t="s">
        <v>1807</v>
      </c>
      <c r="D449" s="7"/>
      <c r="E449" s="10"/>
      <c r="F449" s="8">
        <v>4438.1000000000004</v>
      </c>
      <c r="I449" s="11" t="s">
        <v>9</v>
      </c>
      <c r="J449" s="5" t="s">
        <v>1807</v>
      </c>
    </row>
    <row r="450" spans="1:10">
      <c r="A450" s="12" t="s">
        <v>21</v>
      </c>
      <c r="B450" s="3"/>
      <c r="C450" s="3"/>
      <c r="D450" s="7"/>
      <c r="E450" s="10"/>
      <c r="H450" s="8"/>
      <c r="I450" s="11"/>
      <c r="J450" s="5"/>
    </row>
    <row r="451" spans="1:10">
      <c r="A451" s="13" t="s">
        <v>22</v>
      </c>
      <c r="B451" s="13" t="s">
        <v>23</v>
      </c>
      <c r="C451" s="13" t="s">
        <v>24</v>
      </c>
      <c r="D451" s="7"/>
      <c r="E451" s="10"/>
      <c r="H451" s="8"/>
      <c r="I451" s="11"/>
      <c r="J451" s="5"/>
    </row>
  </sheetData>
  <mergeCells count="392">
    <mergeCell ref="A438:A439"/>
    <mergeCell ref="B438:B439"/>
    <mergeCell ref="C438:C439"/>
    <mergeCell ref="D438:D439"/>
    <mergeCell ref="E438:E439"/>
    <mergeCell ref="F438:H438"/>
    <mergeCell ref="I438:I439"/>
    <mergeCell ref="J438:J439"/>
    <mergeCell ref="I420:I421"/>
    <mergeCell ref="J420:J421"/>
    <mergeCell ref="A420:A421"/>
    <mergeCell ref="B420:B421"/>
    <mergeCell ref="C420:C421"/>
    <mergeCell ref="D420:D421"/>
    <mergeCell ref="E420:E421"/>
    <mergeCell ref="F420:H420"/>
    <mergeCell ref="A429:A430"/>
    <mergeCell ref="B429:B430"/>
    <mergeCell ref="C429:C430"/>
    <mergeCell ref="D429:D430"/>
    <mergeCell ref="E429:E430"/>
    <mergeCell ref="F429:H429"/>
    <mergeCell ref="I429:I430"/>
    <mergeCell ref="J429:J430"/>
    <mergeCell ref="A328:A329"/>
    <mergeCell ref="B328:B329"/>
    <mergeCell ref="C328:C329"/>
    <mergeCell ref="D328:D329"/>
    <mergeCell ref="E328:E329"/>
    <mergeCell ref="F328:H328"/>
    <mergeCell ref="I328:I329"/>
    <mergeCell ref="J328:J329"/>
    <mergeCell ref="A348:A349"/>
    <mergeCell ref="B348:B349"/>
    <mergeCell ref="C348:C349"/>
    <mergeCell ref="D348:D349"/>
    <mergeCell ref="E348:E349"/>
    <mergeCell ref="F348:H348"/>
    <mergeCell ref="I348:I349"/>
    <mergeCell ref="J348:J349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A149:A150"/>
    <mergeCell ref="B149:B150"/>
    <mergeCell ref="C149:C150"/>
    <mergeCell ref="D149:D150"/>
    <mergeCell ref="E149:E150"/>
    <mergeCell ref="F149:H149"/>
    <mergeCell ref="I149:I150"/>
    <mergeCell ref="J149:J150"/>
    <mergeCell ref="A139:A140"/>
    <mergeCell ref="B139:B140"/>
    <mergeCell ref="C139:C140"/>
    <mergeCell ref="D139:D140"/>
    <mergeCell ref="E139:E140"/>
    <mergeCell ref="F139:H139"/>
    <mergeCell ref="I139:I140"/>
    <mergeCell ref="J139:J140"/>
    <mergeCell ref="A130:A131"/>
    <mergeCell ref="B130:B131"/>
    <mergeCell ref="C130:C131"/>
    <mergeCell ref="D130:D131"/>
    <mergeCell ref="E130:E131"/>
    <mergeCell ref="F130:H130"/>
    <mergeCell ref="I130:I131"/>
    <mergeCell ref="J130:J131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76:I77"/>
    <mergeCell ref="J76:J77"/>
    <mergeCell ref="A76:A77"/>
    <mergeCell ref="B76:B77"/>
    <mergeCell ref="C76:C77"/>
    <mergeCell ref="D76:D77"/>
    <mergeCell ref="E76:E77"/>
    <mergeCell ref="F76:H76"/>
    <mergeCell ref="I85:I86"/>
    <mergeCell ref="J85:J86"/>
    <mergeCell ref="A85:A86"/>
    <mergeCell ref="B85:B86"/>
    <mergeCell ref="C85:C86"/>
    <mergeCell ref="D85:D86"/>
    <mergeCell ref="E85:E86"/>
    <mergeCell ref="F85:H85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1:A32"/>
    <mergeCell ref="B31:B32"/>
    <mergeCell ref="C31:C32"/>
    <mergeCell ref="D31:D32"/>
    <mergeCell ref="E31:E32"/>
    <mergeCell ref="F31:H31"/>
    <mergeCell ref="I31:I32"/>
    <mergeCell ref="J31:J32"/>
    <mergeCell ref="A21:A22"/>
    <mergeCell ref="B21:B22"/>
    <mergeCell ref="C21:C22"/>
    <mergeCell ref="D21:D22"/>
    <mergeCell ref="E21:E22"/>
    <mergeCell ref="F21:H21"/>
    <mergeCell ref="I40:I41"/>
    <mergeCell ref="J40:J41"/>
    <mergeCell ref="A40:A41"/>
    <mergeCell ref="B40:B41"/>
    <mergeCell ref="C40:C41"/>
    <mergeCell ref="D40:D41"/>
    <mergeCell ref="E40:E41"/>
    <mergeCell ref="F40:H40"/>
    <mergeCell ref="F49:H49"/>
    <mergeCell ref="I49:I50"/>
    <mergeCell ref="J49:J50"/>
    <mergeCell ref="A49:A50"/>
    <mergeCell ref="B49:B50"/>
    <mergeCell ref="C49:C50"/>
    <mergeCell ref="D49:D50"/>
    <mergeCell ref="E49:E50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58:I59"/>
    <mergeCell ref="J58:J59"/>
    <mergeCell ref="A58:A59"/>
    <mergeCell ref="B58:B59"/>
    <mergeCell ref="C58:C59"/>
    <mergeCell ref="D58:D59"/>
    <mergeCell ref="E58:E59"/>
    <mergeCell ref="F58:H58"/>
    <mergeCell ref="I67:I68"/>
    <mergeCell ref="J67:J68"/>
    <mergeCell ref="A67:A68"/>
    <mergeCell ref="B67:B68"/>
    <mergeCell ref="C67:C68"/>
    <mergeCell ref="D67:D68"/>
    <mergeCell ref="E67:E68"/>
    <mergeCell ref="F67:H67"/>
    <mergeCell ref="I194:I195"/>
    <mergeCell ref="J194:J195"/>
    <mergeCell ref="A194:A195"/>
    <mergeCell ref="B194:B195"/>
    <mergeCell ref="C194:C195"/>
    <mergeCell ref="D194:D195"/>
    <mergeCell ref="E194:E195"/>
    <mergeCell ref="F194:H194"/>
    <mergeCell ref="I94:I95"/>
    <mergeCell ref="J94:J95"/>
    <mergeCell ref="A94:A95"/>
    <mergeCell ref="B94:B95"/>
    <mergeCell ref="C94:C95"/>
    <mergeCell ref="D94:D95"/>
    <mergeCell ref="E94:E95"/>
    <mergeCell ref="F94:H94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A176:A177"/>
    <mergeCell ref="B176:B177"/>
    <mergeCell ref="C176:C177"/>
    <mergeCell ref="D176:D177"/>
    <mergeCell ref="E176:E177"/>
    <mergeCell ref="F176:H176"/>
    <mergeCell ref="I176:I177"/>
    <mergeCell ref="J176:J177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I222:I223"/>
    <mergeCell ref="J222:J223"/>
    <mergeCell ref="A222:A223"/>
    <mergeCell ref="B222:B223"/>
    <mergeCell ref="C222:C223"/>
    <mergeCell ref="D222:D223"/>
    <mergeCell ref="E222:E223"/>
    <mergeCell ref="F222:H222"/>
    <mergeCell ref="A231:A232"/>
    <mergeCell ref="B231:B232"/>
    <mergeCell ref="C231:C232"/>
    <mergeCell ref="D231:D232"/>
    <mergeCell ref="E231:E232"/>
    <mergeCell ref="F231:H231"/>
    <mergeCell ref="I231:I232"/>
    <mergeCell ref="J231:J232"/>
    <mergeCell ref="A267:A268"/>
    <mergeCell ref="B267:B268"/>
    <mergeCell ref="C267:C268"/>
    <mergeCell ref="D267:D268"/>
    <mergeCell ref="E267:E268"/>
    <mergeCell ref="F267:H267"/>
    <mergeCell ref="I267:I268"/>
    <mergeCell ref="J267:J268"/>
    <mergeCell ref="I240:I241"/>
    <mergeCell ref="J240:J241"/>
    <mergeCell ref="A240:A241"/>
    <mergeCell ref="B240:B241"/>
    <mergeCell ref="C240:C241"/>
    <mergeCell ref="D240:D241"/>
    <mergeCell ref="E240:E241"/>
    <mergeCell ref="F240:H240"/>
    <mergeCell ref="I258:I259"/>
    <mergeCell ref="J258:J259"/>
    <mergeCell ref="A258:A259"/>
    <mergeCell ref="B258:B259"/>
    <mergeCell ref="C258:C259"/>
    <mergeCell ref="D258:D259"/>
    <mergeCell ref="E258:E259"/>
    <mergeCell ref="F258:H258"/>
    <mergeCell ref="A277:A278"/>
    <mergeCell ref="B277:B278"/>
    <mergeCell ref="C277:C278"/>
    <mergeCell ref="D277:D278"/>
    <mergeCell ref="E277:E278"/>
    <mergeCell ref="F277:H277"/>
    <mergeCell ref="I277:I278"/>
    <mergeCell ref="J277:J278"/>
    <mergeCell ref="A286:A287"/>
    <mergeCell ref="B286:B287"/>
    <mergeCell ref="C286:C287"/>
    <mergeCell ref="D286:D287"/>
    <mergeCell ref="E286:E287"/>
    <mergeCell ref="F286:H286"/>
    <mergeCell ref="I286:I287"/>
    <mergeCell ref="J286:J287"/>
    <mergeCell ref="A295:A296"/>
    <mergeCell ref="B295:B296"/>
    <mergeCell ref="C295:C296"/>
    <mergeCell ref="D295:D296"/>
    <mergeCell ref="E295:E296"/>
    <mergeCell ref="F295:H295"/>
    <mergeCell ref="I295:I296"/>
    <mergeCell ref="J295:J296"/>
    <mergeCell ref="A304:A305"/>
    <mergeCell ref="B304:B305"/>
    <mergeCell ref="C304:C305"/>
    <mergeCell ref="D304:D305"/>
    <mergeCell ref="E304:E305"/>
    <mergeCell ref="F304:H304"/>
    <mergeCell ref="I304:I305"/>
    <mergeCell ref="J304:J305"/>
    <mergeCell ref="I357:I358"/>
    <mergeCell ref="J357:J358"/>
    <mergeCell ref="A357:A358"/>
    <mergeCell ref="B357:B358"/>
    <mergeCell ref="C357:C358"/>
    <mergeCell ref="D357:D358"/>
    <mergeCell ref="E357:E358"/>
    <mergeCell ref="F357:H357"/>
    <mergeCell ref="A318:A319"/>
    <mergeCell ref="B318:B319"/>
    <mergeCell ref="C318:C319"/>
    <mergeCell ref="D318:D319"/>
    <mergeCell ref="E318:E319"/>
    <mergeCell ref="F318:H318"/>
    <mergeCell ref="I318:I319"/>
    <mergeCell ref="J318:J319"/>
    <mergeCell ref="A338:A339"/>
    <mergeCell ref="B338:B339"/>
    <mergeCell ref="C338:C339"/>
    <mergeCell ref="D338:D339"/>
    <mergeCell ref="E338:E339"/>
    <mergeCell ref="F338:H338"/>
    <mergeCell ref="I338:I339"/>
    <mergeCell ref="J338:J339"/>
    <mergeCell ref="I366:I367"/>
    <mergeCell ref="J366:J367"/>
    <mergeCell ref="A366:A367"/>
    <mergeCell ref="B366:B367"/>
    <mergeCell ref="C366:C367"/>
    <mergeCell ref="D366:D367"/>
    <mergeCell ref="E366:E367"/>
    <mergeCell ref="F366:H366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A384:A385"/>
    <mergeCell ref="B384:B385"/>
    <mergeCell ref="C384:C385"/>
    <mergeCell ref="D384:D385"/>
    <mergeCell ref="E384:E385"/>
    <mergeCell ref="F384:H384"/>
    <mergeCell ref="I384:I385"/>
    <mergeCell ref="J384:J385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I447:I448"/>
    <mergeCell ref="J447:J448"/>
    <mergeCell ref="A447:A448"/>
    <mergeCell ref="B447:B448"/>
    <mergeCell ref="C447:C448"/>
    <mergeCell ref="D447:D448"/>
    <mergeCell ref="E447:E448"/>
    <mergeCell ref="F447:H447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I411:I412"/>
    <mergeCell ref="J411:J412"/>
    <mergeCell ref="A411:A412"/>
    <mergeCell ref="B411:B412"/>
    <mergeCell ref="C411:C412"/>
    <mergeCell ref="D411:D412"/>
    <mergeCell ref="E411:E412"/>
    <mergeCell ref="F411:H41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8"/>
  </sheetPr>
  <dimension ref="A1:J515"/>
  <sheetViews>
    <sheetView topLeftCell="A500" workbookViewId="0">
      <selection activeCell="D515" sqref="D515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3" customWidth="1"/>
    <col min="5" max="5" width="22.28515625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1857</v>
      </c>
      <c r="B5" s="6">
        <v>44866.720275254629</v>
      </c>
      <c r="C5" s="5" t="s">
        <v>1858</v>
      </c>
      <c r="D5" s="7"/>
      <c r="E5" s="10"/>
      <c r="F5" s="8">
        <v>8738.6</v>
      </c>
      <c r="I5" s="11" t="s">
        <v>9</v>
      </c>
      <c r="J5" s="5" t="s">
        <v>1859</v>
      </c>
    </row>
    <row r="6" spans="1:10">
      <c r="A6" s="5" t="s">
        <v>1857</v>
      </c>
      <c r="B6" s="6">
        <v>44866.720275254629</v>
      </c>
      <c r="C6" s="5" t="s">
        <v>1858</v>
      </c>
      <c r="D6" s="7"/>
      <c r="E6" s="10"/>
      <c r="F6" s="8">
        <v>4991.5</v>
      </c>
      <c r="I6" s="11" t="s">
        <v>9</v>
      </c>
      <c r="J6" s="5" t="s">
        <v>1860</v>
      </c>
    </row>
    <row r="7" spans="1:10">
      <c r="A7" s="12" t="s">
        <v>21</v>
      </c>
      <c r="B7" s="3"/>
      <c r="C7" s="3"/>
      <c r="D7" s="7"/>
      <c r="E7" s="10"/>
      <c r="F7" s="19">
        <f>SUM(F5:G6)</f>
        <v>13730.1</v>
      </c>
      <c r="H7" s="8"/>
      <c r="I7" s="11"/>
      <c r="J7" s="5"/>
    </row>
    <row r="8" spans="1:10" ht="15.75" customHeight="1">
      <c r="A8" s="13" t="s">
        <v>22</v>
      </c>
      <c r="B8" s="13" t="s">
        <v>23</v>
      </c>
      <c r="C8" s="13" t="s">
        <v>24</v>
      </c>
      <c r="D8" s="14">
        <v>112113602</v>
      </c>
      <c r="E8" s="10"/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88" t="s">
        <v>0</v>
      </c>
      <c r="B13" s="88" t="s">
        <v>2</v>
      </c>
      <c r="C13" s="88" t="s">
        <v>3</v>
      </c>
      <c r="D13" s="88" t="s">
        <v>4</v>
      </c>
      <c r="E13" s="88" t="s">
        <v>5</v>
      </c>
      <c r="F13" s="88" t="s">
        <v>6</v>
      </c>
      <c r="G13" s="90"/>
      <c r="H13" s="91"/>
      <c r="I13" s="88" t="s">
        <v>7</v>
      </c>
      <c r="J13" s="88" t="s">
        <v>8</v>
      </c>
    </row>
    <row r="14" spans="1:10">
      <c r="A14" s="89"/>
      <c r="B14" s="89"/>
      <c r="C14" s="89"/>
      <c r="D14" s="89"/>
      <c r="E14" s="89"/>
      <c r="F14" s="4" t="s">
        <v>9</v>
      </c>
      <c r="G14" s="4" t="s">
        <v>10</v>
      </c>
      <c r="H14" s="4" t="s">
        <v>11</v>
      </c>
      <c r="I14" s="89"/>
      <c r="J14" s="89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 customHeight="1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88" t="s">
        <v>0</v>
      </c>
      <c r="B22" s="88" t="s">
        <v>2</v>
      </c>
      <c r="C22" s="88" t="s">
        <v>3</v>
      </c>
      <c r="D22" s="88" t="s">
        <v>4</v>
      </c>
      <c r="E22" s="88" t="s">
        <v>5</v>
      </c>
      <c r="F22" s="88" t="s">
        <v>6</v>
      </c>
      <c r="G22" s="90"/>
      <c r="H22" s="91"/>
      <c r="I22" s="88" t="s">
        <v>7</v>
      </c>
      <c r="J22" s="88" t="s">
        <v>8</v>
      </c>
    </row>
    <row r="23" spans="1:10">
      <c r="A23" s="89"/>
      <c r="B23" s="89"/>
      <c r="C23" s="89"/>
      <c r="D23" s="89"/>
      <c r="E23" s="89"/>
      <c r="F23" s="4" t="s">
        <v>9</v>
      </c>
      <c r="G23" s="4" t="s">
        <v>10</v>
      </c>
      <c r="H23" s="4" t="s">
        <v>11</v>
      </c>
      <c r="I23" s="89"/>
      <c r="J23" s="89"/>
    </row>
    <row r="24" spans="1:10">
      <c r="A24" s="5" t="s">
        <v>1861</v>
      </c>
      <c r="B24" s="6">
        <v>44868.650069363423</v>
      </c>
      <c r="C24" s="5" t="s">
        <v>1858</v>
      </c>
      <c r="D24" s="9">
        <v>45152920008</v>
      </c>
      <c r="E24" s="10" t="s">
        <v>1862</v>
      </c>
      <c r="H24" s="8">
        <v>604</v>
      </c>
      <c r="I24" s="5" t="s">
        <v>15</v>
      </c>
      <c r="J24" s="5" t="s">
        <v>1860</v>
      </c>
    </row>
    <row r="25" spans="1:10">
      <c r="A25" s="5" t="s">
        <v>1861</v>
      </c>
      <c r="B25" s="6">
        <v>44868.650069363423</v>
      </c>
      <c r="C25" s="5" t="s">
        <v>1858</v>
      </c>
      <c r="D25" s="7"/>
      <c r="E25" s="10"/>
      <c r="F25" s="8">
        <v>19313.5</v>
      </c>
      <c r="I25" s="11" t="s">
        <v>9</v>
      </c>
      <c r="J25" s="5" t="s">
        <v>1859</v>
      </c>
    </row>
    <row r="26" spans="1:10">
      <c r="A26" s="5" t="s">
        <v>1861</v>
      </c>
      <c r="B26" s="6">
        <v>44868.650069363423</v>
      </c>
      <c r="C26" s="5" t="s">
        <v>1858</v>
      </c>
      <c r="D26" s="7"/>
      <c r="E26" s="10"/>
      <c r="F26" s="8">
        <v>932.2</v>
      </c>
      <c r="I26" s="11" t="s">
        <v>9</v>
      </c>
      <c r="J26" s="5" t="s">
        <v>1860</v>
      </c>
    </row>
    <row r="27" spans="1:10">
      <c r="A27" s="12" t="s">
        <v>21</v>
      </c>
      <c r="B27" s="3"/>
      <c r="C27" s="3"/>
      <c r="D27" s="7"/>
      <c r="E27" s="10"/>
      <c r="F27" s="20">
        <f>SUM(F24:G26)</f>
        <v>20245.7</v>
      </c>
      <c r="H27" s="8"/>
      <c r="I27" s="11"/>
      <c r="J27" s="10"/>
    </row>
    <row r="28" spans="1:10" ht="15.75" customHeight="1">
      <c r="A28" s="13" t="s">
        <v>22</v>
      </c>
      <c r="B28" s="13" t="s">
        <v>23</v>
      </c>
      <c r="C28" s="13" t="s">
        <v>24</v>
      </c>
      <c r="D28" s="14">
        <v>112128924</v>
      </c>
      <c r="E28" s="10"/>
      <c r="H28" s="8"/>
      <c r="I28" s="11"/>
      <c r="J28" s="10"/>
    </row>
    <row r="31" spans="1:10">
      <c r="A31" s="1" t="s">
        <v>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3" t="s">
        <v>47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88" t="s">
        <v>0</v>
      </c>
      <c r="B33" s="88" t="s">
        <v>2</v>
      </c>
      <c r="C33" s="88" t="s">
        <v>3</v>
      </c>
      <c r="D33" s="88" t="s">
        <v>4</v>
      </c>
      <c r="E33" s="88" t="s">
        <v>5</v>
      </c>
      <c r="F33" s="88" t="s">
        <v>6</v>
      </c>
      <c r="G33" s="90"/>
      <c r="H33" s="91"/>
      <c r="I33" s="88" t="s">
        <v>7</v>
      </c>
      <c r="J33" s="88" t="s">
        <v>8</v>
      </c>
    </row>
    <row r="34" spans="1:10">
      <c r="A34" s="89"/>
      <c r="B34" s="89"/>
      <c r="C34" s="89"/>
      <c r="D34" s="89"/>
      <c r="E34" s="89"/>
      <c r="F34" s="4" t="s">
        <v>9</v>
      </c>
      <c r="G34" s="4" t="s">
        <v>10</v>
      </c>
      <c r="H34" s="4" t="s">
        <v>11</v>
      </c>
      <c r="I34" s="89"/>
      <c r="J34" s="89"/>
    </row>
    <row r="35" spans="1:10">
      <c r="A35" s="5" t="s">
        <v>1863</v>
      </c>
      <c r="B35" s="6">
        <v>44869.659452037027</v>
      </c>
      <c r="C35" s="5" t="s">
        <v>1858</v>
      </c>
      <c r="D35" s="7"/>
      <c r="E35" s="10"/>
      <c r="F35" s="8">
        <v>2765.5</v>
      </c>
      <c r="I35" s="11" t="s">
        <v>9</v>
      </c>
      <c r="J35" s="5" t="s">
        <v>1860</v>
      </c>
    </row>
    <row r="36" spans="1:10">
      <c r="A36" s="12" t="s">
        <v>21</v>
      </c>
      <c r="B36" s="3"/>
      <c r="C36" s="3"/>
      <c r="D36" s="7"/>
      <c r="E36" s="10"/>
      <c r="H36" s="8"/>
      <c r="I36" s="5"/>
      <c r="J36" s="5"/>
    </row>
    <row r="37" spans="1:10" ht="15.75" customHeight="1">
      <c r="A37" s="13" t="s">
        <v>22</v>
      </c>
      <c r="B37" s="13" t="s">
        <v>23</v>
      </c>
      <c r="C37" s="13" t="s">
        <v>24</v>
      </c>
      <c r="D37" s="14">
        <v>112128925</v>
      </c>
      <c r="E37" s="10"/>
      <c r="H37" s="8"/>
      <c r="I37" s="5"/>
      <c r="J37" s="5"/>
    </row>
    <row r="38" spans="1:10">
      <c r="A38" s="5"/>
      <c r="B38" s="6"/>
      <c r="C38" s="5"/>
      <c r="D38" s="7"/>
      <c r="E38" s="10"/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52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88" t="s">
        <v>0</v>
      </c>
      <c r="B42" s="88" t="s">
        <v>2</v>
      </c>
      <c r="C42" s="88" t="s">
        <v>3</v>
      </c>
      <c r="D42" s="88" t="s">
        <v>4</v>
      </c>
      <c r="E42" s="88" t="s">
        <v>5</v>
      </c>
      <c r="F42" s="88" t="s">
        <v>6</v>
      </c>
      <c r="G42" s="90"/>
      <c r="H42" s="91"/>
      <c r="I42" s="88" t="s">
        <v>7</v>
      </c>
      <c r="J42" s="88" t="s">
        <v>8</v>
      </c>
    </row>
    <row r="43" spans="1:10">
      <c r="A43" s="89"/>
      <c r="B43" s="89"/>
      <c r="C43" s="89"/>
      <c r="D43" s="89"/>
      <c r="E43" s="89"/>
      <c r="F43" s="4" t="s">
        <v>9</v>
      </c>
      <c r="G43" s="4" t="s">
        <v>10</v>
      </c>
      <c r="H43" s="4" t="s">
        <v>11</v>
      </c>
      <c r="I43" s="89"/>
      <c r="J43" s="89"/>
    </row>
    <row r="44" spans="1:10">
      <c r="A44" s="5" t="s">
        <v>1864</v>
      </c>
      <c r="B44" s="6">
        <v>44870.645034317131</v>
      </c>
      <c r="C44" s="5" t="s">
        <v>1858</v>
      </c>
      <c r="D44" s="7">
        <v>2997332398</v>
      </c>
      <c r="E44" s="10" t="s">
        <v>1862</v>
      </c>
      <c r="H44" s="8">
        <v>3496.87</v>
      </c>
      <c r="I44" s="5" t="s">
        <v>15</v>
      </c>
      <c r="J44" s="5" t="s">
        <v>1859</v>
      </c>
    </row>
    <row r="45" spans="1:10">
      <c r="A45" s="5" t="s">
        <v>1864</v>
      </c>
      <c r="B45" s="6">
        <v>44870.645034317131</v>
      </c>
      <c r="C45" s="5" t="s">
        <v>1858</v>
      </c>
      <c r="D45" s="7"/>
      <c r="E45" s="10"/>
      <c r="F45" s="8">
        <v>5901.7</v>
      </c>
      <c r="I45" s="11" t="s">
        <v>9</v>
      </c>
      <c r="J45" s="5" t="s">
        <v>1860</v>
      </c>
    </row>
    <row r="46" spans="1:10">
      <c r="A46" s="12" t="s">
        <v>21</v>
      </c>
      <c r="B46" s="3"/>
      <c r="C46" s="3"/>
      <c r="D46" s="7"/>
      <c r="E46" s="10"/>
      <c r="H46" s="8"/>
      <c r="I46" s="5"/>
      <c r="J46" s="5"/>
    </row>
    <row r="47" spans="1:10" ht="15.75" customHeight="1">
      <c r="A47" s="13" t="s">
        <v>22</v>
      </c>
      <c r="B47" s="13" t="s">
        <v>23</v>
      </c>
      <c r="C47" s="13" t="s">
        <v>24</v>
      </c>
      <c r="D47" s="14">
        <v>112129978</v>
      </c>
      <c r="E47" s="10"/>
      <c r="H47" s="8"/>
      <c r="I47" s="5"/>
      <c r="J47" s="5"/>
    </row>
    <row r="50" spans="1:10">
      <c r="A50" s="1" t="s">
        <v>0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3" t="s">
        <v>55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88" t="s">
        <v>0</v>
      </c>
      <c r="B52" s="88" t="s">
        <v>2</v>
      </c>
      <c r="C52" s="88" t="s">
        <v>3</v>
      </c>
      <c r="D52" s="88" t="s">
        <v>4</v>
      </c>
      <c r="E52" s="88" t="s">
        <v>5</v>
      </c>
      <c r="F52" s="88" t="s">
        <v>6</v>
      </c>
      <c r="G52" s="90"/>
      <c r="H52" s="91"/>
      <c r="I52" s="88" t="s">
        <v>7</v>
      </c>
      <c r="J52" s="88" t="s">
        <v>8</v>
      </c>
    </row>
    <row r="53" spans="1:10">
      <c r="A53" s="89"/>
      <c r="B53" s="89"/>
      <c r="C53" s="89"/>
      <c r="D53" s="89"/>
      <c r="E53" s="89"/>
      <c r="F53" s="4" t="s">
        <v>9</v>
      </c>
      <c r="G53" s="4" t="s">
        <v>10</v>
      </c>
      <c r="H53" s="4" t="s">
        <v>11</v>
      </c>
      <c r="I53" s="89"/>
      <c r="J53" s="89"/>
    </row>
    <row r="54" spans="1:10">
      <c r="A54" s="5" t="s">
        <v>1865</v>
      </c>
      <c r="B54" s="6">
        <v>44872.661395405092</v>
      </c>
      <c r="C54" s="5" t="s">
        <v>1858</v>
      </c>
      <c r="D54" s="7"/>
      <c r="E54" s="10"/>
      <c r="F54" s="8">
        <v>5036.2</v>
      </c>
      <c r="I54" s="11" t="s">
        <v>9</v>
      </c>
      <c r="J54" s="5" t="s">
        <v>1860</v>
      </c>
    </row>
    <row r="55" spans="1:10">
      <c r="A55" s="12" t="s">
        <v>21</v>
      </c>
      <c r="B55" s="3"/>
      <c r="C55" s="3"/>
      <c r="D55" s="7"/>
      <c r="E55" s="10"/>
      <c r="H55" s="8"/>
      <c r="I55" s="11"/>
      <c r="J55" s="10"/>
    </row>
    <row r="56" spans="1:10" ht="15.75" customHeight="1">
      <c r="A56" s="13" t="s">
        <v>22</v>
      </c>
      <c r="B56" s="13" t="s">
        <v>23</v>
      </c>
      <c r="C56" s="13" t="s">
        <v>24</v>
      </c>
      <c r="D56" s="14">
        <v>112156021</v>
      </c>
      <c r="E56" s="10"/>
      <c r="H56" s="8"/>
      <c r="I56" s="11"/>
      <c r="J56" s="10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62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88" t="s">
        <v>0</v>
      </c>
      <c r="B61" s="88" t="s">
        <v>2</v>
      </c>
      <c r="C61" s="88" t="s">
        <v>3</v>
      </c>
      <c r="D61" s="88" t="s">
        <v>4</v>
      </c>
      <c r="E61" s="88" t="s">
        <v>5</v>
      </c>
      <c r="F61" s="88" t="s">
        <v>6</v>
      </c>
      <c r="G61" s="90"/>
      <c r="H61" s="91"/>
      <c r="I61" s="88" t="s">
        <v>7</v>
      </c>
      <c r="J61" s="88" t="s">
        <v>8</v>
      </c>
    </row>
    <row r="62" spans="1:10">
      <c r="A62" s="89"/>
      <c r="B62" s="89"/>
      <c r="C62" s="89"/>
      <c r="D62" s="89"/>
      <c r="E62" s="89"/>
      <c r="F62" s="4" t="s">
        <v>9</v>
      </c>
      <c r="G62" s="4" t="s">
        <v>10</v>
      </c>
      <c r="H62" s="4" t="s">
        <v>11</v>
      </c>
      <c r="I62" s="89"/>
      <c r="J62" s="89"/>
    </row>
    <row r="63" spans="1:10">
      <c r="A63" s="5" t="s">
        <v>1866</v>
      </c>
      <c r="B63" s="6">
        <v>44873.692049803241</v>
      </c>
      <c r="C63" s="5" t="s">
        <v>1858</v>
      </c>
      <c r="D63" s="7"/>
      <c r="E63" s="10"/>
      <c r="F63" s="8">
        <v>2093.8000000000002</v>
      </c>
      <c r="I63" s="11" t="s">
        <v>9</v>
      </c>
      <c r="J63" s="5" t="s">
        <v>1859</v>
      </c>
    </row>
    <row r="64" spans="1:10">
      <c r="A64" s="5" t="s">
        <v>1866</v>
      </c>
      <c r="B64" s="6">
        <v>44873.692049803241</v>
      </c>
      <c r="C64" s="5" t="s">
        <v>1858</v>
      </c>
      <c r="D64" s="7"/>
      <c r="E64" s="10"/>
      <c r="F64" s="8">
        <v>7579.5</v>
      </c>
      <c r="I64" s="11" t="s">
        <v>9</v>
      </c>
      <c r="J64" s="5" t="s">
        <v>1860</v>
      </c>
    </row>
    <row r="65" spans="1:10">
      <c r="A65" s="12" t="s">
        <v>21</v>
      </c>
      <c r="B65" s="3"/>
      <c r="C65" s="3"/>
      <c r="D65" s="7"/>
      <c r="E65" s="10"/>
      <c r="F65" s="19">
        <f>SUM(F63:G64)</f>
        <v>9673.2999999999993</v>
      </c>
      <c r="H65" s="8"/>
      <c r="I65" s="11"/>
      <c r="J65" s="5"/>
    </row>
    <row r="66" spans="1:10" ht="15.75" customHeight="1">
      <c r="A66" s="13" t="s">
        <v>22</v>
      </c>
      <c r="B66" s="13" t="s">
        <v>23</v>
      </c>
      <c r="C66" s="13" t="s">
        <v>24</v>
      </c>
      <c r="D66" s="14">
        <v>112163180</v>
      </c>
      <c r="E66" s="10"/>
      <c r="H66" s="8"/>
      <c r="I66" s="11"/>
      <c r="J66" s="5"/>
    </row>
    <row r="69" spans="1:10">
      <c r="A69" s="1" t="s">
        <v>0</v>
      </c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3" t="s">
        <v>65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88" t="s">
        <v>0</v>
      </c>
      <c r="B71" s="88" t="s">
        <v>2</v>
      </c>
      <c r="C71" s="88" t="s">
        <v>3</v>
      </c>
      <c r="D71" s="88" t="s">
        <v>4</v>
      </c>
      <c r="E71" s="88" t="s">
        <v>5</v>
      </c>
      <c r="F71" s="88" t="s">
        <v>6</v>
      </c>
      <c r="G71" s="90"/>
      <c r="H71" s="91"/>
      <c r="I71" s="88" t="s">
        <v>7</v>
      </c>
      <c r="J71" s="88" t="s">
        <v>8</v>
      </c>
    </row>
    <row r="72" spans="1:10">
      <c r="A72" s="89"/>
      <c r="B72" s="89"/>
      <c r="C72" s="89"/>
      <c r="D72" s="89"/>
      <c r="E72" s="89"/>
      <c r="F72" s="4" t="s">
        <v>9</v>
      </c>
      <c r="G72" s="4" t="s">
        <v>10</v>
      </c>
      <c r="H72" s="4" t="s">
        <v>11</v>
      </c>
      <c r="I72" s="89"/>
      <c r="J72" s="89"/>
    </row>
    <row r="73" spans="1:10">
      <c r="A73" s="5" t="s">
        <v>1867</v>
      </c>
      <c r="B73" s="6">
        <v>44874.701759178242</v>
      </c>
      <c r="C73" s="5" t="s">
        <v>1858</v>
      </c>
      <c r="D73" s="7"/>
      <c r="E73" s="10"/>
      <c r="F73" s="8">
        <v>12829.9</v>
      </c>
      <c r="I73" s="11" t="s">
        <v>9</v>
      </c>
      <c r="J73" s="5" t="s">
        <v>1859</v>
      </c>
    </row>
    <row r="74" spans="1:10">
      <c r="A74" s="5" t="s">
        <v>1867</v>
      </c>
      <c r="B74" s="6">
        <v>44874.701759178242</v>
      </c>
      <c r="C74" s="5" t="s">
        <v>1858</v>
      </c>
      <c r="D74" s="7"/>
      <c r="E74" s="10"/>
      <c r="F74" s="8">
        <v>4482</v>
      </c>
      <c r="I74" s="11" t="s">
        <v>9</v>
      </c>
      <c r="J74" s="5" t="s">
        <v>1860</v>
      </c>
    </row>
    <row r="75" spans="1:10">
      <c r="A75" s="12" t="s">
        <v>21</v>
      </c>
      <c r="B75" s="3"/>
      <c r="C75" s="3"/>
      <c r="D75" s="7"/>
      <c r="E75" s="10"/>
      <c r="F75" s="19">
        <f>SUM(F73:G74)</f>
        <v>17311.900000000001</v>
      </c>
      <c r="H75" s="8"/>
      <c r="I75" s="11"/>
      <c r="J75" s="5"/>
    </row>
    <row r="76" spans="1:10" ht="15.75" customHeight="1">
      <c r="A76" s="13" t="s">
        <v>22</v>
      </c>
      <c r="B76" s="13" t="s">
        <v>23</v>
      </c>
      <c r="C76" s="13" t="s">
        <v>24</v>
      </c>
      <c r="D76" s="14">
        <v>112197324</v>
      </c>
      <c r="E76" s="10"/>
      <c r="H76" s="8"/>
      <c r="I76" s="11"/>
      <c r="J76" s="5"/>
    </row>
    <row r="79" spans="1:10">
      <c r="A79" s="1" t="s">
        <v>0</v>
      </c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3" t="s">
        <v>68</v>
      </c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88" t="s">
        <v>0</v>
      </c>
      <c r="B81" s="88" t="s">
        <v>2</v>
      </c>
      <c r="C81" s="88" t="s">
        <v>3</v>
      </c>
      <c r="D81" s="88" t="s">
        <v>4</v>
      </c>
      <c r="E81" s="88" t="s">
        <v>5</v>
      </c>
      <c r="F81" s="88" t="s">
        <v>6</v>
      </c>
      <c r="G81" s="90"/>
      <c r="H81" s="91"/>
      <c r="I81" s="88" t="s">
        <v>7</v>
      </c>
      <c r="J81" s="88" t="s">
        <v>8</v>
      </c>
    </row>
    <row r="82" spans="1:10">
      <c r="A82" s="89"/>
      <c r="B82" s="89"/>
      <c r="C82" s="89"/>
      <c r="D82" s="89"/>
      <c r="E82" s="89"/>
      <c r="F82" s="4" t="s">
        <v>9</v>
      </c>
      <c r="G82" s="4" t="s">
        <v>10</v>
      </c>
      <c r="H82" s="4" t="s">
        <v>11</v>
      </c>
      <c r="I82" s="89"/>
      <c r="J82" s="89"/>
    </row>
    <row r="83" spans="1:10">
      <c r="A83" s="5" t="s">
        <v>1868</v>
      </c>
      <c r="B83" s="6">
        <v>44875.696401631947</v>
      </c>
      <c r="C83" s="5" t="s">
        <v>1858</v>
      </c>
      <c r="D83" s="7">
        <v>3003245745</v>
      </c>
      <c r="E83" s="5" t="s">
        <v>1744</v>
      </c>
      <c r="H83" s="8">
        <v>248.64</v>
      </c>
      <c r="I83" s="5" t="s">
        <v>15</v>
      </c>
      <c r="J83" s="5" t="s">
        <v>1860</v>
      </c>
    </row>
    <row r="84" spans="1:10">
      <c r="A84" s="5" t="s">
        <v>1868</v>
      </c>
      <c r="B84" s="6">
        <v>44875.696401631947</v>
      </c>
      <c r="C84" s="5" t="s">
        <v>1858</v>
      </c>
      <c r="D84" s="7"/>
      <c r="E84" s="10"/>
      <c r="F84" s="8">
        <v>4228.3</v>
      </c>
      <c r="I84" s="11" t="s">
        <v>9</v>
      </c>
      <c r="J84" s="5" t="s">
        <v>1859</v>
      </c>
    </row>
    <row r="85" spans="1:10">
      <c r="A85" s="5" t="s">
        <v>1868</v>
      </c>
      <c r="B85" s="6">
        <v>44875.696401631947</v>
      </c>
      <c r="C85" s="5" t="s">
        <v>1858</v>
      </c>
      <c r="D85" s="7"/>
      <c r="E85" s="10"/>
      <c r="F85" s="8">
        <v>5362.5</v>
      </c>
      <c r="I85" s="11" t="s">
        <v>9</v>
      </c>
      <c r="J85" s="5" t="s">
        <v>1860</v>
      </c>
    </row>
    <row r="86" spans="1:10">
      <c r="A86" s="12" t="s">
        <v>21</v>
      </c>
      <c r="B86" s="3"/>
      <c r="C86" s="3"/>
      <c r="D86" s="7"/>
      <c r="E86" s="10"/>
      <c r="F86" s="19">
        <f>SUM(F83:G85)</f>
        <v>9590.7999999999993</v>
      </c>
      <c r="H86" s="8"/>
      <c r="I86" s="11"/>
      <c r="J86" s="5"/>
    </row>
    <row r="87" spans="1:10" ht="15.75" customHeight="1">
      <c r="A87" s="13" t="s">
        <v>22</v>
      </c>
      <c r="B87" s="13" t="s">
        <v>23</v>
      </c>
      <c r="C87" s="13" t="s">
        <v>24</v>
      </c>
      <c r="D87" s="14">
        <v>112210189</v>
      </c>
      <c r="E87" s="10"/>
      <c r="H87" s="8"/>
      <c r="I87" s="11"/>
      <c r="J87" s="5"/>
    </row>
    <row r="90" spans="1:10">
      <c r="A90" s="1" t="s">
        <v>0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3" t="s">
        <v>72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88" t="s">
        <v>0</v>
      </c>
      <c r="B92" s="88" t="s">
        <v>2</v>
      </c>
      <c r="C92" s="88" t="s">
        <v>3</v>
      </c>
      <c r="D92" s="88" t="s">
        <v>4</v>
      </c>
      <c r="E92" s="88" t="s">
        <v>5</v>
      </c>
      <c r="F92" s="88" t="s">
        <v>6</v>
      </c>
      <c r="G92" s="90"/>
      <c r="H92" s="91"/>
      <c r="I92" s="88" t="s">
        <v>7</v>
      </c>
      <c r="J92" s="88" t="s">
        <v>8</v>
      </c>
    </row>
    <row r="93" spans="1:10">
      <c r="A93" s="89"/>
      <c r="B93" s="89"/>
      <c r="C93" s="89"/>
      <c r="D93" s="89"/>
      <c r="E93" s="89"/>
      <c r="F93" s="4" t="s">
        <v>9</v>
      </c>
      <c r="G93" s="4" t="s">
        <v>10</v>
      </c>
      <c r="H93" s="4" t="s">
        <v>11</v>
      </c>
      <c r="I93" s="89"/>
      <c r="J93" s="89"/>
    </row>
    <row r="94" spans="1:10">
      <c r="A94" s="5" t="s">
        <v>1869</v>
      </c>
      <c r="B94" s="6">
        <v>44876.549878124999</v>
      </c>
      <c r="C94" s="5" t="s">
        <v>1858</v>
      </c>
      <c r="D94" s="7"/>
      <c r="E94" s="10"/>
      <c r="F94" s="8">
        <v>1625.8</v>
      </c>
      <c r="I94" s="11" t="s">
        <v>9</v>
      </c>
      <c r="J94" s="5" t="s">
        <v>1859</v>
      </c>
    </row>
    <row r="95" spans="1:10">
      <c r="A95" s="5" t="s">
        <v>1869</v>
      </c>
      <c r="B95" s="6">
        <v>44876.549878124999</v>
      </c>
      <c r="C95" s="5" t="s">
        <v>1858</v>
      </c>
      <c r="D95" s="7"/>
      <c r="E95" s="10"/>
      <c r="F95" s="8">
        <v>3747.5</v>
      </c>
      <c r="I95" s="11" t="s">
        <v>9</v>
      </c>
      <c r="J95" s="5" t="s">
        <v>1860</v>
      </c>
    </row>
    <row r="96" spans="1:10">
      <c r="A96" s="12" t="s">
        <v>21</v>
      </c>
      <c r="B96" s="3"/>
      <c r="C96" s="3"/>
      <c r="D96" s="7"/>
      <c r="E96" s="10"/>
      <c r="F96" s="20">
        <f>SUM(F94:G95)</f>
        <v>5373.3</v>
      </c>
      <c r="H96" s="8"/>
      <c r="I96" s="11"/>
      <c r="J96" s="5"/>
    </row>
    <row r="97" spans="1:10" ht="15.75" customHeight="1">
      <c r="A97" s="13" t="s">
        <v>22</v>
      </c>
      <c r="B97" s="13" t="s">
        <v>23</v>
      </c>
      <c r="C97" s="13" t="s">
        <v>24</v>
      </c>
      <c r="D97" s="14">
        <v>112210190</v>
      </c>
      <c r="E97" s="10"/>
      <c r="H97" s="8"/>
      <c r="I97" s="11"/>
      <c r="J97" s="5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77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88" t="s">
        <v>0</v>
      </c>
      <c r="B102" s="88" t="s">
        <v>2</v>
      </c>
      <c r="C102" s="88" t="s">
        <v>3</v>
      </c>
      <c r="D102" s="88" t="s">
        <v>4</v>
      </c>
      <c r="E102" s="88" t="s">
        <v>5</v>
      </c>
      <c r="F102" s="88" t="s">
        <v>6</v>
      </c>
      <c r="G102" s="90"/>
      <c r="H102" s="91"/>
      <c r="I102" s="88" t="s">
        <v>7</v>
      </c>
      <c r="J102" s="88" t="s">
        <v>8</v>
      </c>
    </row>
    <row r="103" spans="1:10">
      <c r="A103" s="89"/>
      <c r="B103" s="89"/>
      <c r="C103" s="89"/>
      <c r="D103" s="89"/>
      <c r="E103" s="89"/>
      <c r="F103" s="4" t="s">
        <v>9</v>
      </c>
      <c r="G103" s="4" t="s">
        <v>10</v>
      </c>
      <c r="H103" s="4" t="s">
        <v>11</v>
      </c>
      <c r="I103" s="89"/>
      <c r="J103" s="89"/>
    </row>
    <row r="104" spans="1:10">
      <c r="A104" s="15" t="s">
        <v>1363</v>
      </c>
      <c r="B104" s="16"/>
      <c r="C104" s="17"/>
      <c r="D104" s="7"/>
      <c r="E104" s="10"/>
      <c r="F104" s="8"/>
      <c r="I104" s="11"/>
      <c r="J104" s="5"/>
    </row>
    <row r="105" spans="1:10">
      <c r="A105" s="12" t="s">
        <v>21</v>
      </c>
      <c r="B105" s="3"/>
      <c r="C105" s="3"/>
      <c r="D105" s="7"/>
      <c r="E105" s="10"/>
      <c r="F105" s="43"/>
      <c r="H105" s="8"/>
      <c r="I105" s="11"/>
      <c r="J105" s="5"/>
    </row>
    <row r="106" spans="1:10">
      <c r="A106" s="13" t="s">
        <v>22</v>
      </c>
      <c r="B106" s="13" t="s">
        <v>23</v>
      </c>
      <c r="C106" s="13" t="s">
        <v>24</v>
      </c>
      <c r="D106" s="7"/>
      <c r="E106" s="10"/>
      <c r="H106" s="8"/>
      <c r="I106" s="11"/>
      <c r="J106" s="5"/>
    </row>
    <row r="109" spans="1:10">
      <c r="A109" s="1" t="s">
        <v>0</v>
      </c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3" t="s">
        <v>80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88" t="s">
        <v>0</v>
      </c>
      <c r="B111" s="88" t="s">
        <v>2</v>
      </c>
      <c r="C111" s="88" t="s">
        <v>3</v>
      </c>
      <c r="D111" s="88" t="s">
        <v>4</v>
      </c>
      <c r="E111" s="88" t="s">
        <v>5</v>
      </c>
      <c r="F111" s="88" t="s">
        <v>6</v>
      </c>
      <c r="G111" s="90"/>
      <c r="H111" s="91"/>
      <c r="I111" s="88" t="s">
        <v>7</v>
      </c>
      <c r="J111" s="88" t="s">
        <v>8</v>
      </c>
    </row>
    <row r="112" spans="1:10">
      <c r="A112" s="89"/>
      <c r="B112" s="89"/>
      <c r="C112" s="89"/>
      <c r="D112" s="89"/>
      <c r="E112" s="89"/>
      <c r="F112" s="4" t="s">
        <v>9</v>
      </c>
      <c r="G112" s="4" t="s">
        <v>10</v>
      </c>
      <c r="H112" s="4" t="s">
        <v>11</v>
      </c>
      <c r="I112" s="89"/>
      <c r="J112" s="89"/>
    </row>
    <row r="113" spans="1:10">
      <c r="A113" s="5" t="s">
        <v>1870</v>
      </c>
      <c r="B113" s="6">
        <v>44879.345151076392</v>
      </c>
      <c r="C113" s="5" t="s">
        <v>1858</v>
      </c>
      <c r="D113" s="11"/>
      <c r="E113" s="10"/>
      <c r="F113" s="8">
        <v>4376.3999999999996</v>
      </c>
      <c r="I113" s="11" t="s">
        <v>9</v>
      </c>
      <c r="J113" s="5" t="s">
        <v>1860</v>
      </c>
    </row>
    <row r="114" spans="1:10">
      <c r="A114" s="12" t="s">
        <v>21</v>
      </c>
      <c r="B114" s="3"/>
      <c r="C114" s="3"/>
      <c r="D114" s="7"/>
      <c r="E114" s="10"/>
      <c r="H114" s="8"/>
      <c r="I114" s="11"/>
      <c r="J114" s="5"/>
    </row>
    <row r="115" spans="1:10" ht="15.75" customHeight="1">
      <c r="A115" s="13" t="s">
        <v>22</v>
      </c>
      <c r="B115" s="13" t="s">
        <v>23</v>
      </c>
      <c r="C115" s="13" t="s">
        <v>24</v>
      </c>
      <c r="D115" s="14">
        <v>112217653</v>
      </c>
      <c r="E115" s="10"/>
      <c r="H115" s="8"/>
      <c r="I115" s="11"/>
      <c r="J115" s="5"/>
    </row>
    <row r="116" spans="1:10">
      <c r="A116" s="5"/>
      <c r="B116" s="6"/>
      <c r="C116" s="5"/>
      <c r="D116" s="7"/>
      <c r="E116" s="10"/>
      <c r="H116" s="8"/>
      <c r="I116" s="11"/>
      <c r="J116" s="5"/>
    </row>
    <row r="118" spans="1:10">
      <c r="A118" s="1" t="s">
        <v>0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3" t="s">
        <v>83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88" t="s">
        <v>0</v>
      </c>
      <c r="B120" s="88" t="s">
        <v>2</v>
      </c>
      <c r="C120" s="88" t="s">
        <v>3</v>
      </c>
      <c r="D120" s="88" t="s">
        <v>4</v>
      </c>
      <c r="E120" s="88" t="s">
        <v>5</v>
      </c>
      <c r="F120" s="88" t="s">
        <v>6</v>
      </c>
      <c r="G120" s="90"/>
      <c r="H120" s="91"/>
      <c r="I120" s="88" t="s">
        <v>7</v>
      </c>
      <c r="J120" s="88" t="s">
        <v>8</v>
      </c>
    </row>
    <row r="121" spans="1:10">
      <c r="A121" s="89"/>
      <c r="B121" s="89"/>
      <c r="C121" s="89"/>
      <c r="D121" s="89"/>
      <c r="E121" s="89"/>
      <c r="F121" s="4" t="s">
        <v>9</v>
      </c>
      <c r="G121" s="4" t="s">
        <v>10</v>
      </c>
      <c r="H121" s="4" t="s">
        <v>11</v>
      </c>
      <c r="I121" s="89"/>
      <c r="J121" s="89"/>
    </row>
    <row r="122" spans="1:10">
      <c r="A122" s="5" t="s">
        <v>1871</v>
      </c>
      <c r="B122" s="6">
        <v>44880.342612048611</v>
      </c>
      <c r="C122" s="5" t="s">
        <v>1858</v>
      </c>
      <c r="D122" s="11"/>
      <c r="E122" s="10"/>
      <c r="F122" s="8">
        <v>5799</v>
      </c>
      <c r="I122" s="11" t="s">
        <v>9</v>
      </c>
      <c r="J122" s="5" t="s">
        <v>1860</v>
      </c>
    </row>
    <row r="123" spans="1:10">
      <c r="A123" s="12" t="s">
        <v>21</v>
      </c>
      <c r="B123" s="3"/>
      <c r="C123" s="3"/>
      <c r="D123" s="7"/>
      <c r="E123" s="10"/>
      <c r="H123" s="8"/>
      <c r="I123" s="11"/>
      <c r="J123" s="10"/>
    </row>
    <row r="124" spans="1:10" ht="15.75" customHeight="1">
      <c r="A124" s="13" t="s">
        <v>22</v>
      </c>
      <c r="B124" s="13" t="s">
        <v>23</v>
      </c>
      <c r="C124" s="13" t="s">
        <v>24</v>
      </c>
      <c r="D124" s="14">
        <v>112225243</v>
      </c>
      <c r="E124" s="10"/>
      <c r="H124" s="8"/>
      <c r="I124" s="11"/>
      <c r="J124" s="10"/>
    </row>
    <row r="127" spans="1:10">
      <c r="A127" s="1" t="s">
        <v>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3" t="s">
        <v>86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88" t="s">
        <v>0</v>
      </c>
      <c r="B129" s="88" t="s">
        <v>2</v>
      </c>
      <c r="C129" s="88" t="s">
        <v>3</v>
      </c>
      <c r="D129" s="88" t="s">
        <v>4</v>
      </c>
      <c r="E129" s="88" t="s">
        <v>5</v>
      </c>
      <c r="F129" s="88" t="s">
        <v>6</v>
      </c>
      <c r="G129" s="90"/>
      <c r="H129" s="91"/>
      <c r="I129" s="88" t="s">
        <v>7</v>
      </c>
      <c r="J129" s="88" t="s">
        <v>8</v>
      </c>
    </row>
    <row r="130" spans="1:10">
      <c r="A130" s="89"/>
      <c r="B130" s="89"/>
      <c r="C130" s="89"/>
      <c r="D130" s="89"/>
      <c r="E130" s="89"/>
      <c r="F130" s="4" t="s">
        <v>9</v>
      </c>
      <c r="G130" s="4" t="s">
        <v>10</v>
      </c>
      <c r="H130" s="4" t="s">
        <v>11</v>
      </c>
      <c r="I130" s="89"/>
      <c r="J130" s="89"/>
    </row>
    <row r="131" spans="1:10">
      <c r="A131" s="5" t="s">
        <v>1872</v>
      </c>
      <c r="B131" s="6">
        <v>44881.359495682867</v>
      </c>
      <c r="C131" s="5" t="s">
        <v>1858</v>
      </c>
      <c r="D131" s="11"/>
      <c r="E131" s="10"/>
      <c r="F131" s="8">
        <v>6124.3</v>
      </c>
      <c r="I131" s="11" t="s">
        <v>9</v>
      </c>
      <c r="J131" s="5" t="s">
        <v>1859</v>
      </c>
    </row>
    <row r="132" spans="1:10">
      <c r="A132" s="5" t="s">
        <v>1872</v>
      </c>
      <c r="B132" s="6">
        <v>44881.359495682867</v>
      </c>
      <c r="C132" s="5" t="s">
        <v>1858</v>
      </c>
      <c r="D132" s="11"/>
      <c r="E132" s="10"/>
      <c r="F132" s="8">
        <v>3683.7</v>
      </c>
      <c r="I132" s="11" t="s">
        <v>9</v>
      </c>
      <c r="J132" s="5" t="s">
        <v>1860</v>
      </c>
    </row>
    <row r="133" spans="1:10">
      <c r="A133" s="12" t="s">
        <v>21</v>
      </c>
      <c r="B133" s="3"/>
      <c r="C133" s="3"/>
      <c r="D133" s="7"/>
      <c r="E133" s="10"/>
      <c r="F133" s="19">
        <f>SUM(F131:G132)</f>
        <v>9808</v>
      </c>
      <c r="I133" s="11"/>
      <c r="J133" s="5"/>
    </row>
    <row r="134" spans="1:10" ht="15.75" customHeight="1">
      <c r="A134" s="13" t="s">
        <v>22</v>
      </c>
      <c r="B134" s="13" t="s">
        <v>23</v>
      </c>
      <c r="C134" s="13" t="s">
        <v>24</v>
      </c>
      <c r="D134" s="14">
        <v>112232942</v>
      </c>
      <c r="E134" s="10"/>
      <c r="F134" s="8"/>
      <c r="I134" s="11"/>
      <c r="J134" s="5"/>
    </row>
    <row r="135" spans="1:10">
      <c r="A135" s="5"/>
      <c r="B135" s="6"/>
      <c r="C135" s="5"/>
      <c r="D135" s="7"/>
      <c r="E135" s="10"/>
      <c r="F135" s="8"/>
      <c r="I135" s="11"/>
      <c r="J135" s="5"/>
    </row>
    <row r="136" spans="1:10">
      <c r="A136" s="5"/>
      <c r="B136" s="6"/>
      <c r="C136" s="5"/>
      <c r="D136" s="7"/>
      <c r="E136" s="10"/>
      <c r="F136" s="8"/>
      <c r="I136" s="11"/>
      <c r="J136" s="5"/>
    </row>
    <row r="137" spans="1:10">
      <c r="A137" s="5" t="s">
        <v>1873</v>
      </c>
      <c r="B137" s="6">
        <v>44881.687709375001</v>
      </c>
      <c r="C137" s="5" t="s">
        <v>1858</v>
      </c>
      <c r="D137" s="7"/>
      <c r="E137" s="10"/>
      <c r="F137" s="8">
        <v>6687</v>
      </c>
      <c r="I137" s="11" t="s">
        <v>9</v>
      </c>
      <c r="J137" s="5" t="s">
        <v>1859</v>
      </c>
    </row>
    <row r="138" spans="1:10">
      <c r="A138" s="5" t="s">
        <v>1873</v>
      </c>
      <c r="B138" s="6">
        <v>44881.687709375001</v>
      </c>
      <c r="C138" s="5" t="s">
        <v>1858</v>
      </c>
      <c r="D138" s="7"/>
      <c r="E138" s="10"/>
      <c r="F138" s="8">
        <v>4144.5</v>
      </c>
      <c r="I138" s="11" t="s">
        <v>9</v>
      </c>
      <c r="J138" s="5" t="s">
        <v>1860</v>
      </c>
    </row>
    <row r="139" spans="1:10">
      <c r="A139" s="12" t="s">
        <v>21</v>
      </c>
      <c r="B139" s="3"/>
      <c r="C139" s="3"/>
      <c r="D139" s="7"/>
      <c r="E139" s="10"/>
      <c r="F139" s="19">
        <f>SUM(F137:G138)</f>
        <v>10831.5</v>
      </c>
      <c r="H139" s="8"/>
      <c r="I139" s="11"/>
      <c r="J139" s="5"/>
    </row>
    <row r="140" spans="1:10" ht="15.75" customHeight="1">
      <c r="A140" s="13" t="s">
        <v>22</v>
      </c>
      <c r="B140" s="13" t="s">
        <v>23</v>
      </c>
      <c r="C140" s="13" t="s">
        <v>24</v>
      </c>
      <c r="D140" s="14">
        <v>112240631</v>
      </c>
      <c r="E140" s="10"/>
      <c r="H140" s="8"/>
      <c r="I140" s="11"/>
      <c r="J140" s="5"/>
    </row>
    <row r="143" spans="1:10">
      <c r="A143" s="1" t="s">
        <v>0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3" t="s">
        <v>90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88" t="s">
        <v>0</v>
      </c>
      <c r="B145" s="88" t="s">
        <v>2</v>
      </c>
      <c r="C145" s="88" t="s">
        <v>3</v>
      </c>
      <c r="D145" s="88" t="s">
        <v>4</v>
      </c>
      <c r="E145" s="88" t="s">
        <v>5</v>
      </c>
      <c r="F145" s="88" t="s">
        <v>6</v>
      </c>
      <c r="G145" s="90"/>
      <c r="H145" s="91"/>
      <c r="I145" s="88" t="s">
        <v>7</v>
      </c>
      <c r="J145" s="88" t="s">
        <v>8</v>
      </c>
    </row>
    <row r="146" spans="1:10">
      <c r="A146" s="89"/>
      <c r="B146" s="89"/>
      <c r="C146" s="89"/>
      <c r="D146" s="89"/>
      <c r="E146" s="89"/>
      <c r="F146" s="4" t="s">
        <v>9</v>
      </c>
      <c r="G146" s="4" t="s">
        <v>10</v>
      </c>
      <c r="H146" s="4" t="s">
        <v>11</v>
      </c>
      <c r="I146" s="89"/>
      <c r="J146" s="89"/>
    </row>
    <row r="147" spans="1:10">
      <c r="A147" s="5" t="s">
        <v>1874</v>
      </c>
      <c r="B147" s="6">
        <v>44882.711748391201</v>
      </c>
      <c r="C147" s="5" t="s">
        <v>1858</v>
      </c>
      <c r="D147" s="7"/>
      <c r="E147" s="10"/>
      <c r="F147" s="8">
        <v>6796.5</v>
      </c>
      <c r="I147" s="11" t="s">
        <v>9</v>
      </c>
      <c r="J147" s="5" t="s">
        <v>1860</v>
      </c>
    </row>
    <row r="148" spans="1:10">
      <c r="A148" s="12" t="s">
        <v>21</v>
      </c>
      <c r="B148" s="3"/>
      <c r="C148" s="3"/>
      <c r="D148" s="7"/>
      <c r="E148" s="10"/>
      <c r="H148" s="8"/>
      <c r="I148" s="11"/>
      <c r="J148" s="5"/>
    </row>
    <row r="149" spans="1:10" ht="15.75" customHeight="1">
      <c r="A149" s="13" t="s">
        <v>22</v>
      </c>
      <c r="B149" s="13" t="s">
        <v>23</v>
      </c>
      <c r="C149" s="13" t="s">
        <v>24</v>
      </c>
      <c r="D149" s="14">
        <v>112252851</v>
      </c>
      <c r="E149" s="10"/>
      <c r="H149" s="8"/>
      <c r="I149" s="11"/>
      <c r="J149" s="5"/>
    </row>
    <row r="152" spans="1:10">
      <c r="A152" s="1" t="s">
        <v>0</v>
      </c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3" t="s">
        <v>94</v>
      </c>
      <c r="B153" s="2"/>
      <c r="C153" s="2"/>
      <c r="D153" s="2"/>
      <c r="E153" s="2"/>
      <c r="F153" s="2"/>
      <c r="G153" s="2"/>
      <c r="H153" s="2"/>
      <c r="I153" s="2"/>
      <c r="J153" s="2"/>
    </row>
    <row r="154" spans="1:10">
      <c r="A154" s="88" t="s">
        <v>0</v>
      </c>
      <c r="B154" s="88" t="s">
        <v>2</v>
      </c>
      <c r="C154" s="88" t="s">
        <v>3</v>
      </c>
      <c r="D154" s="88" t="s">
        <v>4</v>
      </c>
      <c r="E154" s="88" t="s">
        <v>5</v>
      </c>
      <c r="F154" s="88" t="s">
        <v>6</v>
      </c>
      <c r="G154" s="90"/>
      <c r="H154" s="91"/>
      <c r="I154" s="88" t="s">
        <v>7</v>
      </c>
      <c r="J154" s="88" t="s">
        <v>8</v>
      </c>
    </row>
    <row r="155" spans="1:10">
      <c r="A155" s="89"/>
      <c r="B155" s="89"/>
      <c r="C155" s="89"/>
      <c r="D155" s="89"/>
      <c r="E155" s="89"/>
      <c r="F155" s="4" t="s">
        <v>9</v>
      </c>
      <c r="G155" s="4" t="s">
        <v>10</v>
      </c>
      <c r="H155" s="4" t="s">
        <v>11</v>
      </c>
      <c r="I155" s="89"/>
      <c r="J155" s="89"/>
    </row>
    <row r="156" spans="1:10">
      <c r="A156" s="5" t="s">
        <v>1875</v>
      </c>
      <c r="B156" s="6">
        <v>44883.721447175929</v>
      </c>
      <c r="C156" s="5" t="s">
        <v>1858</v>
      </c>
      <c r="D156" s="7"/>
      <c r="E156" s="10"/>
      <c r="F156" s="8">
        <v>2500.5</v>
      </c>
      <c r="I156" s="11" t="s">
        <v>9</v>
      </c>
      <c r="J156" s="5" t="s">
        <v>1859</v>
      </c>
    </row>
    <row r="157" spans="1:10">
      <c r="A157" s="5" t="s">
        <v>1875</v>
      </c>
      <c r="B157" s="6">
        <v>44883.721447175929</v>
      </c>
      <c r="C157" s="5" t="s">
        <v>1858</v>
      </c>
      <c r="D157" s="7"/>
      <c r="E157" s="10"/>
      <c r="F157" s="8">
        <v>3911.7</v>
      </c>
      <c r="I157" s="11" t="s">
        <v>9</v>
      </c>
      <c r="J157" s="5" t="s">
        <v>1860</v>
      </c>
    </row>
    <row r="158" spans="1:10">
      <c r="A158" s="12" t="s">
        <v>21</v>
      </c>
      <c r="B158" s="3"/>
      <c r="C158" s="3"/>
      <c r="D158" s="7"/>
      <c r="E158" s="10"/>
      <c r="F158" s="19">
        <f>SUM(F156:G157)</f>
        <v>6412.2</v>
      </c>
      <c r="G158" s="8"/>
      <c r="I158" s="11"/>
      <c r="J158" s="5"/>
    </row>
    <row r="159" spans="1:10" ht="15.75" customHeight="1">
      <c r="A159" s="13" t="s">
        <v>22</v>
      </c>
      <c r="B159" s="13" t="s">
        <v>23</v>
      </c>
      <c r="C159" s="13" t="s">
        <v>24</v>
      </c>
      <c r="D159" s="14">
        <v>112252852</v>
      </c>
      <c r="E159" s="10"/>
      <c r="G159" s="8"/>
      <c r="I159" s="11"/>
      <c r="J159" s="5"/>
    </row>
    <row r="160" spans="1:10">
      <c r="A160" s="5"/>
      <c r="B160" s="6"/>
      <c r="C160" s="5"/>
      <c r="D160" s="7"/>
      <c r="E160" s="10"/>
      <c r="G160" s="8"/>
      <c r="I160" s="11"/>
      <c r="J160" s="5"/>
    </row>
    <row r="161" spans="1:10">
      <c r="A161" s="5"/>
      <c r="B161" s="6"/>
      <c r="C161" s="5"/>
      <c r="D161" s="7"/>
      <c r="E161" s="10"/>
      <c r="G161" s="8"/>
      <c r="I161" s="11"/>
      <c r="J161" s="5"/>
    </row>
    <row r="162" spans="1:10">
      <c r="A162" s="1" t="s">
        <v>0</v>
      </c>
      <c r="B162" s="2"/>
      <c r="C162" s="2"/>
      <c r="D162" s="2"/>
      <c r="E162" s="2"/>
      <c r="F162" s="2"/>
      <c r="G162" s="2"/>
      <c r="H162" s="2"/>
      <c r="I162" s="2"/>
      <c r="J162" s="2"/>
    </row>
    <row r="163" spans="1:10">
      <c r="A163" s="3" t="s">
        <v>98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88" t="s">
        <v>0</v>
      </c>
      <c r="B164" s="88" t="s">
        <v>2</v>
      </c>
      <c r="C164" s="88" t="s">
        <v>3</v>
      </c>
      <c r="D164" s="88" t="s">
        <v>4</v>
      </c>
      <c r="E164" s="88" t="s">
        <v>5</v>
      </c>
      <c r="F164" s="88" t="s">
        <v>6</v>
      </c>
      <c r="G164" s="90"/>
      <c r="H164" s="91"/>
      <c r="I164" s="88" t="s">
        <v>7</v>
      </c>
      <c r="J164" s="88" t="s">
        <v>8</v>
      </c>
    </row>
    <row r="165" spans="1:10">
      <c r="A165" s="89"/>
      <c r="B165" s="89"/>
      <c r="C165" s="89"/>
      <c r="D165" s="89"/>
      <c r="E165" s="89"/>
      <c r="F165" s="4" t="s">
        <v>9</v>
      </c>
      <c r="G165" s="4" t="s">
        <v>10</v>
      </c>
      <c r="H165" s="4" t="s">
        <v>11</v>
      </c>
      <c r="I165" s="89"/>
      <c r="J165" s="89"/>
    </row>
    <row r="166" spans="1:10">
      <c r="A166" s="5" t="s">
        <v>1876</v>
      </c>
      <c r="B166" s="6">
        <v>44884.76284974537</v>
      </c>
      <c r="C166" s="5" t="s">
        <v>1858</v>
      </c>
      <c r="D166" s="7"/>
      <c r="E166" s="10"/>
      <c r="F166" s="8">
        <v>4090.1</v>
      </c>
      <c r="I166" s="11" t="s">
        <v>9</v>
      </c>
      <c r="J166" s="5" t="s">
        <v>1859</v>
      </c>
    </row>
    <row r="167" spans="1:10">
      <c r="A167" s="5" t="s">
        <v>1876</v>
      </c>
      <c r="B167" s="6">
        <v>44884.76284974537</v>
      </c>
      <c r="C167" s="5" t="s">
        <v>1858</v>
      </c>
      <c r="D167" s="7"/>
      <c r="E167" s="10"/>
      <c r="F167" s="8">
        <v>3954.5</v>
      </c>
      <c r="I167" s="11" t="s">
        <v>9</v>
      </c>
      <c r="J167" s="5" t="s">
        <v>1860</v>
      </c>
    </row>
    <row r="168" spans="1:10">
      <c r="A168" s="12" t="s">
        <v>21</v>
      </c>
      <c r="B168" s="3"/>
      <c r="C168" s="3"/>
      <c r="D168" s="7"/>
      <c r="E168" s="10"/>
      <c r="F168" s="19">
        <f>SUM(F166:G167)</f>
        <v>8044.6</v>
      </c>
      <c r="G168" s="8"/>
      <c r="I168" s="11"/>
      <c r="J168" s="5"/>
    </row>
    <row r="169" spans="1:10" ht="15.75" customHeight="1">
      <c r="A169" s="13" t="s">
        <v>22</v>
      </c>
      <c r="B169" s="13" t="s">
        <v>23</v>
      </c>
      <c r="C169" s="13" t="s">
        <v>24</v>
      </c>
      <c r="D169" s="14">
        <v>112260487</v>
      </c>
      <c r="E169" s="10"/>
      <c r="G169" s="8"/>
      <c r="I169" s="11"/>
      <c r="J169" s="5"/>
    </row>
    <row r="172" spans="1:10">
      <c r="A172" s="1" t="s">
        <v>0</v>
      </c>
      <c r="B172" s="2"/>
      <c r="C172" s="2"/>
      <c r="D172" s="2"/>
      <c r="E172" s="2"/>
      <c r="F172" s="2"/>
      <c r="G172" s="2"/>
      <c r="H172" s="2"/>
      <c r="I172" s="2"/>
      <c r="J172" s="2"/>
    </row>
    <row r="173" spans="1:10">
      <c r="A173" s="3" t="s">
        <v>100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88" t="s">
        <v>0</v>
      </c>
      <c r="B174" s="88" t="s">
        <v>2</v>
      </c>
      <c r="C174" s="88" t="s">
        <v>3</v>
      </c>
      <c r="D174" s="88" t="s">
        <v>4</v>
      </c>
      <c r="E174" s="88" t="s">
        <v>5</v>
      </c>
      <c r="F174" s="88" t="s">
        <v>6</v>
      </c>
      <c r="G174" s="90"/>
      <c r="H174" s="91"/>
      <c r="I174" s="88" t="s">
        <v>7</v>
      </c>
      <c r="J174" s="88" t="s">
        <v>8</v>
      </c>
    </row>
    <row r="175" spans="1:10">
      <c r="A175" s="89"/>
      <c r="B175" s="89"/>
      <c r="C175" s="89"/>
      <c r="D175" s="89"/>
      <c r="E175" s="89"/>
      <c r="F175" s="4" t="s">
        <v>9</v>
      </c>
      <c r="G175" s="4" t="s">
        <v>10</v>
      </c>
      <c r="H175" s="4" t="s">
        <v>11</v>
      </c>
      <c r="I175" s="89"/>
      <c r="J175" s="89"/>
    </row>
    <row r="176" spans="1:10">
      <c r="A176" s="5" t="s">
        <v>1877</v>
      </c>
      <c r="B176" s="6">
        <v>44886.722567060177</v>
      </c>
      <c r="C176" s="5" t="s">
        <v>1858</v>
      </c>
      <c r="D176" s="7"/>
      <c r="E176" s="10"/>
      <c r="F176" s="8">
        <v>23778.6</v>
      </c>
      <c r="I176" s="11" t="s">
        <v>9</v>
      </c>
      <c r="J176" s="5" t="s">
        <v>1859</v>
      </c>
    </row>
    <row r="177" spans="1:10">
      <c r="A177" s="5" t="s">
        <v>1877</v>
      </c>
      <c r="B177" s="6">
        <v>44886.722567060177</v>
      </c>
      <c r="C177" s="5" t="s">
        <v>1858</v>
      </c>
      <c r="D177" s="7"/>
      <c r="E177" s="10"/>
      <c r="F177" s="8">
        <v>3304.5</v>
      </c>
      <c r="I177" s="11" t="s">
        <v>9</v>
      </c>
      <c r="J177" s="5" t="s">
        <v>1860</v>
      </c>
    </row>
    <row r="178" spans="1:10">
      <c r="A178" s="12" t="s">
        <v>21</v>
      </c>
      <c r="B178" s="3"/>
      <c r="C178" s="3"/>
      <c r="D178" s="7"/>
      <c r="E178" s="10"/>
      <c r="F178" s="19">
        <f>SUM(F176:G177)</f>
        <v>27083.1</v>
      </c>
      <c r="H178" s="8"/>
      <c r="I178" s="11"/>
      <c r="J178" s="5"/>
    </row>
    <row r="179" spans="1:10" ht="15.75" customHeight="1">
      <c r="A179" s="13" t="s">
        <v>22</v>
      </c>
      <c r="B179" s="13" t="s">
        <v>23</v>
      </c>
      <c r="C179" s="13" t="s">
        <v>24</v>
      </c>
      <c r="D179" s="14">
        <v>112266679</v>
      </c>
      <c r="H179" s="8"/>
      <c r="I179" s="11"/>
      <c r="J179" s="5"/>
    </row>
    <row r="182" spans="1:10">
      <c r="A182" s="1" t="s">
        <v>0</v>
      </c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3" t="s">
        <v>104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88" t="s">
        <v>0</v>
      </c>
      <c r="B184" s="88" t="s">
        <v>2</v>
      </c>
      <c r="C184" s="88" t="s">
        <v>3</v>
      </c>
      <c r="D184" s="88" t="s">
        <v>4</v>
      </c>
      <c r="E184" s="88" t="s">
        <v>5</v>
      </c>
      <c r="F184" s="88" t="s">
        <v>6</v>
      </c>
      <c r="G184" s="90"/>
      <c r="H184" s="91"/>
      <c r="I184" s="88" t="s">
        <v>7</v>
      </c>
      <c r="J184" s="88" t="s">
        <v>8</v>
      </c>
    </row>
    <row r="185" spans="1:10">
      <c r="A185" s="89"/>
      <c r="B185" s="89"/>
      <c r="C185" s="89"/>
      <c r="D185" s="89"/>
      <c r="E185" s="89"/>
      <c r="F185" s="4" t="s">
        <v>9</v>
      </c>
      <c r="G185" s="4" t="s">
        <v>10</v>
      </c>
      <c r="H185" s="4" t="s">
        <v>11</v>
      </c>
      <c r="I185" s="89"/>
      <c r="J185" s="89"/>
    </row>
    <row r="186" spans="1:10">
      <c r="A186" s="5" t="s">
        <v>1878</v>
      </c>
      <c r="B186" s="6">
        <v>44887.689210497687</v>
      </c>
      <c r="C186" s="5" t="s">
        <v>1858</v>
      </c>
      <c r="D186" s="7"/>
      <c r="E186" s="10"/>
      <c r="F186" s="8">
        <v>13800.6</v>
      </c>
      <c r="I186" s="11" t="s">
        <v>9</v>
      </c>
      <c r="J186" s="5" t="s">
        <v>1859</v>
      </c>
    </row>
    <row r="187" spans="1:10">
      <c r="A187" s="5" t="s">
        <v>1878</v>
      </c>
      <c r="B187" s="6">
        <v>44887.689210497687</v>
      </c>
      <c r="C187" s="5" t="s">
        <v>1858</v>
      </c>
      <c r="D187" s="7"/>
      <c r="E187" s="10"/>
      <c r="F187" s="8">
        <v>4917</v>
      </c>
      <c r="I187" s="11" t="s">
        <v>9</v>
      </c>
      <c r="J187" s="5" t="s">
        <v>1860</v>
      </c>
    </row>
    <row r="188" spans="1:10">
      <c r="A188" s="12" t="s">
        <v>21</v>
      </c>
      <c r="B188" s="3"/>
      <c r="C188" s="3"/>
      <c r="D188" s="7"/>
      <c r="E188" s="10"/>
      <c r="F188" s="19">
        <f>SUM(F186:G187)</f>
        <v>18717.599999999999</v>
      </c>
      <c r="H188" s="8"/>
      <c r="I188" s="11"/>
      <c r="J188" s="5"/>
    </row>
    <row r="189" spans="1:10" ht="15.75" customHeight="1">
      <c r="A189" s="13" t="s">
        <v>22</v>
      </c>
      <c r="B189" s="13" t="s">
        <v>23</v>
      </c>
      <c r="C189" s="13" t="s">
        <v>24</v>
      </c>
      <c r="D189" s="14">
        <v>112274011</v>
      </c>
      <c r="E189" s="10"/>
      <c r="H189" s="8"/>
      <c r="I189" s="11"/>
      <c r="J189" s="5"/>
    </row>
    <row r="192" spans="1:10">
      <c r="A192" s="1" t="s">
        <v>0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3" t="s">
        <v>107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88" t="s">
        <v>0</v>
      </c>
      <c r="B194" s="88" t="s">
        <v>2</v>
      </c>
      <c r="C194" s="88" t="s">
        <v>3</v>
      </c>
      <c r="D194" s="88" t="s">
        <v>4</v>
      </c>
      <c r="E194" s="88" t="s">
        <v>5</v>
      </c>
      <c r="F194" s="88" t="s">
        <v>6</v>
      </c>
      <c r="G194" s="90"/>
      <c r="H194" s="91"/>
      <c r="I194" s="88" t="s">
        <v>7</v>
      </c>
      <c r="J194" s="88" t="s">
        <v>8</v>
      </c>
    </row>
    <row r="195" spans="1:10">
      <c r="A195" s="89"/>
      <c r="B195" s="89"/>
      <c r="C195" s="89"/>
      <c r="D195" s="89"/>
      <c r="E195" s="89"/>
      <c r="F195" s="4" t="s">
        <v>9</v>
      </c>
      <c r="G195" s="4" t="s">
        <v>10</v>
      </c>
      <c r="H195" s="4" t="s">
        <v>11</v>
      </c>
      <c r="I195" s="89"/>
      <c r="J195" s="89"/>
    </row>
    <row r="196" spans="1:10">
      <c r="A196" s="5" t="s">
        <v>1879</v>
      </c>
      <c r="B196" s="6">
        <v>44888.704248194437</v>
      </c>
      <c r="C196" s="5" t="s">
        <v>1858</v>
      </c>
      <c r="D196" s="7"/>
      <c r="E196" s="10"/>
      <c r="F196" s="8">
        <v>1402.9</v>
      </c>
      <c r="I196" s="11" t="s">
        <v>9</v>
      </c>
      <c r="J196" s="5" t="s">
        <v>1859</v>
      </c>
    </row>
    <row r="197" spans="1:10">
      <c r="A197" s="5" t="s">
        <v>1879</v>
      </c>
      <c r="B197" s="6">
        <v>44888.704248194437</v>
      </c>
      <c r="C197" s="5" t="s">
        <v>1858</v>
      </c>
      <c r="D197" s="7"/>
      <c r="E197" s="10"/>
      <c r="F197" s="8">
        <v>959.1</v>
      </c>
      <c r="I197" s="11" t="s">
        <v>9</v>
      </c>
      <c r="J197" s="5" t="s">
        <v>1860</v>
      </c>
    </row>
    <row r="198" spans="1:10">
      <c r="A198" s="12" t="s">
        <v>21</v>
      </c>
      <c r="B198" s="3"/>
      <c r="C198" s="3"/>
      <c r="D198" s="7"/>
      <c r="E198" s="10"/>
      <c r="F198" s="19">
        <f>SUM(F196:G197)</f>
        <v>2362</v>
      </c>
      <c r="H198" s="8"/>
      <c r="I198" s="11"/>
      <c r="J198" s="10"/>
    </row>
    <row r="199" spans="1:10" ht="15.75" customHeight="1">
      <c r="A199" s="13" t="s">
        <v>22</v>
      </c>
      <c r="B199" s="13" t="s">
        <v>23</v>
      </c>
      <c r="C199" s="13" t="s">
        <v>24</v>
      </c>
      <c r="D199" s="14">
        <v>112281172</v>
      </c>
      <c r="E199" s="10"/>
      <c r="H199" s="8"/>
      <c r="I199" s="11"/>
      <c r="J199" s="10"/>
    </row>
    <row r="202" spans="1:10">
      <c r="A202" s="1" t="s">
        <v>0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3" t="s">
        <v>110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88" t="s">
        <v>0</v>
      </c>
      <c r="B204" s="88" t="s">
        <v>2</v>
      </c>
      <c r="C204" s="88" t="s">
        <v>3</v>
      </c>
      <c r="D204" s="88" t="s">
        <v>4</v>
      </c>
      <c r="E204" s="88" t="s">
        <v>5</v>
      </c>
      <c r="F204" s="88" t="s">
        <v>6</v>
      </c>
      <c r="G204" s="90"/>
      <c r="H204" s="91"/>
      <c r="I204" s="88" t="s">
        <v>7</v>
      </c>
      <c r="J204" s="88" t="s">
        <v>8</v>
      </c>
    </row>
    <row r="205" spans="1:10">
      <c r="A205" s="89"/>
      <c r="B205" s="89"/>
      <c r="C205" s="89"/>
      <c r="D205" s="89"/>
      <c r="E205" s="89"/>
      <c r="F205" s="4" t="s">
        <v>9</v>
      </c>
      <c r="G205" s="4" t="s">
        <v>10</v>
      </c>
      <c r="H205" s="4" t="s">
        <v>11</v>
      </c>
      <c r="I205" s="89"/>
      <c r="J205" s="89"/>
    </row>
    <row r="206" spans="1:10">
      <c r="A206" s="5" t="s">
        <v>1880</v>
      </c>
      <c r="B206" s="6">
        <v>44889.71308390046</v>
      </c>
      <c r="C206" s="5" t="s">
        <v>1858</v>
      </c>
      <c r="D206" s="7"/>
      <c r="E206" s="10"/>
      <c r="F206" s="8">
        <v>1728</v>
      </c>
      <c r="I206" s="11" t="s">
        <v>9</v>
      </c>
      <c r="J206" s="5" t="s">
        <v>1859</v>
      </c>
    </row>
    <row r="207" spans="1:10">
      <c r="A207" s="5" t="s">
        <v>1880</v>
      </c>
      <c r="B207" s="6">
        <v>44889.71308390046</v>
      </c>
      <c r="C207" s="5" t="s">
        <v>1858</v>
      </c>
      <c r="D207" s="7"/>
      <c r="E207" s="10"/>
      <c r="F207" s="8">
        <v>7229.9</v>
      </c>
      <c r="I207" s="11" t="s">
        <v>9</v>
      </c>
      <c r="J207" s="5" t="s">
        <v>1860</v>
      </c>
    </row>
    <row r="208" spans="1:10">
      <c r="A208" s="12" t="s">
        <v>21</v>
      </c>
      <c r="B208" s="3"/>
      <c r="C208" s="3"/>
      <c r="D208" s="7"/>
      <c r="E208" s="10"/>
      <c r="F208" s="19">
        <f>SUM(F206:G207)</f>
        <v>8957.9</v>
      </c>
      <c r="H208" s="8"/>
      <c r="I208" s="11"/>
      <c r="J208" s="5"/>
    </row>
    <row r="209" spans="1:10" ht="15.75" customHeight="1">
      <c r="A209" s="13" t="s">
        <v>22</v>
      </c>
      <c r="B209" s="13" t="s">
        <v>23</v>
      </c>
      <c r="C209" s="13" t="s">
        <v>24</v>
      </c>
      <c r="D209" s="14">
        <v>112292141</v>
      </c>
      <c r="E209" s="10"/>
      <c r="H209" s="8"/>
      <c r="I209" s="11"/>
      <c r="J209" s="5"/>
    </row>
    <row r="212" spans="1:10">
      <c r="A212" s="1" t="s">
        <v>0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3" t="s">
        <v>115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88" t="s">
        <v>0</v>
      </c>
      <c r="B214" s="88" t="s">
        <v>2</v>
      </c>
      <c r="C214" s="88" t="s">
        <v>3</v>
      </c>
      <c r="D214" s="88" t="s">
        <v>4</v>
      </c>
      <c r="E214" s="88" t="s">
        <v>5</v>
      </c>
      <c r="F214" s="88" t="s">
        <v>6</v>
      </c>
      <c r="G214" s="90"/>
      <c r="H214" s="91"/>
      <c r="I214" s="88" t="s">
        <v>7</v>
      </c>
      <c r="J214" s="88" t="s">
        <v>8</v>
      </c>
    </row>
    <row r="215" spans="1:10">
      <c r="A215" s="89"/>
      <c r="B215" s="89"/>
      <c r="C215" s="89"/>
      <c r="D215" s="89"/>
      <c r="E215" s="89"/>
      <c r="F215" s="4" t="s">
        <v>9</v>
      </c>
      <c r="G215" s="4" t="s">
        <v>10</v>
      </c>
      <c r="H215" s="4" t="s">
        <v>11</v>
      </c>
      <c r="I215" s="89"/>
      <c r="J215" s="89"/>
    </row>
    <row r="216" spans="1:10">
      <c r="A216" s="5" t="s">
        <v>1881</v>
      </c>
      <c r="B216" s="6">
        <v>44890.70873082176</v>
      </c>
      <c r="C216" s="5" t="s">
        <v>1858</v>
      </c>
      <c r="D216" s="7"/>
      <c r="E216" s="10"/>
      <c r="F216" s="8">
        <v>4917.1000000000004</v>
      </c>
      <c r="I216" s="11" t="s">
        <v>9</v>
      </c>
      <c r="J216" s="5" t="s">
        <v>1859</v>
      </c>
    </row>
    <row r="217" spans="1:10">
      <c r="A217" s="5" t="s">
        <v>1881</v>
      </c>
      <c r="B217" s="6">
        <v>44890.70873082176</v>
      </c>
      <c r="C217" s="5" t="s">
        <v>1858</v>
      </c>
      <c r="D217" s="7"/>
      <c r="E217" s="10"/>
      <c r="F217" s="8">
        <v>4431.7</v>
      </c>
      <c r="I217" s="11" t="s">
        <v>9</v>
      </c>
      <c r="J217" s="5" t="s">
        <v>1860</v>
      </c>
    </row>
    <row r="218" spans="1:10">
      <c r="A218" s="12" t="s">
        <v>21</v>
      </c>
      <c r="B218" s="3"/>
      <c r="C218" s="3"/>
      <c r="D218" s="7"/>
      <c r="E218" s="10"/>
      <c r="F218" s="19">
        <f>SUM(F216:G217)</f>
        <v>9348.7999999999993</v>
      </c>
      <c r="H218" s="8"/>
      <c r="I218" s="11"/>
      <c r="J218" s="5"/>
    </row>
    <row r="219" spans="1:10" ht="15.75" customHeight="1">
      <c r="A219" s="13" t="s">
        <v>22</v>
      </c>
      <c r="B219" s="13" t="s">
        <v>23</v>
      </c>
      <c r="C219" s="13" t="s">
        <v>24</v>
      </c>
      <c r="D219" s="14">
        <v>112292142</v>
      </c>
      <c r="E219" s="10"/>
      <c r="H219" s="8"/>
      <c r="I219" s="11"/>
      <c r="J219" s="5"/>
    </row>
    <row r="220" spans="1:10">
      <c r="A220" s="5"/>
      <c r="B220" s="6"/>
      <c r="C220" s="5"/>
      <c r="D220" s="7"/>
      <c r="E220" s="10"/>
      <c r="H220" s="8"/>
      <c r="I220" s="11"/>
      <c r="J220" s="5"/>
    </row>
    <row r="222" spans="1:10">
      <c r="A222" s="1" t="s">
        <v>0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3" t="s">
        <v>119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88" t="s">
        <v>0</v>
      </c>
      <c r="B224" s="88" t="s">
        <v>2</v>
      </c>
      <c r="C224" s="88" t="s">
        <v>3</v>
      </c>
      <c r="D224" s="88" t="s">
        <v>4</v>
      </c>
      <c r="E224" s="88" t="s">
        <v>5</v>
      </c>
      <c r="F224" s="88" t="s">
        <v>6</v>
      </c>
      <c r="G224" s="90"/>
      <c r="H224" s="91"/>
      <c r="I224" s="88" t="s">
        <v>7</v>
      </c>
      <c r="J224" s="88" t="s">
        <v>8</v>
      </c>
    </row>
    <row r="225" spans="1:10" ht="15.75" customHeight="1">
      <c r="A225" s="89"/>
      <c r="B225" s="89"/>
      <c r="C225" s="89"/>
      <c r="D225" s="89"/>
      <c r="E225" s="89"/>
      <c r="F225" s="4" t="s">
        <v>9</v>
      </c>
      <c r="G225" s="4" t="s">
        <v>10</v>
      </c>
      <c r="H225" s="4" t="s">
        <v>11</v>
      </c>
      <c r="I225" s="89"/>
      <c r="J225" s="89"/>
    </row>
    <row r="226" spans="1:10">
      <c r="A226" s="15" t="s">
        <v>1383</v>
      </c>
      <c r="B226" s="28"/>
      <c r="C226" s="15"/>
      <c r="D226" s="7"/>
      <c r="E226" s="10"/>
      <c r="F226" s="8"/>
      <c r="I226" s="11"/>
      <c r="J226" s="10"/>
    </row>
    <row r="227" spans="1:10">
      <c r="A227" s="12" t="s">
        <v>21</v>
      </c>
      <c r="B227" s="3"/>
      <c r="C227" s="3"/>
      <c r="D227" s="7"/>
      <c r="E227" s="10"/>
      <c r="H227" s="8"/>
      <c r="I227" s="11"/>
      <c r="J227" s="5"/>
    </row>
    <row r="228" spans="1:10">
      <c r="A228" s="13" t="s">
        <v>22</v>
      </c>
      <c r="B228" s="13" t="s">
        <v>23</v>
      </c>
      <c r="C228" s="13" t="s">
        <v>24</v>
      </c>
      <c r="D228" s="7"/>
      <c r="E228" s="10"/>
      <c r="H228" s="8"/>
      <c r="I228" s="11"/>
      <c r="J228" s="5"/>
    </row>
    <row r="231" spans="1:10">
      <c r="A231" s="1" t="s">
        <v>0</v>
      </c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3" t="s">
        <v>122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88" t="s">
        <v>0</v>
      </c>
      <c r="B233" s="88" t="s">
        <v>2</v>
      </c>
      <c r="C233" s="88" t="s">
        <v>3</v>
      </c>
      <c r="D233" s="88" t="s">
        <v>4</v>
      </c>
      <c r="E233" s="88" t="s">
        <v>5</v>
      </c>
      <c r="F233" s="88" t="s">
        <v>6</v>
      </c>
      <c r="G233" s="90"/>
      <c r="H233" s="91"/>
      <c r="I233" s="88" t="s">
        <v>7</v>
      </c>
      <c r="J233" s="88" t="s">
        <v>8</v>
      </c>
    </row>
    <row r="234" spans="1:10">
      <c r="A234" s="89"/>
      <c r="B234" s="89"/>
      <c r="C234" s="89"/>
      <c r="D234" s="89"/>
      <c r="E234" s="89"/>
      <c r="F234" s="4" t="s">
        <v>9</v>
      </c>
      <c r="G234" s="4" t="s">
        <v>10</v>
      </c>
      <c r="H234" s="4" t="s">
        <v>11</v>
      </c>
      <c r="I234" s="89"/>
      <c r="J234" s="89"/>
    </row>
    <row r="235" spans="1:10">
      <c r="A235" s="5" t="s">
        <v>1882</v>
      </c>
      <c r="B235" s="6">
        <v>44893.366797789349</v>
      </c>
      <c r="C235" s="5" t="s">
        <v>1858</v>
      </c>
      <c r="D235" s="11"/>
      <c r="E235" s="10"/>
      <c r="F235" s="8">
        <v>3444.5</v>
      </c>
      <c r="I235" s="11" t="s">
        <v>9</v>
      </c>
      <c r="J235" s="5" t="s">
        <v>1860</v>
      </c>
    </row>
    <row r="236" spans="1:10">
      <c r="A236" s="12" t="s">
        <v>21</v>
      </c>
      <c r="B236" s="3"/>
      <c r="C236" s="3"/>
      <c r="D236" s="7"/>
      <c r="E236" s="10"/>
      <c r="F236" s="8"/>
      <c r="I236" s="11"/>
      <c r="J236" s="5"/>
    </row>
    <row r="237" spans="1:10" ht="15.75" customHeight="1">
      <c r="A237" s="13" t="s">
        <v>22</v>
      </c>
      <c r="B237" s="13" t="s">
        <v>23</v>
      </c>
      <c r="C237" s="13" t="s">
        <v>24</v>
      </c>
      <c r="D237" s="14">
        <v>112300677</v>
      </c>
      <c r="E237" s="10"/>
      <c r="F237" s="8"/>
      <c r="I237" s="11"/>
      <c r="J237" s="5"/>
    </row>
    <row r="238" spans="1:10">
      <c r="A238" s="5"/>
      <c r="B238" s="6"/>
      <c r="C238" s="5"/>
      <c r="D238" s="7"/>
      <c r="E238" s="10"/>
      <c r="F238" s="8"/>
      <c r="I238" s="11"/>
      <c r="J238" s="5"/>
    </row>
    <row r="239" spans="1:10">
      <c r="A239" s="5"/>
      <c r="B239" s="6"/>
      <c r="C239" s="5"/>
      <c r="D239" s="7"/>
      <c r="E239" s="10"/>
      <c r="F239" s="8"/>
      <c r="I239" s="11"/>
      <c r="J239" s="5"/>
    </row>
    <row r="240" spans="1:10">
      <c r="A240" s="5" t="s">
        <v>1883</v>
      </c>
      <c r="B240" s="6">
        <v>44893.869606469911</v>
      </c>
      <c r="C240" s="5" t="s">
        <v>1858</v>
      </c>
      <c r="D240" s="7"/>
      <c r="E240" s="10"/>
      <c r="F240" s="8">
        <v>34443.599999999999</v>
      </c>
      <c r="I240" s="11" t="s">
        <v>9</v>
      </c>
      <c r="J240" s="5" t="s">
        <v>1859</v>
      </c>
    </row>
    <row r="241" spans="1:10">
      <c r="A241" s="5" t="s">
        <v>1883</v>
      </c>
      <c r="B241" s="6">
        <v>44893.869606469911</v>
      </c>
      <c r="C241" s="5" t="s">
        <v>1858</v>
      </c>
      <c r="D241" s="7"/>
      <c r="E241" s="10"/>
      <c r="F241" s="8">
        <v>2532.1999999999998</v>
      </c>
      <c r="I241" s="11" t="s">
        <v>9</v>
      </c>
      <c r="J241" s="5" t="s">
        <v>1860</v>
      </c>
    </row>
    <row r="242" spans="1:10">
      <c r="A242" s="12" t="s">
        <v>21</v>
      </c>
      <c r="B242" s="3"/>
      <c r="C242" s="3"/>
      <c r="D242" s="7"/>
      <c r="E242" s="10"/>
      <c r="F242" s="70">
        <f>SUM(F240:G241)</f>
        <v>36975.799999999996</v>
      </c>
      <c r="I242" s="11"/>
      <c r="J242" s="5"/>
    </row>
    <row r="243" spans="1:10" ht="15.75" customHeight="1">
      <c r="A243" s="13" t="s">
        <v>22</v>
      </c>
      <c r="B243" s="13" t="s">
        <v>23</v>
      </c>
      <c r="C243" s="13" t="s">
        <v>24</v>
      </c>
      <c r="D243" s="14">
        <v>112308665</v>
      </c>
      <c r="E243" s="10"/>
      <c r="F243" s="8"/>
      <c r="I243" s="11"/>
      <c r="J243" s="5"/>
    </row>
    <row r="246" spans="1:10">
      <c r="A246" s="1" t="s">
        <v>0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3" t="s">
        <v>126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88" t="s">
        <v>0</v>
      </c>
      <c r="B248" s="88" t="s">
        <v>2</v>
      </c>
      <c r="C248" s="88" t="s">
        <v>3</v>
      </c>
      <c r="D248" s="88" t="s">
        <v>4</v>
      </c>
      <c r="E248" s="88" t="s">
        <v>5</v>
      </c>
      <c r="F248" s="88" t="s">
        <v>6</v>
      </c>
      <c r="G248" s="90"/>
      <c r="H248" s="91"/>
      <c r="I248" s="88" t="s">
        <v>7</v>
      </c>
      <c r="J248" s="88" t="s">
        <v>8</v>
      </c>
    </row>
    <row r="249" spans="1:10">
      <c r="A249" s="89"/>
      <c r="B249" s="89"/>
      <c r="C249" s="89"/>
      <c r="D249" s="89"/>
      <c r="E249" s="89"/>
      <c r="F249" s="4" t="s">
        <v>9</v>
      </c>
      <c r="G249" s="4" t="s">
        <v>10</v>
      </c>
      <c r="H249" s="4" t="s">
        <v>11</v>
      </c>
      <c r="I249" s="89"/>
      <c r="J249" s="89"/>
    </row>
    <row r="250" spans="1:10">
      <c r="A250" s="5" t="s">
        <v>1884</v>
      </c>
      <c r="B250" s="6">
        <v>44894.691488310193</v>
      </c>
      <c r="C250" s="5" t="s">
        <v>1858</v>
      </c>
      <c r="D250" s="7"/>
      <c r="E250" s="10"/>
      <c r="F250" s="8">
        <v>3532.5</v>
      </c>
      <c r="I250" s="11" t="s">
        <v>9</v>
      </c>
      <c r="J250" s="5" t="s">
        <v>1860</v>
      </c>
    </row>
    <row r="251" spans="1:10">
      <c r="A251" s="12" t="s">
        <v>21</v>
      </c>
      <c r="B251" s="3"/>
      <c r="C251" s="3"/>
      <c r="D251" s="7"/>
      <c r="E251" s="10"/>
      <c r="H251" s="8"/>
      <c r="I251" s="11"/>
      <c r="J251" s="5"/>
    </row>
    <row r="252" spans="1:10" ht="15.75" customHeight="1">
      <c r="A252" s="13" t="s">
        <v>22</v>
      </c>
      <c r="B252" s="13" t="s">
        <v>23</v>
      </c>
      <c r="C252" s="13" t="s">
        <v>24</v>
      </c>
      <c r="D252" s="14">
        <v>112320833</v>
      </c>
      <c r="E252" s="10"/>
      <c r="H252" s="8"/>
      <c r="I252" s="11"/>
      <c r="J252" s="5"/>
    </row>
    <row r="255" spans="1:10">
      <c r="A255" s="1" t="s">
        <v>0</v>
      </c>
      <c r="B255" s="2"/>
      <c r="C255" s="2"/>
      <c r="D255" s="2"/>
      <c r="E255" s="2"/>
      <c r="F255" s="2"/>
      <c r="G255" s="2"/>
      <c r="H255" s="2"/>
      <c r="I255" s="2"/>
      <c r="J255" s="2"/>
    </row>
    <row r="256" spans="1:10">
      <c r="A256" s="3" t="s">
        <v>131</v>
      </c>
      <c r="B256" s="2"/>
      <c r="C256" s="2"/>
      <c r="D256" s="2"/>
      <c r="E256" s="2"/>
      <c r="F256" s="2"/>
      <c r="G256" s="2"/>
      <c r="H256" s="2"/>
      <c r="I256" s="2"/>
      <c r="J256" s="2"/>
    </row>
    <row r="257" spans="1:10">
      <c r="A257" s="88" t="s">
        <v>0</v>
      </c>
      <c r="B257" s="88" t="s">
        <v>2</v>
      </c>
      <c r="C257" s="88" t="s">
        <v>3</v>
      </c>
      <c r="D257" s="88" t="s">
        <v>4</v>
      </c>
      <c r="E257" s="88" t="s">
        <v>5</v>
      </c>
      <c r="F257" s="88" t="s">
        <v>6</v>
      </c>
      <c r="G257" s="90"/>
      <c r="H257" s="91"/>
      <c r="I257" s="88" t="s">
        <v>7</v>
      </c>
      <c r="J257" s="88" t="s">
        <v>8</v>
      </c>
    </row>
    <row r="258" spans="1:10">
      <c r="A258" s="89"/>
      <c r="B258" s="89"/>
      <c r="C258" s="89"/>
      <c r="D258" s="89"/>
      <c r="E258" s="89"/>
      <c r="F258" s="4" t="s">
        <v>9</v>
      </c>
      <c r="G258" s="4" t="s">
        <v>10</v>
      </c>
      <c r="H258" s="4" t="s">
        <v>11</v>
      </c>
      <c r="I258" s="89"/>
      <c r="J258" s="89"/>
    </row>
    <row r="259" spans="1:10">
      <c r="A259" s="5" t="s">
        <v>1885</v>
      </c>
      <c r="B259" s="6">
        <v>44895.674445405093</v>
      </c>
      <c r="C259" s="5" t="s">
        <v>1858</v>
      </c>
      <c r="D259" s="7"/>
      <c r="E259" s="10"/>
      <c r="F259" s="8">
        <v>2100.3000000000002</v>
      </c>
      <c r="I259" s="11" t="s">
        <v>9</v>
      </c>
      <c r="J259" s="5" t="s">
        <v>1859</v>
      </c>
    </row>
    <row r="260" spans="1:10">
      <c r="A260" s="5" t="s">
        <v>1885</v>
      </c>
      <c r="B260" s="6">
        <v>44895.674445405093</v>
      </c>
      <c r="C260" s="5" t="s">
        <v>1858</v>
      </c>
      <c r="D260" s="7"/>
      <c r="E260" s="10"/>
      <c r="F260" s="8">
        <v>5103.5</v>
      </c>
      <c r="I260" s="11" t="s">
        <v>9</v>
      </c>
      <c r="J260" s="5" t="s">
        <v>1860</v>
      </c>
    </row>
    <row r="261" spans="1:10">
      <c r="A261" s="12" t="s">
        <v>21</v>
      </c>
      <c r="B261" s="3"/>
      <c r="C261" s="3"/>
      <c r="D261" s="7"/>
      <c r="E261" s="10"/>
      <c r="F261" s="19">
        <f>SUM(F259:G260)</f>
        <v>7203.8</v>
      </c>
      <c r="H261" s="8"/>
      <c r="I261" s="11"/>
      <c r="J261" s="5"/>
    </row>
    <row r="262" spans="1:10" ht="15.75" customHeight="1">
      <c r="A262" s="13" t="s">
        <v>22</v>
      </c>
      <c r="B262" s="13" t="s">
        <v>23</v>
      </c>
      <c r="C262" s="13" t="s">
        <v>24</v>
      </c>
      <c r="D262" s="14">
        <v>112325499</v>
      </c>
      <c r="E262" s="10"/>
      <c r="H262" s="8"/>
      <c r="I262" s="11"/>
      <c r="J262" s="5"/>
    </row>
    <row r="265" spans="1:10">
      <c r="A265" s="1" t="s">
        <v>0</v>
      </c>
      <c r="B265" s="2"/>
      <c r="C265" s="2"/>
      <c r="D265" s="2"/>
      <c r="E265" s="2"/>
      <c r="F265" s="2"/>
      <c r="G265" s="2"/>
      <c r="H265" s="2"/>
      <c r="I265" s="2"/>
      <c r="J265" s="2"/>
    </row>
    <row r="266" spans="1:10">
      <c r="A266" s="3" t="s">
        <v>136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88" t="s">
        <v>0</v>
      </c>
      <c r="B267" s="88" t="s">
        <v>2</v>
      </c>
      <c r="C267" s="88" t="s">
        <v>3</v>
      </c>
      <c r="D267" s="88" t="s">
        <v>4</v>
      </c>
      <c r="E267" s="88" t="s">
        <v>5</v>
      </c>
      <c r="F267" s="88" t="s">
        <v>6</v>
      </c>
      <c r="G267" s="90"/>
      <c r="H267" s="91"/>
      <c r="I267" s="88" t="s">
        <v>7</v>
      </c>
      <c r="J267" s="88" t="s">
        <v>8</v>
      </c>
    </row>
    <row r="268" spans="1:10">
      <c r="A268" s="89"/>
      <c r="B268" s="89"/>
      <c r="C268" s="89"/>
      <c r="D268" s="89"/>
      <c r="E268" s="89"/>
      <c r="F268" s="4" t="s">
        <v>9</v>
      </c>
      <c r="G268" s="4" t="s">
        <v>10</v>
      </c>
      <c r="H268" s="4" t="s">
        <v>11</v>
      </c>
      <c r="I268" s="89"/>
      <c r="J268" s="89"/>
    </row>
    <row r="269" spans="1:10">
      <c r="A269" s="5" t="s">
        <v>1886</v>
      </c>
      <c r="B269" s="6">
        <v>44896.848088067127</v>
      </c>
      <c r="C269" s="5" t="s">
        <v>1858</v>
      </c>
      <c r="D269" s="7">
        <v>3029141750</v>
      </c>
      <c r="E269" s="5" t="s">
        <v>1744</v>
      </c>
      <c r="H269" s="8">
        <v>758.4</v>
      </c>
      <c r="I269" s="5" t="s">
        <v>15</v>
      </c>
      <c r="J269" s="5" t="s">
        <v>1860</v>
      </c>
    </row>
    <row r="270" spans="1:10">
      <c r="A270" s="5" t="s">
        <v>1886</v>
      </c>
      <c r="B270" s="6">
        <v>44896.848088067127</v>
      </c>
      <c r="C270" s="5" t="s">
        <v>1858</v>
      </c>
      <c r="D270" s="7"/>
      <c r="E270" s="10"/>
      <c r="F270" s="8">
        <v>26688</v>
      </c>
      <c r="I270" s="11" t="s">
        <v>9</v>
      </c>
      <c r="J270" s="5" t="s">
        <v>1859</v>
      </c>
    </row>
    <row r="271" spans="1:10">
      <c r="A271" s="5" t="s">
        <v>1886</v>
      </c>
      <c r="B271" s="6">
        <v>44896.848088067127</v>
      </c>
      <c r="C271" s="5" t="s">
        <v>1858</v>
      </c>
      <c r="D271" s="7"/>
      <c r="E271" s="10"/>
      <c r="F271" s="8">
        <v>7444.5</v>
      </c>
      <c r="I271" s="11" t="s">
        <v>9</v>
      </c>
      <c r="J271" s="5" t="s">
        <v>1860</v>
      </c>
    </row>
    <row r="272" spans="1:10">
      <c r="A272" s="12" t="s">
        <v>21</v>
      </c>
      <c r="B272" s="3"/>
      <c r="C272" s="3"/>
      <c r="D272" s="7"/>
      <c r="E272" s="10"/>
      <c r="G272" s="8"/>
      <c r="I272" s="11"/>
      <c r="J272" s="5"/>
    </row>
    <row r="273" spans="1:10" ht="15.75" customHeight="1">
      <c r="A273" s="13" t="s">
        <v>22</v>
      </c>
      <c r="B273" s="13" t="s">
        <v>23</v>
      </c>
      <c r="C273" s="13" t="s">
        <v>24</v>
      </c>
      <c r="D273" s="14">
        <v>112325500</v>
      </c>
      <c r="E273" s="10"/>
      <c r="G273" s="8"/>
      <c r="I273" s="11"/>
      <c r="J273" s="5"/>
    </row>
    <row r="276" spans="1:10">
      <c r="A276" s="1" t="s">
        <v>0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3" t="s">
        <v>139</v>
      </c>
      <c r="B277" s="2"/>
      <c r="C277" s="2"/>
      <c r="D277" s="2"/>
      <c r="E277" s="2"/>
      <c r="F277" s="2"/>
      <c r="G277" s="2"/>
      <c r="H277" s="2"/>
      <c r="I277" s="2"/>
      <c r="J277" s="2"/>
    </row>
    <row r="278" spans="1:10">
      <c r="A278" s="88" t="s">
        <v>0</v>
      </c>
      <c r="B278" s="88" t="s">
        <v>2</v>
      </c>
      <c r="C278" s="88" t="s">
        <v>3</v>
      </c>
      <c r="D278" s="88" t="s">
        <v>4</v>
      </c>
      <c r="E278" s="88" t="s">
        <v>5</v>
      </c>
      <c r="F278" s="88" t="s">
        <v>6</v>
      </c>
      <c r="G278" s="90"/>
      <c r="H278" s="91"/>
      <c r="I278" s="88" t="s">
        <v>7</v>
      </c>
      <c r="J278" s="88" t="s">
        <v>8</v>
      </c>
    </row>
    <row r="279" spans="1:10">
      <c r="A279" s="89"/>
      <c r="B279" s="89"/>
      <c r="C279" s="89"/>
      <c r="D279" s="89"/>
      <c r="E279" s="89"/>
      <c r="F279" s="4" t="s">
        <v>9</v>
      </c>
      <c r="G279" s="4" t="s">
        <v>10</v>
      </c>
      <c r="H279" s="4" t="s">
        <v>11</v>
      </c>
      <c r="I279" s="89"/>
      <c r="J279" s="89"/>
    </row>
    <row r="280" spans="1:10">
      <c r="A280" s="5" t="s">
        <v>1887</v>
      </c>
      <c r="B280" s="6">
        <v>44897.757540150473</v>
      </c>
      <c r="C280" s="5" t="s">
        <v>1858</v>
      </c>
      <c r="D280" s="7">
        <v>3031082901</v>
      </c>
      <c r="E280" s="5" t="s">
        <v>1744</v>
      </c>
      <c r="H280" s="8">
        <v>1381.75</v>
      </c>
      <c r="I280" s="5" t="s">
        <v>15</v>
      </c>
      <c r="J280" s="5" t="s">
        <v>1859</v>
      </c>
    </row>
    <row r="281" spans="1:10">
      <c r="A281" s="5" t="s">
        <v>1887</v>
      </c>
      <c r="B281" s="6">
        <v>44897.757540150473</v>
      </c>
      <c r="C281" s="5" t="s">
        <v>1858</v>
      </c>
      <c r="D281" s="9">
        <v>45163079553</v>
      </c>
      <c r="E281" s="10" t="s">
        <v>1862</v>
      </c>
      <c r="H281" s="8">
        <v>369</v>
      </c>
      <c r="I281" s="5" t="s">
        <v>15</v>
      </c>
      <c r="J281" s="5" t="s">
        <v>1859</v>
      </c>
    </row>
    <row r="282" spans="1:10">
      <c r="A282" s="5" t="s">
        <v>1887</v>
      </c>
      <c r="B282" s="6">
        <v>44897.757540150473</v>
      </c>
      <c r="C282" s="5" t="s">
        <v>1858</v>
      </c>
      <c r="D282" s="7"/>
      <c r="E282" s="10"/>
      <c r="F282" s="8">
        <v>2374.8000000000002</v>
      </c>
      <c r="I282" s="11" t="s">
        <v>9</v>
      </c>
      <c r="J282" s="5" t="s">
        <v>1859</v>
      </c>
    </row>
    <row r="283" spans="1:10">
      <c r="A283" s="12" t="s">
        <v>21</v>
      </c>
      <c r="B283" s="3"/>
      <c r="C283" s="3"/>
      <c r="D283" s="7"/>
      <c r="E283" s="10"/>
      <c r="H283" s="8"/>
      <c r="I283" s="11"/>
      <c r="J283" s="10"/>
    </row>
    <row r="284" spans="1:10" ht="15.75" customHeight="1">
      <c r="A284" s="13" t="s">
        <v>22</v>
      </c>
      <c r="B284" s="13" t="s">
        <v>23</v>
      </c>
      <c r="C284" s="13" t="s">
        <v>24</v>
      </c>
      <c r="D284" s="14">
        <v>112325501</v>
      </c>
      <c r="E284" s="10"/>
      <c r="H284" s="8"/>
      <c r="I284" s="11"/>
      <c r="J284" s="10"/>
    </row>
    <row r="285" spans="1:10">
      <c r="A285" s="5"/>
      <c r="B285" s="6"/>
      <c r="C285" s="5"/>
      <c r="D285" s="7"/>
      <c r="E285" s="10"/>
      <c r="H285" s="8"/>
      <c r="I285" s="11"/>
      <c r="J285" s="10"/>
    </row>
    <row r="286" spans="1:10">
      <c r="A286" s="5"/>
      <c r="B286" s="6"/>
      <c r="C286" s="5"/>
      <c r="D286" s="7"/>
      <c r="E286" s="10"/>
      <c r="H286" s="8"/>
      <c r="I286" s="11"/>
      <c r="J286" s="10"/>
    </row>
    <row r="287" spans="1:10">
      <c r="A287" s="1" t="s">
        <v>0</v>
      </c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3" t="s">
        <v>143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88" t="s">
        <v>0</v>
      </c>
      <c r="B289" s="88" t="s">
        <v>2</v>
      </c>
      <c r="C289" s="88" t="s">
        <v>3</v>
      </c>
      <c r="D289" s="88" t="s">
        <v>4</v>
      </c>
      <c r="E289" s="88" t="s">
        <v>5</v>
      </c>
      <c r="F289" s="88" t="s">
        <v>6</v>
      </c>
      <c r="G289" s="90"/>
      <c r="H289" s="91"/>
      <c r="I289" s="88" t="s">
        <v>7</v>
      </c>
      <c r="J289" s="88" t="s">
        <v>8</v>
      </c>
    </row>
    <row r="290" spans="1:10">
      <c r="A290" s="89"/>
      <c r="B290" s="89"/>
      <c r="C290" s="89"/>
      <c r="D290" s="89"/>
      <c r="E290" s="89"/>
      <c r="F290" s="4" t="s">
        <v>9</v>
      </c>
      <c r="G290" s="4" t="s">
        <v>10</v>
      </c>
      <c r="H290" s="4" t="s">
        <v>11</v>
      </c>
      <c r="I290" s="89"/>
      <c r="J290" s="89"/>
    </row>
    <row r="291" spans="1:10">
      <c r="A291" s="5" t="s">
        <v>1888</v>
      </c>
      <c r="B291" s="6">
        <v>44898.802960682871</v>
      </c>
      <c r="C291" s="5" t="s">
        <v>1858</v>
      </c>
      <c r="D291" s="7"/>
      <c r="E291" s="10"/>
      <c r="F291" s="8">
        <v>2382.4</v>
      </c>
      <c r="I291" s="11" t="s">
        <v>9</v>
      </c>
      <c r="J291" s="5" t="s">
        <v>1860</v>
      </c>
    </row>
    <row r="292" spans="1:10">
      <c r="A292" s="12" t="s">
        <v>21</v>
      </c>
      <c r="B292" s="3"/>
      <c r="C292" s="3"/>
      <c r="D292" s="7"/>
      <c r="E292" s="10"/>
      <c r="H292" s="8"/>
      <c r="I292" s="11"/>
      <c r="J292" s="10"/>
    </row>
    <row r="293" spans="1:10" ht="15.75" customHeight="1">
      <c r="A293" s="13" t="s">
        <v>22</v>
      </c>
      <c r="B293" s="13" t="s">
        <v>23</v>
      </c>
      <c r="C293" s="13" t="s">
        <v>24</v>
      </c>
      <c r="D293" s="14">
        <v>112355452</v>
      </c>
      <c r="E293" s="10"/>
      <c r="H293" s="8"/>
      <c r="I293" s="11"/>
      <c r="J293" s="10"/>
    </row>
    <row r="296" spans="1:10">
      <c r="A296" s="1" t="s">
        <v>0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3" t="s">
        <v>146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>
      <c r="A298" s="88" t="s">
        <v>0</v>
      </c>
      <c r="B298" s="88" t="s">
        <v>2</v>
      </c>
      <c r="C298" s="88" t="s">
        <v>3</v>
      </c>
      <c r="D298" s="88" t="s">
        <v>4</v>
      </c>
      <c r="E298" s="88" t="s">
        <v>5</v>
      </c>
      <c r="F298" s="88" t="s">
        <v>6</v>
      </c>
      <c r="G298" s="90"/>
      <c r="H298" s="91"/>
      <c r="I298" s="88" t="s">
        <v>7</v>
      </c>
      <c r="J298" s="88" t="s">
        <v>8</v>
      </c>
    </row>
    <row r="299" spans="1:10">
      <c r="A299" s="89"/>
      <c r="B299" s="89"/>
      <c r="C299" s="89"/>
      <c r="D299" s="89"/>
      <c r="E299" s="89"/>
      <c r="F299" s="4" t="s">
        <v>9</v>
      </c>
      <c r="G299" s="4" t="s">
        <v>10</v>
      </c>
      <c r="H299" s="4" t="s">
        <v>11</v>
      </c>
      <c r="I299" s="89"/>
      <c r="J299" s="89"/>
    </row>
    <row r="300" spans="1:10">
      <c r="A300" s="15" t="s">
        <v>1889</v>
      </c>
      <c r="B300" s="28"/>
      <c r="C300" s="15"/>
      <c r="D300" s="7"/>
      <c r="E300" s="10"/>
      <c r="F300" s="8"/>
      <c r="I300" s="11"/>
      <c r="J300" s="5"/>
    </row>
    <row r="301" spans="1:10">
      <c r="A301" s="12" t="s">
        <v>21</v>
      </c>
      <c r="B301" s="3"/>
      <c r="C301" s="3"/>
      <c r="D301" s="7"/>
      <c r="E301" s="10"/>
      <c r="H301" s="8"/>
      <c r="I301" s="11"/>
      <c r="J301" s="5"/>
    </row>
    <row r="302" spans="1:10">
      <c r="A302" s="13" t="s">
        <v>22</v>
      </c>
      <c r="B302" s="13" t="s">
        <v>23</v>
      </c>
      <c r="C302" s="13" t="s">
        <v>24</v>
      </c>
      <c r="D302" s="7"/>
      <c r="E302" s="10"/>
      <c r="H302" s="8"/>
      <c r="I302" s="11"/>
      <c r="J302" s="5"/>
    </row>
    <row r="304" spans="1:10">
      <c r="A304" s="1" t="s">
        <v>0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3" t="s">
        <v>146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88" t="s">
        <v>0</v>
      </c>
      <c r="B306" s="88" t="s">
        <v>2</v>
      </c>
      <c r="C306" s="88" t="s">
        <v>3</v>
      </c>
      <c r="D306" s="88" t="s">
        <v>4</v>
      </c>
      <c r="E306" s="88" t="s">
        <v>5</v>
      </c>
      <c r="F306" s="88" t="s">
        <v>6</v>
      </c>
      <c r="G306" s="90"/>
      <c r="H306" s="91"/>
      <c r="I306" s="88" t="s">
        <v>7</v>
      </c>
      <c r="J306" s="88" t="s">
        <v>8</v>
      </c>
    </row>
    <row r="307" spans="1:10">
      <c r="A307" s="89"/>
      <c r="B307" s="89"/>
      <c r="C307" s="89"/>
      <c r="D307" s="89"/>
      <c r="E307" s="89"/>
      <c r="F307" s="4" t="s">
        <v>9</v>
      </c>
      <c r="G307" s="4" t="s">
        <v>10</v>
      </c>
      <c r="H307" s="4" t="s">
        <v>11</v>
      </c>
      <c r="I307" s="89"/>
      <c r="J307" s="89"/>
    </row>
    <row r="308" spans="1:10">
      <c r="A308" s="5" t="s">
        <v>1890</v>
      </c>
      <c r="B308" s="6">
        <v>44900.820539456021</v>
      </c>
      <c r="C308" s="5" t="s">
        <v>1858</v>
      </c>
      <c r="D308" s="7"/>
      <c r="E308" s="10"/>
      <c r="F308" s="8">
        <v>4244.3999999999996</v>
      </c>
      <c r="I308" s="11" t="s">
        <v>9</v>
      </c>
      <c r="J308" s="5" t="s">
        <v>1860</v>
      </c>
    </row>
    <row r="309" spans="1:10">
      <c r="A309" s="12" t="s">
        <v>21</v>
      </c>
      <c r="B309" s="3"/>
      <c r="C309" s="3"/>
      <c r="D309" s="7"/>
      <c r="E309" s="10"/>
      <c r="H309" s="8"/>
      <c r="I309" s="11"/>
      <c r="J309" s="5"/>
    </row>
    <row r="310" spans="1:10" ht="15.75" customHeight="1">
      <c r="A310" s="13" t="s">
        <v>22</v>
      </c>
      <c r="B310" s="13" t="s">
        <v>23</v>
      </c>
      <c r="C310" s="13" t="s">
        <v>24</v>
      </c>
      <c r="D310" s="14">
        <v>112362782</v>
      </c>
      <c r="E310" s="10"/>
      <c r="H310" s="8"/>
      <c r="I310" s="11"/>
      <c r="J310" s="5"/>
    </row>
    <row r="313" spans="1:10">
      <c r="A313" s="1" t="s">
        <v>0</v>
      </c>
      <c r="B313" s="2"/>
      <c r="C313" s="2"/>
      <c r="D313" s="2"/>
      <c r="E313" s="2"/>
      <c r="F313" s="2"/>
      <c r="G313" s="2"/>
      <c r="H313" s="2"/>
      <c r="I313" s="2"/>
      <c r="J313" s="2"/>
    </row>
    <row r="314" spans="1:10">
      <c r="A314" s="3" t="s">
        <v>152</v>
      </c>
      <c r="B314" s="2"/>
      <c r="C314" s="2"/>
      <c r="D314" s="2"/>
      <c r="E314" s="2"/>
      <c r="F314" s="2"/>
      <c r="G314" s="2"/>
      <c r="H314" s="2"/>
      <c r="I314" s="2"/>
      <c r="J314" s="2"/>
    </row>
    <row r="315" spans="1:10">
      <c r="A315" s="88" t="s">
        <v>0</v>
      </c>
      <c r="B315" s="88" t="s">
        <v>2</v>
      </c>
      <c r="C315" s="88" t="s">
        <v>3</v>
      </c>
      <c r="D315" s="88" t="s">
        <v>4</v>
      </c>
      <c r="E315" s="88" t="s">
        <v>5</v>
      </c>
      <c r="F315" s="88" t="s">
        <v>6</v>
      </c>
      <c r="G315" s="90"/>
      <c r="H315" s="91"/>
      <c r="I315" s="88" t="s">
        <v>7</v>
      </c>
      <c r="J315" s="88" t="s">
        <v>8</v>
      </c>
    </row>
    <row r="316" spans="1:10">
      <c r="A316" s="89"/>
      <c r="B316" s="89"/>
      <c r="C316" s="89"/>
      <c r="D316" s="89"/>
      <c r="E316" s="89"/>
      <c r="F316" s="4" t="s">
        <v>9</v>
      </c>
      <c r="G316" s="4" t="s">
        <v>10</v>
      </c>
      <c r="H316" s="4" t="s">
        <v>11</v>
      </c>
      <c r="I316" s="89"/>
      <c r="J316" s="89"/>
    </row>
    <row r="317" spans="1:10">
      <c r="A317" s="5" t="s">
        <v>1891</v>
      </c>
      <c r="B317" s="6">
        <v>44901.688155868047</v>
      </c>
      <c r="C317" s="5" t="s">
        <v>1858</v>
      </c>
      <c r="D317" s="7"/>
      <c r="E317" s="10"/>
      <c r="F317" s="8">
        <v>7598.6</v>
      </c>
      <c r="I317" s="11" t="s">
        <v>9</v>
      </c>
      <c r="J317" s="5" t="s">
        <v>1859</v>
      </c>
    </row>
    <row r="318" spans="1:10">
      <c r="A318" s="5" t="s">
        <v>1891</v>
      </c>
      <c r="B318" s="6">
        <v>44901.688155868047</v>
      </c>
      <c r="C318" s="5" t="s">
        <v>1858</v>
      </c>
      <c r="D318" s="7"/>
      <c r="E318" s="10"/>
      <c r="F318" s="8">
        <v>5252</v>
      </c>
      <c r="I318" s="11" t="s">
        <v>9</v>
      </c>
      <c r="J318" s="5" t="s">
        <v>1860</v>
      </c>
    </row>
    <row r="319" spans="1:10">
      <c r="A319" s="12" t="s">
        <v>21</v>
      </c>
      <c r="B319" s="3"/>
      <c r="C319" s="3"/>
      <c r="D319" s="7"/>
      <c r="E319" s="10"/>
      <c r="F319" s="19">
        <f>SUM(F317:G318)</f>
        <v>12850.6</v>
      </c>
      <c r="H319" s="8"/>
      <c r="I319" s="11"/>
      <c r="J319" s="10"/>
    </row>
    <row r="320" spans="1:10" ht="15.75" customHeight="1">
      <c r="A320" s="13" t="s">
        <v>22</v>
      </c>
      <c r="B320" s="13" t="s">
        <v>23</v>
      </c>
      <c r="C320" s="13" t="s">
        <v>24</v>
      </c>
      <c r="D320" s="14">
        <v>112370499</v>
      </c>
      <c r="E320" s="10"/>
      <c r="H320" s="8"/>
      <c r="I320" s="11"/>
      <c r="J320" s="10"/>
    </row>
    <row r="323" spans="1:10">
      <c r="A323" s="1" t="s">
        <v>0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3" t="s">
        <v>155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88" t="s">
        <v>0</v>
      </c>
      <c r="B325" s="88" t="s">
        <v>2</v>
      </c>
      <c r="C325" s="88" t="s">
        <v>3</v>
      </c>
      <c r="D325" s="88" t="s">
        <v>4</v>
      </c>
      <c r="E325" s="88" t="s">
        <v>5</v>
      </c>
      <c r="F325" s="88" t="s">
        <v>6</v>
      </c>
      <c r="G325" s="90"/>
      <c r="H325" s="91"/>
      <c r="I325" s="88" t="s">
        <v>7</v>
      </c>
      <c r="J325" s="88" t="s">
        <v>8</v>
      </c>
    </row>
    <row r="326" spans="1:10">
      <c r="A326" s="89"/>
      <c r="B326" s="89"/>
      <c r="C326" s="89"/>
      <c r="D326" s="89"/>
      <c r="E326" s="89"/>
      <c r="F326" s="4" t="s">
        <v>9</v>
      </c>
      <c r="G326" s="4" t="s">
        <v>10</v>
      </c>
      <c r="H326" s="4" t="s">
        <v>11</v>
      </c>
      <c r="I326" s="89"/>
      <c r="J326" s="89"/>
    </row>
    <row r="327" spans="1:10">
      <c r="A327" s="5" t="s">
        <v>1892</v>
      </c>
      <c r="B327" s="6">
        <v>44902.831892997689</v>
      </c>
      <c r="C327" s="5" t="s">
        <v>1858</v>
      </c>
      <c r="D327" s="7"/>
      <c r="E327" s="10"/>
      <c r="F327" s="8">
        <v>2874.4</v>
      </c>
      <c r="I327" s="11" t="s">
        <v>9</v>
      </c>
      <c r="J327" s="5" t="s">
        <v>1859</v>
      </c>
    </row>
    <row r="328" spans="1:10">
      <c r="A328" s="5" t="s">
        <v>1892</v>
      </c>
      <c r="B328" s="6">
        <v>44902.831892997689</v>
      </c>
      <c r="C328" s="5" t="s">
        <v>1858</v>
      </c>
      <c r="D328" s="7"/>
      <c r="E328" s="10"/>
      <c r="F328" s="8">
        <v>5670.6</v>
      </c>
      <c r="I328" s="11" t="s">
        <v>9</v>
      </c>
      <c r="J328" s="5" t="s">
        <v>1860</v>
      </c>
    </row>
    <row r="329" spans="1:10">
      <c r="A329" s="12" t="s">
        <v>21</v>
      </c>
      <c r="B329" s="3"/>
      <c r="C329" s="3"/>
      <c r="D329" s="7"/>
      <c r="E329" s="10"/>
      <c r="F329" s="19">
        <f>SUM(F327:G328)</f>
        <v>8545</v>
      </c>
      <c r="H329" s="8"/>
      <c r="I329" s="11"/>
      <c r="J329" s="5"/>
    </row>
    <row r="330" spans="1:10" ht="15.75" customHeight="1">
      <c r="A330" s="13" t="s">
        <v>22</v>
      </c>
      <c r="B330" s="13" t="s">
        <v>23</v>
      </c>
      <c r="C330" s="13" t="s">
        <v>24</v>
      </c>
      <c r="D330" s="14">
        <v>112373785</v>
      </c>
      <c r="E330" s="10"/>
      <c r="H330" s="8"/>
      <c r="I330" s="11"/>
      <c r="J330" s="5"/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159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88" t="s">
        <v>0</v>
      </c>
      <c r="B335" s="88" t="s">
        <v>2</v>
      </c>
      <c r="C335" s="88" t="s">
        <v>3</v>
      </c>
      <c r="D335" s="88" t="s">
        <v>4</v>
      </c>
      <c r="E335" s="88" t="s">
        <v>5</v>
      </c>
      <c r="F335" s="88" t="s">
        <v>6</v>
      </c>
      <c r="G335" s="90"/>
      <c r="H335" s="91"/>
      <c r="I335" s="88" t="s">
        <v>7</v>
      </c>
      <c r="J335" s="88" t="s">
        <v>8</v>
      </c>
    </row>
    <row r="336" spans="1:10">
      <c r="A336" s="89"/>
      <c r="B336" s="89"/>
      <c r="C336" s="89"/>
      <c r="D336" s="89"/>
      <c r="E336" s="89"/>
      <c r="F336" s="4" t="s">
        <v>9</v>
      </c>
      <c r="G336" s="4" t="s">
        <v>10</v>
      </c>
      <c r="H336" s="4" t="s">
        <v>11</v>
      </c>
      <c r="I336" s="89"/>
      <c r="J336" s="89"/>
    </row>
    <row r="337" spans="1:10">
      <c r="A337" s="5" t="s">
        <v>1893</v>
      </c>
      <c r="B337" s="6">
        <v>44903.715467164351</v>
      </c>
      <c r="C337" s="5" t="s">
        <v>1858</v>
      </c>
      <c r="D337" s="7"/>
      <c r="E337" s="10"/>
      <c r="F337" s="8">
        <v>2756.7</v>
      </c>
      <c r="I337" s="11" t="s">
        <v>9</v>
      </c>
      <c r="J337" s="5" t="s">
        <v>1859</v>
      </c>
    </row>
    <row r="338" spans="1:10">
      <c r="A338" s="5" t="s">
        <v>1893</v>
      </c>
      <c r="B338" s="6">
        <v>44903.715467164351</v>
      </c>
      <c r="C338" s="5" t="s">
        <v>1858</v>
      </c>
      <c r="D338" s="7"/>
      <c r="E338" s="10"/>
      <c r="F338" s="8">
        <v>7389.5</v>
      </c>
      <c r="I338" s="11" t="s">
        <v>9</v>
      </c>
      <c r="J338" s="5" t="s">
        <v>1860</v>
      </c>
    </row>
    <row r="339" spans="1:10">
      <c r="A339" s="12" t="s">
        <v>21</v>
      </c>
      <c r="B339" s="3"/>
      <c r="C339" s="3"/>
      <c r="D339" s="7"/>
      <c r="E339" s="10"/>
      <c r="F339" s="19">
        <f>SUM(F337:G338)</f>
        <v>10146.200000000001</v>
      </c>
      <c r="H339" s="8"/>
      <c r="I339" s="11"/>
      <c r="J339" s="10"/>
    </row>
    <row r="340" spans="1:10" ht="15.75" customHeight="1">
      <c r="A340" s="13" t="s">
        <v>22</v>
      </c>
      <c r="B340" s="13" t="s">
        <v>23</v>
      </c>
      <c r="C340" s="13" t="s">
        <v>24</v>
      </c>
      <c r="D340" s="14">
        <v>112387968</v>
      </c>
      <c r="E340" s="10"/>
      <c r="H340" s="8"/>
      <c r="I340" s="11"/>
      <c r="J340" s="10"/>
    </row>
    <row r="343" spans="1:10">
      <c r="A343" s="1" t="s">
        <v>0</v>
      </c>
      <c r="B343" s="2"/>
      <c r="C343" s="2"/>
      <c r="D343" s="2"/>
      <c r="E343" s="2"/>
      <c r="F343" s="2"/>
      <c r="G343" s="2"/>
      <c r="H343" s="2"/>
      <c r="I343" s="2"/>
      <c r="J343" s="2"/>
    </row>
    <row r="344" spans="1:10">
      <c r="A344" s="3" t="s">
        <v>162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88" t="s">
        <v>0</v>
      </c>
      <c r="B345" s="88" t="s">
        <v>2</v>
      </c>
      <c r="C345" s="88" t="s">
        <v>3</v>
      </c>
      <c r="D345" s="88" t="s">
        <v>4</v>
      </c>
      <c r="E345" s="88" t="s">
        <v>5</v>
      </c>
      <c r="F345" s="88" t="s">
        <v>6</v>
      </c>
      <c r="G345" s="90"/>
      <c r="H345" s="91"/>
      <c r="I345" s="88" t="s">
        <v>7</v>
      </c>
      <c r="J345" s="88" t="s">
        <v>8</v>
      </c>
    </row>
    <row r="346" spans="1:10">
      <c r="A346" s="89"/>
      <c r="B346" s="89"/>
      <c r="C346" s="89"/>
      <c r="D346" s="89"/>
      <c r="E346" s="89"/>
      <c r="F346" s="4" t="s">
        <v>9</v>
      </c>
      <c r="G346" s="4" t="s">
        <v>10</v>
      </c>
      <c r="H346" s="4" t="s">
        <v>11</v>
      </c>
      <c r="I346" s="89"/>
      <c r="J346" s="89"/>
    </row>
    <row r="347" spans="1:10">
      <c r="A347" s="5" t="s">
        <v>1894</v>
      </c>
      <c r="B347" s="6">
        <v>44904.692930960649</v>
      </c>
      <c r="C347" s="5" t="s">
        <v>1858</v>
      </c>
      <c r="F347" s="8">
        <v>11879.8</v>
      </c>
      <c r="I347" s="11" t="s">
        <v>9</v>
      </c>
      <c r="J347" s="5" t="s">
        <v>1859</v>
      </c>
    </row>
    <row r="348" spans="1:10">
      <c r="A348" s="5" t="s">
        <v>1894</v>
      </c>
      <c r="B348" s="6">
        <v>44904.692930960649</v>
      </c>
      <c r="C348" s="5" t="s">
        <v>1858</v>
      </c>
      <c r="F348" s="8">
        <v>4873.7</v>
      </c>
      <c r="I348" s="11" t="s">
        <v>9</v>
      </c>
      <c r="J348" s="5" t="s">
        <v>1860</v>
      </c>
    </row>
    <row r="349" spans="1:10">
      <c r="A349" s="12" t="s">
        <v>21</v>
      </c>
      <c r="B349" s="3"/>
      <c r="C349" s="3"/>
      <c r="F349" s="71">
        <f>SUM(F347:F348)</f>
        <v>16753.5</v>
      </c>
      <c r="I349" s="11"/>
      <c r="J349" s="5"/>
    </row>
    <row r="350" spans="1:10" ht="15.75" customHeight="1">
      <c r="A350" s="13" t="s">
        <v>22</v>
      </c>
      <c r="B350" s="13" t="s">
        <v>23</v>
      </c>
      <c r="C350" s="13" t="s">
        <v>24</v>
      </c>
      <c r="D350" s="14">
        <v>112387969</v>
      </c>
    </row>
    <row r="353" spans="1:10">
      <c r="A353" s="5" t="s">
        <v>1895</v>
      </c>
      <c r="B353" s="6">
        <v>44905.527843900461</v>
      </c>
      <c r="C353" s="5" t="s">
        <v>1858</v>
      </c>
      <c r="F353" s="8">
        <v>1884.7</v>
      </c>
      <c r="I353" s="11" t="s">
        <v>9</v>
      </c>
      <c r="J353" s="5" t="s">
        <v>1859</v>
      </c>
    </row>
    <row r="354" spans="1:10">
      <c r="A354" s="5" t="s">
        <v>1895</v>
      </c>
      <c r="B354" s="6">
        <v>44905.527843900461</v>
      </c>
      <c r="C354" s="5" t="s">
        <v>1858</v>
      </c>
      <c r="F354" s="8">
        <v>2467.4</v>
      </c>
      <c r="I354" s="11" t="s">
        <v>9</v>
      </c>
      <c r="J354" s="5" t="s">
        <v>1860</v>
      </c>
    </row>
    <row r="355" spans="1:10">
      <c r="A355" s="12" t="s">
        <v>21</v>
      </c>
      <c r="B355" s="3"/>
      <c r="C355" s="3"/>
      <c r="F355" s="42">
        <f>SUM(F353:F354)</f>
        <v>4352.1000000000004</v>
      </c>
    </row>
    <row r="356" spans="1:10">
      <c r="A356" s="13" t="s">
        <v>22</v>
      </c>
      <c r="B356" s="13" t="s">
        <v>23</v>
      </c>
      <c r="C356" s="13" t="s">
        <v>24</v>
      </c>
    </row>
    <row r="357" spans="1:10" ht="15.75" customHeight="1">
      <c r="D357" s="14">
        <v>112387970</v>
      </c>
    </row>
    <row r="359" spans="1:10">
      <c r="A359" s="1" t="s">
        <v>0</v>
      </c>
      <c r="B359" s="2"/>
      <c r="C359" s="2"/>
      <c r="D359" s="2"/>
      <c r="E359" s="2"/>
      <c r="F359" s="2"/>
      <c r="G359" s="2"/>
      <c r="H359" s="2"/>
      <c r="I359" s="2"/>
      <c r="J359" s="2"/>
    </row>
    <row r="360" spans="1:10">
      <c r="A360" s="3" t="s">
        <v>167</v>
      </c>
      <c r="B360" s="2"/>
      <c r="C360" s="2"/>
      <c r="D360" s="2"/>
      <c r="E360" s="2"/>
      <c r="F360" s="2"/>
      <c r="G360" s="2"/>
      <c r="H360" s="2"/>
      <c r="I360" s="2"/>
      <c r="J360" s="2"/>
    </row>
    <row r="361" spans="1:10">
      <c r="A361" s="88" t="s">
        <v>0</v>
      </c>
      <c r="B361" s="88" t="s">
        <v>2</v>
      </c>
      <c r="C361" s="88" t="s">
        <v>3</v>
      </c>
      <c r="D361" s="88" t="s">
        <v>4</v>
      </c>
      <c r="E361" s="88" t="s">
        <v>5</v>
      </c>
      <c r="F361" s="88" t="s">
        <v>6</v>
      </c>
      <c r="G361" s="90"/>
      <c r="H361" s="91"/>
      <c r="I361" s="88" t="s">
        <v>7</v>
      </c>
      <c r="J361" s="88" t="s">
        <v>8</v>
      </c>
    </row>
    <row r="362" spans="1:10">
      <c r="A362" s="89"/>
      <c r="B362" s="89"/>
      <c r="C362" s="89"/>
      <c r="D362" s="89"/>
      <c r="E362" s="89"/>
      <c r="F362" s="4" t="s">
        <v>9</v>
      </c>
      <c r="G362" s="4" t="s">
        <v>10</v>
      </c>
      <c r="H362" s="4" t="s">
        <v>11</v>
      </c>
      <c r="I362" s="89"/>
      <c r="J362" s="89"/>
    </row>
    <row r="363" spans="1:10">
      <c r="A363" s="5" t="s">
        <v>1896</v>
      </c>
      <c r="B363" s="6">
        <v>44907.650995995369</v>
      </c>
      <c r="C363" s="5" t="s">
        <v>1858</v>
      </c>
      <c r="F363" s="8">
        <v>1531.8</v>
      </c>
      <c r="I363" s="11" t="s">
        <v>9</v>
      </c>
      <c r="J363" s="5" t="s">
        <v>1859</v>
      </c>
    </row>
    <row r="364" spans="1:10">
      <c r="A364" s="5" t="s">
        <v>1896</v>
      </c>
      <c r="B364" s="6">
        <v>44907.650995995369</v>
      </c>
      <c r="C364" s="5" t="s">
        <v>1858</v>
      </c>
      <c r="F364" s="8">
        <v>4039.9</v>
      </c>
      <c r="I364" s="11" t="s">
        <v>9</v>
      </c>
      <c r="J364" s="5" t="s">
        <v>1860</v>
      </c>
    </row>
    <row r="365" spans="1:10">
      <c r="A365" s="12" t="s">
        <v>21</v>
      </c>
      <c r="B365" s="3"/>
      <c r="C365" s="3"/>
      <c r="F365" s="42">
        <f>SUM(F363:F364)</f>
        <v>5571.7</v>
      </c>
    </row>
    <row r="366" spans="1:10" ht="15.75" customHeight="1">
      <c r="A366" s="13" t="s">
        <v>22</v>
      </c>
      <c r="B366" s="13" t="s">
        <v>23</v>
      </c>
      <c r="C366" s="13" t="s">
        <v>24</v>
      </c>
      <c r="D366" s="14">
        <v>112399623</v>
      </c>
    </row>
    <row r="369" spans="1:10">
      <c r="A369" s="1" t="s">
        <v>0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3" t="s">
        <v>171</v>
      </c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A371" s="88" t="s">
        <v>0</v>
      </c>
      <c r="B371" s="88" t="s">
        <v>2</v>
      </c>
      <c r="C371" s="88" t="s">
        <v>3</v>
      </c>
      <c r="D371" s="88" t="s">
        <v>4</v>
      </c>
      <c r="E371" s="88" t="s">
        <v>5</v>
      </c>
      <c r="F371" s="88" t="s">
        <v>6</v>
      </c>
      <c r="G371" s="90"/>
      <c r="H371" s="91"/>
      <c r="I371" s="88" t="s">
        <v>7</v>
      </c>
      <c r="J371" s="88" t="s">
        <v>8</v>
      </c>
    </row>
    <row r="372" spans="1:10">
      <c r="A372" s="89"/>
      <c r="B372" s="89"/>
      <c r="C372" s="89"/>
      <c r="D372" s="89"/>
      <c r="E372" s="89"/>
      <c r="F372" s="4" t="s">
        <v>9</v>
      </c>
      <c r="G372" s="4" t="s">
        <v>10</v>
      </c>
      <c r="H372" s="4" t="s">
        <v>11</v>
      </c>
      <c r="I372" s="89"/>
      <c r="J372" s="89"/>
    </row>
    <row r="373" spans="1:10">
      <c r="A373" s="5" t="s">
        <v>1897</v>
      </c>
      <c r="B373" s="6">
        <v>44908.698172418983</v>
      </c>
      <c r="C373" s="5" t="s">
        <v>1858</v>
      </c>
      <c r="D373" s="7">
        <v>3040717569</v>
      </c>
      <c r="E373" s="5" t="s">
        <v>1744</v>
      </c>
      <c r="H373" s="8">
        <v>9063</v>
      </c>
      <c r="I373" s="5" t="s">
        <v>15</v>
      </c>
      <c r="J373" s="5" t="s">
        <v>1859</v>
      </c>
    </row>
    <row r="374" spans="1:10">
      <c r="A374" s="5" t="s">
        <v>1897</v>
      </c>
      <c r="B374" s="6">
        <v>44908.698172418983</v>
      </c>
      <c r="C374" s="5" t="s">
        <v>1858</v>
      </c>
      <c r="D374" s="7"/>
      <c r="E374" s="10"/>
      <c r="F374" s="8">
        <v>4244</v>
      </c>
      <c r="I374" s="11" t="s">
        <v>9</v>
      </c>
      <c r="J374" s="5" t="s">
        <v>1859</v>
      </c>
    </row>
    <row r="375" spans="1:10">
      <c r="A375" s="5" t="s">
        <v>1897</v>
      </c>
      <c r="B375" s="6">
        <v>44908.698172418983</v>
      </c>
      <c r="C375" s="5" t="s">
        <v>1858</v>
      </c>
      <c r="F375" s="8">
        <v>2744.8</v>
      </c>
      <c r="I375" s="11" t="s">
        <v>9</v>
      </c>
      <c r="J375" s="5" t="s">
        <v>1860</v>
      </c>
    </row>
    <row r="376" spans="1:10">
      <c r="A376" s="12" t="s">
        <v>21</v>
      </c>
      <c r="B376" s="3"/>
      <c r="C376" s="3"/>
      <c r="F376" s="42">
        <f>SUM(F374:F375)</f>
        <v>6988.8</v>
      </c>
    </row>
    <row r="377" spans="1:10" ht="15.75" customHeight="1">
      <c r="A377" s="13" t="s">
        <v>22</v>
      </c>
      <c r="B377" s="13" t="s">
        <v>23</v>
      </c>
      <c r="C377" s="13" t="s">
        <v>24</v>
      </c>
      <c r="D377" s="14">
        <v>112413041</v>
      </c>
    </row>
    <row r="380" spans="1:10">
      <c r="A380" s="1" t="s">
        <v>0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3" t="s">
        <v>174</v>
      </c>
      <c r="B381" s="2"/>
      <c r="C381" s="2"/>
      <c r="D381" s="2"/>
      <c r="E381" s="2"/>
      <c r="F381" s="2"/>
      <c r="G381" s="2"/>
      <c r="H381" s="2"/>
      <c r="I381" s="2"/>
      <c r="J381" s="2"/>
    </row>
    <row r="382" spans="1:10">
      <c r="A382" s="88" t="s">
        <v>0</v>
      </c>
      <c r="B382" s="88" t="s">
        <v>2</v>
      </c>
      <c r="C382" s="88" t="s">
        <v>3</v>
      </c>
      <c r="D382" s="88" t="s">
        <v>4</v>
      </c>
      <c r="E382" s="88" t="s">
        <v>5</v>
      </c>
      <c r="F382" s="88" t="s">
        <v>6</v>
      </c>
      <c r="G382" s="90"/>
      <c r="H382" s="91"/>
      <c r="I382" s="88" t="s">
        <v>7</v>
      </c>
      <c r="J382" s="88" t="s">
        <v>8</v>
      </c>
    </row>
    <row r="383" spans="1:10">
      <c r="A383" s="89"/>
      <c r="B383" s="89"/>
      <c r="C383" s="89"/>
      <c r="D383" s="89"/>
      <c r="E383" s="89"/>
      <c r="F383" s="4" t="s">
        <v>9</v>
      </c>
      <c r="G383" s="4" t="s">
        <v>10</v>
      </c>
      <c r="H383" s="4" t="s">
        <v>11</v>
      </c>
      <c r="I383" s="89"/>
      <c r="J383" s="89"/>
    </row>
    <row r="384" spans="1:10">
      <c r="A384" s="5" t="s">
        <v>1898</v>
      </c>
      <c r="B384" s="6">
        <v>44909.768015208327</v>
      </c>
      <c r="C384" s="5" t="s">
        <v>1858</v>
      </c>
      <c r="D384" s="7"/>
      <c r="E384" s="10"/>
      <c r="F384" s="8">
        <v>27172.400000000001</v>
      </c>
      <c r="I384" s="11" t="s">
        <v>9</v>
      </c>
      <c r="J384" s="5" t="s">
        <v>1859</v>
      </c>
    </row>
    <row r="385" spans="1:10">
      <c r="A385" s="5" t="s">
        <v>1898</v>
      </c>
      <c r="B385" s="6">
        <v>44909.768015208327</v>
      </c>
      <c r="C385" s="5" t="s">
        <v>1858</v>
      </c>
      <c r="D385" s="7"/>
      <c r="E385" s="10"/>
      <c r="F385" s="8">
        <v>6289</v>
      </c>
      <c r="I385" s="11" t="s">
        <v>9</v>
      </c>
      <c r="J385" s="5" t="s">
        <v>1860</v>
      </c>
    </row>
    <row r="386" spans="1:10">
      <c r="A386" s="12" t="s">
        <v>21</v>
      </c>
      <c r="B386" s="3"/>
      <c r="C386" s="3"/>
      <c r="D386" s="7"/>
      <c r="E386" s="10"/>
      <c r="F386" s="19">
        <f>SUM(F384:G385)</f>
        <v>33461.4</v>
      </c>
      <c r="H386" s="8"/>
      <c r="I386" s="11"/>
      <c r="J386" s="5"/>
    </row>
    <row r="387" spans="1:10" ht="15.75" customHeight="1">
      <c r="A387" s="13" t="s">
        <v>22</v>
      </c>
      <c r="B387" s="13" t="s">
        <v>23</v>
      </c>
      <c r="C387" s="13" t="s">
        <v>24</v>
      </c>
      <c r="D387" s="14">
        <v>112414960</v>
      </c>
      <c r="E387" s="10"/>
      <c r="H387" s="8"/>
      <c r="I387" s="11"/>
      <c r="J387" s="5"/>
    </row>
    <row r="390" spans="1:10">
      <c r="A390" s="1" t="s">
        <v>0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3" t="s">
        <v>178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88" t="s">
        <v>0</v>
      </c>
      <c r="B392" s="88" t="s">
        <v>2</v>
      </c>
      <c r="C392" s="88" t="s">
        <v>3</v>
      </c>
      <c r="D392" s="88" t="s">
        <v>4</v>
      </c>
      <c r="E392" s="88" t="s">
        <v>5</v>
      </c>
      <c r="F392" s="88" t="s">
        <v>6</v>
      </c>
      <c r="G392" s="90"/>
      <c r="H392" s="91"/>
      <c r="I392" s="88" t="s">
        <v>7</v>
      </c>
      <c r="J392" s="88" t="s">
        <v>8</v>
      </c>
    </row>
    <row r="393" spans="1:10">
      <c r="A393" s="89"/>
      <c r="B393" s="89"/>
      <c r="C393" s="89"/>
      <c r="D393" s="89"/>
      <c r="E393" s="89"/>
      <c r="F393" s="4" t="s">
        <v>9</v>
      </c>
      <c r="G393" s="4" t="s">
        <v>10</v>
      </c>
      <c r="H393" s="4" t="s">
        <v>11</v>
      </c>
      <c r="I393" s="89"/>
      <c r="J393" s="89"/>
    </row>
    <row r="394" spans="1:10">
      <c r="A394" s="5" t="s">
        <v>1899</v>
      </c>
      <c r="B394" s="6">
        <v>44910.709989664349</v>
      </c>
      <c r="C394" s="5" t="s">
        <v>1858</v>
      </c>
      <c r="D394" s="7"/>
      <c r="E394" s="10"/>
      <c r="F394" s="8">
        <v>4500.2</v>
      </c>
      <c r="I394" s="11" t="s">
        <v>9</v>
      </c>
      <c r="J394" s="5" t="s">
        <v>1859</v>
      </c>
    </row>
    <row r="395" spans="1:10">
      <c r="A395" s="5" t="s">
        <v>1899</v>
      </c>
      <c r="B395" s="6">
        <v>44910.709989664349</v>
      </c>
      <c r="C395" s="5" t="s">
        <v>1858</v>
      </c>
      <c r="D395" s="7"/>
      <c r="E395" s="10"/>
      <c r="F395" s="8">
        <v>5287.7</v>
      </c>
      <c r="I395" s="11" t="s">
        <v>9</v>
      </c>
      <c r="J395" s="5" t="s">
        <v>1860</v>
      </c>
    </row>
    <row r="396" spans="1:10">
      <c r="A396" s="12" t="s">
        <v>21</v>
      </c>
      <c r="B396" s="3"/>
      <c r="C396" s="3"/>
      <c r="D396" s="7"/>
      <c r="E396" s="10"/>
      <c r="F396" s="19">
        <f>SUM(F394:G395)</f>
        <v>9787.9</v>
      </c>
      <c r="H396" s="8"/>
      <c r="I396" s="11"/>
      <c r="J396" s="10"/>
    </row>
    <row r="397" spans="1:10" ht="15.75" customHeight="1">
      <c r="A397" s="13" t="s">
        <v>22</v>
      </c>
      <c r="B397" s="13" t="s">
        <v>23</v>
      </c>
      <c r="C397" s="13" t="s">
        <v>24</v>
      </c>
      <c r="D397" s="14">
        <v>112433289</v>
      </c>
      <c r="E397" s="10"/>
      <c r="H397" s="8"/>
      <c r="I397" s="11"/>
      <c r="J397" s="10"/>
    </row>
    <row r="400" spans="1:10">
      <c r="A400" s="1" t="s">
        <v>0</v>
      </c>
      <c r="B400" s="2"/>
      <c r="C400" s="2"/>
      <c r="D400" s="2"/>
      <c r="E400" s="2"/>
      <c r="F400" s="2"/>
      <c r="G400" s="2"/>
      <c r="H400" s="2"/>
      <c r="I400" s="2"/>
      <c r="J400" s="2"/>
    </row>
    <row r="401" spans="1:10">
      <c r="A401" s="3" t="s">
        <v>181</v>
      </c>
      <c r="B401" s="2"/>
      <c r="C401" s="2"/>
      <c r="D401" s="2"/>
      <c r="E401" s="2"/>
      <c r="F401" s="2"/>
      <c r="G401" s="2"/>
      <c r="H401" s="2"/>
      <c r="I401" s="2"/>
      <c r="J401" s="2"/>
    </row>
    <row r="402" spans="1:10">
      <c r="A402" s="88" t="s">
        <v>0</v>
      </c>
      <c r="B402" s="88" t="s">
        <v>2</v>
      </c>
      <c r="C402" s="88" t="s">
        <v>3</v>
      </c>
      <c r="D402" s="88" t="s">
        <v>4</v>
      </c>
      <c r="E402" s="88" t="s">
        <v>5</v>
      </c>
      <c r="F402" s="88" t="s">
        <v>6</v>
      </c>
      <c r="G402" s="90"/>
      <c r="H402" s="91"/>
      <c r="I402" s="88" t="s">
        <v>7</v>
      </c>
      <c r="J402" s="88" t="s">
        <v>8</v>
      </c>
    </row>
    <row r="403" spans="1:10">
      <c r="A403" s="89"/>
      <c r="B403" s="89"/>
      <c r="C403" s="89"/>
      <c r="D403" s="89"/>
      <c r="E403" s="89"/>
      <c r="F403" s="4" t="s">
        <v>9</v>
      </c>
      <c r="G403" s="4" t="s">
        <v>10</v>
      </c>
      <c r="H403" s="4" t="s">
        <v>11</v>
      </c>
      <c r="I403" s="89"/>
      <c r="J403" s="89"/>
    </row>
    <row r="404" spans="1:10">
      <c r="A404" s="5" t="s">
        <v>1900</v>
      </c>
      <c r="B404" s="6">
        <v>44911.749752488417</v>
      </c>
      <c r="C404" s="5" t="s">
        <v>1858</v>
      </c>
      <c r="D404" s="7">
        <v>3048454560</v>
      </c>
      <c r="E404" s="5" t="s">
        <v>1744</v>
      </c>
      <c r="H404" s="8">
        <v>2134.9299999999998</v>
      </c>
      <c r="I404" s="5" t="s">
        <v>15</v>
      </c>
      <c r="J404" s="5" t="s">
        <v>1859</v>
      </c>
    </row>
    <row r="405" spans="1:10">
      <c r="A405" s="5" t="s">
        <v>1900</v>
      </c>
      <c r="B405" s="6">
        <v>44911.749752488417</v>
      </c>
      <c r="C405" s="5" t="s">
        <v>1858</v>
      </c>
      <c r="D405" s="7"/>
      <c r="E405" s="10"/>
      <c r="F405" s="8">
        <v>11488.1</v>
      </c>
      <c r="I405" s="11" t="s">
        <v>9</v>
      </c>
      <c r="J405" s="5" t="s">
        <v>1859</v>
      </c>
    </row>
    <row r="406" spans="1:10">
      <c r="A406" s="12" t="s">
        <v>21</v>
      </c>
      <c r="B406" s="3"/>
      <c r="C406" s="3"/>
      <c r="D406" s="7"/>
      <c r="E406" s="10"/>
      <c r="H406" s="8"/>
      <c r="I406" s="11"/>
      <c r="J406" s="5"/>
    </row>
    <row r="407" spans="1:10" ht="15.75" customHeight="1">
      <c r="A407" s="13" t="s">
        <v>22</v>
      </c>
      <c r="B407" s="13" t="s">
        <v>23</v>
      </c>
      <c r="C407" s="13" t="s">
        <v>24</v>
      </c>
      <c r="D407" s="14">
        <v>112433290</v>
      </c>
      <c r="E407" s="10"/>
      <c r="H407" s="8"/>
      <c r="I407" s="11"/>
      <c r="J407" s="5"/>
    </row>
    <row r="410" spans="1:10">
      <c r="A410" s="1" t="s">
        <v>0</v>
      </c>
      <c r="B410" s="2"/>
      <c r="C410" s="2"/>
      <c r="D410" s="2"/>
      <c r="E410" s="2"/>
      <c r="F410" s="2"/>
      <c r="G410" s="2"/>
      <c r="H410" s="2"/>
      <c r="I410" s="2"/>
      <c r="J410" s="2"/>
    </row>
    <row r="411" spans="1:10">
      <c r="A411" s="3" t="s">
        <v>185</v>
      </c>
      <c r="B411" s="2"/>
      <c r="C411" s="2"/>
      <c r="D411" s="2"/>
      <c r="E411" s="2"/>
      <c r="F411" s="2"/>
      <c r="G411" s="2"/>
      <c r="H411" s="2"/>
      <c r="I411" s="2"/>
      <c r="J411" s="2"/>
    </row>
    <row r="412" spans="1:10">
      <c r="A412" s="88" t="s">
        <v>0</v>
      </c>
      <c r="B412" s="88" t="s">
        <v>2</v>
      </c>
      <c r="C412" s="88" t="s">
        <v>3</v>
      </c>
      <c r="D412" s="88" t="s">
        <v>4</v>
      </c>
      <c r="E412" s="88" t="s">
        <v>5</v>
      </c>
      <c r="F412" s="88" t="s">
        <v>6</v>
      </c>
      <c r="G412" s="90"/>
      <c r="H412" s="91"/>
      <c r="I412" s="88" t="s">
        <v>7</v>
      </c>
      <c r="J412" s="88" t="s">
        <v>8</v>
      </c>
    </row>
    <row r="413" spans="1:10">
      <c r="A413" s="89"/>
      <c r="B413" s="89"/>
      <c r="C413" s="89"/>
      <c r="D413" s="89"/>
      <c r="E413" s="89"/>
      <c r="F413" s="4" t="s">
        <v>9</v>
      </c>
      <c r="G413" s="4" t="s">
        <v>10</v>
      </c>
      <c r="H413" s="4" t="s">
        <v>11</v>
      </c>
      <c r="I413" s="89"/>
      <c r="J413" s="89"/>
    </row>
    <row r="414" spans="1:10">
      <c r="A414" s="15" t="s">
        <v>1363</v>
      </c>
      <c r="B414" s="16"/>
      <c r="C414" s="17"/>
      <c r="D414" s="7"/>
      <c r="E414" s="10"/>
      <c r="F414" s="8"/>
      <c r="I414" s="11"/>
      <c r="J414" s="10"/>
    </row>
    <row r="415" spans="1:10">
      <c r="A415" s="12" t="s">
        <v>21</v>
      </c>
      <c r="B415" s="3"/>
      <c r="C415" s="3"/>
      <c r="D415" s="7"/>
      <c r="E415" s="10"/>
      <c r="H415" s="8"/>
      <c r="I415" s="11"/>
      <c r="J415" s="5"/>
    </row>
    <row r="416" spans="1:10">
      <c r="A416" s="13" t="s">
        <v>22</v>
      </c>
      <c r="B416" s="13" t="s">
        <v>23</v>
      </c>
      <c r="C416" s="13" t="s">
        <v>24</v>
      </c>
      <c r="D416" s="7"/>
      <c r="E416" s="10"/>
      <c r="H416" s="8"/>
      <c r="I416" s="11"/>
      <c r="J416" s="5"/>
    </row>
    <row r="419" spans="1:10">
      <c r="A419" s="1" t="s">
        <v>0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3" t="s">
        <v>188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88" t="s">
        <v>0</v>
      </c>
      <c r="B421" s="88" t="s">
        <v>2</v>
      </c>
      <c r="C421" s="88" t="s">
        <v>3</v>
      </c>
      <c r="D421" s="88" t="s">
        <v>4</v>
      </c>
      <c r="E421" s="88" t="s">
        <v>5</v>
      </c>
      <c r="F421" s="88" t="s">
        <v>6</v>
      </c>
      <c r="G421" s="90"/>
      <c r="H421" s="91"/>
      <c r="I421" s="88" t="s">
        <v>7</v>
      </c>
      <c r="J421" s="88" t="s">
        <v>8</v>
      </c>
    </row>
    <row r="422" spans="1:10">
      <c r="A422" s="89"/>
      <c r="B422" s="89"/>
      <c r="C422" s="89"/>
      <c r="D422" s="89"/>
      <c r="E422" s="89"/>
      <c r="F422" s="4" t="s">
        <v>9</v>
      </c>
      <c r="G422" s="4" t="s">
        <v>10</v>
      </c>
      <c r="H422" s="4" t="s">
        <v>11</v>
      </c>
      <c r="I422" s="89"/>
      <c r="J422" s="89"/>
    </row>
    <row r="423" spans="1:10">
      <c r="A423" s="5" t="s">
        <v>1901</v>
      </c>
      <c r="B423" s="6">
        <v>44914.400470312503</v>
      </c>
      <c r="C423" s="5" t="s">
        <v>1858</v>
      </c>
      <c r="D423" s="11"/>
      <c r="E423" s="10"/>
      <c r="F423" s="8">
        <v>4315.5</v>
      </c>
      <c r="I423" s="11" t="s">
        <v>9</v>
      </c>
      <c r="J423" s="5" t="s">
        <v>1860</v>
      </c>
    </row>
    <row r="424" spans="1:10">
      <c r="A424" s="12" t="s">
        <v>21</v>
      </c>
      <c r="B424" s="3"/>
      <c r="C424" s="3"/>
      <c r="D424" s="7"/>
      <c r="E424" s="10"/>
      <c r="H424" s="8"/>
      <c r="I424" s="11"/>
      <c r="J424" s="10"/>
    </row>
    <row r="425" spans="1:10" ht="15.75" customHeight="1">
      <c r="A425" s="13" t="s">
        <v>22</v>
      </c>
      <c r="B425" s="13" t="s">
        <v>23</v>
      </c>
      <c r="C425" s="13" t="s">
        <v>24</v>
      </c>
      <c r="D425" s="14">
        <v>112441926</v>
      </c>
      <c r="E425" s="10"/>
      <c r="H425" s="8"/>
      <c r="I425" s="11"/>
      <c r="J425" s="10"/>
    </row>
    <row r="426" spans="1:10">
      <c r="A426" s="5"/>
      <c r="B426" s="6"/>
      <c r="C426" s="5"/>
      <c r="D426" s="7"/>
      <c r="E426" s="10"/>
      <c r="H426" s="8"/>
      <c r="I426" s="11"/>
      <c r="J426" s="10"/>
    </row>
    <row r="427" spans="1:10" ht="24" customHeight="1">
      <c r="A427" s="5"/>
      <c r="B427" s="6"/>
      <c r="C427" s="5"/>
      <c r="D427" s="7"/>
      <c r="E427" s="10"/>
      <c r="H427" s="8"/>
      <c r="I427" s="11"/>
      <c r="J427" s="10"/>
    </row>
    <row r="428" spans="1:10">
      <c r="A428" s="15" t="s">
        <v>1902</v>
      </c>
      <c r="B428" s="28"/>
      <c r="C428" s="15"/>
      <c r="D428" s="7"/>
      <c r="E428" s="10"/>
      <c r="H428" s="8"/>
      <c r="I428" s="11"/>
      <c r="J428" s="10"/>
    </row>
    <row r="429" spans="1:10">
      <c r="A429" s="5"/>
      <c r="B429" s="6"/>
      <c r="C429" s="5"/>
      <c r="D429" s="7"/>
      <c r="E429" s="10"/>
      <c r="H429" s="8"/>
      <c r="I429" s="11"/>
      <c r="J429" s="10"/>
    </row>
    <row r="430" spans="1:10">
      <c r="A430" s="5" t="s">
        <v>1903</v>
      </c>
      <c r="B430" s="6">
        <v>44914.700210590279</v>
      </c>
      <c r="C430" s="5" t="s">
        <v>1858</v>
      </c>
      <c r="D430" s="7"/>
      <c r="E430" s="10"/>
      <c r="F430" s="8">
        <v>18267.3</v>
      </c>
      <c r="I430" s="11" t="s">
        <v>9</v>
      </c>
      <c r="J430" s="5" t="s">
        <v>1859</v>
      </c>
    </row>
    <row r="431" spans="1:10">
      <c r="A431" s="5" t="s">
        <v>1903</v>
      </c>
      <c r="B431" s="6">
        <v>44914.700210590279</v>
      </c>
      <c r="C431" s="5" t="s">
        <v>1858</v>
      </c>
      <c r="D431" s="7"/>
      <c r="E431" s="10"/>
      <c r="F431" s="8">
        <v>3645.9</v>
      </c>
      <c r="I431" s="11" t="s">
        <v>9</v>
      </c>
      <c r="J431" s="5" t="s">
        <v>1860</v>
      </c>
    </row>
    <row r="432" spans="1:10">
      <c r="A432" s="12" t="s">
        <v>21</v>
      </c>
      <c r="B432" s="3"/>
      <c r="C432" s="3"/>
      <c r="D432" s="7"/>
      <c r="E432" s="10"/>
      <c r="F432" s="19">
        <f>SUM(F430:G431)</f>
        <v>21913.200000000001</v>
      </c>
      <c r="H432" s="8"/>
      <c r="I432" s="11"/>
      <c r="J432" s="10"/>
    </row>
    <row r="433" spans="1:10" ht="15.75" customHeight="1">
      <c r="A433" s="13" t="s">
        <v>22</v>
      </c>
      <c r="B433" s="13" t="s">
        <v>23</v>
      </c>
      <c r="C433" s="13" t="s">
        <v>24</v>
      </c>
      <c r="D433" s="14">
        <v>112450118</v>
      </c>
      <c r="E433" s="10"/>
      <c r="H433" s="8"/>
      <c r="I433" s="11"/>
      <c r="J433" s="10"/>
    </row>
    <row r="434" spans="1:10">
      <c r="A434" s="5"/>
      <c r="B434" s="6"/>
      <c r="C434" s="5"/>
      <c r="D434" s="7"/>
      <c r="E434" s="10"/>
      <c r="H434" s="8"/>
      <c r="I434" s="11"/>
      <c r="J434" s="10"/>
    </row>
    <row r="435" spans="1:10">
      <c r="A435" s="15" t="s">
        <v>1904</v>
      </c>
      <c r="B435" s="23"/>
      <c r="C435" s="23"/>
    </row>
    <row r="439" spans="1:10">
      <c r="A439" s="1" t="s">
        <v>0</v>
      </c>
      <c r="B439" s="2"/>
      <c r="C439" s="2"/>
      <c r="D439" s="2"/>
      <c r="E439" s="2"/>
      <c r="F439" s="2"/>
      <c r="G439" s="2"/>
      <c r="H439" s="2"/>
      <c r="I439" s="2"/>
      <c r="J439" s="2"/>
    </row>
    <row r="440" spans="1:10">
      <c r="A440" s="3" t="s">
        <v>191</v>
      </c>
      <c r="B440" s="2"/>
      <c r="C440" s="2"/>
      <c r="D440" s="2"/>
      <c r="E440" s="2"/>
      <c r="F440" s="2"/>
      <c r="G440" s="2"/>
      <c r="H440" s="2"/>
      <c r="I440" s="2"/>
      <c r="J440" s="2"/>
    </row>
    <row r="441" spans="1:10">
      <c r="A441" s="88" t="s">
        <v>0</v>
      </c>
      <c r="B441" s="88" t="s">
        <v>2</v>
      </c>
      <c r="C441" s="88" t="s">
        <v>3</v>
      </c>
      <c r="D441" s="88" t="s">
        <v>4</v>
      </c>
      <c r="E441" s="88" t="s">
        <v>5</v>
      </c>
      <c r="F441" s="88" t="s">
        <v>6</v>
      </c>
      <c r="G441" s="90"/>
      <c r="H441" s="91"/>
      <c r="I441" s="88" t="s">
        <v>7</v>
      </c>
      <c r="J441" s="88" t="s">
        <v>8</v>
      </c>
    </row>
    <row r="442" spans="1:10">
      <c r="A442" s="89"/>
      <c r="B442" s="89"/>
      <c r="C442" s="89"/>
      <c r="D442" s="89"/>
      <c r="E442" s="89"/>
      <c r="F442" s="4" t="s">
        <v>9</v>
      </c>
      <c r="G442" s="4" t="s">
        <v>10</v>
      </c>
      <c r="H442" s="4" t="s">
        <v>11</v>
      </c>
      <c r="I442" s="89"/>
      <c r="J442" s="89"/>
    </row>
    <row r="443" spans="1:10">
      <c r="A443" s="5" t="s">
        <v>1905</v>
      </c>
      <c r="B443" s="6">
        <v>44915.698832569447</v>
      </c>
      <c r="C443" s="5" t="s">
        <v>1858</v>
      </c>
      <c r="D443" s="7"/>
      <c r="E443" s="10"/>
      <c r="F443" s="8">
        <v>18023.599999999999</v>
      </c>
      <c r="I443" s="11" t="s">
        <v>9</v>
      </c>
      <c r="J443" s="5" t="s">
        <v>1859</v>
      </c>
    </row>
    <row r="444" spans="1:10">
      <c r="A444" s="5" t="s">
        <v>1905</v>
      </c>
      <c r="B444" s="6">
        <v>44915.698832569447</v>
      </c>
      <c r="C444" s="5" t="s">
        <v>1858</v>
      </c>
      <c r="D444" s="7"/>
      <c r="E444" s="10"/>
      <c r="F444" s="8">
        <v>4966</v>
      </c>
      <c r="I444" s="11" t="s">
        <v>9</v>
      </c>
      <c r="J444" s="5" t="s">
        <v>1860</v>
      </c>
    </row>
    <row r="445" spans="1:10">
      <c r="A445" s="12" t="s">
        <v>21</v>
      </c>
      <c r="B445" s="3"/>
      <c r="C445" s="3"/>
      <c r="D445" s="7"/>
      <c r="E445" s="10"/>
      <c r="F445" s="19">
        <f>SUM(F443:G444)</f>
        <v>22989.599999999999</v>
      </c>
      <c r="H445" s="8"/>
      <c r="I445" s="11"/>
      <c r="J445" s="10"/>
    </row>
    <row r="446" spans="1:10" ht="15.75" customHeight="1">
      <c r="A446" s="13" t="s">
        <v>22</v>
      </c>
      <c r="B446" s="13" t="s">
        <v>23</v>
      </c>
      <c r="C446" s="13" t="s">
        <v>24</v>
      </c>
      <c r="D446" s="14">
        <v>112458401</v>
      </c>
      <c r="E446" s="10"/>
      <c r="H446" s="8"/>
      <c r="I446" s="11"/>
      <c r="J446" s="10"/>
    </row>
    <row r="449" spans="1:10">
      <c r="A449" s="1" t="s">
        <v>0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3" t="s">
        <v>194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88" t="s">
        <v>0</v>
      </c>
      <c r="B451" s="88" t="s">
        <v>2</v>
      </c>
      <c r="C451" s="88" t="s">
        <v>3</v>
      </c>
      <c r="D451" s="88" t="s">
        <v>4</v>
      </c>
      <c r="E451" s="88" t="s">
        <v>5</v>
      </c>
      <c r="F451" s="88" t="s">
        <v>6</v>
      </c>
      <c r="G451" s="90"/>
      <c r="H451" s="91"/>
      <c r="I451" s="88" t="s">
        <v>7</v>
      </c>
      <c r="J451" s="88" t="s">
        <v>8</v>
      </c>
    </row>
    <row r="452" spans="1:10">
      <c r="A452" s="89"/>
      <c r="B452" s="89"/>
      <c r="C452" s="89"/>
      <c r="D452" s="89"/>
      <c r="E452" s="89"/>
      <c r="F452" s="4" t="s">
        <v>9</v>
      </c>
      <c r="G452" s="4" t="s">
        <v>10</v>
      </c>
      <c r="H452" s="4" t="s">
        <v>11</v>
      </c>
      <c r="I452" s="89"/>
      <c r="J452" s="89"/>
    </row>
    <row r="453" spans="1:10">
      <c r="A453" s="5" t="s">
        <v>1906</v>
      </c>
      <c r="B453" s="6">
        <v>44916.690990937503</v>
      </c>
      <c r="C453" s="5" t="s">
        <v>1858</v>
      </c>
      <c r="D453" s="9">
        <v>45113200297</v>
      </c>
      <c r="E453" s="10" t="s">
        <v>1862</v>
      </c>
      <c r="H453" s="8">
        <v>419.5</v>
      </c>
      <c r="I453" s="5" t="s">
        <v>15</v>
      </c>
      <c r="J453" s="5" t="s">
        <v>1860</v>
      </c>
    </row>
    <row r="454" spans="1:10">
      <c r="A454" s="5" t="s">
        <v>1907</v>
      </c>
      <c r="B454" s="6">
        <v>44916.690990937503</v>
      </c>
      <c r="C454" s="5" t="s">
        <v>1858</v>
      </c>
      <c r="D454" s="7"/>
      <c r="E454" s="10"/>
      <c r="F454" s="8">
        <v>5739.5</v>
      </c>
      <c r="I454" s="11" t="s">
        <v>9</v>
      </c>
      <c r="J454" s="5" t="s">
        <v>1860</v>
      </c>
    </row>
    <row r="455" spans="1:10">
      <c r="A455" s="12" t="s">
        <v>21</v>
      </c>
      <c r="B455" s="3"/>
      <c r="C455" s="3"/>
      <c r="D455" s="7"/>
      <c r="E455" s="10"/>
      <c r="H455" s="8"/>
      <c r="I455" s="11"/>
      <c r="J455" s="5"/>
    </row>
    <row r="456" spans="1:10" ht="15.75" customHeight="1">
      <c r="A456" s="13" t="s">
        <v>22</v>
      </c>
      <c r="B456" s="13" t="s">
        <v>23</v>
      </c>
      <c r="C456" s="13" t="s">
        <v>24</v>
      </c>
      <c r="D456" s="14">
        <v>112459906</v>
      </c>
      <c r="E456" s="10"/>
      <c r="H456" s="8"/>
      <c r="I456" s="11"/>
      <c r="J456" s="5"/>
    </row>
    <row r="459" spans="1:10">
      <c r="A459" s="1" t="s">
        <v>0</v>
      </c>
      <c r="B459" s="2"/>
      <c r="C459" s="2"/>
      <c r="D459" s="2"/>
      <c r="E459" s="2"/>
      <c r="F459" s="2"/>
      <c r="G459" s="2"/>
      <c r="H459" s="2"/>
      <c r="I459" s="2"/>
      <c r="J459" s="2"/>
    </row>
    <row r="460" spans="1:10">
      <c r="A460" s="3" t="s">
        <v>197</v>
      </c>
      <c r="B460" s="2"/>
      <c r="C460" s="2"/>
      <c r="D460" s="2"/>
      <c r="E460" s="2"/>
      <c r="F460" s="2"/>
      <c r="G460" s="2"/>
      <c r="H460" s="2"/>
      <c r="I460" s="2"/>
      <c r="J460" s="2"/>
    </row>
    <row r="461" spans="1:10">
      <c r="A461" s="88" t="s">
        <v>0</v>
      </c>
      <c r="B461" s="88" t="s">
        <v>2</v>
      </c>
      <c r="C461" s="88" t="s">
        <v>3</v>
      </c>
      <c r="D461" s="88" t="s">
        <v>4</v>
      </c>
      <c r="E461" s="88" t="s">
        <v>5</v>
      </c>
      <c r="F461" s="88" t="s">
        <v>6</v>
      </c>
      <c r="G461" s="90"/>
      <c r="H461" s="91"/>
      <c r="I461" s="88" t="s">
        <v>7</v>
      </c>
      <c r="J461" s="88" t="s">
        <v>8</v>
      </c>
    </row>
    <row r="462" spans="1:10">
      <c r="A462" s="89"/>
      <c r="B462" s="89"/>
      <c r="C462" s="89"/>
      <c r="D462" s="89"/>
      <c r="E462" s="89"/>
      <c r="F462" s="4" t="s">
        <v>9</v>
      </c>
      <c r="G462" s="4" t="s">
        <v>10</v>
      </c>
      <c r="H462" s="4" t="s">
        <v>11</v>
      </c>
      <c r="I462" s="89"/>
      <c r="J462" s="89"/>
    </row>
    <row r="463" spans="1:10">
      <c r="A463" s="5" t="s">
        <v>1908</v>
      </c>
      <c r="B463" s="6">
        <v>44917.732860046293</v>
      </c>
      <c r="C463" s="5" t="s">
        <v>1858</v>
      </c>
      <c r="D463" s="7"/>
      <c r="E463" s="10"/>
      <c r="F463" s="8">
        <v>41570.800000000003</v>
      </c>
      <c r="I463" s="11" t="s">
        <v>9</v>
      </c>
      <c r="J463" s="5" t="s">
        <v>1859</v>
      </c>
    </row>
    <row r="464" spans="1:10">
      <c r="A464" s="5" t="s">
        <v>1908</v>
      </c>
      <c r="B464" s="6">
        <v>44917.732860046293</v>
      </c>
      <c r="C464" s="5" t="s">
        <v>1858</v>
      </c>
      <c r="D464" s="7"/>
      <c r="E464" s="10"/>
      <c r="F464" s="8">
        <v>6139.2</v>
      </c>
      <c r="I464" s="11" t="s">
        <v>9</v>
      </c>
      <c r="J464" s="5" t="s">
        <v>1860</v>
      </c>
    </row>
    <row r="465" spans="1:10">
      <c r="A465" s="12" t="s">
        <v>21</v>
      </c>
      <c r="B465" s="3"/>
      <c r="C465" s="3"/>
      <c r="D465" s="7"/>
      <c r="E465" s="10"/>
      <c r="F465" s="19">
        <f>SUM(F463:G464)</f>
        <v>47710</v>
      </c>
      <c r="H465" s="8"/>
      <c r="I465" s="11"/>
      <c r="J465" s="5"/>
    </row>
    <row r="466" spans="1:10" ht="15.75" customHeight="1">
      <c r="A466" s="13" t="s">
        <v>22</v>
      </c>
      <c r="B466" s="13" t="s">
        <v>23</v>
      </c>
      <c r="C466" s="13" t="s">
        <v>24</v>
      </c>
      <c r="D466" s="14">
        <v>112478182</v>
      </c>
      <c r="E466" s="10"/>
      <c r="H466" s="8"/>
      <c r="I466" s="11"/>
      <c r="J466" s="5"/>
    </row>
    <row r="469" spans="1:10">
      <c r="A469" s="1" t="s">
        <v>0</v>
      </c>
      <c r="B469" s="2"/>
      <c r="C469" s="2"/>
      <c r="D469" s="2"/>
      <c r="E469" s="2"/>
      <c r="F469" s="2"/>
      <c r="G469" s="2"/>
      <c r="H469" s="2"/>
      <c r="I469" s="2"/>
      <c r="J469" s="2"/>
    </row>
    <row r="470" spans="1:10">
      <c r="A470" s="3" t="s">
        <v>208</v>
      </c>
      <c r="B470" s="2"/>
      <c r="C470" s="2"/>
      <c r="D470" s="2"/>
      <c r="E470" s="2"/>
      <c r="F470" s="2"/>
      <c r="G470" s="2"/>
      <c r="H470" s="2"/>
      <c r="I470" s="2"/>
      <c r="J470" s="2"/>
    </row>
    <row r="471" spans="1:10">
      <c r="A471" s="88" t="s">
        <v>0</v>
      </c>
      <c r="B471" s="88" t="s">
        <v>2</v>
      </c>
      <c r="C471" s="88" t="s">
        <v>3</v>
      </c>
      <c r="D471" s="88" t="s">
        <v>4</v>
      </c>
      <c r="E471" s="88" t="s">
        <v>5</v>
      </c>
      <c r="F471" s="88" t="s">
        <v>6</v>
      </c>
      <c r="G471" s="90"/>
      <c r="H471" s="91"/>
      <c r="I471" s="88" t="s">
        <v>7</v>
      </c>
      <c r="J471" s="88" t="s">
        <v>8</v>
      </c>
    </row>
    <row r="472" spans="1:10">
      <c r="A472" s="89"/>
      <c r="B472" s="89"/>
      <c r="C472" s="89"/>
      <c r="D472" s="89"/>
      <c r="E472" s="89"/>
      <c r="F472" s="4" t="s">
        <v>9</v>
      </c>
      <c r="G472" s="4" t="s">
        <v>10</v>
      </c>
      <c r="H472" s="4" t="s">
        <v>11</v>
      </c>
      <c r="I472" s="89"/>
      <c r="J472" s="89"/>
    </row>
    <row r="473" spans="1:10">
      <c r="A473" s="5" t="s">
        <v>1909</v>
      </c>
      <c r="B473" s="6">
        <v>44918.760007141202</v>
      </c>
      <c r="C473" s="5" t="s">
        <v>1858</v>
      </c>
      <c r="D473" s="7"/>
      <c r="E473" s="10"/>
      <c r="F473" s="8">
        <v>31476.2</v>
      </c>
      <c r="I473" s="11" t="s">
        <v>9</v>
      </c>
      <c r="J473" s="5" t="s">
        <v>1859</v>
      </c>
    </row>
    <row r="474" spans="1:10">
      <c r="A474" s="5" t="s">
        <v>1910</v>
      </c>
      <c r="B474" s="6">
        <v>44918.760007141202</v>
      </c>
      <c r="C474" s="5" t="s">
        <v>1858</v>
      </c>
      <c r="D474" s="7"/>
      <c r="E474" s="10"/>
      <c r="F474" s="8">
        <v>6749.5</v>
      </c>
      <c r="I474" s="11" t="s">
        <v>9</v>
      </c>
      <c r="J474" s="5" t="s">
        <v>1860</v>
      </c>
    </row>
    <row r="475" spans="1:10">
      <c r="A475" s="12" t="s">
        <v>21</v>
      </c>
      <c r="B475" s="3"/>
      <c r="C475" s="3"/>
      <c r="D475" s="7"/>
      <c r="E475" s="10"/>
      <c r="F475" s="70">
        <f>SUM(F473:G474)</f>
        <v>38225.699999999997</v>
      </c>
      <c r="H475" s="8"/>
      <c r="I475" s="11"/>
      <c r="J475" s="5"/>
    </row>
    <row r="476" spans="1:10" ht="15.75" customHeight="1">
      <c r="A476" s="13" t="s">
        <v>22</v>
      </c>
      <c r="B476" s="13" t="s">
        <v>23</v>
      </c>
      <c r="C476" s="13" t="s">
        <v>24</v>
      </c>
      <c r="D476" s="14">
        <v>112478183</v>
      </c>
      <c r="E476" s="10"/>
      <c r="H476" s="8"/>
      <c r="I476" s="11"/>
      <c r="J476" s="5"/>
    </row>
    <row r="477" spans="1:10">
      <c r="A477" s="5"/>
      <c r="B477" s="6"/>
      <c r="C477" s="5"/>
      <c r="D477" s="7"/>
      <c r="E477" s="10"/>
      <c r="H477" s="8"/>
      <c r="I477" s="11"/>
      <c r="J477" s="5"/>
    </row>
    <row r="478" spans="1:10">
      <c r="A478" s="5"/>
      <c r="B478" s="6"/>
      <c r="C478" s="5"/>
      <c r="D478" s="7"/>
      <c r="E478" s="10"/>
      <c r="H478" s="8"/>
      <c r="I478" s="11"/>
      <c r="J478" s="5"/>
    </row>
    <row r="479" spans="1:10">
      <c r="A479" s="1" t="s">
        <v>0</v>
      </c>
      <c r="B479" s="2"/>
      <c r="C479" s="2"/>
      <c r="D479" s="2"/>
      <c r="E479" s="2"/>
      <c r="F479" s="2"/>
      <c r="G479" s="2"/>
      <c r="H479" s="2"/>
      <c r="I479" s="2"/>
      <c r="J479" s="2"/>
    </row>
    <row r="480" spans="1:10">
      <c r="A480" s="3" t="s">
        <v>211</v>
      </c>
      <c r="B480" s="2"/>
      <c r="C480" s="2"/>
      <c r="D480" s="2"/>
      <c r="E480" s="2"/>
      <c r="F480" s="2"/>
      <c r="G480" s="2"/>
      <c r="H480" s="2"/>
      <c r="I480" s="2"/>
      <c r="J480" s="2"/>
    </row>
    <row r="481" spans="1:10">
      <c r="A481" s="88" t="s">
        <v>0</v>
      </c>
      <c r="B481" s="88" t="s">
        <v>2</v>
      </c>
      <c r="C481" s="88" t="s">
        <v>3</v>
      </c>
      <c r="D481" s="88" t="s">
        <v>4</v>
      </c>
      <c r="E481" s="88" t="s">
        <v>5</v>
      </c>
      <c r="F481" s="88" t="s">
        <v>6</v>
      </c>
      <c r="G481" s="90"/>
      <c r="H481" s="91"/>
      <c r="I481" s="88" t="s">
        <v>7</v>
      </c>
      <c r="J481" s="88" t="s">
        <v>8</v>
      </c>
    </row>
    <row r="482" spans="1:10">
      <c r="A482" s="89"/>
      <c r="B482" s="89"/>
      <c r="C482" s="89"/>
      <c r="D482" s="89"/>
      <c r="E482" s="89"/>
      <c r="F482" s="4" t="s">
        <v>9</v>
      </c>
      <c r="G482" s="4" t="s">
        <v>10</v>
      </c>
      <c r="H482" s="4" t="s">
        <v>11</v>
      </c>
      <c r="I482" s="89"/>
      <c r="J482" s="89"/>
    </row>
    <row r="483" spans="1:10">
      <c r="A483" s="5" t="s">
        <v>1911</v>
      </c>
      <c r="B483" s="6">
        <v>44919.599255335648</v>
      </c>
      <c r="C483" s="5" t="s">
        <v>1858</v>
      </c>
      <c r="D483" s="7"/>
      <c r="E483" s="10"/>
      <c r="F483" s="8">
        <v>12135.4</v>
      </c>
      <c r="I483" s="11" t="s">
        <v>9</v>
      </c>
      <c r="J483" s="5" t="s">
        <v>1859</v>
      </c>
    </row>
    <row r="484" spans="1:10">
      <c r="A484" s="5" t="s">
        <v>1911</v>
      </c>
      <c r="B484" s="6">
        <v>44919.599255335648</v>
      </c>
      <c r="C484" s="5" t="s">
        <v>1858</v>
      </c>
      <c r="D484" s="7"/>
      <c r="E484" s="10"/>
      <c r="F484" s="8">
        <v>5919</v>
      </c>
      <c r="I484" s="11" t="s">
        <v>9</v>
      </c>
      <c r="J484" s="5" t="s">
        <v>1860</v>
      </c>
    </row>
    <row r="485" spans="1:10">
      <c r="A485" s="12" t="s">
        <v>21</v>
      </c>
      <c r="B485" s="3"/>
      <c r="C485" s="3"/>
      <c r="D485" s="7"/>
      <c r="E485" s="10"/>
      <c r="F485" s="70">
        <f>SUM(F483:G484)</f>
        <v>18054.400000000001</v>
      </c>
      <c r="I485" s="11"/>
      <c r="J485" s="10"/>
    </row>
    <row r="486" spans="1:10" ht="15.75" customHeight="1">
      <c r="A486" s="13" t="s">
        <v>22</v>
      </c>
      <c r="B486" s="13" t="s">
        <v>23</v>
      </c>
      <c r="C486" s="13" t="s">
        <v>24</v>
      </c>
      <c r="D486" s="14">
        <v>112486901</v>
      </c>
      <c r="E486" s="10"/>
      <c r="F486" s="8"/>
      <c r="I486" s="11"/>
      <c r="J486" s="10"/>
    </row>
    <row r="489" spans="1:10">
      <c r="A489" s="1" t="s">
        <v>0</v>
      </c>
      <c r="B489" s="2"/>
      <c r="C489" s="2"/>
      <c r="D489" s="2"/>
      <c r="E489" s="2"/>
      <c r="F489" s="2"/>
      <c r="G489" s="2"/>
      <c r="H489" s="2"/>
      <c r="I489" s="2"/>
      <c r="J489" s="2"/>
    </row>
    <row r="490" spans="1:10">
      <c r="A490" s="3" t="s">
        <v>213</v>
      </c>
      <c r="B490" s="2"/>
      <c r="C490" s="2"/>
      <c r="D490" s="2"/>
      <c r="E490" s="2"/>
      <c r="F490" s="2"/>
      <c r="G490" s="2"/>
      <c r="H490" s="2"/>
      <c r="I490" s="2"/>
      <c r="J490" s="2"/>
    </row>
    <row r="491" spans="1:10">
      <c r="A491" s="88" t="s">
        <v>0</v>
      </c>
      <c r="B491" s="88" t="s">
        <v>2</v>
      </c>
      <c r="C491" s="88" t="s">
        <v>3</v>
      </c>
      <c r="D491" s="88" t="s">
        <v>4</v>
      </c>
      <c r="E491" s="88" t="s">
        <v>5</v>
      </c>
      <c r="F491" s="88" t="s">
        <v>6</v>
      </c>
      <c r="G491" s="90"/>
      <c r="H491" s="91"/>
      <c r="I491" s="88" t="s">
        <v>7</v>
      </c>
      <c r="J491" s="88" t="s">
        <v>8</v>
      </c>
    </row>
    <row r="492" spans="1:10">
      <c r="A492" s="89"/>
      <c r="B492" s="89"/>
      <c r="C492" s="89"/>
      <c r="D492" s="89"/>
      <c r="E492" s="89"/>
      <c r="F492" s="4" t="s">
        <v>9</v>
      </c>
      <c r="G492" s="4" t="s">
        <v>10</v>
      </c>
      <c r="H492" s="4" t="s">
        <v>11</v>
      </c>
      <c r="I492" s="89"/>
      <c r="J492" s="89"/>
    </row>
    <row r="493" spans="1:10">
      <c r="A493" s="23" t="s">
        <v>214</v>
      </c>
      <c r="B493" s="23"/>
      <c r="C493" s="23"/>
    </row>
    <row r="494" spans="1:10">
      <c r="A494" s="12" t="s">
        <v>21</v>
      </c>
      <c r="B494" s="3"/>
      <c r="C494" s="3"/>
    </row>
    <row r="495" spans="1:10">
      <c r="A495" s="13" t="s">
        <v>22</v>
      </c>
      <c r="B495" s="13" t="s">
        <v>23</v>
      </c>
      <c r="C495" s="13" t="s">
        <v>24</v>
      </c>
    </row>
    <row r="498" spans="1:10">
      <c r="A498" s="1" t="s">
        <v>0</v>
      </c>
      <c r="B498" s="2"/>
      <c r="C498" s="2"/>
      <c r="D498" s="2"/>
      <c r="E498" s="2"/>
      <c r="F498" s="2"/>
      <c r="G498" s="2"/>
      <c r="H498" s="2"/>
      <c r="I498" s="2"/>
      <c r="J498" s="2"/>
    </row>
    <row r="499" spans="1:10">
      <c r="A499" s="3" t="s">
        <v>215</v>
      </c>
      <c r="B499" s="2"/>
      <c r="C499" s="2"/>
      <c r="D499" s="2"/>
      <c r="E499" s="2"/>
      <c r="F499" s="2"/>
      <c r="G499" s="2"/>
      <c r="H499" s="2"/>
      <c r="I499" s="2"/>
      <c r="J499" s="2"/>
    </row>
    <row r="500" spans="1:10">
      <c r="A500" s="88" t="s">
        <v>0</v>
      </c>
      <c r="B500" s="88" t="s">
        <v>2</v>
      </c>
      <c r="C500" s="88" t="s">
        <v>3</v>
      </c>
      <c r="D500" s="88" t="s">
        <v>4</v>
      </c>
      <c r="E500" s="88" t="s">
        <v>5</v>
      </c>
      <c r="F500" s="88" t="s">
        <v>6</v>
      </c>
      <c r="G500" s="90"/>
      <c r="H500" s="91"/>
      <c r="I500" s="88" t="s">
        <v>7</v>
      </c>
      <c r="J500" s="88" t="s">
        <v>8</v>
      </c>
    </row>
    <row r="501" spans="1:10">
      <c r="A501" s="89"/>
      <c r="B501" s="89"/>
      <c r="C501" s="89"/>
      <c r="D501" s="89"/>
      <c r="E501" s="89"/>
      <c r="F501" s="4" t="s">
        <v>9</v>
      </c>
      <c r="G501" s="4" t="s">
        <v>10</v>
      </c>
      <c r="H501" s="4" t="s">
        <v>11</v>
      </c>
      <c r="I501" s="89"/>
      <c r="J501" s="89"/>
    </row>
    <row r="502" spans="1:10">
      <c r="A502" s="5" t="s">
        <v>1912</v>
      </c>
      <c r="B502" s="6">
        <v>44922.670593553237</v>
      </c>
      <c r="C502" s="5" t="s">
        <v>1858</v>
      </c>
      <c r="D502" s="7"/>
      <c r="E502" s="10"/>
      <c r="F502" s="8">
        <v>2391</v>
      </c>
      <c r="I502" s="11" t="s">
        <v>9</v>
      </c>
      <c r="J502" s="5" t="s">
        <v>1860</v>
      </c>
    </row>
    <row r="503" spans="1:10">
      <c r="A503" s="12" t="s">
        <v>21</v>
      </c>
      <c r="B503" s="3"/>
      <c r="C503" s="3"/>
      <c r="D503" s="7"/>
      <c r="E503" s="10"/>
      <c r="H503" s="8"/>
      <c r="I503" s="11"/>
      <c r="J503" s="10"/>
    </row>
    <row r="504" spans="1:10" ht="15.75" customHeight="1">
      <c r="A504" s="13" t="s">
        <v>22</v>
      </c>
      <c r="B504" s="13" t="s">
        <v>23</v>
      </c>
      <c r="C504" s="13" t="s">
        <v>24</v>
      </c>
      <c r="D504" s="14">
        <v>112494020</v>
      </c>
      <c r="E504" s="10"/>
      <c r="H504" s="8"/>
      <c r="I504" s="11"/>
      <c r="J504" s="10"/>
    </row>
    <row r="507" spans="1:10">
      <c r="A507" s="1" t="s">
        <v>0</v>
      </c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3" t="s">
        <v>219</v>
      </c>
      <c r="B508" s="2"/>
      <c r="C508" s="2"/>
      <c r="D508" s="2"/>
      <c r="E508" s="2"/>
      <c r="F508" s="2"/>
      <c r="G508" s="2"/>
      <c r="H508" s="2"/>
      <c r="I508" s="2"/>
      <c r="J508" s="2"/>
    </row>
    <row r="509" spans="1:10">
      <c r="A509" s="88" t="s">
        <v>0</v>
      </c>
      <c r="B509" s="88" t="s">
        <v>2</v>
      </c>
      <c r="C509" s="88" t="s">
        <v>3</v>
      </c>
      <c r="D509" s="88" t="s">
        <v>4</v>
      </c>
      <c r="E509" s="88" t="s">
        <v>5</v>
      </c>
      <c r="F509" s="88" t="s">
        <v>6</v>
      </c>
      <c r="G509" s="90"/>
      <c r="H509" s="91"/>
      <c r="I509" s="88" t="s">
        <v>7</v>
      </c>
      <c r="J509" s="88" t="s">
        <v>8</v>
      </c>
    </row>
    <row r="510" spans="1:10">
      <c r="A510" s="89"/>
      <c r="B510" s="89"/>
      <c r="C510" s="89"/>
      <c r="D510" s="89"/>
      <c r="E510" s="89"/>
      <c r="F510" s="4" t="s">
        <v>9</v>
      </c>
      <c r="G510" s="4" t="s">
        <v>10</v>
      </c>
      <c r="H510" s="4" t="s">
        <v>11</v>
      </c>
      <c r="I510" s="89"/>
      <c r="J510" s="89"/>
    </row>
    <row r="511" spans="1:10">
      <c r="A511" s="5" t="s">
        <v>1913</v>
      </c>
      <c r="B511" s="6">
        <v>44923.727443310177</v>
      </c>
      <c r="C511" s="5" t="s">
        <v>1858</v>
      </c>
      <c r="D511" s="7">
        <v>3063641703</v>
      </c>
      <c r="E511" s="5" t="s">
        <v>1744</v>
      </c>
      <c r="H511" s="8">
        <v>2920</v>
      </c>
      <c r="I511" s="5" t="s">
        <v>15</v>
      </c>
      <c r="J511" s="5" t="s">
        <v>1859</v>
      </c>
    </row>
    <row r="512" spans="1:10">
      <c r="A512" s="5" t="s">
        <v>1913</v>
      </c>
      <c r="B512" s="6">
        <v>44923.727443310177</v>
      </c>
      <c r="C512" s="5" t="s">
        <v>1858</v>
      </c>
      <c r="D512" s="7"/>
      <c r="E512" s="10"/>
      <c r="F512" s="8">
        <v>8866.7000000000007</v>
      </c>
      <c r="I512" s="11" t="s">
        <v>9</v>
      </c>
      <c r="J512" s="5" t="s">
        <v>1859</v>
      </c>
    </row>
    <row r="513" spans="1:10">
      <c r="A513" s="5" t="s">
        <v>1913</v>
      </c>
      <c r="B513" s="6">
        <v>44923.727443310177</v>
      </c>
      <c r="C513" s="5" t="s">
        <v>1858</v>
      </c>
      <c r="D513" s="7"/>
      <c r="E513" s="10"/>
      <c r="F513" s="8">
        <v>4754.8999999999996</v>
      </c>
      <c r="I513" s="11" t="s">
        <v>9</v>
      </c>
      <c r="J513" s="5" t="s">
        <v>1860</v>
      </c>
    </row>
    <row r="514" spans="1:10">
      <c r="A514" s="12" t="s">
        <v>21</v>
      </c>
      <c r="B514" s="3"/>
      <c r="C514" s="3"/>
      <c r="D514" s="7"/>
      <c r="E514" s="10"/>
      <c r="F514" s="19">
        <f>SUM(F511:G513)</f>
        <v>13621.6</v>
      </c>
      <c r="H514" s="8"/>
      <c r="I514" s="11"/>
      <c r="J514" s="5"/>
    </row>
    <row r="515" spans="1:10">
      <c r="A515" s="13" t="s">
        <v>22</v>
      </c>
      <c r="B515" s="13" t="s">
        <v>23</v>
      </c>
      <c r="C515" s="13" t="s">
        <v>24</v>
      </c>
      <c r="D515" s="7"/>
      <c r="E515" s="10"/>
      <c r="H515" s="8"/>
      <c r="I515" s="11"/>
      <c r="J515" s="5"/>
    </row>
  </sheetData>
  <mergeCells count="400">
    <mergeCell ref="A500:A501"/>
    <mergeCell ref="B500:B501"/>
    <mergeCell ref="C500:C501"/>
    <mergeCell ref="D500:D501"/>
    <mergeCell ref="E500:E501"/>
    <mergeCell ref="F500:H500"/>
    <mergeCell ref="I500:I501"/>
    <mergeCell ref="J500:J501"/>
    <mergeCell ref="I481:I482"/>
    <mergeCell ref="J481:J482"/>
    <mergeCell ref="A481:A482"/>
    <mergeCell ref="B481:B482"/>
    <mergeCell ref="C481:C482"/>
    <mergeCell ref="D481:D482"/>
    <mergeCell ref="E481:E482"/>
    <mergeCell ref="F481:H481"/>
    <mergeCell ref="A491:A492"/>
    <mergeCell ref="B491:B492"/>
    <mergeCell ref="C491:C492"/>
    <mergeCell ref="D491:D492"/>
    <mergeCell ref="E491:E492"/>
    <mergeCell ref="F491:H491"/>
    <mergeCell ref="I491:I492"/>
    <mergeCell ref="J491:J492"/>
    <mergeCell ref="I471:I472"/>
    <mergeCell ref="J471:J472"/>
    <mergeCell ref="A471:A472"/>
    <mergeCell ref="B471:B472"/>
    <mergeCell ref="C471:C472"/>
    <mergeCell ref="D471:D472"/>
    <mergeCell ref="E471:E472"/>
    <mergeCell ref="F471:H471"/>
    <mergeCell ref="A451:A452"/>
    <mergeCell ref="B451:B452"/>
    <mergeCell ref="C451:C452"/>
    <mergeCell ref="D451:D452"/>
    <mergeCell ref="E451:E452"/>
    <mergeCell ref="F451:H451"/>
    <mergeCell ref="I451:I452"/>
    <mergeCell ref="J451:J452"/>
    <mergeCell ref="A461:A462"/>
    <mergeCell ref="B461:B462"/>
    <mergeCell ref="C461:C462"/>
    <mergeCell ref="D461:D462"/>
    <mergeCell ref="E461:E462"/>
    <mergeCell ref="F461:H461"/>
    <mergeCell ref="I461:I462"/>
    <mergeCell ref="J461:J462"/>
    <mergeCell ref="A421:A422"/>
    <mergeCell ref="B421:B422"/>
    <mergeCell ref="C421:C422"/>
    <mergeCell ref="D421:D422"/>
    <mergeCell ref="E421:E422"/>
    <mergeCell ref="F421:H421"/>
    <mergeCell ref="I421:I422"/>
    <mergeCell ref="J421:J422"/>
    <mergeCell ref="A441:A442"/>
    <mergeCell ref="B441:B442"/>
    <mergeCell ref="C441:C442"/>
    <mergeCell ref="D441:D442"/>
    <mergeCell ref="E441:E442"/>
    <mergeCell ref="F441:H441"/>
    <mergeCell ref="I441:I442"/>
    <mergeCell ref="J441:J442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A382:A383"/>
    <mergeCell ref="B382:B383"/>
    <mergeCell ref="C382:C383"/>
    <mergeCell ref="D382:D383"/>
    <mergeCell ref="E382:E383"/>
    <mergeCell ref="F382:H382"/>
    <mergeCell ref="I382:I383"/>
    <mergeCell ref="J382:J383"/>
    <mergeCell ref="A371:A372"/>
    <mergeCell ref="B371:B372"/>
    <mergeCell ref="C371:C372"/>
    <mergeCell ref="D371:D372"/>
    <mergeCell ref="E371:E372"/>
    <mergeCell ref="F371:H371"/>
    <mergeCell ref="I371:I372"/>
    <mergeCell ref="J371:J372"/>
    <mergeCell ref="A298:A299"/>
    <mergeCell ref="B298:B299"/>
    <mergeCell ref="C298:C299"/>
    <mergeCell ref="D298:D299"/>
    <mergeCell ref="E298:E299"/>
    <mergeCell ref="F298:H298"/>
    <mergeCell ref="I298:I299"/>
    <mergeCell ref="J298:J299"/>
    <mergeCell ref="A315:A316"/>
    <mergeCell ref="B315:B316"/>
    <mergeCell ref="C315:C316"/>
    <mergeCell ref="D315:D316"/>
    <mergeCell ref="E315:E316"/>
    <mergeCell ref="F315:H315"/>
    <mergeCell ref="I315:I316"/>
    <mergeCell ref="J315:J316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257:A258"/>
    <mergeCell ref="B257:B258"/>
    <mergeCell ref="C257:C258"/>
    <mergeCell ref="D257:D258"/>
    <mergeCell ref="E257:E258"/>
    <mergeCell ref="F257:H257"/>
    <mergeCell ref="I257:I258"/>
    <mergeCell ref="J257:J258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14:I215"/>
    <mergeCell ref="J214:J215"/>
    <mergeCell ref="A214:A215"/>
    <mergeCell ref="B214:B215"/>
    <mergeCell ref="C214:C215"/>
    <mergeCell ref="D214:D215"/>
    <mergeCell ref="E214:E215"/>
    <mergeCell ref="F214:H214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A164:A165"/>
    <mergeCell ref="B164:B165"/>
    <mergeCell ref="C164:C165"/>
    <mergeCell ref="D164:D165"/>
    <mergeCell ref="E164:E165"/>
    <mergeCell ref="F164:H164"/>
    <mergeCell ref="I164:I165"/>
    <mergeCell ref="J164:J165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54:I155"/>
    <mergeCell ref="J154:J155"/>
    <mergeCell ref="A154:A155"/>
    <mergeCell ref="B154:B155"/>
    <mergeCell ref="C154:C155"/>
    <mergeCell ref="D154:D155"/>
    <mergeCell ref="E154:E155"/>
    <mergeCell ref="F154:H154"/>
    <mergeCell ref="F145:H145"/>
    <mergeCell ref="I145:I146"/>
    <mergeCell ref="J145:J146"/>
    <mergeCell ref="A145:A146"/>
    <mergeCell ref="B145:B146"/>
    <mergeCell ref="C145:C146"/>
    <mergeCell ref="D145:D146"/>
    <mergeCell ref="E145:E146"/>
    <mergeCell ref="D81:D82"/>
    <mergeCell ref="E81:E82"/>
    <mergeCell ref="F92:H92"/>
    <mergeCell ref="I92:I93"/>
    <mergeCell ref="J92:J93"/>
    <mergeCell ref="A102:A103"/>
    <mergeCell ref="B102:B103"/>
    <mergeCell ref="C102:C103"/>
    <mergeCell ref="D102:D103"/>
    <mergeCell ref="E102:E103"/>
    <mergeCell ref="A92:A93"/>
    <mergeCell ref="B92:B93"/>
    <mergeCell ref="C92:C93"/>
    <mergeCell ref="D92:D93"/>
    <mergeCell ref="E92:E93"/>
    <mergeCell ref="F81:H81"/>
    <mergeCell ref="I81:I82"/>
    <mergeCell ref="J81:J82"/>
    <mergeCell ref="A81:A82"/>
    <mergeCell ref="B81:B82"/>
    <mergeCell ref="C81:C82"/>
    <mergeCell ref="F102:H102"/>
    <mergeCell ref="I102:I103"/>
    <mergeCell ref="J102:J103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3:A34"/>
    <mergeCell ref="B33:B34"/>
    <mergeCell ref="C33:C34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I52:I53"/>
    <mergeCell ref="J52:J53"/>
    <mergeCell ref="A52:A53"/>
    <mergeCell ref="B52:B53"/>
    <mergeCell ref="C52:C53"/>
    <mergeCell ref="D52:D53"/>
    <mergeCell ref="E52:E53"/>
    <mergeCell ref="F52:H52"/>
    <mergeCell ref="F61:H61"/>
    <mergeCell ref="I61:I62"/>
    <mergeCell ref="J61:J62"/>
    <mergeCell ref="A61:A62"/>
    <mergeCell ref="B61:B62"/>
    <mergeCell ref="C61:C62"/>
    <mergeCell ref="D61:D62"/>
    <mergeCell ref="E61:E62"/>
    <mergeCell ref="F71:H71"/>
    <mergeCell ref="I71:I72"/>
    <mergeCell ref="J71:J72"/>
    <mergeCell ref="A71:A72"/>
    <mergeCell ref="B71:B72"/>
    <mergeCell ref="C71:C72"/>
    <mergeCell ref="D71:D72"/>
    <mergeCell ref="E71:E72"/>
    <mergeCell ref="F111:H111"/>
    <mergeCell ref="I111:I112"/>
    <mergeCell ref="J111:J112"/>
    <mergeCell ref="A111:A112"/>
    <mergeCell ref="B111:B112"/>
    <mergeCell ref="C111:C112"/>
    <mergeCell ref="D111:D112"/>
    <mergeCell ref="E111:E112"/>
    <mergeCell ref="A204:A205"/>
    <mergeCell ref="B204:B205"/>
    <mergeCell ref="C204:C205"/>
    <mergeCell ref="D204:D205"/>
    <mergeCell ref="E204:E205"/>
    <mergeCell ref="F204:H204"/>
    <mergeCell ref="I204:I205"/>
    <mergeCell ref="J204:J205"/>
    <mergeCell ref="F120:H120"/>
    <mergeCell ref="I120:I121"/>
    <mergeCell ref="J120:J121"/>
    <mergeCell ref="A120:A121"/>
    <mergeCell ref="B120:B121"/>
    <mergeCell ref="C120:C121"/>
    <mergeCell ref="D120:D121"/>
    <mergeCell ref="E120:E121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325:A326"/>
    <mergeCell ref="B325:B326"/>
    <mergeCell ref="C325:C326"/>
    <mergeCell ref="D325:D326"/>
    <mergeCell ref="E325:E326"/>
    <mergeCell ref="F325:H325"/>
    <mergeCell ref="I325:I326"/>
    <mergeCell ref="J325:J326"/>
    <mergeCell ref="A267:A268"/>
    <mergeCell ref="B267:B268"/>
    <mergeCell ref="C267:C268"/>
    <mergeCell ref="D267:D268"/>
    <mergeCell ref="E267:E268"/>
    <mergeCell ref="F267:H267"/>
    <mergeCell ref="I267:I268"/>
    <mergeCell ref="J267:J268"/>
    <mergeCell ref="I289:I290"/>
    <mergeCell ref="J289:J290"/>
    <mergeCell ref="A289:A290"/>
    <mergeCell ref="B289:B290"/>
    <mergeCell ref="C289:C290"/>
    <mergeCell ref="D289:D290"/>
    <mergeCell ref="E289:E290"/>
    <mergeCell ref="F289:H289"/>
    <mergeCell ref="A392:A393"/>
    <mergeCell ref="B392:B393"/>
    <mergeCell ref="C392:C393"/>
    <mergeCell ref="D392:D393"/>
    <mergeCell ref="E392:E393"/>
    <mergeCell ref="F392:H392"/>
    <mergeCell ref="I392:I393"/>
    <mergeCell ref="J392:J393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A412:A413"/>
    <mergeCell ref="B412:B413"/>
    <mergeCell ref="C412:C413"/>
    <mergeCell ref="D412:D413"/>
    <mergeCell ref="E412:E413"/>
    <mergeCell ref="F412:H412"/>
    <mergeCell ref="I412:I413"/>
    <mergeCell ref="J412:J413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/>
  </sheetPr>
  <dimension ref="A1:J494"/>
  <sheetViews>
    <sheetView topLeftCell="A482" workbookViewId="0">
      <selection activeCell="D494" sqref="D494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29.28515625" bestFit="1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88" t="s">
        <v>0</v>
      </c>
      <c r="B3" s="88" t="s">
        <v>2</v>
      </c>
      <c r="C3" s="88" t="s">
        <v>3</v>
      </c>
      <c r="D3" s="88" t="s">
        <v>4</v>
      </c>
      <c r="E3" s="88" t="s">
        <v>5</v>
      </c>
      <c r="F3" s="88" t="s">
        <v>6</v>
      </c>
      <c r="G3" s="90"/>
      <c r="H3" s="91"/>
      <c r="I3" s="88" t="s">
        <v>7</v>
      </c>
      <c r="J3" s="88" t="s">
        <v>8</v>
      </c>
    </row>
    <row r="4" spans="1:10">
      <c r="A4" s="89"/>
      <c r="B4" s="89"/>
      <c r="C4" s="89"/>
      <c r="D4" s="89"/>
      <c r="E4" s="89"/>
      <c r="F4" s="4" t="s">
        <v>9</v>
      </c>
      <c r="G4" s="4" t="s">
        <v>10</v>
      </c>
      <c r="H4" s="4" t="s">
        <v>11</v>
      </c>
      <c r="I4" s="89"/>
      <c r="J4" s="89"/>
    </row>
    <row r="5" spans="1:10">
      <c r="A5" s="5" t="s">
        <v>1914</v>
      </c>
      <c r="B5" s="6">
        <v>44866.908804537037</v>
      </c>
      <c r="C5" s="5" t="s">
        <v>1915</v>
      </c>
      <c r="D5" s="7"/>
      <c r="E5" s="10"/>
      <c r="F5" s="8">
        <v>10993</v>
      </c>
      <c r="I5" s="11" t="s">
        <v>9</v>
      </c>
      <c r="J5" s="5" t="s">
        <v>1916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5"/>
    </row>
    <row r="7" spans="1:10" ht="15.75" customHeight="1">
      <c r="A7" s="13" t="s">
        <v>22</v>
      </c>
      <c r="B7" s="13" t="s">
        <v>23</v>
      </c>
      <c r="C7" s="13" t="s">
        <v>24</v>
      </c>
      <c r="D7" s="14">
        <v>112113603</v>
      </c>
      <c r="E7" s="10"/>
      <c r="H7" s="8"/>
      <c r="I7" s="11"/>
      <c r="J7" s="5"/>
    </row>
    <row r="8" spans="1:10">
      <c r="A8" s="5"/>
      <c r="B8" s="6"/>
      <c r="C8" s="5"/>
      <c r="D8" s="7"/>
      <c r="E8" s="10"/>
      <c r="H8" s="8"/>
      <c r="I8" s="11"/>
      <c r="J8" s="5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25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88" t="s">
        <v>0</v>
      </c>
      <c r="B12" s="88" t="s">
        <v>2</v>
      </c>
      <c r="C12" s="88" t="s">
        <v>3</v>
      </c>
      <c r="D12" s="88" t="s">
        <v>4</v>
      </c>
      <c r="E12" s="88" t="s">
        <v>5</v>
      </c>
      <c r="F12" s="88" t="s">
        <v>6</v>
      </c>
      <c r="G12" s="90"/>
      <c r="H12" s="91"/>
      <c r="I12" s="88" t="s">
        <v>7</v>
      </c>
      <c r="J12" s="88" t="s">
        <v>8</v>
      </c>
    </row>
    <row r="13" spans="1:10">
      <c r="A13" s="89"/>
      <c r="B13" s="89"/>
      <c r="C13" s="89"/>
      <c r="D13" s="89"/>
      <c r="E13" s="89"/>
      <c r="F13" s="4" t="s">
        <v>9</v>
      </c>
      <c r="G13" s="4" t="s">
        <v>10</v>
      </c>
      <c r="H13" s="4" t="s">
        <v>11</v>
      </c>
      <c r="I13" s="89"/>
      <c r="J13" s="89"/>
    </row>
    <row r="14" spans="1:10">
      <c r="A14" s="15" t="s">
        <v>26</v>
      </c>
      <c r="B14" s="16"/>
      <c r="C14" s="17"/>
      <c r="D14" s="7"/>
      <c r="E14" s="10"/>
      <c r="F14" s="8"/>
      <c r="I14" s="11"/>
      <c r="J14" s="10"/>
    </row>
    <row r="15" spans="1:10">
      <c r="A15" s="12" t="s">
        <v>21</v>
      </c>
      <c r="B15" s="3"/>
      <c r="C15" s="3"/>
      <c r="D15" s="7"/>
      <c r="E15" s="10"/>
      <c r="F15" s="18"/>
      <c r="H15" s="8"/>
      <c r="I15" s="11"/>
      <c r="J15" s="10"/>
    </row>
    <row r="16" spans="1:10" ht="15.75" customHeight="1">
      <c r="A16" s="13" t="s">
        <v>22</v>
      </c>
      <c r="B16" s="13" t="s">
        <v>23</v>
      </c>
      <c r="C16" s="13" t="s">
        <v>24</v>
      </c>
      <c r="D16" s="14"/>
      <c r="E16" s="10"/>
      <c r="H16" s="8"/>
      <c r="I16" s="11"/>
      <c r="J16" s="10"/>
    </row>
    <row r="17" spans="1:10">
      <c r="A17" s="5"/>
      <c r="B17" s="6"/>
      <c r="C17" s="5"/>
      <c r="D17" s="7"/>
      <c r="E17" s="10"/>
      <c r="H17" s="8"/>
      <c r="I17" s="11"/>
      <c r="J17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27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88" t="s">
        <v>0</v>
      </c>
      <c r="B21" s="88" t="s">
        <v>2</v>
      </c>
      <c r="C21" s="88" t="s">
        <v>3</v>
      </c>
      <c r="D21" s="88" t="s">
        <v>4</v>
      </c>
      <c r="E21" s="88" t="s">
        <v>5</v>
      </c>
      <c r="F21" s="88" t="s">
        <v>6</v>
      </c>
      <c r="G21" s="90"/>
      <c r="H21" s="91"/>
      <c r="I21" s="88" t="s">
        <v>7</v>
      </c>
      <c r="J21" s="88" t="s">
        <v>8</v>
      </c>
    </row>
    <row r="22" spans="1:10">
      <c r="A22" s="89"/>
      <c r="B22" s="89"/>
      <c r="C22" s="89"/>
      <c r="D22" s="89"/>
      <c r="E22" s="89"/>
      <c r="F22" s="4" t="s">
        <v>9</v>
      </c>
      <c r="G22" s="4" t="s">
        <v>10</v>
      </c>
      <c r="H22" s="4" t="s">
        <v>11</v>
      </c>
      <c r="I22" s="89"/>
      <c r="J22" s="89"/>
    </row>
    <row r="23" spans="1:10">
      <c r="A23" s="5" t="s">
        <v>1917</v>
      </c>
      <c r="B23" s="6">
        <v>44868.753989050929</v>
      </c>
      <c r="C23" s="5" t="s">
        <v>1915</v>
      </c>
      <c r="D23" s="7"/>
      <c r="E23" s="10"/>
      <c r="F23" s="8">
        <v>3453</v>
      </c>
      <c r="I23" s="11" t="s">
        <v>9</v>
      </c>
      <c r="J23" s="10" t="s">
        <v>1918</v>
      </c>
    </row>
    <row r="24" spans="1:10">
      <c r="A24" s="5" t="s">
        <v>1917</v>
      </c>
      <c r="B24" s="6">
        <v>44868.753989050929</v>
      </c>
      <c r="C24" s="5" t="s">
        <v>1915</v>
      </c>
      <c r="D24" s="7"/>
      <c r="E24" s="10"/>
      <c r="F24" s="8">
        <v>8108.3</v>
      </c>
      <c r="I24" s="11" t="s">
        <v>9</v>
      </c>
      <c r="J24" s="5" t="s">
        <v>1916</v>
      </c>
    </row>
    <row r="25" spans="1:10">
      <c r="A25" s="12" t="s">
        <v>21</v>
      </c>
      <c r="B25" s="3"/>
      <c r="C25" s="3"/>
      <c r="D25" s="7"/>
      <c r="E25" s="10"/>
      <c r="F25" s="20">
        <f>SUM(F23:G24)</f>
        <v>11561.3</v>
      </c>
      <c r="H25" s="8"/>
      <c r="I25" s="11"/>
      <c r="J25" s="10"/>
    </row>
    <row r="26" spans="1:10" ht="15.75" customHeight="1">
      <c r="A26" s="13" t="s">
        <v>22</v>
      </c>
      <c r="B26" s="13" t="s">
        <v>23</v>
      </c>
      <c r="C26" s="13" t="s">
        <v>24</v>
      </c>
      <c r="D26" s="14">
        <v>112128926</v>
      </c>
      <c r="E26" s="10"/>
      <c r="H26" s="8"/>
      <c r="I26" s="11"/>
      <c r="J26" s="10"/>
    </row>
    <row r="27" spans="1:10">
      <c r="A27" s="5"/>
      <c r="B27" s="6"/>
      <c r="C27" s="5"/>
      <c r="D27" s="7"/>
      <c r="E27" s="10"/>
      <c r="H27" s="8"/>
      <c r="I27" s="11"/>
      <c r="J27" s="10"/>
    </row>
    <row r="29" spans="1:10">
      <c r="A29" s="1" t="s">
        <v>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3" t="s">
        <v>47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88" t="s">
        <v>0</v>
      </c>
      <c r="B31" s="88" t="s">
        <v>2</v>
      </c>
      <c r="C31" s="88" t="s">
        <v>3</v>
      </c>
      <c r="D31" s="88" t="s">
        <v>4</v>
      </c>
      <c r="E31" s="88" t="s">
        <v>5</v>
      </c>
      <c r="F31" s="88" t="s">
        <v>6</v>
      </c>
      <c r="G31" s="90"/>
      <c r="H31" s="91"/>
      <c r="I31" s="88" t="s">
        <v>7</v>
      </c>
      <c r="J31" s="88" t="s">
        <v>8</v>
      </c>
    </row>
    <row r="32" spans="1:10">
      <c r="A32" s="89"/>
      <c r="B32" s="89"/>
      <c r="C32" s="89"/>
      <c r="D32" s="89"/>
      <c r="E32" s="89"/>
      <c r="F32" s="4" t="s">
        <v>9</v>
      </c>
      <c r="G32" s="4" t="s">
        <v>10</v>
      </c>
      <c r="H32" s="4" t="s">
        <v>11</v>
      </c>
      <c r="I32" s="89"/>
      <c r="J32" s="89"/>
    </row>
    <row r="33" spans="1:10">
      <c r="A33" s="5" t="s">
        <v>1919</v>
      </c>
      <c r="B33" s="6">
        <v>44869.753060833333</v>
      </c>
      <c r="C33" s="5" t="s">
        <v>1915</v>
      </c>
      <c r="D33" s="7"/>
      <c r="E33" s="10"/>
      <c r="F33" s="8">
        <v>16756.099999999999</v>
      </c>
      <c r="I33" s="11" t="s">
        <v>9</v>
      </c>
      <c r="J33" s="5" t="s">
        <v>1916</v>
      </c>
    </row>
    <row r="34" spans="1:10">
      <c r="A34" s="12" t="s">
        <v>21</v>
      </c>
      <c r="B34" s="3"/>
      <c r="C34" s="3"/>
      <c r="D34" s="7"/>
      <c r="E34" s="10"/>
      <c r="H34" s="8"/>
      <c r="I34" s="5"/>
      <c r="J34" s="5"/>
    </row>
    <row r="35" spans="1:10" ht="15.75" customHeight="1">
      <c r="A35" s="13" t="s">
        <v>22</v>
      </c>
      <c r="B35" s="13" t="s">
        <v>23</v>
      </c>
      <c r="C35" s="13" t="s">
        <v>24</v>
      </c>
      <c r="D35" s="14">
        <v>112128930</v>
      </c>
      <c r="E35" s="10"/>
      <c r="H35" s="8"/>
      <c r="I35" s="5"/>
      <c r="J35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52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88" t="s">
        <v>0</v>
      </c>
      <c r="B40" s="88" t="s">
        <v>2</v>
      </c>
      <c r="C40" s="88" t="s">
        <v>3</v>
      </c>
      <c r="D40" s="88" t="s">
        <v>4</v>
      </c>
      <c r="E40" s="88" t="s">
        <v>5</v>
      </c>
      <c r="F40" s="88" t="s">
        <v>6</v>
      </c>
      <c r="G40" s="90"/>
      <c r="H40" s="91"/>
      <c r="I40" s="88" t="s">
        <v>7</v>
      </c>
      <c r="J40" s="88" t="s">
        <v>8</v>
      </c>
    </row>
    <row r="41" spans="1:10">
      <c r="A41" s="89"/>
      <c r="B41" s="89"/>
      <c r="C41" s="89"/>
      <c r="D41" s="89"/>
      <c r="E41" s="89"/>
      <c r="F41" s="4" t="s">
        <v>9</v>
      </c>
      <c r="G41" s="4" t="s">
        <v>10</v>
      </c>
      <c r="H41" s="4" t="s">
        <v>11</v>
      </c>
      <c r="I41" s="89"/>
      <c r="J41" s="89"/>
    </row>
    <row r="42" spans="1:10">
      <c r="A42" s="15" t="s">
        <v>1363</v>
      </c>
      <c r="B42" s="16"/>
      <c r="C42" s="17"/>
      <c r="D42" s="9"/>
      <c r="E42" s="10"/>
      <c r="H42" s="8"/>
      <c r="I42" s="5"/>
      <c r="J42" s="5"/>
    </row>
    <row r="43" spans="1:10">
      <c r="A43" s="12" t="s">
        <v>21</v>
      </c>
      <c r="B43" s="3"/>
      <c r="C43" s="3"/>
      <c r="D43" s="7"/>
      <c r="E43" s="10"/>
      <c r="H43" s="8"/>
      <c r="I43" s="11"/>
      <c r="J43" s="10"/>
    </row>
    <row r="44" spans="1:10">
      <c r="A44" s="13" t="s">
        <v>22</v>
      </c>
      <c r="B44" s="13" t="s">
        <v>23</v>
      </c>
      <c r="C44" s="13" t="s">
        <v>24</v>
      </c>
      <c r="D44" s="7"/>
      <c r="E44" s="10"/>
      <c r="H44" s="8"/>
      <c r="I44" s="11"/>
      <c r="J44" s="10"/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55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88" t="s">
        <v>0</v>
      </c>
      <c r="B49" s="88" t="s">
        <v>2</v>
      </c>
      <c r="C49" s="88" t="s">
        <v>3</v>
      </c>
      <c r="D49" s="88" t="s">
        <v>4</v>
      </c>
      <c r="E49" s="88" t="s">
        <v>5</v>
      </c>
      <c r="F49" s="88" t="s">
        <v>6</v>
      </c>
      <c r="G49" s="90"/>
      <c r="H49" s="91"/>
      <c r="I49" s="88" t="s">
        <v>7</v>
      </c>
      <c r="J49" s="88" t="s">
        <v>8</v>
      </c>
    </row>
    <row r="50" spans="1:10">
      <c r="A50" s="89"/>
      <c r="B50" s="89"/>
      <c r="C50" s="89"/>
      <c r="D50" s="89"/>
      <c r="E50" s="89"/>
      <c r="F50" s="4" t="s">
        <v>9</v>
      </c>
      <c r="G50" s="4" t="s">
        <v>10</v>
      </c>
      <c r="H50" s="4" t="s">
        <v>11</v>
      </c>
      <c r="I50" s="89"/>
      <c r="J50" s="89"/>
    </row>
    <row r="51" spans="1:10">
      <c r="A51" s="5" t="s">
        <v>1920</v>
      </c>
      <c r="B51" s="6">
        <v>44872.751290011583</v>
      </c>
      <c r="C51" s="5" t="s">
        <v>1915</v>
      </c>
      <c r="D51" s="9">
        <v>45172995309</v>
      </c>
      <c r="E51" s="10" t="s">
        <v>1921</v>
      </c>
      <c r="H51" s="8">
        <v>3278.1</v>
      </c>
      <c r="I51" s="5" t="s">
        <v>15</v>
      </c>
      <c r="J51" s="5" t="s">
        <v>1916</v>
      </c>
    </row>
    <row r="52" spans="1:10">
      <c r="A52" s="5" t="s">
        <v>1920</v>
      </c>
      <c r="B52" s="6">
        <v>44872.751290011583</v>
      </c>
      <c r="C52" s="5" t="s">
        <v>1915</v>
      </c>
      <c r="D52" s="7"/>
      <c r="E52" s="10"/>
      <c r="F52" s="8">
        <v>3935.3</v>
      </c>
      <c r="I52" s="11" t="s">
        <v>9</v>
      </c>
      <c r="J52" s="10" t="s">
        <v>1918</v>
      </c>
    </row>
    <row r="53" spans="1:10">
      <c r="A53" s="5" t="s">
        <v>1920</v>
      </c>
      <c r="B53" s="6">
        <v>44872.751290011583</v>
      </c>
      <c r="C53" s="5" t="s">
        <v>1915</v>
      </c>
      <c r="D53" s="7"/>
      <c r="E53" s="10"/>
      <c r="F53" s="8">
        <v>26175.5</v>
      </c>
      <c r="I53" s="11" t="s">
        <v>9</v>
      </c>
      <c r="J53" s="5" t="s">
        <v>1916</v>
      </c>
    </row>
    <row r="54" spans="1:10">
      <c r="A54" s="5" t="s">
        <v>1920</v>
      </c>
      <c r="B54" s="6">
        <v>44872.751290011583</v>
      </c>
      <c r="C54" s="5" t="s">
        <v>1915</v>
      </c>
      <c r="D54" s="7"/>
      <c r="E54" s="10"/>
      <c r="F54" s="8">
        <v>30362.2</v>
      </c>
      <c r="I54" s="11" t="s">
        <v>9</v>
      </c>
      <c r="J54" s="10" t="s">
        <v>1922</v>
      </c>
    </row>
    <row r="55" spans="1:10">
      <c r="A55" s="5" t="s">
        <v>1920</v>
      </c>
      <c r="B55" s="6">
        <v>44872.751290011583</v>
      </c>
      <c r="C55" s="5" t="s">
        <v>1915</v>
      </c>
      <c r="D55" s="7"/>
      <c r="E55" s="10"/>
      <c r="F55" s="8">
        <v>4595.8999999999996</v>
      </c>
      <c r="I55" s="11" t="s">
        <v>9</v>
      </c>
      <c r="J55" s="10" t="s">
        <v>1923</v>
      </c>
    </row>
    <row r="56" spans="1:10">
      <c r="A56" s="12" t="s">
        <v>21</v>
      </c>
      <c r="B56" s="3"/>
      <c r="C56" s="3"/>
      <c r="D56" s="7"/>
      <c r="E56" s="10"/>
      <c r="F56" s="19">
        <f>SUM(F51:G55)</f>
        <v>65068.9</v>
      </c>
      <c r="H56" s="8"/>
      <c r="I56" s="11"/>
      <c r="J56" s="10"/>
    </row>
    <row r="57" spans="1:10" ht="15.75" customHeight="1">
      <c r="A57" s="13" t="s">
        <v>22</v>
      </c>
      <c r="B57" s="13" t="s">
        <v>23</v>
      </c>
      <c r="C57" s="13" t="s">
        <v>24</v>
      </c>
      <c r="D57" s="14">
        <v>112156027</v>
      </c>
      <c r="E57" s="10"/>
      <c r="H57" s="8"/>
      <c r="I57" s="11"/>
      <c r="J57" s="10"/>
    </row>
    <row r="60" spans="1:10">
      <c r="A60" s="1" t="s">
        <v>0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3" t="s">
        <v>62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88" t="s">
        <v>0</v>
      </c>
      <c r="B62" s="88" t="s">
        <v>2</v>
      </c>
      <c r="C62" s="88" t="s">
        <v>3</v>
      </c>
      <c r="D62" s="88" t="s">
        <v>4</v>
      </c>
      <c r="E62" s="88" t="s">
        <v>5</v>
      </c>
      <c r="F62" s="88" t="s">
        <v>6</v>
      </c>
      <c r="G62" s="90"/>
      <c r="H62" s="91"/>
      <c r="I62" s="88" t="s">
        <v>7</v>
      </c>
      <c r="J62" s="88" t="s">
        <v>8</v>
      </c>
    </row>
    <row r="63" spans="1:10">
      <c r="A63" s="89"/>
      <c r="B63" s="89"/>
      <c r="C63" s="89"/>
      <c r="D63" s="89"/>
      <c r="E63" s="89"/>
      <c r="F63" s="4" t="s">
        <v>9</v>
      </c>
      <c r="G63" s="4" t="s">
        <v>10</v>
      </c>
      <c r="H63" s="4" t="s">
        <v>11</v>
      </c>
      <c r="I63" s="89"/>
      <c r="J63" s="89"/>
    </row>
    <row r="64" spans="1:10">
      <c r="A64" s="5" t="s">
        <v>1924</v>
      </c>
      <c r="B64" s="6">
        <v>44873.824800405091</v>
      </c>
      <c r="C64" s="5" t="s">
        <v>1915</v>
      </c>
      <c r="D64" s="7"/>
      <c r="E64" s="10"/>
      <c r="F64" s="8">
        <v>8860.7000000000007</v>
      </c>
      <c r="I64" s="11" t="s">
        <v>9</v>
      </c>
      <c r="J64" s="5" t="s">
        <v>1916</v>
      </c>
    </row>
    <row r="65" spans="1:10">
      <c r="A65" s="5" t="s">
        <v>1925</v>
      </c>
      <c r="B65" s="6">
        <v>44873.824800405091</v>
      </c>
      <c r="C65" s="5" t="s">
        <v>1915</v>
      </c>
      <c r="D65" s="7"/>
      <c r="E65" s="10"/>
      <c r="F65" s="8">
        <v>3861.6</v>
      </c>
      <c r="I65" s="11" t="s">
        <v>9</v>
      </c>
      <c r="J65" s="10" t="s">
        <v>1922</v>
      </c>
    </row>
    <row r="66" spans="1:10">
      <c r="A66" s="12" t="s">
        <v>21</v>
      </c>
      <c r="B66" s="3"/>
      <c r="C66" s="3"/>
      <c r="D66" s="7"/>
      <c r="E66" s="10"/>
      <c r="F66" s="19">
        <f>SUM(F64:G65)</f>
        <v>12722.300000000001</v>
      </c>
      <c r="H66" s="8"/>
      <c r="I66" s="11"/>
      <c r="J66" s="5"/>
    </row>
    <row r="67" spans="1:10" ht="15.75" customHeight="1">
      <c r="A67" s="13" t="s">
        <v>22</v>
      </c>
      <c r="B67" s="13" t="s">
        <v>23</v>
      </c>
      <c r="C67" s="13" t="s">
        <v>24</v>
      </c>
      <c r="D67" s="14">
        <v>112163181</v>
      </c>
      <c r="E67" s="10"/>
      <c r="H67" s="8"/>
      <c r="I67" s="11"/>
      <c r="J67" s="5"/>
    </row>
    <row r="70" spans="1:10">
      <c r="A70" s="1" t="s">
        <v>0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3" t="s">
        <v>65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88" t="s">
        <v>0</v>
      </c>
      <c r="B72" s="88" t="s">
        <v>2</v>
      </c>
      <c r="C72" s="88" t="s">
        <v>3</v>
      </c>
      <c r="D72" s="88" t="s">
        <v>4</v>
      </c>
      <c r="E72" s="88" t="s">
        <v>5</v>
      </c>
      <c r="F72" s="88" t="s">
        <v>6</v>
      </c>
      <c r="G72" s="90"/>
      <c r="H72" s="91"/>
      <c r="I72" s="88" t="s">
        <v>7</v>
      </c>
      <c r="J72" s="88" t="s">
        <v>8</v>
      </c>
    </row>
    <row r="73" spans="1:10">
      <c r="A73" s="89"/>
      <c r="B73" s="89"/>
      <c r="C73" s="89"/>
      <c r="D73" s="89"/>
      <c r="E73" s="89"/>
      <c r="F73" s="4" t="s">
        <v>9</v>
      </c>
      <c r="G73" s="4" t="s">
        <v>10</v>
      </c>
      <c r="H73" s="4" t="s">
        <v>11</v>
      </c>
      <c r="I73" s="89"/>
      <c r="J73" s="89"/>
    </row>
    <row r="74" spans="1:10">
      <c r="A74" s="5" t="s">
        <v>1926</v>
      </c>
      <c r="B74" s="6">
        <v>44874.786067743058</v>
      </c>
      <c r="C74" s="5" t="s">
        <v>1915</v>
      </c>
      <c r="D74" s="7"/>
      <c r="E74" s="10"/>
      <c r="F74" s="8">
        <v>26777.599999999999</v>
      </c>
      <c r="I74" s="11" t="s">
        <v>9</v>
      </c>
      <c r="J74" s="5" t="s">
        <v>1916</v>
      </c>
    </row>
    <row r="75" spans="1:10">
      <c r="A75" s="5" t="s">
        <v>1926</v>
      </c>
      <c r="B75" s="6">
        <v>44874.786067743058</v>
      </c>
      <c r="C75" s="5" t="s">
        <v>1915</v>
      </c>
      <c r="D75" s="7"/>
      <c r="E75" s="10"/>
      <c r="F75" s="8">
        <v>4154.8</v>
      </c>
      <c r="I75" s="11" t="s">
        <v>9</v>
      </c>
      <c r="J75" s="10" t="s">
        <v>1922</v>
      </c>
    </row>
    <row r="76" spans="1:10">
      <c r="A76" s="12" t="s">
        <v>21</v>
      </c>
      <c r="B76" s="3"/>
      <c r="C76" s="3"/>
      <c r="D76" s="7"/>
      <c r="E76" s="10"/>
      <c r="F76" s="19">
        <f>SUM(F74:G75)</f>
        <v>30932.399999999998</v>
      </c>
      <c r="H76" s="8"/>
      <c r="I76" s="11"/>
      <c r="J76" s="5"/>
    </row>
    <row r="77" spans="1:10" ht="15.75" customHeight="1">
      <c r="A77" s="13" t="s">
        <v>22</v>
      </c>
      <c r="B77" s="13" t="s">
        <v>23</v>
      </c>
      <c r="C77" s="13" t="s">
        <v>24</v>
      </c>
      <c r="D77" s="14">
        <v>112210191</v>
      </c>
      <c r="E77" s="10"/>
      <c r="H77" s="8"/>
      <c r="I77" s="11"/>
      <c r="J77" s="5"/>
    </row>
    <row r="78" spans="1:10">
      <c r="A78" s="5"/>
      <c r="B78" s="6"/>
      <c r="C78" s="5"/>
      <c r="D78" s="7"/>
      <c r="E78" s="10"/>
      <c r="H78" s="8"/>
      <c r="I78" s="11"/>
      <c r="J78" s="5"/>
    </row>
    <row r="79" spans="1:10">
      <c r="A79" s="39" t="s">
        <v>1927</v>
      </c>
      <c r="B79" s="40"/>
      <c r="C79" s="40"/>
    </row>
    <row r="81" spans="1:10">
      <c r="A81" s="1" t="s">
        <v>0</v>
      </c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3" t="s">
        <v>68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88" t="s">
        <v>0</v>
      </c>
      <c r="B83" s="88" t="s">
        <v>2</v>
      </c>
      <c r="C83" s="88" t="s">
        <v>3</v>
      </c>
      <c r="D83" s="88" t="s">
        <v>4</v>
      </c>
      <c r="E83" s="88" t="s">
        <v>5</v>
      </c>
      <c r="F83" s="88" t="s">
        <v>6</v>
      </c>
      <c r="G83" s="90"/>
      <c r="H83" s="91"/>
      <c r="I83" s="88" t="s">
        <v>7</v>
      </c>
      <c r="J83" s="88" t="s">
        <v>8</v>
      </c>
    </row>
    <row r="84" spans="1:10">
      <c r="A84" s="89"/>
      <c r="B84" s="89"/>
      <c r="C84" s="89"/>
      <c r="D84" s="89"/>
      <c r="E84" s="89"/>
      <c r="F84" s="4" t="s">
        <v>9</v>
      </c>
      <c r="G84" s="4" t="s">
        <v>10</v>
      </c>
      <c r="H84" s="4" t="s">
        <v>11</v>
      </c>
      <c r="I84" s="89"/>
      <c r="J84" s="89"/>
    </row>
    <row r="85" spans="1:10">
      <c r="A85" s="5" t="s">
        <v>1928</v>
      </c>
      <c r="B85" s="6">
        <v>44875.774872638889</v>
      </c>
      <c r="C85" s="5" t="s">
        <v>1915</v>
      </c>
      <c r="D85" s="7"/>
      <c r="E85" s="10"/>
      <c r="F85" s="8">
        <v>17015.599999999999</v>
      </c>
      <c r="I85" s="11" t="s">
        <v>9</v>
      </c>
      <c r="J85" s="5" t="s">
        <v>1916</v>
      </c>
    </row>
    <row r="86" spans="1:10">
      <c r="A86" s="5" t="s">
        <v>1928</v>
      </c>
      <c r="B86" s="6">
        <v>44875.774872638889</v>
      </c>
      <c r="C86" s="5" t="s">
        <v>1915</v>
      </c>
      <c r="D86" s="7"/>
      <c r="E86" s="10"/>
      <c r="F86" s="8">
        <v>3658</v>
      </c>
      <c r="I86" s="11" t="s">
        <v>9</v>
      </c>
      <c r="J86" s="10" t="s">
        <v>1922</v>
      </c>
    </row>
    <row r="87" spans="1:10">
      <c r="A87" s="12" t="s">
        <v>21</v>
      </c>
      <c r="B87" s="3"/>
      <c r="C87" s="3"/>
      <c r="D87" s="7"/>
      <c r="E87" s="10"/>
      <c r="F87" s="19">
        <f>SUM(F85:G86)</f>
        <v>20673.599999999999</v>
      </c>
      <c r="H87" s="8"/>
      <c r="I87" s="11"/>
      <c r="J87" s="5"/>
    </row>
    <row r="88" spans="1:10" ht="15.75" customHeight="1">
      <c r="A88" s="13" t="s">
        <v>22</v>
      </c>
      <c r="B88" s="13" t="s">
        <v>23</v>
      </c>
      <c r="C88" s="13" t="s">
        <v>24</v>
      </c>
      <c r="D88" s="14">
        <v>112210192</v>
      </c>
      <c r="E88" s="10"/>
      <c r="H88" s="8"/>
      <c r="I88" s="11"/>
      <c r="J88" s="5"/>
    </row>
    <row r="91" spans="1:10">
      <c r="A91" s="1" t="s">
        <v>0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3" t="s">
        <v>72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88" t="s">
        <v>0</v>
      </c>
      <c r="B93" s="88" t="s">
        <v>2</v>
      </c>
      <c r="C93" s="88" t="s">
        <v>3</v>
      </c>
      <c r="D93" s="88" t="s">
        <v>4</v>
      </c>
      <c r="E93" s="88" t="s">
        <v>5</v>
      </c>
      <c r="F93" s="88" t="s">
        <v>6</v>
      </c>
      <c r="G93" s="90"/>
      <c r="H93" s="91"/>
      <c r="I93" s="88" t="s">
        <v>7</v>
      </c>
      <c r="J93" s="88" t="s">
        <v>8</v>
      </c>
    </row>
    <row r="94" spans="1:10">
      <c r="A94" s="89"/>
      <c r="B94" s="89"/>
      <c r="C94" s="89"/>
      <c r="D94" s="89"/>
      <c r="E94" s="89"/>
      <c r="F94" s="4" t="s">
        <v>9</v>
      </c>
      <c r="G94" s="4" t="s">
        <v>10</v>
      </c>
      <c r="H94" s="4" t="s">
        <v>11</v>
      </c>
      <c r="I94" s="89"/>
      <c r="J94" s="89"/>
    </row>
    <row r="95" spans="1:10">
      <c r="A95" s="5" t="s">
        <v>1929</v>
      </c>
      <c r="B95" s="6">
        <v>44876.760313796287</v>
      </c>
      <c r="C95" s="5" t="s">
        <v>1915</v>
      </c>
      <c r="D95" s="9">
        <v>45152939050</v>
      </c>
      <c r="E95" s="10" t="s">
        <v>1921</v>
      </c>
      <c r="H95" s="8">
        <v>849.7</v>
      </c>
      <c r="I95" s="5" t="s">
        <v>15</v>
      </c>
      <c r="J95" s="5" t="s">
        <v>1916</v>
      </c>
    </row>
    <row r="96" spans="1:10">
      <c r="A96" s="5" t="s">
        <v>1929</v>
      </c>
      <c r="B96" s="6">
        <v>44876.760313796287</v>
      </c>
      <c r="C96" s="5" t="s">
        <v>1915</v>
      </c>
      <c r="D96" s="7"/>
      <c r="E96" s="10"/>
      <c r="F96" s="8">
        <v>13175.6</v>
      </c>
      <c r="I96" s="11" t="s">
        <v>9</v>
      </c>
      <c r="J96" s="5" t="s">
        <v>1916</v>
      </c>
    </row>
    <row r="97" spans="1:10">
      <c r="A97" s="5" t="s">
        <v>1929</v>
      </c>
      <c r="B97" s="6">
        <v>44876.760313796287</v>
      </c>
      <c r="C97" s="5" t="s">
        <v>1915</v>
      </c>
      <c r="D97" s="7"/>
      <c r="E97" s="10"/>
      <c r="F97" s="8">
        <v>3934.2</v>
      </c>
      <c r="I97" s="11" t="s">
        <v>9</v>
      </c>
      <c r="J97" s="10" t="s">
        <v>1922</v>
      </c>
    </row>
    <row r="98" spans="1:10">
      <c r="A98" s="12" t="s">
        <v>21</v>
      </c>
      <c r="B98" s="3"/>
      <c r="C98" s="3"/>
      <c r="D98" s="7"/>
      <c r="E98" s="10"/>
      <c r="F98" s="20">
        <f>SUM(F95:G97)</f>
        <v>17109.8</v>
      </c>
      <c r="H98" s="8"/>
      <c r="I98" s="11"/>
      <c r="J98" s="5"/>
    </row>
    <row r="99" spans="1:10" ht="15.75" customHeight="1">
      <c r="A99" s="13" t="s">
        <v>22</v>
      </c>
      <c r="B99" s="13" t="s">
        <v>23</v>
      </c>
      <c r="C99" s="13" t="s">
        <v>24</v>
      </c>
      <c r="D99" s="14">
        <v>112217660</v>
      </c>
      <c r="E99" s="10"/>
      <c r="H99" s="8"/>
      <c r="I99" s="11"/>
      <c r="J99" s="5"/>
    </row>
    <row r="102" spans="1:10">
      <c r="A102" s="1" t="s">
        <v>0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3" t="s">
        <v>80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88" t="s">
        <v>0</v>
      </c>
      <c r="B104" s="88" t="s">
        <v>2</v>
      </c>
      <c r="C104" s="88" t="s">
        <v>3</v>
      </c>
      <c r="D104" s="88" t="s">
        <v>4</v>
      </c>
      <c r="E104" s="88" t="s">
        <v>5</v>
      </c>
      <c r="F104" s="88" t="s">
        <v>6</v>
      </c>
      <c r="G104" s="90"/>
      <c r="H104" s="91"/>
      <c r="I104" s="88" t="s">
        <v>7</v>
      </c>
      <c r="J104" s="88" t="s">
        <v>8</v>
      </c>
    </row>
    <row r="105" spans="1:10">
      <c r="A105" s="89"/>
      <c r="B105" s="89"/>
      <c r="C105" s="89"/>
      <c r="D105" s="89"/>
      <c r="E105" s="89"/>
      <c r="F105" s="4" t="s">
        <v>9</v>
      </c>
      <c r="G105" s="4" t="s">
        <v>10</v>
      </c>
      <c r="H105" s="4" t="s">
        <v>11</v>
      </c>
      <c r="I105" s="89"/>
      <c r="J105" s="89"/>
    </row>
    <row r="106" spans="1:10">
      <c r="A106" s="5" t="s">
        <v>1930</v>
      </c>
      <c r="B106" s="6">
        <v>44879.776789270843</v>
      </c>
      <c r="C106" s="5" t="s">
        <v>1915</v>
      </c>
      <c r="D106" s="9">
        <v>45163040323</v>
      </c>
      <c r="E106" s="10" t="s">
        <v>1921</v>
      </c>
      <c r="H106" s="8">
        <v>16616.98</v>
      </c>
      <c r="I106" s="5" t="s">
        <v>15</v>
      </c>
      <c r="J106" s="5" t="s">
        <v>1916</v>
      </c>
    </row>
    <row r="107" spans="1:10">
      <c r="A107" s="5" t="s">
        <v>1930</v>
      </c>
      <c r="B107" s="6">
        <v>44879.776789270843</v>
      </c>
      <c r="C107" s="5" t="s">
        <v>1915</v>
      </c>
      <c r="D107" s="7"/>
      <c r="E107" s="10"/>
      <c r="F107" s="8">
        <v>1779.7</v>
      </c>
      <c r="I107" s="11" t="s">
        <v>9</v>
      </c>
      <c r="J107" s="10" t="s">
        <v>1918</v>
      </c>
    </row>
    <row r="108" spans="1:10">
      <c r="A108" s="5" t="s">
        <v>1930</v>
      </c>
      <c r="B108" s="6">
        <v>44879.776789270843</v>
      </c>
      <c r="C108" s="5" t="s">
        <v>1915</v>
      </c>
      <c r="D108" s="7"/>
      <c r="E108" s="10"/>
      <c r="F108" s="8">
        <v>22061.7</v>
      </c>
      <c r="I108" s="11" t="s">
        <v>9</v>
      </c>
      <c r="J108" s="5" t="s">
        <v>1916</v>
      </c>
    </row>
    <row r="109" spans="1:10">
      <c r="A109" s="5" t="s">
        <v>1930</v>
      </c>
      <c r="B109" s="6">
        <v>44879.776789270843</v>
      </c>
      <c r="C109" s="5" t="s">
        <v>1915</v>
      </c>
      <c r="D109" s="7"/>
      <c r="E109" s="10"/>
      <c r="F109" s="8">
        <v>41535.199999999997</v>
      </c>
      <c r="I109" s="11" t="s">
        <v>9</v>
      </c>
      <c r="J109" s="10" t="s">
        <v>1922</v>
      </c>
    </row>
    <row r="110" spans="1:10">
      <c r="A110" s="5" t="s">
        <v>1930</v>
      </c>
      <c r="B110" s="6">
        <v>44879.776789270843</v>
      </c>
      <c r="C110" s="5" t="s">
        <v>1915</v>
      </c>
      <c r="D110" s="7"/>
      <c r="E110" s="10"/>
      <c r="F110" s="8">
        <v>2937.6</v>
      </c>
      <c r="I110" s="11" t="s">
        <v>9</v>
      </c>
      <c r="J110" s="10" t="s">
        <v>1923</v>
      </c>
    </row>
    <row r="111" spans="1:10">
      <c r="A111" s="12" t="s">
        <v>21</v>
      </c>
      <c r="B111" s="3"/>
      <c r="C111" s="3"/>
      <c r="D111" s="7"/>
      <c r="E111" s="10"/>
      <c r="F111" s="20">
        <f>SUM(F106:G110)</f>
        <v>68314.2</v>
      </c>
      <c r="H111" s="8"/>
      <c r="I111" s="11"/>
      <c r="J111" s="5"/>
    </row>
    <row r="112" spans="1:10" ht="15.75" customHeight="1">
      <c r="A112" s="13" t="s">
        <v>22</v>
      </c>
      <c r="B112" s="13" t="s">
        <v>23</v>
      </c>
      <c r="C112" s="13" t="s">
        <v>24</v>
      </c>
      <c r="D112" s="14">
        <v>112225245</v>
      </c>
      <c r="E112" s="10"/>
      <c r="H112" s="8"/>
      <c r="I112" s="11"/>
      <c r="J112" s="5"/>
    </row>
    <row r="115" spans="1:10">
      <c r="A115" s="1" t="s">
        <v>0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3" t="s">
        <v>83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88" t="s">
        <v>0</v>
      </c>
      <c r="B117" s="88" t="s">
        <v>2</v>
      </c>
      <c r="C117" s="88" t="s">
        <v>3</v>
      </c>
      <c r="D117" s="88" t="s">
        <v>4</v>
      </c>
      <c r="E117" s="88" t="s">
        <v>5</v>
      </c>
      <c r="F117" s="88" t="s">
        <v>6</v>
      </c>
      <c r="G117" s="90"/>
      <c r="H117" s="91"/>
      <c r="I117" s="88" t="s">
        <v>7</v>
      </c>
      <c r="J117" s="88" t="s">
        <v>8</v>
      </c>
    </row>
    <row r="118" spans="1:10">
      <c r="A118" s="89"/>
      <c r="B118" s="89"/>
      <c r="C118" s="89"/>
      <c r="D118" s="89"/>
      <c r="E118" s="89"/>
      <c r="F118" s="4" t="s">
        <v>9</v>
      </c>
      <c r="G118" s="4" t="s">
        <v>10</v>
      </c>
      <c r="H118" s="4" t="s">
        <v>11</v>
      </c>
      <c r="I118" s="89"/>
      <c r="J118" s="89"/>
    </row>
    <row r="119" spans="1:10">
      <c r="A119" s="5" t="s">
        <v>1931</v>
      </c>
      <c r="B119" s="6">
        <v>44880.73497326389</v>
      </c>
      <c r="C119" s="5" t="s">
        <v>1915</v>
      </c>
      <c r="D119" s="7"/>
      <c r="E119" s="10"/>
      <c r="F119" s="8">
        <v>12367</v>
      </c>
      <c r="I119" s="11" t="s">
        <v>9</v>
      </c>
      <c r="J119" s="5" t="s">
        <v>1916</v>
      </c>
    </row>
    <row r="120" spans="1:10">
      <c r="A120" s="5" t="s">
        <v>1931</v>
      </c>
      <c r="B120" s="6">
        <v>44880.73497326389</v>
      </c>
      <c r="C120" s="5" t="s">
        <v>1915</v>
      </c>
      <c r="D120" s="7"/>
      <c r="E120" s="10"/>
      <c r="F120" s="8">
        <v>468</v>
      </c>
      <c r="I120" s="11" t="s">
        <v>9</v>
      </c>
      <c r="J120" s="10" t="s">
        <v>1923</v>
      </c>
    </row>
    <row r="121" spans="1:10">
      <c r="A121" s="12" t="s">
        <v>21</v>
      </c>
      <c r="B121" s="3"/>
      <c r="C121" s="3"/>
      <c r="D121" s="7"/>
      <c r="E121" s="10"/>
      <c r="F121" s="20">
        <f>SUM(F119:G120)</f>
        <v>12835</v>
      </c>
      <c r="H121" s="8"/>
      <c r="I121" s="11"/>
      <c r="J121" s="10"/>
    </row>
    <row r="122" spans="1:10" ht="15.75" customHeight="1">
      <c r="A122" s="13" t="s">
        <v>22</v>
      </c>
      <c r="B122" s="13" t="s">
        <v>23</v>
      </c>
      <c r="C122" s="13" t="s">
        <v>24</v>
      </c>
      <c r="D122" s="14">
        <v>112232949</v>
      </c>
      <c r="E122" s="10"/>
      <c r="H122" s="8"/>
      <c r="I122" s="11"/>
      <c r="J122" s="10"/>
    </row>
    <row r="125" spans="1:10">
      <c r="A125" s="1" t="s">
        <v>0</v>
      </c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3" t="s">
        <v>86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88" t="s">
        <v>0</v>
      </c>
      <c r="B127" s="88" t="s">
        <v>2</v>
      </c>
      <c r="C127" s="88" t="s">
        <v>3</v>
      </c>
      <c r="D127" s="88" t="s">
        <v>4</v>
      </c>
      <c r="E127" s="88" t="s">
        <v>5</v>
      </c>
      <c r="F127" s="88" t="s">
        <v>6</v>
      </c>
      <c r="G127" s="90"/>
      <c r="H127" s="91"/>
      <c r="I127" s="88" t="s">
        <v>7</v>
      </c>
      <c r="J127" s="88" t="s">
        <v>8</v>
      </c>
    </row>
    <row r="128" spans="1:10">
      <c r="A128" s="89"/>
      <c r="B128" s="89"/>
      <c r="C128" s="89"/>
      <c r="D128" s="89"/>
      <c r="E128" s="89"/>
      <c r="F128" s="4" t="s">
        <v>9</v>
      </c>
      <c r="G128" s="4" t="s">
        <v>10</v>
      </c>
      <c r="H128" s="4" t="s">
        <v>11</v>
      </c>
      <c r="I128" s="89"/>
      <c r="J128" s="89"/>
    </row>
    <row r="129" spans="1:10">
      <c r="A129" s="5" t="s">
        <v>1932</v>
      </c>
      <c r="B129" s="6">
        <v>44881.727949884262</v>
      </c>
      <c r="C129" s="5" t="s">
        <v>1915</v>
      </c>
      <c r="D129" s="7"/>
      <c r="E129" s="10"/>
      <c r="F129" s="8">
        <v>3089.8</v>
      </c>
      <c r="I129" s="11" t="s">
        <v>9</v>
      </c>
      <c r="J129" s="10" t="s">
        <v>1918</v>
      </c>
    </row>
    <row r="130" spans="1:10">
      <c r="A130" s="5" t="s">
        <v>1932</v>
      </c>
      <c r="B130" s="6">
        <v>44881.727949884262</v>
      </c>
      <c r="C130" s="5" t="s">
        <v>1915</v>
      </c>
      <c r="D130" s="7"/>
      <c r="E130" s="10"/>
      <c r="F130" s="8">
        <v>10875.1</v>
      </c>
      <c r="I130" s="11" t="s">
        <v>9</v>
      </c>
      <c r="J130" s="5" t="s">
        <v>1916</v>
      </c>
    </row>
    <row r="131" spans="1:10">
      <c r="A131" s="12" t="s">
        <v>21</v>
      </c>
      <c r="B131" s="3"/>
      <c r="C131" s="3"/>
      <c r="D131" s="7"/>
      <c r="E131" s="10"/>
      <c r="F131" s="19">
        <f>SUM(F129:G130)</f>
        <v>13964.900000000001</v>
      </c>
      <c r="I131" s="11"/>
      <c r="J131" s="5"/>
    </row>
    <row r="132" spans="1:10" ht="15.75" customHeight="1">
      <c r="A132" s="13" t="s">
        <v>22</v>
      </c>
      <c r="B132" s="13" t="s">
        <v>23</v>
      </c>
      <c r="C132" s="13" t="s">
        <v>24</v>
      </c>
      <c r="D132" s="14">
        <v>112240632</v>
      </c>
      <c r="E132" s="10"/>
      <c r="H132" s="8"/>
      <c r="I132" s="11"/>
      <c r="J132" s="5"/>
    </row>
    <row r="135" spans="1:10">
      <c r="A135" s="1" t="s">
        <v>0</v>
      </c>
      <c r="B135" s="2"/>
      <c r="C135" s="2"/>
      <c r="D135" s="2"/>
      <c r="E135" s="2"/>
      <c r="F135" s="2"/>
      <c r="G135" s="2"/>
      <c r="H135" s="2"/>
      <c r="I135" s="2"/>
      <c r="J135" s="2"/>
    </row>
    <row r="136" spans="1:10">
      <c r="A136" s="3" t="s">
        <v>90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88" t="s">
        <v>0</v>
      </c>
      <c r="B137" s="88" t="s">
        <v>2</v>
      </c>
      <c r="C137" s="88" t="s">
        <v>3</v>
      </c>
      <c r="D137" s="88" t="s">
        <v>4</v>
      </c>
      <c r="E137" s="88" t="s">
        <v>5</v>
      </c>
      <c r="F137" s="88" t="s">
        <v>6</v>
      </c>
      <c r="G137" s="90"/>
      <c r="H137" s="91"/>
      <c r="I137" s="88" t="s">
        <v>7</v>
      </c>
      <c r="J137" s="88" t="s">
        <v>8</v>
      </c>
    </row>
    <row r="138" spans="1:10">
      <c r="A138" s="89"/>
      <c r="B138" s="89"/>
      <c r="C138" s="89"/>
      <c r="D138" s="89"/>
      <c r="E138" s="89"/>
      <c r="F138" s="4" t="s">
        <v>9</v>
      </c>
      <c r="G138" s="4" t="s">
        <v>10</v>
      </c>
      <c r="H138" s="4" t="s">
        <v>11</v>
      </c>
      <c r="I138" s="89"/>
      <c r="J138" s="89"/>
    </row>
    <row r="139" spans="1:10">
      <c r="A139" s="5" t="s">
        <v>1933</v>
      </c>
      <c r="B139" s="6">
        <v>44882.705954444442</v>
      </c>
      <c r="C139" s="5" t="s">
        <v>1915</v>
      </c>
      <c r="D139" s="7"/>
      <c r="E139" s="10"/>
      <c r="F139" s="8">
        <v>3520.3</v>
      </c>
      <c r="I139" s="11" t="s">
        <v>9</v>
      </c>
      <c r="J139" s="10" t="s">
        <v>1918</v>
      </c>
    </row>
    <row r="140" spans="1:10">
      <c r="A140" s="5" t="s">
        <v>1933</v>
      </c>
      <c r="B140" s="6">
        <v>44882.705954444442</v>
      </c>
      <c r="C140" s="5" t="s">
        <v>1915</v>
      </c>
      <c r="D140" s="7"/>
      <c r="E140" s="10"/>
      <c r="F140" s="8">
        <v>16027.1</v>
      </c>
      <c r="I140" s="11" t="s">
        <v>9</v>
      </c>
      <c r="J140" s="5" t="s">
        <v>1916</v>
      </c>
    </row>
    <row r="141" spans="1:10">
      <c r="A141" s="12" t="s">
        <v>21</v>
      </c>
      <c r="B141" s="3"/>
      <c r="C141" s="3"/>
      <c r="D141" s="7"/>
      <c r="E141" s="10"/>
      <c r="F141" s="19">
        <f>SUM(F139:G140)</f>
        <v>19547.400000000001</v>
      </c>
      <c r="H141" s="8"/>
      <c r="I141" s="11"/>
      <c r="J141" s="5"/>
    </row>
    <row r="142" spans="1:10" ht="15.75" customHeight="1">
      <c r="A142" s="13" t="s">
        <v>22</v>
      </c>
      <c r="B142" s="13" t="s">
        <v>23</v>
      </c>
      <c r="C142" s="13" t="s">
        <v>24</v>
      </c>
      <c r="D142" s="14">
        <v>112252854</v>
      </c>
      <c r="E142" s="10"/>
      <c r="H142" s="8"/>
      <c r="I142" s="11"/>
      <c r="J142" s="5"/>
    </row>
    <row r="147" spans="1:10">
      <c r="A147" s="1" t="s">
        <v>0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3" t="s">
        <v>94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88" t="s">
        <v>0</v>
      </c>
      <c r="B149" s="88" t="s">
        <v>2</v>
      </c>
      <c r="C149" s="88" t="s">
        <v>3</v>
      </c>
      <c r="D149" s="88" t="s">
        <v>4</v>
      </c>
      <c r="E149" s="88" t="s">
        <v>5</v>
      </c>
      <c r="F149" s="88" t="s">
        <v>6</v>
      </c>
      <c r="G149" s="90"/>
      <c r="H149" s="91"/>
      <c r="I149" s="88" t="s">
        <v>7</v>
      </c>
      <c r="J149" s="88" t="s">
        <v>8</v>
      </c>
    </row>
    <row r="150" spans="1:10">
      <c r="A150" s="89"/>
      <c r="B150" s="89"/>
      <c r="C150" s="89"/>
      <c r="D150" s="89"/>
      <c r="E150" s="89"/>
      <c r="F150" s="4" t="s">
        <v>9</v>
      </c>
      <c r="G150" s="4" t="s">
        <v>10</v>
      </c>
      <c r="H150" s="4" t="s">
        <v>11</v>
      </c>
      <c r="I150" s="89"/>
      <c r="J150" s="89"/>
    </row>
    <row r="151" spans="1:10">
      <c r="A151" s="15" t="s">
        <v>1934</v>
      </c>
      <c r="B151" s="28"/>
      <c r="C151" s="15"/>
      <c r="D151" s="7"/>
      <c r="E151" s="10"/>
      <c r="F151" s="8"/>
      <c r="I151" s="11"/>
      <c r="J151" s="5"/>
    </row>
    <row r="152" spans="1:10">
      <c r="A152" s="12" t="s">
        <v>21</v>
      </c>
      <c r="B152" s="3"/>
      <c r="C152" s="3"/>
      <c r="D152" s="7"/>
      <c r="E152" s="10"/>
      <c r="F152" s="18"/>
      <c r="G152" s="8"/>
      <c r="I152" s="11"/>
      <c r="J152" s="5"/>
    </row>
    <row r="153" spans="1:10">
      <c r="A153" s="13" t="s">
        <v>22</v>
      </c>
      <c r="B153" s="13" t="s">
        <v>23</v>
      </c>
      <c r="C153" s="13" t="s">
        <v>24</v>
      </c>
      <c r="D153" s="7"/>
      <c r="E153" s="10"/>
      <c r="G153" s="8"/>
      <c r="I153" s="11"/>
      <c r="J153" s="5"/>
    </row>
    <row r="154" spans="1:10">
      <c r="A154" s="5"/>
      <c r="B154" s="6"/>
      <c r="C154" s="5"/>
      <c r="D154" s="7"/>
      <c r="E154" s="10"/>
      <c r="G154" s="8"/>
      <c r="I154" s="11"/>
      <c r="J154" s="5"/>
    </row>
    <row r="155" spans="1:10">
      <c r="A155" s="5"/>
      <c r="B155" s="6"/>
      <c r="C155" s="5"/>
      <c r="D155" s="7"/>
      <c r="E155" s="10"/>
      <c r="G155" s="8"/>
      <c r="I155" s="11"/>
      <c r="J155" s="5"/>
    </row>
    <row r="156" spans="1:10">
      <c r="A156" s="1" t="s">
        <v>0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3" t="s">
        <v>98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88" t="s">
        <v>0</v>
      </c>
      <c r="B158" s="88" t="s">
        <v>2</v>
      </c>
      <c r="C158" s="88" t="s">
        <v>3</v>
      </c>
      <c r="D158" s="88" t="s">
        <v>4</v>
      </c>
      <c r="E158" s="88" t="s">
        <v>5</v>
      </c>
      <c r="F158" s="88" t="s">
        <v>6</v>
      </c>
      <c r="G158" s="90"/>
      <c r="H158" s="91"/>
      <c r="I158" s="88" t="s">
        <v>7</v>
      </c>
      <c r="J158" s="88" t="s">
        <v>8</v>
      </c>
    </row>
    <row r="159" spans="1:10">
      <c r="A159" s="89"/>
      <c r="B159" s="89"/>
      <c r="C159" s="89"/>
      <c r="D159" s="89"/>
      <c r="E159" s="89"/>
      <c r="F159" s="4" t="s">
        <v>9</v>
      </c>
      <c r="G159" s="4" t="s">
        <v>10</v>
      </c>
      <c r="H159" s="4" t="s">
        <v>11</v>
      </c>
      <c r="I159" s="89"/>
      <c r="J159" s="89"/>
    </row>
    <row r="160" spans="1:10">
      <c r="A160" s="15" t="s">
        <v>1934</v>
      </c>
      <c r="B160" s="28"/>
      <c r="C160" s="15"/>
      <c r="D160" s="7"/>
      <c r="E160" s="10"/>
      <c r="F160" s="8"/>
      <c r="I160" s="11"/>
      <c r="J160" s="5"/>
    </row>
    <row r="161" spans="1:10">
      <c r="A161" s="12" t="s">
        <v>21</v>
      </c>
      <c r="B161" s="3"/>
      <c r="C161" s="3"/>
      <c r="D161" s="7"/>
      <c r="E161" s="10"/>
      <c r="F161" s="18"/>
      <c r="G161" s="8"/>
      <c r="I161" s="11"/>
      <c r="J161" s="5"/>
    </row>
    <row r="162" spans="1:10">
      <c r="A162" s="13" t="s">
        <v>22</v>
      </c>
      <c r="B162" s="13" t="s">
        <v>23</v>
      </c>
      <c r="C162" s="13" t="s">
        <v>24</v>
      </c>
      <c r="D162" s="7"/>
      <c r="E162" s="10"/>
      <c r="G162" s="8"/>
      <c r="I162" s="11"/>
      <c r="J162" s="5"/>
    </row>
    <row r="165" spans="1:10">
      <c r="A165" s="1" t="s">
        <v>0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3" t="s">
        <v>100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88" t="s">
        <v>0</v>
      </c>
      <c r="B167" s="88" t="s">
        <v>2</v>
      </c>
      <c r="C167" s="88" t="s">
        <v>3</v>
      </c>
      <c r="D167" s="88" t="s">
        <v>4</v>
      </c>
      <c r="E167" s="88" t="s">
        <v>5</v>
      </c>
      <c r="F167" s="88" t="s">
        <v>6</v>
      </c>
      <c r="G167" s="90"/>
      <c r="H167" s="91"/>
      <c r="I167" s="88" t="s">
        <v>7</v>
      </c>
      <c r="J167" s="88" t="s">
        <v>8</v>
      </c>
    </row>
    <row r="168" spans="1:10">
      <c r="A168" s="89"/>
      <c r="B168" s="89"/>
      <c r="C168" s="89"/>
      <c r="D168" s="89"/>
      <c r="E168" s="89"/>
      <c r="F168" s="4" t="s">
        <v>9</v>
      </c>
      <c r="G168" s="4" t="s">
        <v>10</v>
      </c>
      <c r="H168" s="4" t="s">
        <v>11</v>
      </c>
      <c r="I168" s="89"/>
      <c r="J168" s="89"/>
    </row>
    <row r="169" spans="1:10">
      <c r="A169" s="5" t="s">
        <v>1935</v>
      </c>
      <c r="B169" s="6">
        <v>44886.889136319442</v>
      </c>
      <c r="C169" s="5" t="s">
        <v>1915</v>
      </c>
      <c r="D169" s="7"/>
      <c r="E169" s="10"/>
      <c r="F169" s="8">
        <v>7151</v>
      </c>
      <c r="I169" s="11" t="s">
        <v>9</v>
      </c>
      <c r="J169" s="10" t="s">
        <v>1918</v>
      </c>
    </row>
    <row r="170" spans="1:10">
      <c r="A170" s="5" t="s">
        <v>1935</v>
      </c>
      <c r="B170" s="6">
        <v>44886.889136319442</v>
      </c>
      <c r="C170" s="5" t="s">
        <v>1915</v>
      </c>
      <c r="D170" s="7"/>
      <c r="E170" s="10"/>
      <c r="F170" s="8">
        <v>11389.1</v>
      </c>
      <c r="I170" s="11" t="s">
        <v>9</v>
      </c>
      <c r="J170" s="5" t="s">
        <v>1916</v>
      </c>
    </row>
    <row r="171" spans="1:10">
      <c r="A171" s="12" t="s">
        <v>21</v>
      </c>
      <c r="B171" s="3"/>
      <c r="C171" s="3"/>
      <c r="D171" s="7"/>
      <c r="E171" s="10"/>
      <c r="F171" s="19">
        <f>SUM(F169:G170)</f>
        <v>18540.099999999999</v>
      </c>
      <c r="H171" s="8"/>
      <c r="I171" s="11"/>
      <c r="J171" s="5"/>
    </row>
    <row r="172" spans="1:10" ht="15.75" customHeight="1">
      <c r="A172" s="13" t="s">
        <v>22</v>
      </c>
      <c r="B172" s="13" t="s">
        <v>23</v>
      </c>
      <c r="C172" s="13" t="s">
        <v>24</v>
      </c>
      <c r="D172" s="14">
        <v>112266681</v>
      </c>
      <c r="E172" s="10"/>
      <c r="H172" s="8"/>
      <c r="I172" s="11"/>
      <c r="J172" s="5"/>
    </row>
    <row r="175" spans="1:10">
      <c r="A175" s="1" t="s">
        <v>0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3" t="s">
        <v>104</v>
      </c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88" t="s">
        <v>0</v>
      </c>
      <c r="B177" s="88" t="s">
        <v>2</v>
      </c>
      <c r="C177" s="88" t="s">
        <v>3</v>
      </c>
      <c r="D177" s="88" t="s">
        <v>4</v>
      </c>
      <c r="E177" s="88" t="s">
        <v>5</v>
      </c>
      <c r="F177" s="88" t="s">
        <v>6</v>
      </c>
      <c r="G177" s="90"/>
      <c r="H177" s="91"/>
      <c r="I177" s="88" t="s">
        <v>7</v>
      </c>
      <c r="J177" s="88" t="s">
        <v>8</v>
      </c>
    </row>
    <row r="178" spans="1:10">
      <c r="A178" s="89"/>
      <c r="B178" s="89"/>
      <c r="C178" s="89"/>
      <c r="D178" s="89"/>
      <c r="E178" s="89"/>
      <c r="F178" s="4" t="s">
        <v>9</v>
      </c>
      <c r="G178" s="4" t="s">
        <v>10</v>
      </c>
      <c r="H178" s="4" t="s">
        <v>11</v>
      </c>
      <c r="I178" s="89"/>
      <c r="J178" s="89"/>
    </row>
    <row r="179" spans="1:10">
      <c r="A179" s="5" t="s">
        <v>1936</v>
      </c>
      <c r="B179" s="6">
        <v>44887.761777824067</v>
      </c>
      <c r="C179" s="5" t="s">
        <v>1915</v>
      </c>
      <c r="D179" s="7"/>
      <c r="E179" s="10"/>
      <c r="F179" s="8">
        <v>11579.4</v>
      </c>
      <c r="I179" s="11" t="s">
        <v>9</v>
      </c>
      <c r="J179" s="5" t="s">
        <v>1916</v>
      </c>
    </row>
    <row r="180" spans="1:10">
      <c r="A180" s="5" t="s">
        <v>1937</v>
      </c>
      <c r="B180" s="6">
        <v>44887.761777824067</v>
      </c>
      <c r="C180" s="5" t="s">
        <v>1915</v>
      </c>
      <c r="D180" s="7"/>
      <c r="E180" s="10"/>
      <c r="F180" s="8">
        <v>61072.9</v>
      </c>
      <c r="I180" s="11" t="s">
        <v>9</v>
      </c>
      <c r="J180" s="10" t="s">
        <v>1922</v>
      </c>
    </row>
    <row r="181" spans="1:10">
      <c r="A181" s="5" t="s">
        <v>1937</v>
      </c>
      <c r="B181" s="6">
        <v>44887.761777824067</v>
      </c>
      <c r="C181" s="5" t="s">
        <v>1915</v>
      </c>
      <c r="D181" s="7"/>
      <c r="E181" s="10"/>
      <c r="F181" s="8">
        <v>6687.1</v>
      </c>
      <c r="I181" s="11" t="s">
        <v>9</v>
      </c>
      <c r="J181" s="10" t="s">
        <v>1923</v>
      </c>
    </row>
    <row r="182" spans="1:10">
      <c r="A182" s="12" t="s">
        <v>21</v>
      </c>
      <c r="B182" s="3"/>
      <c r="C182" s="3"/>
      <c r="D182" s="7"/>
      <c r="E182" s="10"/>
      <c r="F182" s="19">
        <f>SUM(F179:G181)</f>
        <v>79339.400000000009</v>
      </c>
      <c r="H182" s="8"/>
      <c r="I182" s="11"/>
      <c r="J182" s="5"/>
    </row>
    <row r="183" spans="1:10" ht="15.75" customHeight="1">
      <c r="A183" s="13" t="s">
        <v>22</v>
      </c>
      <c r="B183" s="13" t="s">
        <v>23</v>
      </c>
      <c r="C183" s="13" t="s">
        <v>24</v>
      </c>
      <c r="D183" s="14">
        <v>112274013</v>
      </c>
      <c r="E183" s="10"/>
      <c r="H183" s="8"/>
      <c r="I183" s="11"/>
      <c r="J183" s="5"/>
    </row>
    <row r="186" spans="1:10">
      <c r="A186" s="1" t="s">
        <v>0</v>
      </c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A187" s="3" t="s">
        <v>107</v>
      </c>
      <c r="B187" s="2"/>
      <c r="C187" s="2"/>
      <c r="D187" s="2"/>
      <c r="E187" s="2"/>
      <c r="F187" s="2"/>
      <c r="G187" s="2"/>
      <c r="H187" s="2"/>
      <c r="I187" s="2"/>
      <c r="J187" s="2"/>
    </row>
    <row r="188" spans="1:10">
      <c r="A188" s="88" t="s">
        <v>0</v>
      </c>
      <c r="B188" s="88" t="s">
        <v>2</v>
      </c>
      <c r="C188" s="88" t="s">
        <v>3</v>
      </c>
      <c r="D188" s="88" t="s">
        <v>4</v>
      </c>
      <c r="E188" s="88" t="s">
        <v>5</v>
      </c>
      <c r="F188" s="88" t="s">
        <v>6</v>
      </c>
      <c r="G188" s="90"/>
      <c r="H188" s="91"/>
      <c r="I188" s="88" t="s">
        <v>7</v>
      </c>
      <c r="J188" s="88" t="s">
        <v>8</v>
      </c>
    </row>
    <row r="189" spans="1:10">
      <c r="A189" s="89"/>
      <c r="B189" s="89"/>
      <c r="C189" s="89"/>
      <c r="D189" s="89"/>
      <c r="E189" s="89"/>
      <c r="F189" s="4" t="s">
        <v>9</v>
      </c>
      <c r="G189" s="4" t="s">
        <v>10</v>
      </c>
      <c r="H189" s="4" t="s">
        <v>11</v>
      </c>
      <c r="I189" s="89"/>
      <c r="J189" s="89"/>
    </row>
    <row r="190" spans="1:10">
      <c r="A190" s="5" t="s">
        <v>1938</v>
      </c>
      <c r="B190" s="6">
        <v>44888.782147060178</v>
      </c>
      <c r="C190" s="5" t="s">
        <v>1915</v>
      </c>
      <c r="D190" s="9">
        <v>45173030346</v>
      </c>
      <c r="E190" s="10" t="s">
        <v>1921</v>
      </c>
      <c r="H190" s="8">
        <v>18820.21</v>
      </c>
      <c r="I190" s="5" t="s">
        <v>15</v>
      </c>
      <c r="J190" s="5" t="s">
        <v>1916</v>
      </c>
    </row>
    <row r="191" spans="1:10">
      <c r="A191" s="5" t="s">
        <v>1938</v>
      </c>
      <c r="B191" s="6">
        <v>44888.782147060178</v>
      </c>
      <c r="C191" s="5" t="s">
        <v>1915</v>
      </c>
      <c r="D191" s="7"/>
      <c r="E191" s="10"/>
      <c r="F191" s="8">
        <v>29779.7</v>
      </c>
      <c r="I191" s="11" t="s">
        <v>9</v>
      </c>
      <c r="J191" s="5" t="s">
        <v>1916</v>
      </c>
    </row>
    <row r="192" spans="1:10">
      <c r="A192" s="5" t="s">
        <v>1938</v>
      </c>
      <c r="B192" s="6">
        <v>44888.782147060178</v>
      </c>
      <c r="C192" s="5" t="s">
        <v>1915</v>
      </c>
      <c r="D192" s="7"/>
      <c r="E192" s="10"/>
      <c r="F192" s="8">
        <v>3374.3</v>
      </c>
      <c r="I192" s="11" t="s">
        <v>9</v>
      </c>
      <c r="J192" s="10" t="s">
        <v>1922</v>
      </c>
    </row>
    <row r="193" spans="1:10">
      <c r="A193" s="12" t="s">
        <v>21</v>
      </c>
      <c r="B193" s="3"/>
      <c r="C193" s="3"/>
      <c r="D193" s="7"/>
      <c r="E193" s="10"/>
      <c r="F193" s="19">
        <f>SUM(F190:G192)</f>
        <v>33154</v>
      </c>
      <c r="H193" s="8"/>
      <c r="I193" s="11"/>
      <c r="J193" s="10"/>
    </row>
    <row r="194" spans="1:10" ht="15.75" customHeight="1">
      <c r="A194" s="13" t="s">
        <v>22</v>
      </c>
      <c r="B194" s="13" t="s">
        <v>23</v>
      </c>
      <c r="C194" s="13" t="s">
        <v>24</v>
      </c>
      <c r="D194" s="14">
        <v>112281174</v>
      </c>
      <c r="E194" s="10"/>
      <c r="H194" s="8"/>
      <c r="I194" s="11"/>
      <c r="J194" s="10"/>
    </row>
    <row r="197" spans="1:10">
      <c r="A197" s="1" t="s">
        <v>0</v>
      </c>
      <c r="B197" s="2"/>
      <c r="C197" s="2"/>
      <c r="D197" s="2"/>
      <c r="E197" s="2"/>
      <c r="F197" s="2"/>
      <c r="G197" s="2"/>
      <c r="H197" s="2"/>
      <c r="I197" s="2"/>
      <c r="J197" s="2"/>
    </row>
    <row r="198" spans="1:10">
      <c r="A198" s="3" t="s">
        <v>110</v>
      </c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88" t="s">
        <v>0</v>
      </c>
      <c r="B199" s="88" t="s">
        <v>2</v>
      </c>
      <c r="C199" s="88" t="s">
        <v>3</v>
      </c>
      <c r="D199" s="88" t="s">
        <v>4</v>
      </c>
      <c r="E199" s="88" t="s">
        <v>5</v>
      </c>
      <c r="F199" s="88" t="s">
        <v>6</v>
      </c>
      <c r="G199" s="90"/>
      <c r="H199" s="91"/>
      <c r="I199" s="88" t="s">
        <v>7</v>
      </c>
      <c r="J199" s="88" t="s">
        <v>8</v>
      </c>
    </row>
    <row r="200" spans="1:10">
      <c r="A200" s="89"/>
      <c r="B200" s="89"/>
      <c r="C200" s="89"/>
      <c r="D200" s="89"/>
      <c r="E200" s="89"/>
      <c r="F200" s="4" t="s">
        <v>9</v>
      </c>
      <c r="G200" s="4" t="s">
        <v>10</v>
      </c>
      <c r="H200" s="4" t="s">
        <v>11</v>
      </c>
      <c r="I200" s="89"/>
      <c r="J200" s="89"/>
    </row>
    <row r="201" spans="1:10">
      <c r="A201" s="5" t="s">
        <v>1939</v>
      </c>
      <c r="B201" s="6">
        <v>44889.750090810187</v>
      </c>
      <c r="C201" s="5" t="s">
        <v>1915</v>
      </c>
      <c r="D201" s="7"/>
      <c r="E201" s="10"/>
      <c r="F201" s="8">
        <v>20604.8</v>
      </c>
      <c r="I201" s="11" t="s">
        <v>9</v>
      </c>
      <c r="J201" s="5" t="s">
        <v>1916</v>
      </c>
    </row>
    <row r="202" spans="1:10">
      <c r="A202" s="5" t="s">
        <v>1939</v>
      </c>
      <c r="B202" s="6">
        <v>44889.750090810187</v>
      </c>
      <c r="C202" s="5" t="s">
        <v>1915</v>
      </c>
      <c r="D202" s="7"/>
      <c r="E202" s="10"/>
      <c r="F202" s="8">
        <v>6580.6</v>
      </c>
      <c r="I202" s="11" t="s">
        <v>9</v>
      </c>
      <c r="J202" s="10" t="s">
        <v>1922</v>
      </c>
    </row>
    <row r="203" spans="1:10">
      <c r="A203" s="12" t="s">
        <v>21</v>
      </c>
      <c r="B203" s="3"/>
      <c r="C203" s="3"/>
      <c r="D203" s="7"/>
      <c r="E203" s="10"/>
      <c r="F203" s="19">
        <f>SUM(F201:G202)</f>
        <v>27185.4</v>
      </c>
      <c r="H203" s="8"/>
      <c r="I203" s="11"/>
      <c r="J203" s="5"/>
    </row>
    <row r="204" spans="1:10" ht="15.75" customHeight="1">
      <c r="A204" s="13" t="s">
        <v>22</v>
      </c>
      <c r="B204" s="13" t="s">
        <v>23</v>
      </c>
      <c r="C204" s="13" t="s">
        <v>24</v>
      </c>
      <c r="D204" s="14">
        <v>112292143</v>
      </c>
      <c r="E204" s="10"/>
      <c r="H204" s="8"/>
      <c r="I204" s="11"/>
      <c r="J204" s="5"/>
    </row>
    <row r="207" spans="1:10">
      <c r="A207" s="1" t="s">
        <v>0</v>
      </c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3" t="s">
        <v>115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88" t="s">
        <v>0</v>
      </c>
      <c r="B209" s="88" t="s">
        <v>2</v>
      </c>
      <c r="C209" s="88" t="s">
        <v>3</v>
      </c>
      <c r="D209" s="88" t="s">
        <v>4</v>
      </c>
      <c r="E209" s="88" t="s">
        <v>5</v>
      </c>
      <c r="F209" s="88" t="s">
        <v>6</v>
      </c>
      <c r="G209" s="90"/>
      <c r="H209" s="91"/>
      <c r="I209" s="88" t="s">
        <v>7</v>
      </c>
      <c r="J209" s="88" t="s">
        <v>8</v>
      </c>
    </row>
    <row r="210" spans="1:10">
      <c r="A210" s="89"/>
      <c r="B210" s="89"/>
      <c r="C210" s="89"/>
      <c r="D210" s="89"/>
      <c r="E210" s="89"/>
      <c r="F210" s="4" t="s">
        <v>9</v>
      </c>
      <c r="G210" s="4" t="s">
        <v>10</v>
      </c>
      <c r="H210" s="4" t="s">
        <v>11</v>
      </c>
      <c r="I210" s="89"/>
      <c r="J210" s="89"/>
    </row>
    <row r="211" spans="1:10">
      <c r="A211" s="5" t="s">
        <v>1940</v>
      </c>
      <c r="B211" s="6">
        <v>44890.745010486113</v>
      </c>
      <c r="C211" s="5" t="s">
        <v>1915</v>
      </c>
      <c r="D211" s="7"/>
      <c r="E211" s="10"/>
      <c r="F211" s="8">
        <v>22967.3</v>
      </c>
      <c r="I211" s="11" t="s">
        <v>9</v>
      </c>
      <c r="J211" s="5" t="s">
        <v>1916</v>
      </c>
    </row>
    <row r="212" spans="1:10">
      <c r="A212" s="5" t="s">
        <v>1940</v>
      </c>
      <c r="B212" s="6">
        <v>44890.745010486113</v>
      </c>
      <c r="C212" s="5" t="s">
        <v>1915</v>
      </c>
      <c r="D212" s="7"/>
      <c r="E212" s="10"/>
      <c r="F212" s="8">
        <v>4174</v>
      </c>
      <c r="I212" s="11" t="s">
        <v>9</v>
      </c>
      <c r="J212" s="10" t="s">
        <v>1922</v>
      </c>
    </row>
    <row r="213" spans="1:10">
      <c r="A213" s="12" t="s">
        <v>21</v>
      </c>
      <c r="B213" s="3"/>
      <c r="C213" s="3"/>
      <c r="D213" s="7"/>
      <c r="E213" s="10"/>
      <c r="F213" s="19">
        <f>SUM(F211:G212)</f>
        <v>27141.3</v>
      </c>
      <c r="H213" s="8"/>
      <c r="I213" s="11"/>
      <c r="J213" s="5"/>
    </row>
    <row r="214" spans="1:10" ht="15.75" customHeight="1">
      <c r="A214" s="13" t="s">
        <v>22</v>
      </c>
      <c r="B214" s="13" t="s">
        <v>23</v>
      </c>
      <c r="C214" s="13" t="s">
        <v>24</v>
      </c>
      <c r="D214" s="14">
        <v>112300678</v>
      </c>
      <c r="E214" s="10"/>
      <c r="H214" s="8"/>
      <c r="I214" s="11"/>
      <c r="J214" s="5"/>
    </row>
    <row r="217" spans="1:10">
      <c r="A217" s="1" t="s">
        <v>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3" t="s">
        <v>119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88" t="s">
        <v>0</v>
      </c>
      <c r="B219" s="88" t="s">
        <v>2</v>
      </c>
      <c r="C219" s="88" t="s">
        <v>3</v>
      </c>
      <c r="D219" s="88" t="s">
        <v>4</v>
      </c>
      <c r="E219" s="88" t="s">
        <v>5</v>
      </c>
      <c r="F219" s="88" t="s">
        <v>6</v>
      </c>
      <c r="G219" s="90"/>
      <c r="H219" s="91"/>
      <c r="I219" s="88" t="s">
        <v>7</v>
      </c>
      <c r="J219" s="88" t="s">
        <v>8</v>
      </c>
    </row>
    <row r="220" spans="1:10" ht="15.75" customHeight="1">
      <c r="A220" s="89"/>
      <c r="B220" s="89"/>
      <c r="C220" s="89"/>
      <c r="D220" s="89"/>
      <c r="E220" s="89"/>
      <c r="F220" s="4" t="s">
        <v>9</v>
      </c>
      <c r="G220" s="4" t="s">
        <v>10</v>
      </c>
      <c r="H220" s="4" t="s">
        <v>11</v>
      </c>
      <c r="I220" s="89"/>
      <c r="J220" s="89"/>
    </row>
    <row r="221" spans="1:10">
      <c r="A221" s="15" t="s">
        <v>1383</v>
      </c>
      <c r="B221" s="28"/>
      <c r="C221" s="15"/>
      <c r="D221" s="7"/>
      <c r="E221" s="10"/>
      <c r="F221" s="8"/>
      <c r="I221" s="11"/>
      <c r="J221" s="10"/>
    </row>
    <row r="222" spans="1:10">
      <c r="A222" s="12" t="s">
        <v>21</v>
      </c>
      <c r="B222" s="3"/>
      <c r="C222" s="3"/>
      <c r="D222" s="7"/>
      <c r="E222" s="10"/>
      <c r="H222" s="8"/>
      <c r="I222" s="11"/>
      <c r="J222" s="5"/>
    </row>
    <row r="223" spans="1:10">
      <c r="A223" s="13" t="s">
        <v>22</v>
      </c>
      <c r="B223" s="13" t="s">
        <v>23</v>
      </c>
      <c r="C223" s="13" t="s">
        <v>24</v>
      </c>
      <c r="D223" s="7"/>
      <c r="E223" s="10"/>
      <c r="H223" s="8"/>
      <c r="I223" s="11"/>
      <c r="J223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122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88" t="s">
        <v>0</v>
      </c>
      <c r="B228" s="88" t="s">
        <v>2</v>
      </c>
      <c r="C228" s="88" t="s">
        <v>3</v>
      </c>
      <c r="D228" s="88" t="s">
        <v>4</v>
      </c>
      <c r="E228" s="88" t="s">
        <v>5</v>
      </c>
      <c r="F228" s="88" t="s">
        <v>6</v>
      </c>
      <c r="G228" s="90"/>
      <c r="H228" s="91"/>
      <c r="I228" s="88" t="s">
        <v>7</v>
      </c>
      <c r="J228" s="88" t="s">
        <v>8</v>
      </c>
    </row>
    <row r="229" spans="1:10">
      <c r="A229" s="89"/>
      <c r="B229" s="89"/>
      <c r="C229" s="89"/>
      <c r="D229" s="89"/>
      <c r="E229" s="89"/>
      <c r="F229" s="4" t="s">
        <v>9</v>
      </c>
      <c r="G229" s="4" t="s">
        <v>10</v>
      </c>
      <c r="H229" s="4" t="s">
        <v>11</v>
      </c>
      <c r="I229" s="89"/>
      <c r="J229" s="89"/>
    </row>
    <row r="230" spans="1:10">
      <c r="A230" s="5" t="s">
        <v>1941</v>
      </c>
      <c r="B230" s="6">
        <v>44893.787851053239</v>
      </c>
      <c r="C230" s="5" t="s">
        <v>1915</v>
      </c>
      <c r="D230" s="7"/>
      <c r="E230" s="10"/>
      <c r="F230" s="8">
        <v>27755.200000000001</v>
      </c>
      <c r="I230" s="11" t="s">
        <v>9</v>
      </c>
      <c r="J230" s="5" t="s">
        <v>1916</v>
      </c>
    </row>
    <row r="231" spans="1:10">
      <c r="A231" s="5" t="s">
        <v>1941</v>
      </c>
      <c r="B231" s="6">
        <v>44893.787851053239</v>
      </c>
      <c r="C231" s="5" t="s">
        <v>1915</v>
      </c>
      <c r="D231" s="7"/>
      <c r="E231" s="10"/>
      <c r="F231" s="8">
        <v>39778.199999999997</v>
      </c>
      <c r="I231" s="11" t="s">
        <v>9</v>
      </c>
      <c r="J231" s="10" t="s">
        <v>1922</v>
      </c>
    </row>
    <row r="232" spans="1:10">
      <c r="A232" s="5" t="s">
        <v>1941</v>
      </c>
      <c r="B232" s="6">
        <v>44893.787851053239</v>
      </c>
      <c r="C232" s="5" t="s">
        <v>1915</v>
      </c>
      <c r="D232" s="7"/>
      <c r="E232" s="10"/>
      <c r="F232" s="8">
        <v>4147.8999999999996</v>
      </c>
      <c r="I232" s="11" t="s">
        <v>9</v>
      </c>
      <c r="J232" s="10" t="s">
        <v>1923</v>
      </c>
    </row>
    <row r="233" spans="1:10">
      <c r="A233" s="12" t="s">
        <v>21</v>
      </c>
      <c r="B233" s="3"/>
      <c r="C233" s="3"/>
      <c r="D233" s="7"/>
      <c r="E233" s="10"/>
      <c r="F233" s="70">
        <f>SUM(F230:G232)</f>
        <v>71681.299999999988</v>
      </c>
      <c r="I233" s="11"/>
      <c r="J233" s="5"/>
    </row>
    <row r="234" spans="1:10" ht="15.75" customHeight="1">
      <c r="A234" s="13" t="s">
        <v>22</v>
      </c>
      <c r="B234" s="13" t="s">
        <v>23</v>
      </c>
      <c r="C234" s="13" t="s">
        <v>24</v>
      </c>
      <c r="D234" s="14">
        <v>112308669</v>
      </c>
      <c r="E234" s="10"/>
      <c r="F234" s="8"/>
      <c r="I234" s="11"/>
      <c r="J234" s="5"/>
    </row>
    <row r="237" spans="1:10">
      <c r="A237" s="1" t="s">
        <v>0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3" t="s">
        <v>126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88" t="s">
        <v>0</v>
      </c>
      <c r="B239" s="88" t="s">
        <v>2</v>
      </c>
      <c r="C239" s="88" t="s">
        <v>3</v>
      </c>
      <c r="D239" s="88" t="s">
        <v>4</v>
      </c>
      <c r="E239" s="88" t="s">
        <v>5</v>
      </c>
      <c r="F239" s="88" t="s">
        <v>6</v>
      </c>
      <c r="G239" s="90"/>
      <c r="H239" s="91"/>
      <c r="I239" s="88" t="s">
        <v>7</v>
      </c>
      <c r="J239" s="88" t="s">
        <v>8</v>
      </c>
    </row>
    <row r="240" spans="1:10">
      <c r="A240" s="89"/>
      <c r="B240" s="89"/>
      <c r="C240" s="89"/>
      <c r="D240" s="89"/>
      <c r="E240" s="89"/>
      <c r="F240" s="4" t="s">
        <v>9</v>
      </c>
      <c r="G240" s="4" t="s">
        <v>10</v>
      </c>
      <c r="H240" s="4" t="s">
        <v>11</v>
      </c>
      <c r="I240" s="89"/>
      <c r="J240" s="89"/>
    </row>
    <row r="241" spans="1:10">
      <c r="A241" s="5" t="s">
        <v>1942</v>
      </c>
      <c r="B241" s="6">
        <v>44894.741264525474</v>
      </c>
      <c r="C241" s="5" t="s">
        <v>1915</v>
      </c>
      <c r="D241" s="7"/>
      <c r="E241" s="10"/>
      <c r="F241" s="8">
        <v>3845.8</v>
      </c>
      <c r="I241" s="11" t="s">
        <v>9</v>
      </c>
      <c r="J241" s="10" t="s">
        <v>1918</v>
      </c>
    </row>
    <row r="242" spans="1:10">
      <c r="A242" s="5" t="s">
        <v>1942</v>
      </c>
      <c r="B242" s="6">
        <v>44894.741264525474</v>
      </c>
      <c r="C242" s="5" t="s">
        <v>1915</v>
      </c>
      <c r="D242" s="7"/>
      <c r="E242" s="10"/>
      <c r="F242" s="8">
        <v>9795.4</v>
      </c>
      <c r="I242" s="11" t="s">
        <v>9</v>
      </c>
      <c r="J242" s="5" t="s">
        <v>1916</v>
      </c>
    </row>
    <row r="243" spans="1:10">
      <c r="A243" s="5" t="s">
        <v>1942</v>
      </c>
      <c r="B243" s="6">
        <v>44894.741264525474</v>
      </c>
      <c r="C243" s="5" t="s">
        <v>1915</v>
      </c>
      <c r="D243" s="7"/>
      <c r="E243" s="10"/>
      <c r="F243" s="8">
        <v>2567.4</v>
      </c>
      <c r="I243" s="11" t="s">
        <v>9</v>
      </c>
      <c r="J243" s="10" t="s">
        <v>1922</v>
      </c>
    </row>
    <row r="244" spans="1:10">
      <c r="A244" s="12" t="s">
        <v>21</v>
      </c>
      <c r="B244" s="3"/>
      <c r="C244" s="3"/>
      <c r="D244" s="7"/>
      <c r="E244" s="10"/>
      <c r="F244" s="75">
        <f>SUM(F241:G243)</f>
        <v>16208.6</v>
      </c>
      <c r="H244" s="8"/>
      <c r="I244" s="11"/>
      <c r="J244" s="5"/>
    </row>
    <row r="245" spans="1:10" ht="15.75" customHeight="1">
      <c r="A245" s="13" t="s">
        <v>22</v>
      </c>
      <c r="B245" s="13" t="s">
        <v>23</v>
      </c>
      <c r="C245" s="13" t="s">
        <v>24</v>
      </c>
      <c r="D245" s="14">
        <v>112320837</v>
      </c>
      <c r="E245" s="10"/>
      <c r="H245" s="8"/>
      <c r="I245" s="11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131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88" t="s">
        <v>0</v>
      </c>
      <c r="B250" s="88" t="s">
        <v>2</v>
      </c>
      <c r="C250" s="88" t="s">
        <v>3</v>
      </c>
      <c r="D250" s="88" t="s">
        <v>4</v>
      </c>
      <c r="E250" s="88" t="s">
        <v>5</v>
      </c>
      <c r="F250" s="88" t="s">
        <v>6</v>
      </c>
      <c r="G250" s="90"/>
      <c r="H250" s="91"/>
      <c r="I250" s="88" t="s">
        <v>7</v>
      </c>
      <c r="J250" s="88" t="s">
        <v>8</v>
      </c>
    </row>
    <row r="251" spans="1:10">
      <c r="A251" s="89"/>
      <c r="B251" s="89"/>
      <c r="C251" s="89"/>
      <c r="D251" s="89"/>
      <c r="E251" s="89"/>
      <c r="F251" s="4" t="s">
        <v>9</v>
      </c>
      <c r="G251" s="4" t="s">
        <v>10</v>
      </c>
      <c r="H251" s="4" t="s">
        <v>11</v>
      </c>
      <c r="I251" s="89"/>
      <c r="J251" s="89"/>
    </row>
    <row r="252" spans="1:10">
      <c r="A252" s="5" t="s">
        <v>1943</v>
      </c>
      <c r="B252" s="6">
        <v>44895.79061502315</v>
      </c>
      <c r="C252" s="5" t="s">
        <v>1915</v>
      </c>
      <c r="D252" s="7"/>
      <c r="E252" s="10"/>
      <c r="F252" s="8">
        <v>5257.8</v>
      </c>
      <c r="I252" s="11" t="s">
        <v>9</v>
      </c>
      <c r="J252" s="10" t="s">
        <v>1918</v>
      </c>
    </row>
    <row r="253" spans="1:10">
      <c r="A253" s="5" t="s">
        <v>1943</v>
      </c>
      <c r="B253" s="6">
        <v>44895.79061502315</v>
      </c>
      <c r="C253" s="5" t="s">
        <v>1915</v>
      </c>
      <c r="D253" s="7"/>
      <c r="E253" s="10"/>
      <c r="F253" s="8">
        <v>13161.4</v>
      </c>
      <c r="I253" s="11" t="s">
        <v>9</v>
      </c>
      <c r="J253" s="5" t="s">
        <v>1916</v>
      </c>
    </row>
    <row r="254" spans="1:10">
      <c r="A254" s="12" t="s">
        <v>21</v>
      </c>
      <c r="B254" s="3"/>
      <c r="C254" s="3"/>
      <c r="D254" s="7"/>
      <c r="E254" s="10"/>
      <c r="F254" s="19">
        <f>SUM(F252:G253)</f>
        <v>18419.2</v>
      </c>
      <c r="H254" s="8"/>
      <c r="I254" s="11"/>
      <c r="J254" s="5"/>
    </row>
    <row r="255" spans="1:10" ht="15.75" customHeight="1">
      <c r="A255" s="13" t="s">
        <v>22</v>
      </c>
      <c r="B255" s="13" t="s">
        <v>23</v>
      </c>
      <c r="C255" s="13" t="s">
        <v>24</v>
      </c>
      <c r="D255" s="14">
        <v>112321464</v>
      </c>
      <c r="E255" s="10"/>
      <c r="H255" s="8"/>
      <c r="I255" s="11"/>
      <c r="J255" s="5"/>
    </row>
    <row r="258" spans="1:10">
      <c r="A258" s="1" t="s">
        <v>0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3" t="s">
        <v>136</v>
      </c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88" t="s">
        <v>0</v>
      </c>
      <c r="B260" s="88" t="s">
        <v>2</v>
      </c>
      <c r="C260" s="88" t="s">
        <v>3</v>
      </c>
      <c r="D260" s="88" t="s">
        <v>4</v>
      </c>
      <c r="E260" s="88" t="s">
        <v>5</v>
      </c>
      <c r="F260" s="88" t="s">
        <v>6</v>
      </c>
      <c r="G260" s="90"/>
      <c r="H260" s="91"/>
      <c r="I260" s="88" t="s">
        <v>7</v>
      </c>
      <c r="J260" s="88" t="s">
        <v>8</v>
      </c>
    </row>
    <row r="261" spans="1:10">
      <c r="A261" s="89"/>
      <c r="B261" s="89"/>
      <c r="C261" s="89"/>
      <c r="D261" s="89"/>
      <c r="E261" s="89"/>
      <c r="F261" s="4" t="s">
        <v>9</v>
      </c>
      <c r="G261" s="4" t="s">
        <v>10</v>
      </c>
      <c r="H261" s="4" t="s">
        <v>11</v>
      </c>
      <c r="I261" s="89"/>
      <c r="J261" s="89"/>
    </row>
    <row r="262" spans="1:10">
      <c r="A262" s="5" t="s">
        <v>1944</v>
      </c>
      <c r="B262" s="6">
        <v>44896.756773958332</v>
      </c>
      <c r="C262" s="5" t="s">
        <v>1915</v>
      </c>
      <c r="D262" s="11"/>
      <c r="E262" s="10"/>
      <c r="F262" s="8">
        <v>27272.7</v>
      </c>
      <c r="I262" s="11" t="s">
        <v>9</v>
      </c>
      <c r="J262" s="5" t="s">
        <v>1916</v>
      </c>
    </row>
    <row r="263" spans="1:10">
      <c r="A263" s="12" t="s">
        <v>21</v>
      </c>
      <c r="B263" s="3"/>
      <c r="C263" s="3"/>
      <c r="D263" s="7"/>
      <c r="E263" s="10"/>
      <c r="G263" s="8"/>
      <c r="I263" s="11"/>
      <c r="J263" s="5"/>
    </row>
    <row r="264" spans="1:10" ht="15.75" customHeight="1">
      <c r="A264" s="13" t="s">
        <v>22</v>
      </c>
      <c r="B264" s="13" t="s">
        <v>23</v>
      </c>
      <c r="C264" s="13" t="s">
        <v>24</v>
      </c>
      <c r="D264" s="14">
        <v>112325503</v>
      </c>
      <c r="E264" s="10"/>
      <c r="G264" s="8"/>
      <c r="I264" s="11"/>
      <c r="J264" s="5"/>
    </row>
    <row r="265" spans="1:10">
      <c r="A265" s="5"/>
      <c r="B265" s="6"/>
      <c r="C265" s="5"/>
      <c r="D265" s="7"/>
      <c r="E265" s="10"/>
      <c r="G265" s="8"/>
      <c r="I265" s="11"/>
      <c r="J265" s="5"/>
    </row>
    <row r="266" spans="1:10">
      <c r="A266" s="5"/>
      <c r="B266" s="6"/>
      <c r="C266" s="5"/>
      <c r="D266" s="7"/>
      <c r="E266" s="10"/>
      <c r="G266" s="8"/>
      <c r="I266" s="11"/>
      <c r="J266" s="5"/>
    </row>
    <row r="267" spans="1:10">
      <c r="A267" s="5"/>
      <c r="B267" s="6"/>
      <c r="C267" s="5"/>
      <c r="D267" s="7"/>
      <c r="E267" s="10"/>
      <c r="G267" s="8"/>
      <c r="I267" s="11"/>
      <c r="J267" s="5"/>
    </row>
    <row r="268" spans="1:10">
      <c r="A268" s="5"/>
      <c r="B268" s="6"/>
      <c r="C268" s="5"/>
      <c r="D268" s="7"/>
      <c r="E268" s="10"/>
      <c r="G268" s="8"/>
      <c r="I268" s="11"/>
      <c r="J268" s="5"/>
    </row>
    <row r="270" spans="1:10">
      <c r="A270" s="1" t="s">
        <v>0</v>
      </c>
      <c r="B270" s="2"/>
      <c r="C270" s="2"/>
      <c r="D270" s="2"/>
      <c r="E270" s="2"/>
      <c r="F270" s="2"/>
      <c r="G270" s="2"/>
      <c r="H270" s="2"/>
      <c r="I270" s="2"/>
      <c r="J270" s="2"/>
    </row>
    <row r="271" spans="1:10">
      <c r="A271" s="3" t="s">
        <v>139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88" t="s">
        <v>0</v>
      </c>
      <c r="B272" s="88" t="s">
        <v>2</v>
      </c>
      <c r="C272" s="88" t="s">
        <v>3</v>
      </c>
      <c r="D272" s="88" t="s">
        <v>4</v>
      </c>
      <c r="E272" s="88" t="s">
        <v>5</v>
      </c>
      <c r="F272" s="88" t="s">
        <v>6</v>
      </c>
      <c r="G272" s="90"/>
      <c r="H272" s="91"/>
      <c r="I272" s="88" t="s">
        <v>7</v>
      </c>
      <c r="J272" s="88" t="s">
        <v>8</v>
      </c>
    </row>
    <row r="273" spans="1:10">
      <c r="A273" s="89"/>
      <c r="B273" s="89"/>
      <c r="C273" s="89"/>
      <c r="D273" s="89"/>
      <c r="E273" s="89"/>
      <c r="F273" s="4" t="s">
        <v>9</v>
      </c>
      <c r="G273" s="4" t="s">
        <v>10</v>
      </c>
      <c r="H273" s="4" t="s">
        <v>11</v>
      </c>
      <c r="I273" s="89"/>
      <c r="J273" s="89"/>
    </row>
    <row r="274" spans="1:10">
      <c r="A274" s="5" t="s">
        <v>1945</v>
      </c>
      <c r="B274" s="6">
        <v>44897.808726875002</v>
      </c>
      <c r="C274" s="5" t="s">
        <v>1915</v>
      </c>
      <c r="D274" s="7"/>
      <c r="E274" s="10"/>
      <c r="F274" s="8">
        <v>5420.5</v>
      </c>
      <c r="I274" s="11" t="s">
        <v>9</v>
      </c>
      <c r="J274" s="5" t="s">
        <v>1916</v>
      </c>
    </row>
    <row r="275" spans="1:10">
      <c r="A275" s="5" t="s">
        <v>1945</v>
      </c>
      <c r="B275" s="6">
        <v>44897.808726875002</v>
      </c>
      <c r="C275" s="5" t="s">
        <v>1915</v>
      </c>
      <c r="D275" s="7"/>
      <c r="E275" s="10"/>
      <c r="F275" s="8">
        <v>2549.1999999999998</v>
      </c>
      <c r="I275" s="11" t="s">
        <v>9</v>
      </c>
      <c r="J275" s="10" t="s">
        <v>1918</v>
      </c>
    </row>
    <row r="276" spans="1:10">
      <c r="A276" s="12" t="s">
        <v>21</v>
      </c>
      <c r="B276" s="3"/>
      <c r="C276" s="3"/>
      <c r="D276" s="7"/>
      <c r="E276" s="10"/>
      <c r="F276" s="20">
        <f>SUM(F274:G275)</f>
        <v>7969.7</v>
      </c>
      <c r="H276" s="8"/>
      <c r="I276" s="11"/>
      <c r="J276" s="10"/>
    </row>
    <row r="277" spans="1:10" ht="15.75" customHeight="1">
      <c r="A277" s="13" t="s">
        <v>22</v>
      </c>
      <c r="B277" s="13" t="s">
        <v>23</v>
      </c>
      <c r="C277" s="13" t="s">
        <v>24</v>
      </c>
      <c r="D277" s="14">
        <v>112325505</v>
      </c>
      <c r="E277" s="10"/>
      <c r="H277" s="8"/>
      <c r="I277" s="11"/>
      <c r="J277" s="10"/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143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88" t="s">
        <v>0</v>
      </c>
      <c r="B282" s="88" t="s">
        <v>2</v>
      </c>
      <c r="C282" s="88" t="s">
        <v>3</v>
      </c>
      <c r="D282" s="88" t="s">
        <v>4</v>
      </c>
      <c r="E282" s="88" t="s">
        <v>5</v>
      </c>
      <c r="F282" s="88" t="s">
        <v>6</v>
      </c>
      <c r="G282" s="90"/>
      <c r="H282" s="91"/>
      <c r="I282" s="88" t="s">
        <v>7</v>
      </c>
      <c r="J282" s="88" t="s">
        <v>8</v>
      </c>
    </row>
    <row r="283" spans="1:10">
      <c r="A283" s="89"/>
      <c r="B283" s="89"/>
      <c r="C283" s="89"/>
      <c r="D283" s="89"/>
      <c r="E283" s="89"/>
      <c r="F283" s="4" t="s">
        <v>9</v>
      </c>
      <c r="G283" s="4" t="s">
        <v>10</v>
      </c>
      <c r="H283" s="4" t="s">
        <v>11</v>
      </c>
      <c r="I283" s="89"/>
      <c r="J283" s="89"/>
    </row>
    <row r="284" spans="1:10">
      <c r="A284" s="15" t="s">
        <v>1363</v>
      </c>
      <c r="B284" s="16"/>
      <c r="C284" s="17"/>
      <c r="D284" s="7"/>
      <c r="E284" s="10"/>
      <c r="F284" s="8"/>
      <c r="I284" s="11"/>
      <c r="J284" s="5"/>
    </row>
    <row r="285" spans="1:10">
      <c r="A285" s="12" t="s">
        <v>21</v>
      </c>
      <c r="B285" s="3"/>
      <c r="C285" s="3"/>
      <c r="D285" s="7"/>
      <c r="E285" s="10"/>
      <c r="H285" s="8"/>
      <c r="I285" s="11"/>
      <c r="J285" s="10"/>
    </row>
    <row r="286" spans="1:10">
      <c r="A286" s="13" t="s">
        <v>22</v>
      </c>
      <c r="B286" s="13" t="s">
        <v>23</v>
      </c>
      <c r="C286" s="13" t="s">
        <v>24</v>
      </c>
      <c r="D286" s="7"/>
      <c r="E286" s="10"/>
      <c r="H286" s="8"/>
      <c r="I286" s="11"/>
      <c r="J286" s="10"/>
    </row>
    <row r="289" spans="1:10">
      <c r="A289" s="1" t="s">
        <v>0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3" t="s">
        <v>146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88" t="s">
        <v>0</v>
      </c>
      <c r="B291" s="88" t="s">
        <v>2</v>
      </c>
      <c r="C291" s="88" t="s">
        <v>3</v>
      </c>
      <c r="D291" s="88" t="s">
        <v>4</v>
      </c>
      <c r="E291" s="88" t="s">
        <v>5</v>
      </c>
      <c r="F291" s="88" t="s">
        <v>6</v>
      </c>
      <c r="G291" s="90"/>
      <c r="H291" s="91"/>
      <c r="I291" s="88" t="s">
        <v>7</v>
      </c>
      <c r="J291" s="88" t="s">
        <v>8</v>
      </c>
    </row>
    <row r="292" spans="1:10">
      <c r="A292" s="89"/>
      <c r="B292" s="89"/>
      <c r="C292" s="89"/>
      <c r="D292" s="89"/>
      <c r="E292" s="89"/>
      <c r="F292" s="4" t="s">
        <v>9</v>
      </c>
      <c r="G292" s="4" t="s">
        <v>10</v>
      </c>
      <c r="H292" s="4" t="s">
        <v>11</v>
      </c>
      <c r="I292" s="89"/>
      <c r="J292" s="89"/>
    </row>
    <row r="293" spans="1:10">
      <c r="A293" s="5" t="s">
        <v>1946</v>
      </c>
      <c r="B293" s="6">
        <v>44900.738795578713</v>
      </c>
      <c r="C293" s="5" t="s">
        <v>1915</v>
      </c>
      <c r="D293" s="7"/>
      <c r="E293" s="10"/>
      <c r="F293" s="8">
        <v>6467.8</v>
      </c>
      <c r="I293" s="11" t="s">
        <v>9</v>
      </c>
      <c r="J293" s="10" t="s">
        <v>1918</v>
      </c>
    </row>
    <row r="294" spans="1:10">
      <c r="A294" s="5" t="s">
        <v>1946</v>
      </c>
      <c r="B294" s="6">
        <v>44900.738795578713</v>
      </c>
      <c r="C294" s="5" t="s">
        <v>1915</v>
      </c>
      <c r="D294" s="7"/>
      <c r="E294" s="10"/>
      <c r="F294" s="8">
        <v>7391.6</v>
      </c>
      <c r="I294" s="11" t="s">
        <v>9</v>
      </c>
      <c r="J294" s="5" t="s">
        <v>1916</v>
      </c>
    </row>
    <row r="295" spans="1:10">
      <c r="A295" s="12" t="s">
        <v>21</v>
      </c>
      <c r="B295" s="3"/>
      <c r="C295" s="3"/>
      <c r="D295" s="7"/>
      <c r="E295" s="10"/>
      <c r="F295" s="19">
        <f>SUM(F293:G294)</f>
        <v>13859.400000000001</v>
      </c>
      <c r="H295" s="8"/>
      <c r="I295" s="11"/>
      <c r="J295" s="5"/>
    </row>
    <row r="296" spans="1:10" ht="15.75" customHeight="1">
      <c r="A296" s="13" t="s">
        <v>22</v>
      </c>
      <c r="B296" s="13" t="s">
        <v>23</v>
      </c>
      <c r="C296" s="13" t="s">
        <v>24</v>
      </c>
      <c r="D296" s="14">
        <v>112362784</v>
      </c>
      <c r="E296" s="10"/>
      <c r="H296" s="8"/>
      <c r="I296" s="11"/>
      <c r="J296" s="5"/>
    </row>
    <row r="299" spans="1:10">
      <c r="A299" s="1" t="s">
        <v>0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3" t="s">
        <v>152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88" t="s">
        <v>0</v>
      </c>
      <c r="B301" s="88" t="s">
        <v>2</v>
      </c>
      <c r="C301" s="88" t="s">
        <v>3</v>
      </c>
      <c r="D301" s="88" t="s">
        <v>4</v>
      </c>
      <c r="E301" s="88" t="s">
        <v>5</v>
      </c>
      <c r="F301" s="88" t="s">
        <v>6</v>
      </c>
      <c r="G301" s="90"/>
      <c r="H301" s="91"/>
      <c r="I301" s="88" t="s">
        <v>7</v>
      </c>
      <c r="J301" s="88" t="s">
        <v>8</v>
      </c>
    </row>
    <row r="302" spans="1:10">
      <c r="A302" s="89"/>
      <c r="B302" s="89"/>
      <c r="C302" s="89"/>
      <c r="D302" s="89"/>
      <c r="E302" s="89"/>
      <c r="F302" s="4" t="s">
        <v>9</v>
      </c>
      <c r="G302" s="4" t="s">
        <v>10</v>
      </c>
      <c r="H302" s="4" t="s">
        <v>11</v>
      </c>
      <c r="I302" s="89"/>
      <c r="J302" s="89"/>
    </row>
    <row r="303" spans="1:10">
      <c r="A303" s="5" t="s">
        <v>1947</v>
      </c>
      <c r="B303" s="6">
        <v>44901.78908736111</v>
      </c>
      <c r="C303" s="5" t="s">
        <v>1915</v>
      </c>
      <c r="D303" s="7"/>
      <c r="E303" s="10"/>
      <c r="F303" s="8">
        <v>19420.400000000001</v>
      </c>
      <c r="I303" s="11" t="s">
        <v>9</v>
      </c>
      <c r="J303" s="5" t="s">
        <v>1916</v>
      </c>
    </row>
    <row r="304" spans="1:10">
      <c r="A304" s="5" t="s">
        <v>1947</v>
      </c>
      <c r="B304" s="6">
        <v>44901.78908736111</v>
      </c>
      <c r="C304" s="5" t="s">
        <v>1915</v>
      </c>
      <c r="D304" s="7"/>
      <c r="E304" s="10"/>
      <c r="F304" s="8">
        <v>28403.3</v>
      </c>
      <c r="I304" s="11" t="s">
        <v>9</v>
      </c>
      <c r="J304" s="10" t="s">
        <v>1922</v>
      </c>
    </row>
    <row r="305" spans="1:10">
      <c r="A305" s="5" t="s">
        <v>1947</v>
      </c>
      <c r="B305" s="6">
        <v>44901.78908736111</v>
      </c>
      <c r="C305" s="5" t="s">
        <v>1915</v>
      </c>
      <c r="D305" s="7"/>
      <c r="E305" s="10"/>
      <c r="F305" s="8">
        <v>3626</v>
      </c>
      <c r="I305" s="11" t="s">
        <v>9</v>
      </c>
      <c r="J305" s="10" t="s">
        <v>1923</v>
      </c>
    </row>
    <row r="306" spans="1:10">
      <c r="A306" s="12" t="s">
        <v>21</v>
      </c>
      <c r="B306" s="3"/>
      <c r="C306" s="3"/>
      <c r="D306" s="7"/>
      <c r="E306" s="10"/>
      <c r="F306" s="19">
        <f>SUM(F303:G305)</f>
        <v>51449.7</v>
      </c>
      <c r="H306" s="8"/>
      <c r="I306" s="11"/>
      <c r="J306" s="10"/>
    </row>
    <row r="307" spans="1:10" ht="15.75" customHeight="1">
      <c r="A307" s="13" t="s">
        <v>22</v>
      </c>
      <c r="B307" s="13" t="s">
        <v>23</v>
      </c>
      <c r="C307" s="13" t="s">
        <v>24</v>
      </c>
      <c r="D307" s="14">
        <v>112370505</v>
      </c>
      <c r="E307" s="10"/>
      <c r="H307" s="8"/>
      <c r="I307" s="11"/>
      <c r="J307" s="10"/>
    </row>
    <row r="310" spans="1:10">
      <c r="A310" s="1" t="s">
        <v>0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3" t="s">
        <v>155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88" t="s">
        <v>0</v>
      </c>
      <c r="B312" s="88" t="s">
        <v>2</v>
      </c>
      <c r="C312" s="88" t="s">
        <v>3</v>
      </c>
      <c r="D312" s="88" t="s">
        <v>4</v>
      </c>
      <c r="E312" s="88" t="s">
        <v>5</v>
      </c>
      <c r="F312" s="88" t="s">
        <v>6</v>
      </c>
      <c r="G312" s="90"/>
      <c r="H312" s="91"/>
      <c r="I312" s="88" t="s">
        <v>7</v>
      </c>
      <c r="J312" s="88" t="s">
        <v>8</v>
      </c>
    </row>
    <row r="313" spans="1:10">
      <c r="A313" s="89"/>
      <c r="B313" s="89"/>
      <c r="C313" s="89"/>
      <c r="D313" s="89"/>
      <c r="E313" s="89"/>
      <c r="F313" s="4" t="s">
        <v>9</v>
      </c>
      <c r="G313" s="4" t="s">
        <v>10</v>
      </c>
      <c r="H313" s="4" t="s">
        <v>11</v>
      </c>
      <c r="I313" s="89"/>
      <c r="J313" s="89"/>
    </row>
    <row r="314" spans="1:10">
      <c r="A314" s="5" t="s">
        <v>1948</v>
      </c>
      <c r="B314" s="6">
        <v>44902.827691458333</v>
      </c>
      <c r="C314" s="5" t="s">
        <v>1915</v>
      </c>
      <c r="D314" s="7"/>
      <c r="E314" s="10"/>
      <c r="F314" s="8">
        <v>21580.5</v>
      </c>
      <c r="I314" s="11" t="s">
        <v>9</v>
      </c>
      <c r="J314" s="5" t="s">
        <v>1916</v>
      </c>
    </row>
    <row r="315" spans="1:10">
      <c r="A315" s="5" t="s">
        <v>1948</v>
      </c>
      <c r="B315" s="6">
        <v>44902.827691458333</v>
      </c>
      <c r="C315" s="5" t="s">
        <v>1915</v>
      </c>
      <c r="D315" s="7"/>
      <c r="E315" s="10"/>
      <c r="F315" s="8">
        <v>3709.6</v>
      </c>
      <c r="I315" s="11" t="s">
        <v>9</v>
      </c>
      <c r="J315" s="10" t="s">
        <v>1922</v>
      </c>
    </row>
    <row r="316" spans="1:10">
      <c r="A316" s="12" t="s">
        <v>21</v>
      </c>
      <c r="B316" s="3"/>
      <c r="C316" s="3"/>
      <c r="D316" s="7"/>
      <c r="E316" s="10"/>
      <c r="F316" s="19">
        <f>SUM(F314:G315)</f>
        <v>25290.1</v>
      </c>
      <c r="H316" s="8"/>
      <c r="I316" s="11"/>
      <c r="J316" s="5"/>
    </row>
    <row r="317" spans="1:10" ht="15.75" customHeight="1">
      <c r="A317" s="13" t="s">
        <v>22</v>
      </c>
      <c r="B317" s="13" t="s">
        <v>23</v>
      </c>
      <c r="C317" s="13" t="s">
        <v>24</v>
      </c>
      <c r="D317" s="14">
        <v>112374165</v>
      </c>
      <c r="E317" s="10"/>
      <c r="H317" s="8"/>
      <c r="I317" s="11"/>
      <c r="J317" s="5"/>
    </row>
    <row r="320" spans="1:10">
      <c r="A320" s="1" t="s">
        <v>0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3" t="s">
        <v>159</v>
      </c>
      <c r="B321" s="2"/>
      <c r="C321" s="2"/>
      <c r="D321" s="2"/>
      <c r="E321" s="2"/>
      <c r="F321" s="2"/>
      <c r="G321" s="2"/>
      <c r="H321" s="2"/>
      <c r="I321" s="2"/>
      <c r="J321" s="2"/>
    </row>
    <row r="322" spans="1:10">
      <c r="A322" s="88" t="s">
        <v>0</v>
      </c>
      <c r="B322" s="88" t="s">
        <v>2</v>
      </c>
      <c r="C322" s="88" t="s">
        <v>3</v>
      </c>
      <c r="D322" s="88" t="s">
        <v>4</v>
      </c>
      <c r="E322" s="88" t="s">
        <v>5</v>
      </c>
      <c r="F322" s="88" t="s">
        <v>6</v>
      </c>
      <c r="G322" s="90"/>
      <c r="H322" s="91"/>
      <c r="I322" s="88" t="s">
        <v>7</v>
      </c>
      <c r="J322" s="88" t="s">
        <v>8</v>
      </c>
    </row>
    <row r="323" spans="1:10">
      <c r="A323" s="89"/>
      <c r="B323" s="89"/>
      <c r="C323" s="89"/>
      <c r="D323" s="89"/>
      <c r="E323" s="89"/>
      <c r="F323" s="4" t="s">
        <v>9</v>
      </c>
      <c r="G323" s="4" t="s">
        <v>10</v>
      </c>
      <c r="H323" s="4" t="s">
        <v>11</v>
      </c>
      <c r="I323" s="89"/>
      <c r="J323" s="89"/>
    </row>
    <row r="324" spans="1:10">
      <c r="A324" s="5" t="s">
        <v>1949</v>
      </c>
      <c r="B324" s="6">
        <v>44903.766810358793</v>
      </c>
      <c r="C324" s="5" t="s">
        <v>1915</v>
      </c>
      <c r="D324" s="7"/>
      <c r="E324" s="10"/>
      <c r="F324" s="8">
        <v>14419.3</v>
      </c>
      <c r="I324" s="11" t="s">
        <v>9</v>
      </c>
      <c r="J324" s="5" t="s">
        <v>1916</v>
      </c>
    </row>
    <row r="325" spans="1:10">
      <c r="A325" s="12" t="s">
        <v>21</v>
      </c>
      <c r="B325" s="3"/>
      <c r="C325" s="3"/>
      <c r="D325" s="7"/>
      <c r="E325" s="10"/>
      <c r="H325" s="8"/>
      <c r="I325" s="11"/>
      <c r="J325" s="10"/>
    </row>
    <row r="326" spans="1:10" ht="15.75" customHeight="1">
      <c r="A326" s="13" t="s">
        <v>22</v>
      </c>
      <c r="B326" s="13" t="s">
        <v>23</v>
      </c>
      <c r="C326" s="13" t="s">
        <v>24</v>
      </c>
      <c r="D326" s="14">
        <v>112387971</v>
      </c>
      <c r="E326" s="10"/>
      <c r="H326" s="8"/>
      <c r="I326" s="11"/>
      <c r="J326" s="10"/>
    </row>
    <row r="329" spans="1:10">
      <c r="A329" s="1" t="s">
        <v>0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3" t="s">
        <v>162</v>
      </c>
      <c r="B330" s="2"/>
      <c r="C330" s="2"/>
      <c r="D330" s="2"/>
      <c r="E330" s="2"/>
      <c r="F330" s="2"/>
      <c r="G330" s="2"/>
      <c r="H330" s="2"/>
      <c r="I330" s="2"/>
      <c r="J330" s="2"/>
    </row>
    <row r="331" spans="1:10">
      <c r="A331" s="88" t="s">
        <v>0</v>
      </c>
      <c r="B331" s="88" t="s">
        <v>2</v>
      </c>
      <c r="C331" s="88" t="s">
        <v>3</v>
      </c>
      <c r="D331" s="88" t="s">
        <v>4</v>
      </c>
      <c r="E331" s="88" t="s">
        <v>5</v>
      </c>
      <c r="F331" s="88" t="s">
        <v>6</v>
      </c>
      <c r="G331" s="90"/>
      <c r="H331" s="91"/>
      <c r="I331" s="88" t="s">
        <v>7</v>
      </c>
      <c r="J331" s="88" t="s">
        <v>8</v>
      </c>
    </row>
    <row r="332" spans="1:10">
      <c r="A332" s="89"/>
      <c r="B332" s="89"/>
      <c r="C332" s="89"/>
      <c r="D332" s="89"/>
      <c r="E332" s="89"/>
      <c r="F332" s="4" t="s">
        <v>9</v>
      </c>
      <c r="G332" s="4" t="s">
        <v>10</v>
      </c>
      <c r="H332" s="4" t="s">
        <v>11</v>
      </c>
      <c r="I332" s="89"/>
      <c r="J332" s="89"/>
    </row>
    <row r="333" spans="1:10">
      <c r="A333" s="5" t="s">
        <v>1950</v>
      </c>
      <c r="B333" s="6">
        <v>44904.771128402783</v>
      </c>
      <c r="C333" s="5" t="s">
        <v>1915</v>
      </c>
      <c r="F333" s="8">
        <v>48783.199999999997</v>
      </c>
      <c r="I333" s="11" t="s">
        <v>9</v>
      </c>
      <c r="J333" s="5" t="s">
        <v>1916</v>
      </c>
    </row>
    <row r="334" spans="1:10">
      <c r="A334" s="5" t="s">
        <v>1950</v>
      </c>
      <c r="B334" s="6">
        <v>44904.771128402783</v>
      </c>
      <c r="C334" s="5" t="s">
        <v>1915</v>
      </c>
      <c r="F334" s="8">
        <v>4157.8999999999996</v>
      </c>
      <c r="I334" s="11" t="s">
        <v>9</v>
      </c>
      <c r="J334" s="10" t="s">
        <v>1922</v>
      </c>
    </row>
    <row r="335" spans="1:10">
      <c r="A335" s="12" t="s">
        <v>21</v>
      </c>
      <c r="B335" s="3"/>
      <c r="C335" s="3"/>
      <c r="F335" s="42">
        <f>SUM(F333:F334)</f>
        <v>52941.1</v>
      </c>
    </row>
    <row r="336" spans="1:10" ht="15.75" customHeight="1">
      <c r="A336" s="13" t="s">
        <v>22</v>
      </c>
      <c r="B336" s="13" t="s">
        <v>23</v>
      </c>
      <c r="C336" s="13" t="s">
        <v>24</v>
      </c>
      <c r="D336" s="14">
        <v>112387972</v>
      </c>
    </row>
    <row r="339" spans="1:10">
      <c r="A339" s="1" t="s">
        <v>0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3" t="s">
        <v>167</v>
      </c>
      <c r="B340" s="2"/>
      <c r="C340" s="2"/>
      <c r="D340" s="2"/>
      <c r="E340" s="2"/>
      <c r="F340" s="2"/>
      <c r="G340" s="2"/>
      <c r="H340" s="2"/>
      <c r="I340" s="2"/>
      <c r="J340" s="2"/>
    </row>
    <row r="341" spans="1:10">
      <c r="A341" s="88" t="s">
        <v>0</v>
      </c>
      <c r="B341" s="88" t="s">
        <v>2</v>
      </c>
      <c r="C341" s="88" t="s">
        <v>3</v>
      </c>
      <c r="D341" s="88" t="s">
        <v>4</v>
      </c>
      <c r="E341" s="88" t="s">
        <v>5</v>
      </c>
      <c r="F341" s="88" t="s">
        <v>6</v>
      </c>
      <c r="G341" s="90"/>
      <c r="H341" s="91"/>
      <c r="I341" s="88" t="s">
        <v>7</v>
      </c>
      <c r="J341" s="88" t="s">
        <v>8</v>
      </c>
    </row>
    <row r="342" spans="1:10">
      <c r="A342" s="89"/>
      <c r="B342" s="89"/>
      <c r="C342" s="89"/>
      <c r="D342" s="89"/>
      <c r="E342" s="89"/>
      <c r="F342" s="4" t="s">
        <v>9</v>
      </c>
      <c r="G342" s="4" t="s">
        <v>10</v>
      </c>
      <c r="H342" s="4" t="s">
        <v>11</v>
      </c>
      <c r="I342" s="89"/>
      <c r="J342" s="89"/>
    </row>
    <row r="344" spans="1:10">
      <c r="F344" s="45" t="s">
        <v>1951</v>
      </c>
    </row>
    <row r="349" spans="1:10">
      <c r="A349" s="1" t="s">
        <v>0</v>
      </c>
      <c r="B349" s="2"/>
      <c r="C349" s="2"/>
      <c r="D349" s="2"/>
      <c r="E349" s="2"/>
      <c r="F349" s="2"/>
      <c r="G349" s="2"/>
      <c r="H349" s="2"/>
      <c r="I349" s="2"/>
      <c r="J349" s="2"/>
    </row>
    <row r="350" spans="1:10">
      <c r="A350" s="3" t="s">
        <v>171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88" t="s">
        <v>0</v>
      </c>
      <c r="B351" s="88" t="s">
        <v>2</v>
      </c>
      <c r="C351" s="88" t="s">
        <v>3</v>
      </c>
      <c r="D351" s="88" t="s">
        <v>4</v>
      </c>
      <c r="E351" s="88" t="s">
        <v>5</v>
      </c>
      <c r="F351" s="88" t="s">
        <v>6</v>
      </c>
      <c r="G351" s="90"/>
      <c r="H351" s="91"/>
      <c r="I351" s="88" t="s">
        <v>7</v>
      </c>
      <c r="J351" s="88" t="s">
        <v>8</v>
      </c>
    </row>
    <row r="352" spans="1:10">
      <c r="A352" s="89"/>
      <c r="B352" s="89"/>
      <c r="C352" s="89"/>
      <c r="D352" s="89"/>
      <c r="E352" s="89"/>
      <c r="F352" s="4" t="s">
        <v>9</v>
      </c>
      <c r="G352" s="4" t="s">
        <v>10</v>
      </c>
      <c r="H352" s="4" t="s">
        <v>11</v>
      </c>
      <c r="I352" s="89"/>
      <c r="J352" s="89"/>
    </row>
    <row r="353" spans="1:10">
      <c r="A353" s="5" t="s">
        <v>1952</v>
      </c>
      <c r="B353" s="6">
        <v>44908.39683391204</v>
      </c>
      <c r="C353" s="5" t="s">
        <v>1915</v>
      </c>
      <c r="F353" s="8">
        <v>21271.599999999999</v>
      </c>
      <c r="I353" s="11" t="s">
        <v>9</v>
      </c>
      <c r="J353" s="5" t="s">
        <v>1916</v>
      </c>
    </row>
    <row r="354" spans="1:10">
      <c r="A354" s="5" t="s">
        <v>1952</v>
      </c>
      <c r="B354" s="6">
        <v>44908.39683391204</v>
      </c>
      <c r="C354" s="5" t="s">
        <v>1915</v>
      </c>
      <c r="F354" s="8">
        <v>76020.899999999994</v>
      </c>
      <c r="I354" s="11" t="s">
        <v>9</v>
      </c>
      <c r="J354" s="10" t="s">
        <v>1922</v>
      </c>
    </row>
    <row r="355" spans="1:10">
      <c r="A355" s="5" t="s">
        <v>1952</v>
      </c>
      <c r="B355" s="6">
        <v>44908.39683391204</v>
      </c>
      <c r="C355" s="5" t="s">
        <v>1915</v>
      </c>
      <c r="F355" s="8">
        <v>2731.7</v>
      </c>
      <c r="I355" s="11" t="s">
        <v>9</v>
      </c>
      <c r="J355" s="10" t="s">
        <v>1923</v>
      </c>
    </row>
    <row r="356" spans="1:10">
      <c r="A356" s="12" t="s">
        <v>21</v>
      </c>
      <c r="B356" s="3"/>
      <c r="C356" s="3"/>
      <c r="F356" s="42">
        <f>SUM(F353:F355)</f>
        <v>100024.2</v>
      </c>
    </row>
    <row r="357" spans="1:10" ht="15.75" customHeight="1">
      <c r="A357" s="13" t="s">
        <v>22</v>
      </c>
      <c r="B357" s="13" t="s">
        <v>23</v>
      </c>
      <c r="C357" s="13" t="s">
        <v>24</v>
      </c>
      <c r="D357" s="14">
        <v>112413043</v>
      </c>
    </row>
    <row r="360" spans="1:10">
      <c r="A360" s="5" t="s">
        <v>1953</v>
      </c>
      <c r="B360" s="6">
        <v>44908.768681678237</v>
      </c>
      <c r="C360" s="5" t="s">
        <v>1915</v>
      </c>
      <c r="D360" s="9">
        <v>45133021250</v>
      </c>
      <c r="E360" s="10" t="s">
        <v>1921</v>
      </c>
      <c r="H360" s="8">
        <v>552.96</v>
      </c>
      <c r="I360" s="5" t="s">
        <v>15</v>
      </c>
      <c r="J360" s="5" t="s">
        <v>1916</v>
      </c>
    </row>
    <row r="361" spans="1:10">
      <c r="A361" s="5" t="s">
        <v>1953</v>
      </c>
      <c r="B361" s="6">
        <v>44908.768681678237</v>
      </c>
      <c r="C361" s="5" t="s">
        <v>1915</v>
      </c>
      <c r="D361" s="9">
        <v>45133023691</v>
      </c>
      <c r="E361" s="10" t="s">
        <v>1921</v>
      </c>
      <c r="H361" s="8">
        <v>5078</v>
      </c>
      <c r="I361" s="5" t="s">
        <v>15</v>
      </c>
      <c r="J361" s="5" t="s">
        <v>1916</v>
      </c>
    </row>
    <row r="362" spans="1:10">
      <c r="A362" s="5" t="s">
        <v>1953</v>
      </c>
      <c r="B362" s="6">
        <v>44908.768681678237</v>
      </c>
      <c r="C362" s="5" t="s">
        <v>1915</v>
      </c>
      <c r="D362" s="7"/>
      <c r="E362" s="10"/>
      <c r="F362" s="8">
        <v>12163.5</v>
      </c>
      <c r="I362" s="11" t="s">
        <v>9</v>
      </c>
      <c r="J362" s="5" t="s">
        <v>1916</v>
      </c>
    </row>
    <row r="363" spans="1:10">
      <c r="A363" s="5" t="s">
        <v>1953</v>
      </c>
      <c r="B363" s="6">
        <v>44908.768681678237</v>
      </c>
      <c r="C363" s="5" t="s">
        <v>1915</v>
      </c>
      <c r="F363" s="8">
        <v>1385.2</v>
      </c>
      <c r="I363" s="11" t="s">
        <v>9</v>
      </c>
      <c r="J363" s="10" t="s">
        <v>1923</v>
      </c>
    </row>
    <row r="364" spans="1:10">
      <c r="A364" s="12" t="s">
        <v>21</v>
      </c>
      <c r="B364" s="3"/>
      <c r="C364" s="3"/>
      <c r="F364" s="42">
        <f>SUM(F362:F363)</f>
        <v>13548.7</v>
      </c>
    </row>
    <row r="365" spans="1:10" ht="15.75" customHeight="1">
      <c r="A365" s="13" t="s">
        <v>22</v>
      </c>
      <c r="B365" s="13" t="s">
        <v>23</v>
      </c>
      <c r="C365" s="13" t="s">
        <v>24</v>
      </c>
      <c r="D365" s="14">
        <v>112413044</v>
      </c>
    </row>
    <row r="368" spans="1:10">
      <c r="A368" s="1" t="s">
        <v>0</v>
      </c>
      <c r="B368" s="2"/>
      <c r="C368" s="2"/>
      <c r="D368" s="2"/>
      <c r="E368" s="2"/>
      <c r="F368" s="2"/>
      <c r="G368" s="2"/>
      <c r="H368" s="2"/>
      <c r="I368" s="2"/>
      <c r="J368" s="2"/>
    </row>
    <row r="369" spans="1:10">
      <c r="A369" s="3" t="s">
        <v>174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88" t="s">
        <v>0</v>
      </c>
      <c r="B370" s="88" t="s">
        <v>2</v>
      </c>
      <c r="C370" s="88" t="s">
        <v>3</v>
      </c>
      <c r="D370" s="88" t="s">
        <v>4</v>
      </c>
      <c r="E370" s="88" t="s">
        <v>5</v>
      </c>
      <c r="F370" s="88" t="s">
        <v>6</v>
      </c>
      <c r="G370" s="90"/>
      <c r="H370" s="91"/>
      <c r="I370" s="88" t="s">
        <v>7</v>
      </c>
      <c r="J370" s="88" t="s">
        <v>8</v>
      </c>
    </row>
    <row r="371" spans="1:10">
      <c r="A371" s="89"/>
      <c r="B371" s="89"/>
      <c r="C371" s="89"/>
      <c r="D371" s="89"/>
      <c r="E371" s="89"/>
      <c r="F371" s="4" t="s">
        <v>9</v>
      </c>
      <c r="G371" s="4" t="s">
        <v>10</v>
      </c>
      <c r="H371" s="4" t="s">
        <v>11</v>
      </c>
      <c r="I371" s="89"/>
      <c r="J371" s="89"/>
    </row>
    <row r="372" spans="1:10">
      <c r="A372" s="5" t="s">
        <v>1954</v>
      </c>
      <c r="B372" s="6">
        <v>44909.768080879629</v>
      </c>
      <c r="C372" s="5" t="s">
        <v>1915</v>
      </c>
      <c r="D372" s="7"/>
      <c r="E372" s="10"/>
      <c r="F372" s="8">
        <v>10731.7</v>
      </c>
      <c r="I372" s="11" t="s">
        <v>9</v>
      </c>
      <c r="J372" s="10" t="s">
        <v>1918</v>
      </c>
    </row>
    <row r="373" spans="1:10">
      <c r="A373" s="5" t="s">
        <v>1954</v>
      </c>
      <c r="B373" s="6">
        <v>44909.768080879629</v>
      </c>
      <c r="C373" s="5" t="s">
        <v>1915</v>
      </c>
      <c r="D373" s="7"/>
      <c r="E373" s="10"/>
      <c r="F373" s="8">
        <v>8981.6</v>
      </c>
      <c r="I373" s="11" t="s">
        <v>9</v>
      </c>
      <c r="J373" s="5" t="s">
        <v>1916</v>
      </c>
    </row>
    <row r="374" spans="1:10">
      <c r="A374" s="12" t="s">
        <v>21</v>
      </c>
      <c r="B374" s="3"/>
      <c r="C374" s="3"/>
      <c r="D374" s="7"/>
      <c r="E374" s="10"/>
      <c r="F374" s="19">
        <f>SUM(F372:G373)</f>
        <v>19713.300000000003</v>
      </c>
      <c r="H374" s="8"/>
      <c r="I374" s="11"/>
      <c r="J374" s="5"/>
    </row>
    <row r="375" spans="1:10" ht="15.75" customHeight="1">
      <c r="A375" s="13" t="s">
        <v>22</v>
      </c>
      <c r="B375" s="13" t="s">
        <v>23</v>
      </c>
      <c r="C375" s="13" t="s">
        <v>24</v>
      </c>
      <c r="D375" s="14">
        <v>112414961</v>
      </c>
      <c r="E375" s="10"/>
      <c r="H375" s="8"/>
      <c r="I375" s="11"/>
      <c r="J375" s="5"/>
    </row>
    <row r="378" spans="1:10">
      <c r="A378" s="1" t="s">
        <v>0</v>
      </c>
      <c r="B378" s="2"/>
      <c r="C378" s="2"/>
      <c r="D378" s="2"/>
      <c r="E378" s="2"/>
      <c r="F378" s="2"/>
      <c r="G378" s="2"/>
      <c r="H378" s="2"/>
      <c r="I378" s="2"/>
      <c r="J378" s="2"/>
    </row>
    <row r="379" spans="1:10">
      <c r="A379" s="3" t="s">
        <v>178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88" t="s">
        <v>0</v>
      </c>
      <c r="B380" s="88" t="s">
        <v>2</v>
      </c>
      <c r="C380" s="88" t="s">
        <v>3</v>
      </c>
      <c r="D380" s="88" t="s">
        <v>4</v>
      </c>
      <c r="E380" s="88" t="s">
        <v>5</v>
      </c>
      <c r="F380" s="88" t="s">
        <v>6</v>
      </c>
      <c r="G380" s="90"/>
      <c r="H380" s="91"/>
      <c r="I380" s="88" t="s">
        <v>7</v>
      </c>
      <c r="J380" s="88" t="s">
        <v>8</v>
      </c>
    </row>
    <row r="381" spans="1:10">
      <c r="A381" s="89"/>
      <c r="B381" s="89"/>
      <c r="C381" s="89"/>
      <c r="D381" s="89"/>
      <c r="E381" s="89"/>
      <c r="F381" s="4" t="s">
        <v>9</v>
      </c>
      <c r="G381" s="4" t="s">
        <v>10</v>
      </c>
      <c r="H381" s="4" t="s">
        <v>11</v>
      </c>
      <c r="I381" s="89"/>
      <c r="J381" s="89"/>
    </row>
    <row r="382" spans="1:10">
      <c r="A382" s="5" t="s">
        <v>1955</v>
      </c>
      <c r="B382" s="6">
        <v>44910.720231331019</v>
      </c>
      <c r="C382" s="5" t="s">
        <v>1915</v>
      </c>
      <c r="D382" s="9">
        <v>45143398143</v>
      </c>
      <c r="E382" s="10" t="s">
        <v>1921</v>
      </c>
      <c r="H382" s="8">
        <v>1181.46</v>
      </c>
      <c r="I382" s="5" t="s">
        <v>15</v>
      </c>
      <c r="J382" s="5" t="s">
        <v>1916</v>
      </c>
    </row>
    <row r="383" spans="1:10">
      <c r="A383" s="5" t="s">
        <v>1955</v>
      </c>
      <c r="B383" s="6">
        <v>44910.720231331019</v>
      </c>
      <c r="C383" s="5" t="s">
        <v>1915</v>
      </c>
      <c r="D383" s="7"/>
      <c r="E383" s="10"/>
      <c r="F383" s="8">
        <v>50581.8</v>
      </c>
      <c r="I383" s="11" t="s">
        <v>9</v>
      </c>
      <c r="J383" s="5" t="s">
        <v>1916</v>
      </c>
    </row>
    <row r="384" spans="1:10">
      <c r="A384" s="12" t="s">
        <v>21</v>
      </c>
      <c r="B384" s="3"/>
      <c r="C384" s="3"/>
      <c r="D384" s="7"/>
      <c r="E384" s="10"/>
      <c r="H384" s="8"/>
      <c r="I384" s="11"/>
      <c r="J384" s="10"/>
    </row>
    <row r="385" spans="1:10" ht="15.75" customHeight="1">
      <c r="A385" s="13" t="s">
        <v>22</v>
      </c>
      <c r="B385" s="13" t="s">
        <v>23</v>
      </c>
      <c r="C385" s="13" t="s">
        <v>24</v>
      </c>
      <c r="D385" s="14">
        <v>112433292</v>
      </c>
      <c r="E385" s="10"/>
      <c r="H385" s="8"/>
      <c r="I385" s="11"/>
      <c r="J385" s="10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181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88" t="s">
        <v>0</v>
      </c>
      <c r="B390" s="88" t="s">
        <v>2</v>
      </c>
      <c r="C390" s="88" t="s">
        <v>3</v>
      </c>
      <c r="D390" s="88" t="s">
        <v>4</v>
      </c>
      <c r="E390" s="88" t="s">
        <v>5</v>
      </c>
      <c r="F390" s="88" t="s">
        <v>6</v>
      </c>
      <c r="G390" s="90"/>
      <c r="H390" s="91"/>
      <c r="I390" s="88" t="s">
        <v>7</v>
      </c>
      <c r="J390" s="88" t="s">
        <v>8</v>
      </c>
    </row>
    <row r="391" spans="1:10">
      <c r="A391" s="89"/>
      <c r="B391" s="89"/>
      <c r="C391" s="89"/>
      <c r="D391" s="89"/>
      <c r="E391" s="89"/>
      <c r="F391" s="4" t="s">
        <v>9</v>
      </c>
      <c r="G391" s="4" t="s">
        <v>10</v>
      </c>
      <c r="H391" s="4" t="s">
        <v>11</v>
      </c>
      <c r="I391" s="89"/>
      <c r="J391" s="89"/>
    </row>
    <row r="392" spans="1:10">
      <c r="A392" s="5" t="s">
        <v>1956</v>
      </c>
      <c r="B392" s="6">
        <v>44911.760513032408</v>
      </c>
      <c r="C392" s="5" t="s">
        <v>1915</v>
      </c>
      <c r="D392" s="7"/>
      <c r="E392" s="10"/>
      <c r="F392" s="8">
        <v>2905.4</v>
      </c>
      <c r="I392" s="11" t="s">
        <v>9</v>
      </c>
      <c r="J392" s="10" t="s">
        <v>1918</v>
      </c>
    </row>
    <row r="393" spans="1:10">
      <c r="A393" s="5" t="s">
        <v>1956</v>
      </c>
      <c r="B393" s="6">
        <v>44911.760513032408</v>
      </c>
      <c r="C393" s="5" t="s">
        <v>1915</v>
      </c>
      <c r="D393" s="7"/>
      <c r="E393" s="10"/>
      <c r="F393" s="8">
        <v>10011.5</v>
      </c>
      <c r="I393" s="11" t="s">
        <v>9</v>
      </c>
      <c r="J393" s="5" t="s">
        <v>1916</v>
      </c>
    </row>
    <row r="394" spans="1:10">
      <c r="A394" s="12" t="s">
        <v>21</v>
      </c>
      <c r="B394" s="3"/>
      <c r="C394" s="3"/>
      <c r="D394" s="7"/>
      <c r="E394" s="10"/>
      <c r="F394" s="20">
        <f>SUM(F392:G393)</f>
        <v>12916.9</v>
      </c>
      <c r="H394" s="8"/>
      <c r="I394" s="11"/>
      <c r="J394" s="5"/>
    </row>
    <row r="395" spans="1:10" ht="15.75" customHeight="1">
      <c r="A395" s="13" t="s">
        <v>22</v>
      </c>
      <c r="B395" s="13" t="s">
        <v>23</v>
      </c>
      <c r="C395" s="13" t="s">
        <v>24</v>
      </c>
      <c r="D395" s="14">
        <v>112433295</v>
      </c>
      <c r="E395" s="10"/>
      <c r="H395" s="8"/>
      <c r="I395" s="11"/>
      <c r="J395" s="5"/>
    </row>
    <row r="398" spans="1:10">
      <c r="A398" s="1" t="s">
        <v>0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3" t="s">
        <v>185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88" t="s">
        <v>0</v>
      </c>
      <c r="B400" s="88" t="s">
        <v>2</v>
      </c>
      <c r="C400" s="88" t="s">
        <v>3</v>
      </c>
      <c r="D400" s="88" t="s">
        <v>4</v>
      </c>
      <c r="E400" s="88" t="s">
        <v>5</v>
      </c>
      <c r="F400" s="88" t="s">
        <v>6</v>
      </c>
      <c r="G400" s="90"/>
      <c r="H400" s="91"/>
      <c r="I400" s="88" t="s">
        <v>7</v>
      </c>
      <c r="J400" s="88" t="s">
        <v>8</v>
      </c>
    </row>
    <row r="401" spans="1:10">
      <c r="A401" s="89"/>
      <c r="B401" s="89"/>
      <c r="C401" s="89"/>
      <c r="D401" s="89"/>
      <c r="E401" s="89"/>
      <c r="F401" s="4" t="s">
        <v>9</v>
      </c>
      <c r="G401" s="4" t="s">
        <v>10</v>
      </c>
      <c r="H401" s="4" t="s">
        <v>11</v>
      </c>
      <c r="I401" s="89"/>
      <c r="J401" s="89"/>
    </row>
    <row r="402" spans="1:10">
      <c r="A402" s="15" t="s">
        <v>1363</v>
      </c>
      <c r="B402" s="16"/>
      <c r="C402" s="17"/>
      <c r="D402" s="7"/>
      <c r="E402" s="10"/>
      <c r="F402" s="8"/>
      <c r="I402" s="11"/>
      <c r="J402" s="10"/>
    </row>
    <row r="403" spans="1:10">
      <c r="A403" s="12" t="s">
        <v>21</v>
      </c>
      <c r="B403" s="3"/>
      <c r="C403" s="3"/>
      <c r="D403" s="7"/>
      <c r="E403" s="10"/>
      <c r="H403" s="8"/>
      <c r="I403" s="11"/>
      <c r="J403" s="5"/>
    </row>
    <row r="404" spans="1:10">
      <c r="A404" s="13" t="s">
        <v>22</v>
      </c>
      <c r="B404" s="13" t="s">
        <v>23</v>
      </c>
      <c r="C404" s="13" t="s">
        <v>24</v>
      </c>
      <c r="D404" s="7"/>
      <c r="E404" s="10"/>
      <c r="H404" s="8"/>
      <c r="I404" s="11"/>
      <c r="J404" s="5"/>
    </row>
    <row r="407" spans="1:10">
      <c r="A407" s="1" t="s">
        <v>0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3" t="s">
        <v>188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88" t="s">
        <v>0</v>
      </c>
      <c r="B409" s="88" t="s">
        <v>2</v>
      </c>
      <c r="C409" s="88" t="s">
        <v>3</v>
      </c>
      <c r="D409" s="88" t="s">
        <v>4</v>
      </c>
      <c r="E409" s="88" t="s">
        <v>5</v>
      </c>
      <c r="F409" s="88" t="s">
        <v>6</v>
      </c>
      <c r="G409" s="90"/>
      <c r="H409" s="91"/>
      <c r="I409" s="88" t="s">
        <v>7</v>
      </c>
      <c r="J409" s="88" t="s">
        <v>8</v>
      </c>
    </row>
    <row r="410" spans="1:10">
      <c r="A410" s="89"/>
      <c r="B410" s="89"/>
      <c r="C410" s="89"/>
      <c r="D410" s="89"/>
      <c r="E410" s="89"/>
      <c r="F410" s="4" t="s">
        <v>9</v>
      </c>
      <c r="G410" s="4" t="s">
        <v>10</v>
      </c>
      <c r="H410" s="4" t="s">
        <v>11</v>
      </c>
      <c r="I410" s="89"/>
      <c r="J410" s="89"/>
    </row>
    <row r="411" spans="1:10">
      <c r="A411" s="5" t="s">
        <v>1957</v>
      </c>
      <c r="B411" s="6">
        <v>44914.787561909718</v>
      </c>
      <c r="C411" s="5" t="s">
        <v>1915</v>
      </c>
      <c r="D411" s="7"/>
      <c r="E411" s="10"/>
      <c r="F411" s="8">
        <v>4612.3</v>
      </c>
      <c r="I411" s="11" t="s">
        <v>9</v>
      </c>
      <c r="J411" s="10" t="s">
        <v>1918</v>
      </c>
    </row>
    <row r="412" spans="1:10">
      <c r="A412" s="5" t="s">
        <v>1957</v>
      </c>
      <c r="B412" s="6">
        <v>44914.787561909718</v>
      </c>
      <c r="C412" s="5" t="s">
        <v>1915</v>
      </c>
      <c r="D412" s="7"/>
      <c r="E412" s="10"/>
      <c r="F412" s="8">
        <v>20588.599999999999</v>
      </c>
      <c r="I412" s="11" t="s">
        <v>9</v>
      </c>
      <c r="J412" s="5" t="s">
        <v>1916</v>
      </c>
    </row>
    <row r="413" spans="1:10">
      <c r="A413" s="5" t="s">
        <v>1957</v>
      </c>
      <c r="B413" s="6">
        <v>44914.787561909718</v>
      </c>
      <c r="C413" s="5" t="s">
        <v>1915</v>
      </c>
      <c r="D413" s="7"/>
      <c r="E413" s="10"/>
      <c r="F413" s="8">
        <v>47763.8</v>
      </c>
      <c r="I413" s="11" t="s">
        <v>9</v>
      </c>
      <c r="J413" s="10" t="s">
        <v>1922</v>
      </c>
    </row>
    <row r="414" spans="1:10">
      <c r="A414" s="5" t="s">
        <v>1957</v>
      </c>
      <c r="B414" s="6">
        <v>44914.787561909718</v>
      </c>
      <c r="C414" s="5" t="s">
        <v>1915</v>
      </c>
      <c r="D414" s="7"/>
      <c r="E414" s="10"/>
      <c r="F414" s="8">
        <v>4600.8</v>
      </c>
      <c r="I414" s="11" t="s">
        <v>9</v>
      </c>
      <c r="J414" s="10" t="s">
        <v>1923</v>
      </c>
    </row>
    <row r="415" spans="1:10">
      <c r="A415" s="12" t="s">
        <v>21</v>
      </c>
      <c r="B415" s="3"/>
      <c r="C415" s="3"/>
      <c r="D415" s="7"/>
      <c r="E415" s="10"/>
      <c r="F415" s="19">
        <f>SUM(F411:G414)</f>
        <v>77565.5</v>
      </c>
      <c r="H415" s="8"/>
      <c r="I415" s="11"/>
      <c r="J415" s="10"/>
    </row>
    <row r="416" spans="1:10" ht="15.75" customHeight="1">
      <c r="A416" s="13" t="s">
        <v>22</v>
      </c>
      <c r="B416" s="13" t="s">
        <v>23</v>
      </c>
      <c r="C416" s="13" t="s">
        <v>24</v>
      </c>
      <c r="D416" s="14">
        <v>112450119</v>
      </c>
      <c r="E416" s="10"/>
      <c r="H416" s="8"/>
      <c r="I416" s="11"/>
      <c r="J416" s="10"/>
    </row>
    <row r="419" spans="1:10">
      <c r="A419" s="1" t="s">
        <v>0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3" t="s">
        <v>191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88" t="s">
        <v>0</v>
      </c>
      <c r="B421" s="88" t="s">
        <v>2</v>
      </c>
      <c r="C421" s="88" t="s">
        <v>3</v>
      </c>
      <c r="D421" s="88" t="s">
        <v>4</v>
      </c>
      <c r="E421" s="88" t="s">
        <v>5</v>
      </c>
      <c r="F421" s="88" t="s">
        <v>6</v>
      </c>
      <c r="G421" s="90"/>
      <c r="H421" s="91"/>
      <c r="I421" s="88" t="s">
        <v>7</v>
      </c>
      <c r="J421" s="88" t="s">
        <v>8</v>
      </c>
    </row>
    <row r="422" spans="1:10">
      <c r="A422" s="89"/>
      <c r="B422" s="89"/>
      <c r="C422" s="89"/>
      <c r="D422" s="89"/>
      <c r="E422" s="89"/>
      <c r="F422" s="4" t="s">
        <v>9</v>
      </c>
      <c r="G422" s="4" t="s">
        <v>10</v>
      </c>
      <c r="H422" s="4" t="s">
        <v>11</v>
      </c>
      <c r="I422" s="89"/>
      <c r="J422" s="89"/>
    </row>
    <row r="423" spans="1:10">
      <c r="A423" s="5" t="s">
        <v>1958</v>
      </c>
      <c r="B423" s="6">
        <v>44915.741782094898</v>
      </c>
      <c r="C423" s="5" t="s">
        <v>1915</v>
      </c>
      <c r="D423" s="7"/>
      <c r="E423" s="10"/>
      <c r="F423" s="8">
        <v>21242.1</v>
      </c>
      <c r="I423" s="11" t="s">
        <v>9</v>
      </c>
      <c r="J423" s="5" t="s">
        <v>1916</v>
      </c>
    </row>
    <row r="424" spans="1:10">
      <c r="A424" s="5" t="s">
        <v>1958</v>
      </c>
      <c r="B424" s="6">
        <v>44915.741782094898</v>
      </c>
      <c r="C424" s="5" t="s">
        <v>1915</v>
      </c>
      <c r="D424" s="7"/>
      <c r="E424" s="10"/>
      <c r="F424" s="8">
        <v>2339.9</v>
      </c>
      <c r="I424" s="11" t="s">
        <v>9</v>
      </c>
      <c r="J424" s="10" t="s">
        <v>1922</v>
      </c>
    </row>
    <row r="425" spans="1:10">
      <c r="A425" s="12" t="s">
        <v>21</v>
      </c>
      <c r="B425" s="3"/>
      <c r="C425" s="3"/>
      <c r="D425" s="7"/>
      <c r="E425" s="10"/>
      <c r="F425" s="19">
        <f>SUM(F423:G424)</f>
        <v>23582</v>
      </c>
      <c r="H425" s="8"/>
      <c r="I425" s="11"/>
      <c r="J425" s="10"/>
    </row>
    <row r="426" spans="1:10" ht="15.75" customHeight="1">
      <c r="A426" s="13" t="s">
        <v>22</v>
      </c>
      <c r="B426" s="13" t="s">
        <v>23</v>
      </c>
      <c r="C426" s="13" t="s">
        <v>24</v>
      </c>
      <c r="D426" s="14">
        <v>112458402</v>
      </c>
      <c r="E426" s="10"/>
      <c r="H426" s="8"/>
      <c r="I426" s="11"/>
      <c r="J426" s="10"/>
    </row>
    <row r="429" spans="1:10">
      <c r="A429" s="1" t="s">
        <v>0</v>
      </c>
      <c r="B429" s="2"/>
      <c r="C429" s="2"/>
      <c r="D429" s="2"/>
      <c r="E429" s="2"/>
      <c r="F429" s="2"/>
      <c r="G429" s="2"/>
      <c r="H429" s="2"/>
      <c r="I429" s="2"/>
      <c r="J429" s="2"/>
    </row>
    <row r="430" spans="1:10">
      <c r="A430" s="3" t="s">
        <v>194</v>
      </c>
      <c r="B430" s="2"/>
      <c r="C430" s="2"/>
      <c r="D430" s="2"/>
      <c r="E430" s="2"/>
      <c r="F430" s="2"/>
      <c r="G430" s="2"/>
      <c r="H430" s="2"/>
      <c r="I430" s="2"/>
      <c r="J430" s="2"/>
    </row>
    <row r="431" spans="1:10">
      <c r="A431" s="88" t="s">
        <v>0</v>
      </c>
      <c r="B431" s="88" t="s">
        <v>2</v>
      </c>
      <c r="C431" s="88" t="s">
        <v>3</v>
      </c>
      <c r="D431" s="88" t="s">
        <v>4</v>
      </c>
      <c r="E431" s="88" t="s">
        <v>5</v>
      </c>
      <c r="F431" s="88" t="s">
        <v>6</v>
      </c>
      <c r="G431" s="90"/>
      <c r="H431" s="91"/>
      <c r="I431" s="88" t="s">
        <v>7</v>
      </c>
      <c r="J431" s="88" t="s">
        <v>8</v>
      </c>
    </row>
    <row r="432" spans="1:10">
      <c r="A432" s="89"/>
      <c r="B432" s="89"/>
      <c r="C432" s="89"/>
      <c r="D432" s="89"/>
      <c r="E432" s="89"/>
      <c r="F432" s="4" t="s">
        <v>9</v>
      </c>
      <c r="G432" s="4" t="s">
        <v>10</v>
      </c>
      <c r="H432" s="4" t="s">
        <v>11</v>
      </c>
      <c r="I432" s="89"/>
      <c r="J432" s="89"/>
    </row>
    <row r="433" spans="1:10">
      <c r="A433" s="5" t="s">
        <v>1959</v>
      </c>
      <c r="B433" s="6">
        <v>44916.71713553241</v>
      </c>
      <c r="C433" s="5" t="s">
        <v>1915</v>
      </c>
      <c r="D433" s="9">
        <v>45163146234</v>
      </c>
      <c r="E433" s="10" t="s">
        <v>1921</v>
      </c>
      <c r="H433" s="8">
        <v>783.27</v>
      </c>
      <c r="I433" s="5" t="s">
        <v>15</v>
      </c>
      <c r="J433" s="5" t="s">
        <v>1916</v>
      </c>
    </row>
    <row r="434" spans="1:10">
      <c r="A434" s="5" t="s">
        <v>1959</v>
      </c>
      <c r="B434" s="6">
        <v>44916.71713553241</v>
      </c>
      <c r="C434" s="5" t="s">
        <v>1915</v>
      </c>
      <c r="D434" s="7"/>
      <c r="E434" s="10"/>
      <c r="F434" s="8">
        <v>25332.400000000001</v>
      </c>
      <c r="I434" s="11" t="s">
        <v>9</v>
      </c>
      <c r="J434" s="5" t="s">
        <v>1916</v>
      </c>
    </row>
    <row r="435" spans="1:10">
      <c r="A435" s="5" t="s">
        <v>1959</v>
      </c>
      <c r="B435" s="6">
        <v>44916.71713553241</v>
      </c>
      <c r="C435" s="5" t="s">
        <v>1915</v>
      </c>
      <c r="D435" s="7"/>
      <c r="E435" s="10"/>
      <c r="F435" s="8">
        <v>3434.3</v>
      </c>
      <c r="I435" s="11" t="s">
        <v>9</v>
      </c>
      <c r="J435" s="10" t="s">
        <v>1922</v>
      </c>
    </row>
    <row r="436" spans="1:10">
      <c r="A436" s="12" t="s">
        <v>21</v>
      </c>
      <c r="B436" s="3"/>
      <c r="C436" s="3"/>
      <c r="D436" s="7"/>
      <c r="E436" s="10"/>
      <c r="F436" s="19">
        <f>SUM(F433:G435)</f>
        <v>28766.7</v>
      </c>
      <c r="H436" s="8"/>
      <c r="I436" s="11"/>
      <c r="J436" s="5"/>
    </row>
    <row r="437" spans="1:10" ht="15.75" customHeight="1">
      <c r="A437" s="13" t="s">
        <v>22</v>
      </c>
      <c r="B437" s="13" t="s">
        <v>23</v>
      </c>
      <c r="C437" s="13" t="s">
        <v>24</v>
      </c>
      <c r="D437" s="14">
        <v>112459910</v>
      </c>
      <c r="E437" s="10"/>
      <c r="H437" s="8"/>
      <c r="I437" s="11"/>
      <c r="J437" s="5"/>
    </row>
    <row r="440" spans="1:10">
      <c r="A440" s="1" t="s">
        <v>0</v>
      </c>
      <c r="B440" s="2"/>
      <c r="C440" s="2"/>
      <c r="D440" s="2"/>
      <c r="E440" s="2"/>
      <c r="F440" s="2"/>
      <c r="G440" s="2"/>
      <c r="H440" s="2"/>
      <c r="I440" s="2"/>
      <c r="J440" s="2"/>
    </row>
    <row r="441" spans="1:10">
      <c r="A441" s="3" t="s">
        <v>197</v>
      </c>
      <c r="B441" s="2"/>
      <c r="C441" s="2"/>
      <c r="D441" s="2"/>
      <c r="E441" s="2"/>
      <c r="F441" s="2"/>
      <c r="G441" s="2"/>
      <c r="H441" s="2"/>
      <c r="I441" s="2"/>
      <c r="J441" s="2"/>
    </row>
    <row r="442" spans="1:10">
      <c r="A442" s="88" t="s">
        <v>0</v>
      </c>
      <c r="B442" s="88" t="s">
        <v>2</v>
      </c>
      <c r="C442" s="88" t="s">
        <v>3</v>
      </c>
      <c r="D442" s="88" t="s">
        <v>4</v>
      </c>
      <c r="E442" s="88" t="s">
        <v>5</v>
      </c>
      <c r="F442" s="88" t="s">
        <v>6</v>
      </c>
      <c r="G442" s="90"/>
      <c r="H442" s="91"/>
      <c r="I442" s="88" t="s">
        <v>7</v>
      </c>
      <c r="J442" s="88" t="s">
        <v>8</v>
      </c>
    </row>
    <row r="443" spans="1:10">
      <c r="A443" s="89"/>
      <c r="B443" s="89"/>
      <c r="C443" s="89"/>
      <c r="D443" s="89"/>
      <c r="E443" s="89"/>
      <c r="F443" s="4" t="s">
        <v>9</v>
      </c>
      <c r="G443" s="4" t="s">
        <v>10</v>
      </c>
      <c r="H443" s="4" t="s">
        <v>11</v>
      </c>
      <c r="I443" s="89"/>
      <c r="J443" s="89"/>
    </row>
    <row r="444" spans="1:10" ht="14.25" customHeight="1">
      <c r="A444" s="15" t="s">
        <v>1960</v>
      </c>
      <c r="B444" s="28"/>
      <c r="C444" s="15"/>
      <c r="D444" s="66"/>
      <c r="E444" s="86"/>
      <c r="F444" s="71"/>
      <c r="G444" s="44"/>
      <c r="H444" s="44"/>
      <c r="I444" s="11"/>
      <c r="J444" s="5"/>
    </row>
    <row r="445" spans="1:10">
      <c r="A445" s="12" t="s">
        <v>21</v>
      </c>
      <c r="B445" s="3"/>
      <c r="C445" s="3"/>
      <c r="D445" s="7"/>
      <c r="E445" s="10"/>
      <c r="F445" s="18"/>
      <c r="H445" s="8"/>
      <c r="I445" s="11"/>
      <c r="J445" s="5"/>
    </row>
    <row r="446" spans="1:10">
      <c r="A446" s="13" t="s">
        <v>22</v>
      </c>
      <c r="B446" s="13" t="s">
        <v>23</v>
      </c>
      <c r="C446" s="13" t="s">
        <v>24</v>
      </c>
      <c r="D446" s="7"/>
      <c r="E446" s="10"/>
      <c r="H446" s="8"/>
      <c r="I446" s="11"/>
      <c r="J446" s="5"/>
    </row>
    <row r="448" spans="1:10" ht="22.5" customHeight="1"/>
    <row r="450" spans="1:10">
      <c r="A450" s="1" t="s">
        <v>0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3" t="s">
        <v>208</v>
      </c>
      <c r="B451" s="2"/>
      <c r="C451" s="2"/>
      <c r="D451" s="2"/>
      <c r="E451" s="2"/>
      <c r="F451" s="2"/>
      <c r="G451" s="2"/>
      <c r="H451" s="2"/>
      <c r="I451" s="2"/>
      <c r="J451" s="2"/>
    </row>
    <row r="452" spans="1:10">
      <c r="A452" s="88" t="s">
        <v>0</v>
      </c>
      <c r="B452" s="88" t="s">
        <v>2</v>
      </c>
      <c r="C452" s="88" t="s">
        <v>3</v>
      </c>
      <c r="D452" s="88" t="s">
        <v>4</v>
      </c>
      <c r="E452" s="88" t="s">
        <v>5</v>
      </c>
      <c r="F452" s="88" t="s">
        <v>6</v>
      </c>
      <c r="G452" s="90"/>
      <c r="H452" s="91"/>
      <c r="I452" s="88" t="s">
        <v>7</v>
      </c>
      <c r="J452" s="88" t="s">
        <v>8</v>
      </c>
    </row>
    <row r="453" spans="1:10">
      <c r="A453" s="89"/>
      <c r="B453" s="89"/>
      <c r="C453" s="89"/>
      <c r="D453" s="89"/>
      <c r="E453" s="89"/>
      <c r="F453" s="4" t="s">
        <v>9</v>
      </c>
      <c r="G453" s="4" t="s">
        <v>10</v>
      </c>
      <c r="H453" s="4" t="s">
        <v>11</v>
      </c>
      <c r="I453" s="89"/>
      <c r="J453" s="89"/>
    </row>
    <row r="454" spans="1:10">
      <c r="A454" s="5" t="s">
        <v>1961</v>
      </c>
      <c r="B454" s="6">
        <v>44918.302155219913</v>
      </c>
      <c r="C454" s="5" t="s">
        <v>1915</v>
      </c>
      <c r="D454" s="11"/>
      <c r="E454" s="10"/>
      <c r="F454" s="8">
        <v>23805.3</v>
      </c>
      <c r="I454" s="11" t="s">
        <v>9</v>
      </c>
      <c r="J454" s="5" t="s">
        <v>1916</v>
      </c>
    </row>
    <row r="455" spans="1:10">
      <c r="A455" s="12" t="s">
        <v>21</v>
      </c>
      <c r="B455" s="3"/>
      <c r="C455" s="3"/>
      <c r="D455" s="7"/>
      <c r="E455" s="10"/>
      <c r="F455" s="8"/>
      <c r="I455" s="11"/>
      <c r="J455" s="10"/>
    </row>
    <row r="456" spans="1:10" ht="15.75" customHeight="1">
      <c r="A456" s="13" t="s">
        <v>22</v>
      </c>
      <c r="B456" s="13" t="s">
        <v>23</v>
      </c>
      <c r="C456" s="13" t="s">
        <v>24</v>
      </c>
      <c r="D456" s="14">
        <v>112478184</v>
      </c>
      <c r="E456" s="10"/>
      <c r="F456" s="8"/>
      <c r="I456" s="11"/>
      <c r="J456" s="10"/>
    </row>
    <row r="457" spans="1:10">
      <c r="A457" s="5"/>
      <c r="B457" s="6"/>
      <c r="C457" s="5"/>
      <c r="D457" s="7"/>
      <c r="E457" s="10"/>
      <c r="F457" s="8"/>
      <c r="I457" s="11"/>
      <c r="J457" s="10"/>
    </row>
    <row r="458" spans="1:10">
      <c r="A458" s="5"/>
      <c r="B458" s="6"/>
      <c r="C458" s="5"/>
      <c r="D458" s="7"/>
      <c r="E458" s="10"/>
      <c r="F458" s="8"/>
      <c r="I458" s="11"/>
      <c r="J458" s="10"/>
    </row>
    <row r="459" spans="1:10">
      <c r="A459" s="5" t="s">
        <v>1962</v>
      </c>
      <c r="B459" s="6">
        <v>44918.766249039349</v>
      </c>
      <c r="C459" s="5" t="s">
        <v>1915</v>
      </c>
      <c r="D459" s="9">
        <v>45133061696</v>
      </c>
      <c r="E459" s="10" t="s">
        <v>1921</v>
      </c>
      <c r="H459" s="8">
        <v>3156</v>
      </c>
      <c r="I459" s="5" t="s">
        <v>15</v>
      </c>
      <c r="J459" s="5" t="s">
        <v>1916</v>
      </c>
    </row>
    <row r="460" spans="1:10">
      <c r="A460" s="5" t="s">
        <v>1962</v>
      </c>
      <c r="B460" s="6">
        <v>44918.766249039349</v>
      </c>
      <c r="C460" s="5" t="s">
        <v>1915</v>
      </c>
      <c r="D460" s="7"/>
      <c r="E460" s="10"/>
      <c r="F460" s="8">
        <v>24507.599999999999</v>
      </c>
      <c r="I460" s="11" t="s">
        <v>9</v>
      </c>
      <c r="J460" s="5" t="s">
        <v>1916</v>
      </c>
    </row>
    <row r="461" spans="1:10">
      <c r="A461" s="5" t="s">
        <v>1962</v>
      </c>
      <c r="B461" s="6">
        <v>44918.766249039349</v>
      </c>
      <c r="C461" s="5" t="s">
        <v>1915</v>
      </c>
      <c r="D461" s="7"/>
      <c r="E461" s="10"/>
      <c r="F461" s="8">
        <v>5296.8</v>
      </c>
      <c r="I461" s="11" t="s">
        <v>9</v>
      </c>
      <c r="J461" s="10" t="s">
        <v>1922</v>
      </c>
    </row>
    <row r="462" spans="1:10">
      <c r="A462" s="12" t="s">
        <v>21</v>
      </c>
      <c r="B462" s="3"/>
      <c r="C462" s="3"/>
      <c r="D462" s="7"/>
      <c r="E462" s="10"/>
      <c r="F462" s="70">
        <f>SUM(F459:G461)</f>
        <v>29804.399999999998</v>
      </c>
      <c r="I462" s="11"/>
      <c r="J462" s="10"/>
    </row>
    <row r="463" spans="1:10" ht="15.75" customHeight="1">
      <c r="A463" s="13" t="s">
        <v>22</v>
      </c>
      <c r="B463" s="13" t="s">
        <v>23</v>
      </c>
      <c r="C463" s="13" t="s">
        <v>24</v>
      </c>
      <c r="D463" s="14">
        <v>112478185</v>
      </c>
      <c r="E463" s="10"/>
      <c r="F463" s="8"/>
      <c r="I463" s="11"/>
      <c r="J463" s="10"/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213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88" t="s">
        <v>0</v>
      </c>
      <c r="B468" s="88" t="s">
        <v>2</v>
      </c>
      <c r="C468" s="88" t="s">
        <v>3</v>
      </c>
      <c r="D468" s="88" t="s">
        <v>4</v>
      </c>
      <c r="E468" s="88" t="s">
        <v>5</v>
      </c>
      <c r="F468" s="88" t="s">
        <v>6</v>
      </c>
      <c r="G468" s="90"/>
      <c r="H468" s="91"/>
      <c r="I468" s="88" t="s">
        <v>7</v>
      </c>
      <c r="J468" s="88" t="s">
        <v>8</v>
      </c>
    </row>
    <row r="469" spans="1:10">
      <c r="A469" s="89"/>
      <c r="B469" s="89"/>
      <c r="C469" s="89"/>
      <c r="D469" s="89"/>
      <c r="E469" s="89"/>
      <c r="F469" s="4" t="s">
        <v>9</v>
      </c>
      <c r="G469" s="4" t="s">
        <v>10</v>
      </c>
      <c r="H469" s="4" t="s">
        <v>11</v>
      </c>
      <c r="I469" s="89"/>
      <c r="J469" s="89"/>
    </row>
    <row r="470" spans="1:10">
      <c r="A470" s="23" t="s">
        <v>214</v>
      </c>
      <c r="B470" s="23"/>
      <c r="C470" s="23"/>
    </row>
    <row r="471" spans="1:10">
      <c r="A471" s="12" t="s">
        <v>21</v>
      </c>
      <c r="B471" s="3"/>
      <c r="C471" s="3"/>
    </row>
    <row r="472" spans="1:10">
      <c r="A472" s="13" t="s">
        <v>22</v>
      </c>
      <c r="B472" s="13" t="s">
        <v>23</v>
      </c>
      <c r="C472" s="13" t="s">
        <v>24</v>
      </c>
    </row>
    <row r="475" spans="1:10">
      <c r="A475" s="1" t="s">
        <v>0</v>
      </c>
      <c r="B475" s="2"/>
      <c r="C475" s="2"/>
      <c r="D475" s="2"/>
      <c r="E475" s="2"/>
      <c r="F475" s="2"/>
      <c r="G475" s="2"/>
      <c r="H475" s="2"/>
      <c r="I475" s="2"/>
      <c r="J475" s="2"/>
    </row>
    <row r="476" spans="1:10">
      <c r="A476" s="3" t="s">
        <v>215</v>
      </c>
      <c r="B476" s="2"/>
      <c r="C476" s="2"/>
      <c r="D476" s="2"/>
      <c r="E476" s="2"/>
      <c r="F476" s="2"/>
      <c r="G476" s="2"/>
      <c r="H476" s="2"/>
      <c r="I476" s="2"/>
      <c r="J476" s="2"/>
    </row>
    <row r="477" spans="1:10">
      <c r="A477" s="88" t="s">
        <v>0</v>
      </c>
      <c r="B477" s="88" t="s">
        <v>2</v>
      </c>
      <c r="C477" s="88" t="s">
        <v>3</v>
      </c>
      <c r="D477" s="88" t="s">
        <v>4</v>
      </c>
      <c r="E477" s="88" t="s">
        <v>5</v>
      </c>
      <c r="F477" s="88" t="s">
        <v>6</v>
      </c>
      <c r="G477" s="90"/>
      <c r="H477" s="91"/>
      <c r="I477" s="88" t="s">
        <v>7</v>
      </c>
      <c r="J477" s="88" t="s">
        <v>8</v>
      </c>
    </row>
    <row r="478" spans="1:10">
      <c r="A478" s="89"/>
      <c r="B478" s="89"/>
      <c r="C478" s="89"/>
      <c r="D478" s="89"/>
      <c r="E478" s="89"/>
      <c r="F478" s="4" t="s">
        <v>9</v>
      </c>
      <c r="G478" s="4" t="s">
        <v>10</v>
      </c>
      <c r="H478" s="4" t="s">
        <v>11</v>
      </c>
      <c r="I478" s="89"/>
      <c r="J478" s="89"/>
    </row>
    <row r="479" spans="1:10">
      <c r="A479" s="5" t="s">
        <v>1963</v>
      </c>
      <c r="B479" s="6">
        <v>44922.781604710653</v>
      </c>
      <c r="C479" s="5" t="s">
        <v>1915</v>
      </c>
      <c r="D479" s="7"/>
      <c r="E479" s="10"/>
      <c r="F479" s="8">
        <v>43365.7</v>
      </c>
      <c r="I479" s="11" t="s">
        <v>9</v>
      </c>
      <c r="J479" s="5" t="s">
        <v>1916</v>
      </c>
    </row>
    <row r="480" spans="1:10">
      <c r="A480" s="5" t="s">
        <v>1963</v>
      </c>
      <c r="B480" s="6">
        <v>44922.781604710653</v>
      </c>
      <c r="C480" s="5" t="s">
        <v>1915</v>
      </c>
      <c r="D480" s="7"/>
      <c r="E480" s="10"/>
      <c r="F480" s="8">
        <v>48232.3</v>
      </c>
      <c r="I480" s="11" t="s">
        <v>9</v>
      </c>
      <c r="J480" s="10" t="s">
        <v>1922</v>
      </c>
    </row>
    <row r="481" spans="1:10">
      <c r="A481" s="5" t="s">
        <v>1963</v>
      </c>
      <c r="B481" s="6">
        <v>44922.781604710653</v>
      </c>
      <c r="C481" s="5" t="s">
        <v>1915</v>
      </c>
      <c r="D481" s="7"/>
      <c r="E481" s="10"/>
      <c r="F481" s="8">
        <v>6532.6</v>
      </c>
      <c r="I481" s="11" t="s">
        <v>9</v>
      </c>
      <c r="J481" s="10" t="s">
        <v>1923</v>
      </c>
    </row>
    <row r="482" spans="1:10">
      <c r="A482" s="12" t="s">
        <v>21</v>
      </c>
      <c r="B482" s="3"/>
      <c r="C482" s="3"/>
      <c r="D482" s="7"/>
      <c r="E482" s="10"/>
      <c r="F482" s="19">
        <f>SUM(F479:G481)</f>
        <v>98130.6</v>
      </c>
      <c r="H482" s="8"/>
      <c r="I482" s="11"/>
      <c r="J482" s="10"/>
    </row>
    <row r="483" spans="1:10" ht="15.75" customHeight="1">
      <c r="A483" s="13" t="s">
        <v>22</v>
      </c>
      <c r="B483" s="13" t="s">
        <v>23</v>
      </c>
      <c r="C483" s="13" t="s">
        <v>24</v>
      </c>
      <c r="D483" s="14">
        <v>112494022</v>
      </c>
      <c r="E483" s="10"/>
      <c r="H483" s="8"/>
      <c r="I483" s="11"/>
      <c r="J483" s="10"/>
    </row>
    <row r="486" spans="1:10">
      <c r="A486" s="1" t="s">
        <v>0</v>
      </c>
      <c r="B486" s="2"/>
      <c r="C486" s="2"/>
      <c r="D486" s="2"/>
      <c r="E486" s="2"/>
      <c r="F486" s="2"/>
      <c r="G486" s="2"/>
      <c r="H486" s="2"/>
      <c r="I486" s="2"/>
      <c r="J486" s="2"/>
    </row>
    <row r="487" spans="1:10">
      <c r="A487" s="3" t="s">
        <v>219</v>
      </c>
      <c r="B487" s="2"/>
      <c r="C487" s="2"/>
      <c r="D487" s="2"/>
      <c r="E487" s="2"/>
      <c r="F487" s="2"/>
      <c r="G487" s="2"/>
      <c r="H487" s="2"/>
      <c r="I487" s="2"/>
      <c r="J487" s="2"/>
    </row>
    <row r="488" spans="1:10">
      <c r="A488" s="88" t="s">
        <v>0</v>
      </c>
      <c r="B488" s="88" t="s">
        <v>2</v>
      </c>
      <c r="C488" s="88" t="s">
        <v>3</v>
      </c>
      <c r="D488" s="88" t="s">
        <v>4</v>
      </c>
      <c r="E488" s="88" t="s">
        <v>5</v>
      </c>
      <c r="F488" s="88" t="s">
        <v>6</v>
      </c>
      <c r="G488" s="90"/>
      <c r="H488" s="91"/>
      <c r="I488" s="88" t="s">
        <v>7</v>
      </c>
      <c r="J488" s="88" t="s">
        <v>8</v>
      </c>
    </row>
    <row r="489" spans="1:10">
      <c r="A489" s="89"/>
      <c r="B489" s="89"/>
      <c r="C489" s="89"/>
      <c r="D489" s="89"/>
      <c r="E489" s="89"/>
      <c r="F489" s="4" t="s">
        <v>9</v>
      </c>
      <c r="G489" s="4" t="s">
        <v>10</v>
      </c>
      <c r="H489" s="4" t="s">
        <v>11</v>
      </c>
      <c r="I489" s="89"/>
      <c r="J489" s="89"/>
    </row>
    <row r="490" spans="1:10">
      <c r="A490" s="5" t="s">
        <v>1964</v>
      </c>
      <c r="B490" s="6">
        <v>44923.73709599537</v>
      </c>
      <c r="C490" s="5" t="s">
        <v>1915</v>
      </c>
      <c r="D490" s="9">
        <v>45113206672</v>
      </c>
      <c r="E490" s="5" t="s">
        <v>71</v>
      </c>
      <c r="H490" s="8">
        <v>2124.21</v>
      </c>
      <c r="I490" s="5" t="s">
        <v>15</v>
      </c>
      <c r="J490" s="5" t="s">
        <v>1916</v>
      </c>
    </row>
    <row r="491" spans="1:10">
      <c r="A491" s="5" t="s">
        <v>1964</v>
      </c>
      <c r="B491" s="6">
        <v>44923.73709599537</v>
      </c>
      <c r="C491" s="5" t="s">
        <v>1915</v>
      </c>
      <c r="D491" s="7"/>
      <c r="E491" s="10"/>
      <c r="F491" s="8">
        <v>3285.7</v>
      </c>
      <c r="I491" s="11" t="s">
        <v>9</v>
      </c>
      <c r="J491" s="10" t="s">
        <v>1918</v>
      </c>
    </row>
    <row r="492" spans="1:10">
      <c r="A492" s="5" t="s">
        <v>1964</v>
      </c>
      <c r="B492" s="6">
        <v>44923.73709599537</v>
      </c>
      <c r="C492" s="5" t="s">
        <v>1915</v>
      </c>
      <c r="D492" s="7"/>
      <c r="E492" s="10"/>
      <c r="F492" s="8">
        <v>4522.6000000000004</v>
      </c>
      <c r="I492" s="11" t="s">
        <v>9</v>
      </c>
      <c r="J492" s="5" t="s">
        <v>1916</v>
      </c>
    </row>
    <row r="493" spans="1:10">
      <c r="A493" s="12" t="s">
        <v>21</v>
      </c>
      <c r="B493" s="3"/>
      <c r="C493" s="3"/>
      <c r="D493" s="7"/>
      <c r="E493" s="10"/>
      <c r="F493" s="19">
        <f>SUM(F490:G492)</f>
        <v>7808.3</v>
      </c>
      <c r="H493" s="8"/>
      <c r="I493" s="11"/>
      <c r="J493" s="5"/>
    </row>
    <row r="494" spans="1:10">
      <c r="A494" s="13" t="s">
        <v>22</v>
      </c>
      <c r="B494" s="13" t="s">
        <v>23</v>
      </c>
      <c r="C494" s="13" t="s">
        <v>24</v>
      </c>
      <c r="D494" s="7"/>
      <c r="E494" s="10"/>
      <c r="H494" s="8"/>
      <c r="I494" s="11"/>
      <c r="J494" s="5"/>
    </row>
  </sheetData>
  <mergeCells count="376">
    <mergeCell ref="I477:I478"/>
    <mergeCell ref="J477:J478"/>
    <mergeCell ref="A477:A478"/>
    <mergeCell ref="B477:B478"/>
    <mergeCell ref="C477:C478"/>
    <mergeCell ref="D477:D478"/>
    <mergeCell ref="E477:E478"/>
    <mergeCell ref="F477:H477"/>
    <mergeCell ref="A452:A453"/>
    <mergeCell ref="B452:B453"/>
    <mergeCell ref="C452:C453"/>
    <mergeCell ref="D452:D453"/>
    <mergeCell ref="E452:E453"/>
    <mergeCell ref="F452:H452"/>
    <mergeCell ref="I452:I453"/>
    <mergeCell ref="J452:J453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I431:I432"/>
    <mergeCell ref="J431:J432"/>
    <mergeCell ref="A431:A432"/>
    <mergeCell ref="B431:B432"/>
    <mergeCell ref="C431:C432"/>
    <mergeCell ref="D431:D432"/>
    <mergeCell ref="E431:E432"/>
    <mergeCell ref="F431:H431"/>
    <mergeCell ref="A442:A443"/>
    <mergeCell ref="B442:B443"/>
    <mergeCell ref="C442:C443"/>
    <mergeCell ref="D442:D443"/>
    <mergeCell ref="E442:E443"/>
    <mergeCell ref="F442:H442"/>
    <mergeCell ref="I442:I443"/>
    <mergeCell ref="J442:J443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I370:I371"/>
    <mergeCell ref="J370:J371"/>
    <mergeCell ref="A370:A371"/>
    <mergeCell ref="B370:B371"/>
    <mergeCell ref="C370:C371"/>
    <mergeCell ref="D370:D371"/>
    <mergeCell ref="E370:E371"/>
    <mergeCell ref="F370:H370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I301:I302"/>
    <mergeCell ref="J301:J302"/>
    <mergeCell ref="A301:A302"/>
    <mergeCell ref="B301:B302"/>
    <mergeCell ref="C301:C302"/>
    <mergeCell ref="D301:D302"/>
    <mergeCell ref="E301:E302"/>
    <mergeCell ref="F301:H301"/>
    <mergeCell ref="I291:I292"/>
    <mergeCell ref="J291:J292"/>
    <mergeCell ref="A291:A292"/>
    <mergeCell ref="B291:B292"/>
    <mergeCell ref="C291:C292"/>
    <mergeCell ref="D291:D292"/>
    <mergeCell ref="E291:E292"/>
    <mergeCell ref="F291:H291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83:I84"/>
    <mergeCell ref="J83:J84"/>
    <mergeCell ref="A83:A84"/>
    <mergeCell ref="B83:B84"/>
    <mergeCell ref="C83:C84"/>
    <mergeCell ref="D83:D84"/>
    <mergeCell ref="E83:E84"/>
    <mergeCell ref="F83:H83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93:I94"/>
    <mergeCell ref="J93:J94"/>
    <mergeCell ref="A93:A94"/>
    <mergeCell ref="B93:B94"/>
    <mergeCell ref="C93:C94"/>
    <mergeCell ref="D93:D94"/>
    <mergeCell ref="E93:E94"/>
    <mergeCell ref="F93:H93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1:A32"/>
    <mergeCell ref="B31:B32"/>
    <mergeCell ref="C31:C32"/>
    <mergeCell ref="D31:D32"/>
    <mergeCell ref="E31:E32"/>
    <mergeCell ref="F31:H31"/>
    <mergeCell ref="I31:I32"/>
    <mergeCell ref="J31:J32"/>
    <mergeCell ref="A21:A22"/>
    <mergeCell ref="B21:B22"/>
    <mergeCell ref="C21:C22"/>
    <mergeCell ref="D21:D22"/>
    <mergeCell ref="E21:E22"/>
    <mergeCell ref="F21:H21"/>
    <mergeCell ref="F49:H49"/>
    <mergeCell ref="I49:I50"/>
    <mergeCell ref="J49:J50"/>
    <mergeCell ref="A49:A50"/>
    <mergeCell ref="B49:B50"/>
    <mergeCell ref="C49:C50"/>
    <mergeCell ref="D49:D50"/>
    <mergeCell ref="E49:E50"/>
    <mergeCell ref="I40:I41"/>
    <mergeCell ref="J40:J41"/>
    <mergeCell ref="A40:A41"/>
    <mergeCell ref="B40:B41"/>
    <mergeCell ref="C40:C41"/>
    <mergeCell ref="D40:D41"/>
    <mergeCell ref="E40:E41"/>
    <mergeCell ref="F40:H40"/>
    <mergeCell ref="I72:I73"/>
    <mergeCell ref="J72:J73"/>
    <mergeCell ref="A72:A73"/>
    <mergeCell ref="B72:B73"/>
    <mergeCell ref="C72:C73"/>
    <mergeCell ref="D72:D73"/>
    <mergeCell ref="E72:E73"/>
    <mergeCell ref="F72:H72"/>
    <mergeCell ref="I62:I63"/>
    <mergeCell ref="J62:J63"/>
    <mergeCell ref="A62:A63"/>
    <mergeCell ref="B62:B63"/>
    <mergeCell ref="C62:C63"/>
    <mergeCell ref="D62:D63"/>
    <mergeCell ref="E62:E63"/>
    <mergeCell ref="F62:H62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I199:I200"/>
    <mergeCell ref="J199:J200"/>
    <mergeCell ref="A199:A200"/>
    <mergeCell ref="B199:B200"/>
    <mergeCell ref="C199:C200"/>
    <mergeCell ref="D199:D200"/>
    <mergeCell ref="E199:E200"/>
    <mergeCell ref="F199:H199"/>
    <mergeCell ref="A149:A150"/>
    <mergeCell ref="B149:B150"/>
    <mergeCell ref="C149:C150"/>
    <mergeCell ref="D149:D150"/>
    <mergeCell ref="E149:E150"/>
    <mergeCell ref="F149:H149"/>
    <mergeCell ref="I149:I150"/>
    <mergeCell ref="J149:J150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A209:A210"/>
    <mergeCell ref="B209:B210"/>
    <mergeCell ref="C209:C210"/>
    <mergeCell ref="D209:D210"/>
    <mergeCell ref="E209:E210"/>
    <mergeCell ref="F209:H209"/>
    <mergeCell ref="I209:I210"/>
    <mergeCell ref="J209:J210"/>
    <mergeCell ref="A219:A220"/>
    <mergeCell ref="B219:B220"/>
    <mergeCell ref="C219:C220"/>
    <mergeCell ref="D219:D220"/>
    <mergeCell ref="E219:E220"/>
    <mergeCell ref="F219:H219"/>
    <mergeCell ref="I219:I220"/>
    <mergeCell ref="J219:J220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I322:I323"/>
    <mergeCell ref="J322:J323"/>
    <mergeCell ref="A322:A323"/>
    <mergeCell ref="B322:B323"/>
    <mergeCell ref="C322:C323"/>
    <mergeCell ref="D322:D323"/>
    <mergeCell ref="E322:E323"/>
    <mergeCell ref="F322:H322"/>
    <mergeCell ref="A260:A261"/>
    <mergeCell ref="B260:B261"/>
    <mergeCell ref="C260:C261"/>
    <mergeCell ref="D260:D261"/>
    <mergeCell ref="E260:E261"/>
    <mergeCell ref="F260:H260"/>
    <mergeCell ref="I260:I261"/>
    <mergeCell ref="J260:J261"/>
    <mergeCell ref="I272:I273"/>
    <mergeCell ref="J272:J273"/>
    <mergeCell ref="A272:A273"/>
    <mergeCell ref="B272:B273"/>
    <mergeCell ref="C272:C273"/>
    <mergeCell ref="D272:D273"/>
    <mergeCell ref="E272:E273"/>
    <mergeCell ref="F272:H272"/>
    <mergeCell ref="A351:A352"/>
    <mergeCell ref="B351:B352"/>
    <mergeCell ref="C351:C352"/>
    <mergeCell ref="D351:D352"/>
    <mergeCell ref="E351:E352"/>
    <mergeCell ref="F351:H351"/>
    <mergeCell ref="I351:I352"/>
    <mergeCell ref="J351:J352"/>
    <mergeCell ref="I312:I313"/>
    <mergeCell ref="J312:J313"/>
    <mergeCell ref="A312:A313"/>
    <mergeCell ref="B312:B313"/>
    <mergeCell ref="C312:C313"/>
    <mergeCell ref="D312:D313"/>
    <mergeCell ref="E312:E313"/>
    <mergeCell ref="F312:H312"/>
    <mergeCell ref="A341:A342"/>
    <mergeCell ref="B341:B342"/>
    <mergeCell ref="C341:C342"/>
    <mergeCell ref="D341:D342"/>
    <mergeCell ref="E341:E342"/>
    <mergeCell ref="F341:H341"/>
    <mergeCell ref="I341:I342"/>
    <mergeCell ref="J341:J342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A331:A332"/>
    <mergeCell ref="B331:B332"/>
    <mergeCell ref="C331:C332"/>
    <mergeCell ref="D331:D332"/>
    <mergeCell ref="E331:E332"/>
    <mergeCell ref="F331:H331"/>
    <mergeCell ref="I331:I332"/>
    <mergeCell ref="J331:J332"/>
    <mergeCell ref="I380:I381"/>
    <mergeCell ref="J380:J381"/>
    <mergeCell ref="A380:A381"/>
    <mergeCell ref="B380:B381"/>
    <mergeCell ref="C380:C381"/>
    <mergeCell ref="D380:D381"/>
    <mergeCell ref="E380:E381"/>
    <mergeCell ref="F380:H380"/>
    <mergeCell ref="I488:I489"/>
    <mergeCell ref="J488:J489"/>
    <mergeCell ref="A488:A489"/>
    <mergeCell ref="B488:B489"/>
    <mergeCell ref="C488:C489"/>
    <mergeCell ref="D488:D489"/>
    <mergeCell ref="E488:E489"/>
    <mergeCell ref="F488:H488"/>
    <mergeCell ref="A400:A401"/>
    <mergeCell ref="B400:B401"/>
    <mergeCell ref="C400:C401"/>
    <mergeCell ref="D400:D401"/>
    <mergeCell ref="E400:E401"/>
    <mergeCell ref="F400:H400"/>
    <mergeCell ref="I400:I401"/>
    <mergeCell ref="J400:J401"/>
    <mergeCell ref="I421:I422"/>
    <mergeCell ref="J421:J422"/>
    <mergeCell ref="A421:A422"/>
    <mergeCell ref="B421:B422"/>
    <mergeCell ref="C421:C422"/>
    <mergeCell ref="D421:D422"/>
    <mergeCell ref="E421:E422"/>
    <mergeCell ref="F421:H42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50"/>
  </sheetPr>
  <dimension ref="A1"/>
  <sheetViews>
    <sheetView workbookViewId="0">
      <selection activeCell="C12" sqref="C12:C13"/>
    </sheetView>
  </sheetViews>
  <sheetFormatPr baseColWidth="10" defaultRowHeight="1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</sheetPr>
  <dimension ref="A1"/>
  <sheetViews>
    <sheetView workbookViewId="0">
      <selection activeCell="C12" sqref="C12:C13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28</vt:i4>
      </vt:variant>
    </vt:vector>
  </HeadingPairs>
  <TitlesOfParts>
    <vt:vector size="28" baseType="lpstr">
      <vt:lpstr>DISPAZ</vt:lpstr>
      <vt:lpstr>AG. ACHUMANI</vt:lpstr>
      <vt:lpstr>AG. MURILLO</vt:lpstr>
      <vt:lpstr>AG. MAX PAREDES</vt:lpstr>
      <vt:lpstr>DISALTO</vt:lpstr>
      <vt:lpstr>AG. SATELITE</vt:lpstr>
      <vt:lpstr>DISCRUZ</vt:lpstr>
      <vt:lpstr>AG. MUTUALISTA</vt:lpstr>
      <vt:lpstr>AG. MONTERO</vt:lpstr>
      <vt:lpstr>AG. WARNES</vt:lpstr>
      <vt:lpstr>DISTAR</vt:lpstr>
      <vt:lpstr>AG. TARIJEÑITA</vt:lpstr>
      <vt:lpstr>COCHABAMBA</vt:lpstr>
      <vt:lpstr>AG. HONDURAS</vt:lpstr>
      <vt:lpstr>AG. CALAMA</vt:lpstr>
      <vt:lpstr>SUCRE</vt:lpstr>
      <vt:lpstr>AG. SUCRE 1</vt:lpstr>
      <vt:lpstr>AG. SUCRE 2</vt:lpstr>
      <vt:lpstr>POTOSI</vt:lpstr>
      <vt:lpstr>AG. POTOSI 1</vt:lpstr>
      <vt:lpstr>ORURO</vt:lpstr>
      <vt:lpstr>AG. ORURO 1 </vt:lpstr>
      <vt:lpstr>TRINIDAD</vt:lpstr>
      <vt:lpstr>AG. TRINIDAD 1</vt:lpstr>
      <vt:lpstr>PANDO</vt:lpstr>
      <vt:lpstr>RIBERALTA</vt:lpstr>
      <vt:lpstr>IVSA</vt:lpstr>
      <vt:lpstr>OPAL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Orlando Alcon</dc:creator>
  <cp:lastModifiedBy>Cristhiam Luis Llerena Medina</cp:lastModifiedBy>
  <dcterms:created xsi:type="dcterms:W3CDTF">2022-11-07T16:00:05Z</dcterms:created>
  <dcterms:modified xsi:type="dcterms:W3CDTF">2023-01-11T15:56:31Z</dcterms:modified>
</cp:coreProperties>
</file>